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C\Downloads\01-Excel_JAN-27-2020_1-Solved_Homework\Homework\Instructions\"/>
    </mc:Choice>
  </mc:AlternateContent>
  <xr:revisionPtr revIDLastSave="0" documentId="13_ncr:1_{710F1BF7-834C-4AFC-883A-E1CD354FE09E}" xr6:coauthVersionLast="44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Sheet1" sheetId="1" r:id="rId1"/>
    <sheet name="Pivot_Table1" sheetId="4" r:id="rId2"/>
    <sheet name="Pivot_Table2" sheetId="5" r:id="rId3"/>
    <sheet name="Pivot_Table3" sheetId="6" r:id="rId4"/>
    <sheet name="Bonus" sheetId="7" r:id="rId5"/>
    <sheet name="Campaigns" sheetId="8" r:id="rId6"/>
  </sheets>
  <definedNames>
    <definedName name="_xlnm._FilterDatabase" localSheetId="5" hidden="1">Campaigns!$A$1:$B$4115</definedName>
  </definedNames>
  <calcPr calcId="191029" concurrentCalc="0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4" i="8" l="1"/>
  <c r="I9" i="8"/>
  <c r="I8" i="8"/>
  <c r="I7" i="8"/>
  <c r="I6" i="8"/>
  <c r="I5" i="8"/>
  <c r="F9" i="8"/>
  <c r="F8" i="8"/>
  <c r="F6" i="8"/>
  <c r="F7" i="8"/>
  <c r="F5" i="8"/>
  <c r="F4" i="8"/>
  <c r="F169" i="8" a="1"/>
  <c r="F169" i="8"/>
  <c r="F168" i="8" a="1"/>
  <c r="F168" i="8"/>
  <c r="F167" i="8" a="1"/>
  <c r="F167" i="8"/>
  <c r="F166" i="8" a="1"/>
  <c r="F166" i="8"/>
  <c r="F165" i="8" a="1"/>
  <c r="F165" i="8"/>
  <c r="F164" i="8" a="1"/>
  <c r="F164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2" i="1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0" i="7"/>
  <c r="B12" i="7"/>
  <c r="B11" i="7"/>
  <c r="B9" i="7"/>
  <c r="B8" i="7"/>
  <c r="B7" i="7"/>
  <c r="B6" i="7"/>
  <c r="B5" i="7"/>
  <c r="B4" i="7"/>
  <c r="B3" i="7"/>
  <c r="B2" i="7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" i="1"/>
  <c r="R2" i="1"/>
  <c r="R3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<sst xmlns="http://schemas.openxmlformats.org/spreadsheetml/2006/main" count="29047" uniqueCount="8377">
  <si>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</si>
  <si>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</si>
  <si>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</si>
  <si>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</si>
  <si>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</si>
  <si>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</si>
  <si>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</si>
  <si>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</si>
  <si>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</si>
  <si>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</si>
  <si>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</si>
  <si>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</si>
  <si>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</si>
  <si>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</si>
  <si>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</si>
  <si>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</si>
  <si>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</si>
  <si>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</si>
  <si>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</si>
  <si>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</si>
  <si>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</si>
  <si>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</si>
  <si>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</si>
  <si>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</si>
  <si>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</si>
  <si>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</si>
  <si>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</si>
  <si>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</si>
  <si>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</si>
  <si>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</si>
  <si>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</si>
  <si>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</si>
  <si>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</si>
  <si>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</si>
  <si>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</si>
  <si>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</si>
  <si>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</si>
  <si>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</si>
  <si>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</si>
  <si>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</si>
  <si>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</si>
  <si>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</si>
  <si>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</si>
  <si>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</si>
  <si>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</si>
  <si>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</si>
  <si>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</si>
  <si>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</si>
  <si>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</si>
  <si>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</si>
  <si>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</si>
  <si>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</si>
  <si>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</si>
  <si>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</si>
  <si>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</si>
  <si>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</si>
  <si>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</si>
  <si>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</si>
  <si>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</si>
  <si>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</si>
  <si>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</si>
  <si>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</si>
  <si>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</si>
  <si>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</si>
  <si>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</si>
  <si>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</si>
  <si>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</si>
  <si>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</si>
  <si>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</si>
  <si>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</si>
  <si>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</si>
  <si>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</si>
  <si>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</si>
  <si>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</si>
  <si>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</si>
  <si>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</si>
  <si>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</si>
  <si>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</si>
  <si>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</si>
  <si>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</si>
  <si>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</si>
  <si>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</si>
  <si>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</si>
  <si>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</si>
  <si>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</si>
  <si>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</si>
  <si>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</si>
  <si>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</si>
  <si>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</si>
  <si>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</si>
  <si>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</si>
  <si>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</si>
  <si>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</si>
  <si>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</si>
  <si>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</si>
  <si>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</si>
  <si>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</si>
  <si>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</si>
  <si>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</si>
  <si>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</si>
  <si>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</si>
  <si>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</si>
  <si>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</si>
  <si>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</si>
  <si>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</si>
  <si>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</si>
  <si>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</si>
  <si>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</si>
  <si>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</si>
  <si>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</si>
  <si>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</si>
  <si>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</si>
  <si>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</si>
  <si>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</si>
  <si>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</si>
  <si>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</si>
  <si>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</si>
  <si>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</si>
  <si>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</si>
  <si>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</si>
  <si>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</si>
  <si>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</si>
  <si>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</si>
  <si>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</si>
  <si>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</si>
  <si>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</si>
  <si>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</si>
  <si>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</si>
  <si>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</si>
  <si>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</si>
  <si>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</si>
  <si>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</si>
  <si>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</si>
  <si>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</si>
  <si>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</si>
  <si>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</si>
  <si>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</si>
  <si>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</si>
  <si>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</si>
  <si>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</si>
  <si>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</si>
  <si>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</si>
  <si>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</si>
  <si>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</si>
  <si>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</si>
  <si>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</si>
  <si>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</si>
  <si>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</si>
  <si>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</si>
  <si>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</si>
  <si>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</si>
  <si>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</si>
  <si>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</si>
  <si>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</si>
  <si>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</si>
  <si>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</si>
  <si>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</si>
  <si>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</si>
  <si>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</si>
  <si>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</si>
  <si>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</si>
  <si>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</si>
  <si>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</si>
  <si>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</si>
  <si>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</si>
  <si>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</si>
  <si>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</si>
  <si>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</si>
  <si>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</si>
  <si>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</si>
  <si>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</si>
  <si>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</si>
  <si>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</si>
  <si>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</si>
  <si>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</si>
  <si>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</si>
  <si>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</si>
  <si>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</si>
  <si>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</si>
  <si>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</si>
  <si>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</si>
  <si>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</si>
  <si>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</si>
  <si>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</si>
  <si>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</si>
  <si>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</si>
  <si>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</si>
  <si>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</si>
  <si>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</si>
  <si>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</si>
  <si>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</si>
  <si>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</si>
  <si>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</si>
  <si>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</si>
  <si>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</si>
  <si>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</si>
  <si>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</si>
  <si>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</si>
  <si>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</si>
  <si>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</si>
  <si>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</si>
  <si>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</si>
  <si>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</si>
  <si>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</si>
  <si>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</si>
  <si>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</si>
  <si>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</si>
  <si>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</si>
  <si>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</si>
  <si>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</si>
  <si>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</si>
  <si>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</si>
  <si>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</si>
  <si>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</si>
  <si>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</si>
  <si>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</si>
  <si>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</si>
  <si>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</si>
  <si>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</si>
  <si>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</si>
  <si>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</si>
  <si>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</si>
  <si>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</si>
  <si>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</si>
  <si>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</si>
  <si>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</si>
  <si>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</si>
  <si>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</si>
  <si>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</si>
  <si>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</si>
  <si>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</si>
  <si>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</si>
  <si>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</si>
  <si>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</si>
  <si>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</si>
  <si>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</si>
  <si>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</si>
  <si>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</si>
  <si>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</si>
  <si>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</si>
  <si>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</si>
  <si>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</si>
  <si>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</si>
  <si>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</si>
  <si>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</si>
  <si>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</si>
  <si>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</si>
  <si>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</si>
  <si>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</si>
  <si>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</si>
  <si>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</si>
  <si>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</si>
  <si>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</si>
  <si>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</si>
  <si>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</si>
  <si>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</si>
  <si>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</si>
  <si>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</si>
  <si>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</si>
  <si>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</si>
  <si>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</si>
  <si>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</si>
  <si>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</si>
  <si>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</si>
  <si>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</si>
  <si>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</si>
  <si>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</si>
  <si>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</si>
  <si>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</si>
  <si>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</si>
  <si>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</si>
  <si>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</si>
  <si>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</si>
  <si>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</si>
  <si>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</si>
  <si>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</si>
  <si>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</si>
  <si>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</si>
  <si>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</si>
  <si>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</si>
  <si>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</si>
  <si>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</si>
  <si>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</si>
  <si>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</si>
  <si>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</si>
  <si>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</si>
  <si>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</si>
  <si>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</si>
  <si>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</si>
  <si>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</si>
  <si>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</si>
  <si>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</si>
  <si>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</si>
  <si>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</si>
  <si>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</si>
  <si>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</si>
  <si>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</si>
  <si>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</si>
  <si>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</si>
  <si>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</si>
  <si>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</si>
  <si>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</si>
  <si>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</si>
  <si>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</si>
  <si>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</si>
  <si>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</si>
  <si>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</si>
  <si>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</si>
  <si>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</si>
  <si>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</si>
  <si>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</si>
  <si>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</si>
  <si>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</si>
  <si>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</si>
  <si>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</si>
  <si>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</si>
  <si>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</si>
  <si>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</si>
  <si>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</si>
  <si>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</si>
  <si>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</si>
  <si>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</si>
  <si>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</si>
  <si>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</si>
  <si>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</si>
  <si>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</si>
  <si>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</si>
  <si>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</si>
  <si>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</si>
  <si>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</si>
  <si>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</si>
  <si>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</si>
  <si>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</si>
  <si>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</si>
  <si>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</si>
  <si>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</si>
  <si>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</si>
  <si>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</si>
  <si>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</si>
  <si>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</si>
  <si>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</si>
  <si>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</si>
  <si>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</si>
  <si>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</si>
  <si>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</si>
  <si>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</si>
  <si>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</si>
  <si>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</si>
  <si>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</si>
  <si>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</si>
  <si>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</si>
  <si>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</si>
  <si>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</si>
  <si>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</si>
  <si>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</si>
  <si>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</si>
  <si>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</si>
  <si>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</si>
  <si>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</si>
  <si>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</si>
  <si>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</si>
  <si>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</si>
  <si>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</si>
  <si>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</si>
  <si>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</si>
  <si>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</si>
  <si>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</si>
  <si>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</si>
  <si>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</si>
  <si>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</si>
  <si>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</si>
  <si>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</si>
  <si>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</si>
  <si>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</si>
  <si>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</si>
  <si>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</si>
  <si>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</si>
  <si>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</si>
  <si>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</si>
  <si>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</si>
  <si>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</si>
  <si>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</si>
  <si>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</si>
  <si>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</si>
  <si>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</si>
  <si>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</si>
  <si>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</si>
  <si>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</si>
  <si>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</si>
  <si>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</si>
  <si>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</si>
  <si>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</si>
  <si>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</si>
  <si>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</si>
  <si>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</si>
  <si>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</si>
  <si>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</si>
  <si>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</si>
  <si>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</si>
  <si>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</si>
  <si>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</si>
  <si>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</si>
  <si>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</si>
  <si>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</si>
  <si>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</si>
  <si>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</si>
  <si>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</si>
  <si>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</si>
  <si>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</si>
  <si>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</si>
  <si>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</si>
  <si>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</si>
  <si>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</si>
  <si>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</si>
  <si>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</si>
  <si>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</si>
  <si>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</si>
  <si>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</si>
  <si>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</si>
  <si>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</si>
  <si>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</si>
  <si>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</si>
  <si>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</si>
  <si>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</si>
  <si>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</si>
  <si>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</si>
  <si>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</si>
  <si>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</si>
  <si>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</si>
  <si>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</si>
  <si>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</si>
  <si>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</si>
  <si>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</si>
  <si>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</si>
  <si>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</si>
  <si>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</si>
  <si>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</si>
  <si>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</si>
  <si>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</si>
  <si>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</si>
  <si>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</si>
  <si>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</si>
  <si>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</si>
  <si>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</si>
  <si>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</si>
  <si>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</si>
  <si>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</si>
  <si>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</si>
  <si>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</si>
  <si>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</si>
  <si>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</si>
  <si>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</si>
  <si>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</si>
  <si>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</si>
  <si>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</si>
  <si>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</si>
  <si>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</si>
  <si>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</si>
  <si>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</si>
  <si>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</si>
  <si>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</si>
  <si>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</si>
  <si>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</si>
  <si>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</si>
  <si>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</si>
  <si>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</si>
  <si>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</si>
  <si>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</si>
  <si>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</si>
  <si>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</si>
  <si>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</si>
  <si>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</si>
  <si>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</si>
  <si>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</si>
  <si>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</si>
  <si>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</si>
  <si>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</si>
  <si>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</si>
  <si>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</si>
  <si>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</si>
  <si>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</si>
  <si>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</si>
  <si>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</si>
  <si>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</si>
  <si>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</si>
  <si>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</si>
  <si>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</si>
  <si>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</si>
  <si>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</si>
  <si>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</si>
  <si>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</si>
  <si>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</si>
  <si>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</si>
  <si>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</si>
  <si>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</si>
  <si>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</si>
  <si>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</si>
  <si>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</si>
  <si>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</si>
  <si>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</si>
  <si>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</si>
  <si>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</si>
  <si>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</si>
  <si>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</si>
  <si>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</si>
  <si>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</si>
  <si>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</si>
  <si>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</si>
  <si>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</si>
  <si>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</si>
  <si>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</si>
  <si>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</si>
  <si>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</si>
  <si>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</si>
  <si>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</si>
  <si>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</si>
  <si>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</si>
  <si>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</si>
  <si>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</si>
  <si>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</si>
  <si>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</si>
  <si>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</si>
  <si>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</si>
  <si>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</si>
  <si>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</si>
  <si>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</si>
  <si>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</si>
  <si>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</si>
  <si>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</si>
  <si>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</si>
  <si>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</si>
  <si>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</si>
  <si>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</si>
  <si>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</si>
  <si>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</si>
  <si>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</si>
  <si>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</si>
  <si>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</si>
  <si>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</si>
  <si>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</si>
  <si>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</si>
  <si>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</si>
  <si>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</si>
  <si>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</si>
  <si>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</si>
  <si>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</si>
  <si>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</si>
  <si>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</si>
  <si>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</si>
  <si>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</si>
  <si>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</si>
  <si>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</si>
  <si>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</si>
  <si>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</si>
  <si>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</si>
  <si>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</si>
  <si>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</si>
  <si>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</si>
  <si>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</si>
  <si>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</si>
  <si>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</si>
  <si>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</si>
  <si>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</si>
  <si>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</si>
  <si>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</si>
  <si>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</si>
  <si>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</si>
  <si>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</si>
  <si>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</si>
  <si>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</si>
  <si>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</si>
  <si>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</si>
  <si>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</si>
  <si>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</si>
  <si>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</si>
  <si>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</si>
  <si>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</si>
  <si>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</si>
  <si>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</si>
  <si>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</si>
  <si>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</si>
  <si>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</si>
  <si>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</si>
  <si>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</si>
  <si>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</si>
  <si>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</si>
  <si>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</si>
  <si>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</si>
  <si>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</si>
  <si>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</si>
  <si>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</si>
  <si>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</si>
  <si>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</si>
  <si>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</si>
  <si>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</si>
  <si>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</si>
  <si>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</si>
  <si>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</si>
  <si>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</si>
  <si>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</si>
  <si>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</si>
  <si>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</si>
  <si>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</si>
  <si>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</si>
  <si>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</si>
  <si>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</si>
  <si>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</si>
  <si>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</si>
  <si>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</si>
  <si>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</si>
  <si>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</si>
  <si>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</si>
  <si>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</si>
  <si>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</si>
  <si>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</si>
  <si>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</si>
  <si>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</si>
  <si>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</si>
  <si>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</si>
  <si>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</si>
  <si>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</si>
  <si>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</si>
  <si>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</si>
  <si>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</si>
  <si>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</si>
  <si>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</si>
  <si>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</si>
  <si>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</si>
  <si>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</si>
  <si>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</si>
  <si>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</si>
  <si>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</si>
  <si>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</si>
  <si>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</si>
  <si>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</si>
  <si>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</si>
  <si>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</si>
  <si>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</si>
  <si>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</si>
  <si>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</si>
  <si>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</si>
  <si>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</si>
  <si>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</si>
  <si>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</si>
  <si>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</si>
  <si>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</si>
  <si>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</si>
  <si>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</si>
  <si>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</si>
  <si>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</si>
  <si>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</si>
  <si>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</si>
  <si>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</si>
  <si>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</si>
  <si>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</si>
  <si>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</si>
  <si>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</si>
  <si>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</si>
  <si>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</si>
  <si>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</si>
  <si>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</si>
  <si>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</si>
  <si>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</si>
  <si>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</si>
  <si>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</si>
  <si>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</si>
  <si>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</si>
  <si>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</si>
  <si>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</si>
  <si>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</si>
  <si>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</si>
  <si>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</si>
  <si>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</si>
  <si>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</si>
  <si>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</si>
  <si>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</si>
  <si>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</si>
  <si>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</si>
  <si>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</si>
  <si>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</si>
  <si>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</si>
  <si>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</si>
  <si>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</si>
  <si>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</si>
  <si>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</si>
  <si>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</si>
  <si>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</si>
  <si>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</si>
  <si>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</si>
  <si>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</si>
  <si>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</si>
  <si>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</si>
  <si>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</si>
  <si>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</si>
  <si>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</si>
  <si>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</si>
  <si>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</si>
  <si>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</si>
  <si>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</si>
  <si>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</si>
  <si>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</si>
  <si>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</si>
  <si>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</si>
  <si>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</si>
  <si>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</si>
  <si>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</si>
  <si>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</si>
  <si>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</si>
  <si>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</si>
  <si>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</si>
  <si>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</si>
  <si>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</si>
  <si>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</si>
  <si>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</si>
  <si>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</si>
  <si>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</si>
  <si>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</si>
  <si>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</si>
  <si>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</si>
  <si>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</si>
  <si>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</si>
  <si>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</si>
  <si>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</si>
  <si>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</si>
  <si>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</si>
  <si>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</si>
  <si>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</si>
  <si>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</si>
  <si>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</si>
  <si>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</si>
  <si>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</si>
  <si>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</si>
  <si>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</si>
  <si>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</si>
  <si>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</si>
  <si>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</si>
  <si>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</si>
  <si>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</si>
  <si>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</si>
  <si>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</si>
  <si>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</si>
  <si>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</si>
  <si>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</si>
  <si>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</si>
  <si>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</si>
  <si>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</si>
  <si>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</si>
  <si>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</si>
  <si>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</si>
  <si>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</si>
  <si>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</si>
  <si>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</si>
  <si>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</si>
  <si>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</si>
  <si>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</si>
  <si>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</si>
  <si>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</si>
  <si>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</si>
  <si>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</si>
  <si>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</si>
  <si>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</si>
  <si>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</si>
  <si>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</si>
  <si>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</si>
  <si>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</si>
  <si>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</si>
  <si>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</si>
  <si>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</si>
  <si>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</si>
  <si>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</si>
  <si>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</si>
  <si>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</si>
  <si>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</si>
  <si>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</si>
  <si>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</si>
  <si>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</si>
  <si>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</si>
  <si>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</si>
  <si>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</si>
  <si>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</si>
  <si>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</si>
  <si>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</si>
  <si>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</si>
  <si>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</si>
  <si>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</si>
  <si>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</si>
  <si>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</si>
  <si>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</si>
  <si>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</si>
  <si>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</si>
  <si>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</si>
  <si>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</si>
  <si>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</si>
  <si>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</si>
  <si>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</si>
  <si>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</si>
  <si>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</si>
  <si>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</si>
  <si>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</si>
  <si>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</si>
  <si>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</si>
  <si>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</si>
  <si>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</si>
  <si>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</si>
  <si>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</si>
  <si>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</si>
  <si>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</si>
  <si>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</si>
  <si>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</si>
  <si>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</si>
  <si>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</si>
  <si>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</si>
  <si>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</si>
  <si>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</si>
  <si>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</si>
  <si>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</si>
  <si>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</si>
  <si>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</si>
  <si>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</si>
  <si>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</si>
  <si>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</si>
  <si>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</si>
  <si>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</si>
  <si>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</si>
  <si>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</si>
  <si>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</si>
  <si>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</si>
  <si>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</si>
  <si>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</si>
  <si>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</si>
  <si>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</si>
  <si>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</si>
  <si>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</si>
  <si>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</si>
  <si>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</si>
  <si>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</si>
  <si>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</si>
  <si>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</si>
  <si>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</si>
  <si>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</si>
  <si>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</si>
  <si>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</si>
  <si>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</si>
  <si>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</si>
  <si>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</si>
  <si>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</si>
  <si>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</si>
  <si>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</si>
  <si>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</si>
  <si>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</si>
  <si>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</si>
  <si>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</si>
  <si>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</si>
  <si>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</si>
  <si>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</si>
  <si>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</si>
  <si>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</si>
  <si>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</si>
  <si>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</si>
  <si>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</si>
  <si>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</si>
  <si>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</si>
  <si>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</si>
  <si>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</si>
  <si>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</si>
  <si>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</si>
  <si>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</si>
  <si>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</si>
  <si>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</si>
  <si>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</si>
  <si>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</si>
  <si>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</si>
  <si>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</si>
  <si>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</si>
  <si>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</si>
  <si>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</si>
  <si>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</si>
  <si>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</si>
  <si>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</si>
  <si>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</si>
  <si>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</si>
  <si>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</si>
  <si>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</si>
  <si>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</si>
  <si>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</si>
  <si>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</si>
  <si>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</si>
  <si>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</si>
  <si>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</si>
  <si>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</si>
  <si>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</si>
  <si>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</si>
  <si>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</si>
  <si>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</si>
  <si>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</si>
  <si>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</si>
  <si>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</si>
  <si>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</si>
  <si>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</si>
  <si>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</si>
  <si>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</si>
  <si>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</si>
  <si>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</si>
  <si>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</si>
  <si>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</si>
  <si>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</si>
  <si>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</si>
  <si>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</si>
  <si>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</si>
  <si>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</si>
  <si>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</si>
  <si>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</si>
  <si>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</si>
  <si>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</si>
  <si>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</si>
  <si>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</si>
  <si>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</si>
  <si>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</si>
  <si>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</si>
  <si>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</si>
  <si>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</si>
  <si>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</si>
  <si>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</si>
  <si>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</si>
  <si>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</si>
  <si>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</si>
  <si>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</si>
  <si>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</si>
  <si>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</si>
  <si>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</si>
  <si>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</si>
  <si>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</si>
  <si>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</si>
  <si>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</si>
  <si>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</si>
  <si>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</si>
  <si>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</si>
  <si>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</si>
  <si>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</si>
  <si>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</si>
  <si>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</si>
  <si>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</si>
  <si>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</si>
  <si>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</si>
  <si>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</si>
  <si>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</si>
  <si>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</si>
  <si>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</si>
  <si>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</si>
  <si>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</si>
  <si>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</si>
  <si>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</si>
  <si>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</si>
  <si>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</si>
  <si>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</si>
  <si>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</si>
  <si>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</si>
  <si>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</si>
  <si>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</si>
  <si>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</si>
  <si>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</si>
  <si>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</si>
  <si>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</si>
  <si>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</si>
  <si>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</si>
  <si>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</si>
  <si>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</si>
  <si>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</si>
  <si>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</si>
  <si>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</si>
  <si>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</si>
  <si>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</si>
  <si>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</si>
  <si>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</si>
  <si>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</si>
  <si>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</si>
  <si>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</si>
  <si>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</si>
  <si>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</si>
  <si>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</si>
  <si>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</si>
  <si>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</si>
  <si>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</si>
  <si>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</si>
  <si>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</si>
  <si>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</si>
  <si>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</si>
  <si>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</si>
  <si>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</si>
  <si>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</si>
  <si>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</si>
  <si>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</si>
  <si>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</si>
  <si>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</si>
  <si>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</si>
  <si>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</si>
  <si>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</si>
  <si>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</si>
  <si>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</si>
  <si>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</si>
  <si>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</si>
  <si>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</si>
  <si>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</si>
  <si>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</si>
  <si>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</si>
  <si>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</si>
  <si>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</si>
  <si>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</si>
  <si>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</si>
  <si>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</si>
  <si>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</si>
  <si>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</si>
  <si>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</si>
  <si>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</si>
  <si>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</si>
  <si>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</si>
  <si>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</si>
  <si>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</si>
  <si>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</si>
  <si>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</si>
  <si>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</si>
  <si>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</si>
  <si>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</si>
  <si>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</si>
  <si>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</si>
  <si>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</si>
  <si>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</si>
  <si>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</si>
  <si>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</si>
  <si>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</si>
  <si>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</si>
  <si>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</si>
  <si>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</si>
  <si>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</si>
  <si>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</si>
  <si>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</si>
  <si>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</si>
  <si>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</si>
  <si>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</si>
  <si>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</si>
  <si>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</si>
  <si>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</si>
  <si>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</si>
  <si>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</si>
  <si>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</si>
  <si>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</si>
  <si>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</si>
  <si>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</si>
  <si>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</si>
  <si>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</si>
  <si>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</si>
  <si>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</si>
  <si>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</si>
  <si>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</si>
  <si>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</si>
  <si>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</si>
  <si>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</si>
  <si>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</si>
  <si>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</si>
  <si>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</si>
  <si>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</si>
  <si>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</si>
  <si>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</si>
  <si>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</si>
  <si>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</si>
  <si>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</si>
  <si>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</si>
  <si>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</si>
  <si>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</si>
  <si>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</si>
  <si>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</si>
  <si>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</si>
  <si>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</si>
  <si>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</si>
  <si>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</si>
  <si>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</si>
  <si>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</si>
  <si>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</si>
  <si>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</si>
  <si>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</si>
  <si>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</si>
  <si>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</si>
  <si>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</si>
  <si>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</si>
  <si>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</si>
  <si>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</si>
  <si>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</si>
  <si>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</si>
  <si>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</si>
  <si>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</si>
  <si>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</si>
  <si>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</si>
  <si>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</si>
  <si>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</si>
  <si>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</si>
  <si>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</si>
  <si>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</si>
  <si>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</si>
  <si>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</si>
  <si>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</si>
  <si>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</si>
  <si>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</si>
  <si>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</si>
  <si>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</si>
  <si>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</si>
  <si>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</si>
  <si>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</si>
  <si>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</si>
  <si>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</si>
  <si>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</si>
  <si>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</si>
  <si>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</si>
  <si>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</si>
  <si>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</si>
  <si>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</si>
  <si>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</si>
  <si>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</si>
  <si>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</si>
  <si>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</si>
  <si>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</si>
  <si>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</si>
  <si>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</si>
  <si>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</si>
  <si>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</si>
  <si>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</si>
  <si>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</si>
  <si>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</si>
  <si>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</si>
  <si>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</si>
  <si>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</si>
  <si>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</si>
  <si>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</si>
  <si>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</si>
  <si>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</si>
  <si>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</si>
  <si>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</si>
  <si>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</si>
  <si>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</si>
  <si>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</si>
  <si>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</si>
  <si>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</si>
  <si>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</si>
  <si>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</si>
  <si>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</si>
  <si>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</si>
  <si>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</si>
  <si>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</si>
  <si>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</si>
  <si>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</si>
  <si>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</si>
  <si>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</si>
  <si>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</si>
  <si>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</si>
  <si>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</si>
  <si>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</si>
  <si>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</si>
  <si>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</si>
  <si>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</si>
  <si>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</si>
  <si>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</si>
  <si>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</si>
  <si>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</si>
  <si>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</si>
  <si>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</si>
  <si>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</si>
  <si>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</si>
  <si>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</si>
  <si>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</si>
  <si>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</si>
  <si>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</si>
  <si>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</si>
  <si>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</si>
  <si>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</si>
  <si>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</si>
  <si>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</si>
  <si>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</si>
  <si>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</si>
  <si>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</si>
  <si>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</si>
  <si>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</si>
  <si>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</si>
  <si>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</si>
  <si>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</si>
  <si>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</si>
  <si>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</si>
  <si>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</si>
  <si>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</si>
  <si>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</si>
  <si>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</si>
  <si>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</si>
  <si>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</si>
  <si>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</si>
  <si>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</si>
  <si>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</si>
  <si>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</si>
  <si>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</si>
  <si>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</si>
  <si>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</si>
  <si>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</si>
  <si>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</si>
  <si>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</si>
  <si>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</si>
  <si>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</si>
  <si>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</si>
  <si>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</si>
  <si>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</si>
  <si>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</si>
  <si>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</si>
  <si>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</si>
  <si>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</si>
  <si>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</si>
  <si>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</si>
  <si>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</si>
  <si>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</si>
  <si>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</si>
  <si>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</si>
  <si>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</si>
  <si>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</si>
  <si>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</si>
  <si>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</si>
  <si>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</si>
  <si>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</si>
  <si>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</si>
  <si>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</si>
  <si>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</si>
  <si>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</si>
  <si>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</si>
  <si>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</si>
  <si>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</si>
  <si>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</si>
  <si>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</si>
  <si>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</si>
  <si>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</si>
  <si>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</si>
  <si>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</si>
  <si>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</si>
  <si>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</si>
  <si>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</si>
  <si>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</si>
  <si>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</si>
  <si>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</si>
  <si>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</si>
  <si>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</si>
  <si>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</si>
  <si>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</si>
  <si>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</si>
  <si>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</si>
  <si>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</si>
  <si>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</si>
  <si>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</si>
  <si>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</si>
  <si>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</si>
  <si>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</si>
  <si>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</si>
  <si>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</si>
  <si>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</si>
  <si>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</si>
  <si>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</si>
  <si>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</si>
  <si>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</si>
  <si>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</si>
  <si>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</si>
  <si>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</si>
  <si>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</si>
  <si>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</si>
  <si>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</si>
  <si>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</si>
  <si>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</si>
  <si>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</si>
  <si>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</si>
  <si>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</si>
  <si>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</si>
  <si>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</si>
  <si>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</si>
  <si>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</si>
  <si>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</si>
  <si>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</si>
  <si>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</si>
  <si>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</si>
  <si>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</si>
  <si>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</si>
  <si>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</si>
  <si>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</si>
  <si>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</si>
  <si>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</si>
  <si>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</si>
  <si>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</si>
  <si>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</si>
  <si>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</si>
  <si>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</si>
  <si>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</si>
  <si>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</si>
  <si>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</si>
  <si>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</si>
  <si>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</si>
  <si>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</si>
  <si>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</si>
  <si>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</si>
  <si>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</si>
  <si>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</si>
  <si>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</si>
  <si>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</si>
  <si>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</si>
  <si>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</si>
  <si>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</si>
  <si>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</si>
  <si>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</si>
  <si>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</si>
  <si>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</si>
  <si>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</si>
  <si>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</si>
  <si>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</si>
  <si>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</si>
  <si>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</si>
  <si>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</si>
  <si>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</si>
  <si>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</si>
  <si>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</si>
  <si>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</si>
  <si>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</si>
  <si>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</si>
  <si>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</si>
  <si>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</si>
  <si>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</si>
  <si>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</si>
  <si>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</si>
  <si>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</si>
  <si>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</si>
  <si>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</si>
  <si>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</si>
  <si>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</si>
  <si>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</si>
  <si>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</si>
  <si>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</si>
  <si>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</si>
  <si>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</si>
  <si>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</si>
  <si>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</si>
  <si>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</si>
  <si>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</si>
  <si>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</si>
  <si>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</si>
  <si>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</si>
  <si>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</si>
  <si>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</si>
  <si>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</si>
  <si>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</si>
  <si>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</si>
  <si>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</si>
  <si>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</si>
  <si>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</si>
  <si>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</si>
  <si>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</si>
  <si>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</si>
  <si>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</si>
  <si>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</si>
  <si>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</si>
  <si>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</si>
  <si>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</si>
  <si>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</si>
  <si>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</si>
  <si>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</si>
  <si>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</si>
  <si>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</si>
  <si>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</si>
  <si>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</si>
  <si>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</si>
  <si>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</si>
  <si>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</si>
  <si>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</si>
  <si>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</si>
  <si>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</si>
  <si>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</si>
  <si>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</si>
  <si>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</si>
  <si>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</si>
  <si>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</si>
  <si>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</si>
  <si>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</si>
  <si>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</si>
  <si>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</si>
  <si>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</si>
  <si>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</si>
  <si>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</si>
  <si>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</si>
  <si>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</si>
  <si>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</si>
  <si>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</si>
  <si>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</si>
  <si>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</si>
  <si>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</si>
  <si>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</si>
  <si>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</si>
  <si>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</si>
  <si>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</si>
  <si>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</si>
  <si>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</si>
  <si>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</si>
  <si>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</si>
  <si>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</si>
  <si>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</si>
  <si>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</si>
  <si>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</si>
  <si>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</si>
  <si>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</si>
  <si>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</si>
  <si>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</si>
  <si>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</si>
  <si>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</si>
  <si>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</si>
  <si>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</si>
  <si>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</si>
  <si>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</si>
  <si>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</si>
  <si>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</si>
  <si>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</si>
  <si>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</si>
  <si>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</si>
  <si>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</si>
  <si>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</si>
  <si>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</si>
  <si>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</si>
  <si>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</si>
  <si>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</si>
  <si>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</si>
  <si>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</si>
  <si>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</si>
  <si>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</si>
  <si>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</si>
  <si>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</si>
  <si>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</si>
  <si>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</si>
  <si>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</si>
  <si>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</si>
  <si>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</si>
  <si>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</si>
  <si>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</si>
  <si>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</si>
  <si>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</si>
  <si>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</si>
  <si>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</si>
  <si>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</si>
  <si>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</si>
  <si>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</si>
  <si>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</si>
  <si>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</si>
  <si>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</si>
  <si>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</si>
  <si>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</si>
  <si>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</si>
  <si>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</si>
  <si>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</si>
  <si>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</si>
  <si>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</si>
  <si>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</si>
  <si>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</si>
  <si>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</si>
  <si>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</si>
  <si>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</si>
  <si>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</si>
  <si>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</si>
  <si>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</si>
  <si>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</si>
  <si>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</si>
  <si>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</si>
  <si>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</si>
  <si>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</si>
  <si>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</si>
  <si>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</si>
  <si>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</si>
  <si>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</si>
  <si>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</si>
  <si>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</si>
  <si>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</si>
  <si>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</si>
  <si>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</si>
  <si>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</si>
  <si>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</si>
  <si>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</si>
  <si>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</si>
  <si>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</si>
  <si>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</si>
  <si>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</si>
  <si>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</si>
  <si>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</si>
  <si>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</si>
  <si>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</si>
  <si>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</si>
  <si>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</si>
  <si>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</si>
  <si>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</si>
  <si>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</si>
  <si>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</si>
  <si>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</si>
  <si>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</si>
  <si>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</si>
  <si>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</si>
  <si>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</si>
  <si>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</si>
  <si>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</si>
  <si>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</si>
  <si>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</si>
  <si>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</si>
  <si>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</si>
  <si>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</si>
  <si>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</si>
  <si>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</si>
  <si>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</si>
  <si>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</si>
  <si>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</si>
  <si>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</si>
  <si>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</si>
  <si>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</si>
  <si>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</si>
  <si>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</si>
  <si>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</si>
  <si>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</si>
  <si>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</si>
  <si>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</si>
  <si>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</si>
  <si>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</si>
  <si>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</si>
  <si>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</si>
  <si>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</si>
  <si>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</si>
  <si>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</si>
  <si>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</si>
  <si>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</si>
  <si>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</si>
  <si>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</si>
  <si>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</si>
  <si>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</si>
  <si>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</si>
  <si>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</si>
  <si>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</si>
  <si>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</si>
  <si>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</si>
  <si>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</si>
  <si>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</si>
  <si>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</si>
  <si>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</si>
  <si>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</si>
  <si>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</si>
  <si>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</si>
  <si>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</si>
  <si>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</si>
  <si>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</si>
  <si>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</si>
  <si>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</si>
  <si>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</si>
  <si>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</si>
  <si>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</si>
  <si>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</si>
  <si>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</si>
  <si>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</si>
  <si>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</si>
  <si>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</si>
  <si>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</si>
  <si>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</si>
  <si>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</si>
  <si>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</si>
  <si>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</si>
  <si>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</si>
  <si>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</si>
  <si>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</si>
  <si>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</si>
  <si>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</si>
  <si>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</si>
  <si>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</si>
  <si>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</si>
  <si>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</si>
  <si>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</si>
  <si>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</si>
  <si>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</si>
  <si>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</si>
  <si>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</si>
  <si>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</si>
  <si>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</si>
  <si>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</si>
  <si>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</si>
  <si>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</si>
  <si>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</si>
  <si>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</si>
  <si>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</si>
  <si>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</si>
  <si>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</si>
  <si>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</si>
  <si>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</si>
  <si>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</si>
  <si>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</si>
  <si>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</si>
  <si>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</si>
  <si>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</si>
  <si>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</si>
  <si>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</si>
  <si>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</si>
  <si>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</si>
  <si>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</si>
  <si>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</si>
  <si>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</si>
  <si>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</si>
  <si>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</si>
  <si>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</si>
  <si>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</si>
  <si>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</si>
  <si>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</si>
  <si>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</si>
  <si>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</si>
  <si>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</si>
  <si>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</si>
  <si>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</si>
  <si>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</si>
  <si>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</si>
  <si>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</si>
  <si>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</si>
  <si>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</si>
  <si>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</si>
  <si>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</si>
  <si>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</si>
  <si>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</si>
  <si>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</si>
  <si>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</si>
  <si>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</si>
  <si>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</si>
  <si>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</si>
  <si>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</si>
  <si>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</si>
  <si>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</si>
  <si>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</si>
  <si>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</si>
  <si>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</si>
  <si>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</si>
  <si>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</si>
  <si>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</si>
  <si>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</si>
  <si>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</si>
  <si>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</si>
  <si>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</si>
  <si>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</si>
  <si>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</si>
  <si>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</si>
  <si>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</si>
  <si>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</si>
  <si>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</si>
  <si>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</si>
  <si>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</si>
  <si>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</si>
  <si>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</si>
  <si>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</si>
  <si>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</si>
  <si>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</si>
  <si>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</si>
  <si>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</si>
  <si>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</si>
  <si>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</si>
  <si>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</si>
  <si>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</si>
  <si>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</si>
  <si>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</si>
  <si>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</si>
  <si>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</si>
  <si>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</si>
  <si>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</si>
  <si>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</si>
  <si>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</si>
  <si>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</si>
  <si>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</si>
  <si>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</si>
  <si>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</si>
  <si>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</si>
  <si>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</si>
  <si>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</si>
  <si>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</si>
  <si>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</si>
  <si>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</si>
  <si>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</si>
  <si>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</si>
  <si>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</si>
  <si>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</si>
  <si>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</si>
  <si>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</si>
  <si>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</si>
  <si>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</si>
  <si>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</si>
  <si>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</si>
  <si>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</si>
  <si>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</si>
  <si>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</si>
  <si>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</si>
  <si>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</si>
  <si>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</si>
  <si>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</si>
  <si>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</si>
  <si>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</si>
  <si>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</si>
  <si>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</si>
  <si>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</si>
  <si>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</si>
  <si>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</si>
  <si>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</si>
  <si>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</si>
  <si>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</si>
  <si>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</si>
  <si>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</si>
  <si>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</si>
  <si>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</si>
  <si>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</si>
  <si>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</si>
  <si>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</si>
  <si>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</si>
  <si>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</si>
  <si>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</si>
  <si>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</si>
  <si>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</si>
  <si>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</si>
  <si>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</si>
  <si>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</si>
  <si>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</si>
  <si>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</si>
  <si>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</si>
  <si>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</si>
  <si>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</si>
  <si>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</si>
  <si>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</si>
  <si>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</si>
  <si>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</si>
  <si>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</si>
  <si>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</si>
  <si>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</si>
  <si>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</si>
  <si>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</si>
  <si>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</si>
  <si>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</si>
  <si>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</si>
  <si>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</si>
  <si>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</si>
  <si>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</si>
  <si>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</si>
  <si>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</si>
  <si>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</si>
  <si>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</si>
  <si>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</si>
  <si>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</si>
  <si>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</si>
  <si>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</si>
  <si>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</si>
  <si>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</si>
  <si>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</si>
  <si>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</si>
  <si>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</si>
  <si>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</si>
  <si>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</si>
  <si>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</si>
  <si>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</si>
  <si>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</si>
  <si>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</si>
  <si>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</si>
  <si>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</si>
  <si>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</si>
  <si>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</si>
  <si>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</si>
  <si>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</si>
  <si>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</si>
  <si>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</si>
  <si>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</si>
  <si>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</si>
  <si>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</si>
  <si>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</si>
  <si>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</si>
  <si>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</si>
  <si>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</si>
  <si>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</si>
  <si>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</si>
  <si>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</si>
  <si>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</si>
  <si>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</si>
  <si>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</si>
  <si>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</si>
  <si>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</si>
  <si>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</si>
  <si>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</si>
  <si>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</si>
  <si>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</si>
  <si>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</si>
  <si>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</si>
  <si>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</si>
  <si>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</si>
  <si>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</si>
  <si>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</si>
  <si>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</si>
  <si>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</si>
  <si>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</si>
  <si>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</si>
  <si>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</si>
  <si>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</si>
  <si>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</si>
  <si>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</si>
  <si>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</si>
  <si>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</si>
  <si>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</si>
  <si>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</si>
  <si>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</si>
  <si>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</si>
  <si>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</si>
  <si>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</si>
  <si>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</si>
  <si>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</si>
  <si>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</si>
  <si>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</si>
  <si>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</si>
  <si>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</si>
  <si>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</si>
  <si>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</si>
  <si>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</si>
  <si>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</si>
  <si>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</si>
  <si>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</si>
  <si>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</si>
  <si>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</si>
  <si>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</si>
  <si>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</si>
  <si>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</si>
  <si>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</si>
  <si>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</si>
  <si>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</si>
  <si>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</si>
  <si>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</si>
  <si>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</si>
  <si>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</si>
  <si>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</si>
  <si>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</si>
  <si>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</si>
  <si>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</si>
  <si>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</si>
  <si>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</si>
  <si>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</si>
  <si>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</si>
  <si>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</si>
  <si>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</si>
  <si>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</si>
  <si>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</si>
  <si>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</si>
  <si>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</si>
  <si>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</si>
  <si>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</si>
  <si>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</si>
  <si>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</si>
  <si>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</si>
  <si>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</si>
  <si>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</si>
  <si>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</si>
  <si>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</si>
  <si>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</si>
  <si>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</si>
  <si>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</si>
  <si>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</si>
  <si>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</si>
  <si>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</si>
  <si>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</si>
  <si>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</si>
  <si>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</si>
  <si>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</si>
  <si>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</si>
  <si>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</si>
  <si>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</si>
  <si>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</si>
  <si>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</si>
  <si>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</si>
  <si>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</si>
  <si>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</si>
  <si>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</si>
  <si>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</si>
  <si>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</si>
  <si>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</si>
  <si>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</si>
  <si>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</si>
  <si>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</si>
  <si>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</si>
  <si>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</si>
  <si>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</si>
  <si>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</si>
  <si>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</si>
  <si>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</si>
  <si>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</si>
  <si>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</si>
  <si>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</si>
  <si>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</si>
  <si>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</si>
  <si>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</si>
  <si>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</si>
  <si>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</si>
  <si>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</si>
  <si>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</si>
  <si>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</si>
  <si>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</si>
  <si>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</si>
  <si>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</si>
  <si>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</si>
  <si>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</si>
  <si>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</si>
  <si>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</si>
  <si>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</si>
  <si>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</si>
  <si>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</si>
  <si>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</si>
  <si>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</si>
  <si>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</si>
  <si>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</si>
  <si>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</si>
  <si>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</si>
  <si>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</si>
  <si>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</si>
  <si>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</si>
  <si>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</si>
  <si>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</si>
  <si>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</si>
  <si>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</si>
  <si>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</si>
  <si>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</si>
  <si>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</si>
  <si>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</si>
  <si>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</si>
  <si>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</si>
  <si>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</si>
  <si>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</si>
  <si>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</si>
  <si>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</si>
  <si>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</si>
  <si>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</si>
  <si>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</si>
  <si>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</si>
  <si>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</si>
  <si>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</si>
  <si>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</si>
  <si>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</si>
  <si>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</si>
  <si>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</si>
  <si>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</si>
  <si>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</si>
  <si>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</si>
  <si>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</si>
  <si>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</si>
  <si>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</si>
  <si>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</si>
  <si>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</si>
  <si>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</si>
  <si>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</si>
  <si>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</si>
  <si>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</si>
  <si>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</si>
  <si>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</si>
  <si>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</si>
  <si>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</si>
  <si>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</si>
  <si>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</si>
  <si>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</si>
  <si>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</si>
  <si>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</si>
  <si>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</si>
  <si>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</si>
  <si>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</si>
  <si>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</si>
  <si>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</si>
  <si>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</si>
  <si>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</si>
  <si>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</si>
  <si>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</si>
  <si>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</si>
  <si>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</si>
  <si>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</si>
  <si>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</si>
  <si>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</si>
  <si>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</si>
  <si>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</si>
  <si>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</si>
  <si>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</si>
  <si>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</si>
  <si>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</si>
  <si>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</si>
  <si>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</si>
  <si>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</si>
  <si>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</si>
  <si>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</si>
  <si>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</si>
  <si>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</si>
  <si>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</si>
  <si>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</si>
  <si>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</si>
  <si>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</si>
  <si>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</si>
  <si>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</si>
  <si>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</si>
  <si>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</si>
  <si>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</si>
  <si>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</si>
  <si>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</si>
  <si>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</si>
  <si>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</si>
  <si>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</si>
  <si>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</si>
  <si>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</si>
  <si>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</si>
  <si>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</si>
  <si>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</si>
  <si>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</si>
  <si>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</si>
  <si>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</si>
  <si>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</si>
  <si>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</si>
  <si>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</si>
  <si>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</si>
  <si>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</si>
  <si>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</si>
  <si>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</si>
  <si>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</si>
  <si>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</si>
  <si>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</si>
  <si>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</si>
  <si>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</si>
  <si>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</si>
  <si>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</si>
  <si>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</si>
  <si>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</si>
  <si>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</si>
  <si>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</si>
  <si>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</si>
  <si>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</si>
  <si>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</si>
  <si>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</si>
  <si>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</si>
  <si>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</si>
  <si>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</si>
  <si>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</si>
  <si>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</si>
  <si>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</si>
  <si>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</si>
  <si>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</si>
  <si>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</si>
  <si>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</si>
  <si>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</si>
  <si>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</si>
  <si>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</si>
  <si>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</si>
  <si>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</si>
  <si>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</si>
  <si>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</si>
  <si>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</si>
  <si>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</si>
  <si>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</si>
  <si>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</si>
  <si>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</si>
  <si>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</si>
  <si>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</si>
  <si>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</si>
  <si>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</si>
  <si>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</si>
  <si>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</si>
  <si>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</si>
  <si>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</si>
  <si>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</si>
  <si>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</si>
  <si>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</si>
  <si>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</si>
  <si>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</si>
  <si>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</si>
  <si>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</si>
  <si>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</si>
  <si>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</si>
  <si>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</si>
  <si>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</si>
  <si>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</si>
  <si>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</si>
  <si>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</si>
  <si>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</si>
  <si>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</si>
  <si>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</si>
  <si>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</si>
  <si>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</si>
  <si>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</si>
  <si>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</si>
  <si>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</si>
  <si>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</si>
  <si>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</si>
  <si>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</si>
  <si>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</si>
  <si>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</si>
  <si>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</si>
  <si>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</si>
  <si>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</si>
  <si>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</si>
  <si>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</si>
  <si>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</si>
  <si>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</si>
  <si>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</si>
  <si>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</si>
  <si>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</si>
  <si>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</si>
  <si>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</si>
  <si>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</si>
  <si>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</si>
  <si>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</si>
  <si>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</si>
  <si>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</si>
  <si>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</si>
  <si>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</si>
  <si>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</si>
  <si>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</si>
  <si>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</si>
  <si>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</si>
  <si>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</si>
  <si>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</si>
  <si>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</si>
  <si>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</si>
  <si>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</si>
  <si>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</si>
  <si>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</si>
  <si>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</si>
  <si>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</si>
  <si>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</si>
  <si>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</si>
  <si>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</si>
  <si>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</si>
  <si>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</si>
  <si>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</si>
  <si>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</si>
  <si>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</si>
  <si>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</si>
  <si>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</si>
  <si>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</si>
  <si>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</si>
  <si>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</si>
  <si>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</si>
  <si>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</si>
  <si>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</si>
  <si>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</si>
  <si>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</si>
  <si>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</si>
  <si>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</si>
  <si>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</si>
  <si>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</si>
  <si>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</si>
  <si>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</si>
  <si>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</si>
  <si>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</si>
  <si>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</si>
  <si>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</si>
  <si>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</si>
  <si>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</si>
  <si>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</si>
  <si>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</si>
  <si>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</si>
  <si>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</si>
  <si>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</si>
  <si>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</si>
  <si>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</si>
  <si>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</si>
  <si>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</si>
  <si>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</si>
  <si>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</si>
  <si>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</si>
  <si>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</si>
  <si>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</si>
  <si>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</si>
  <si>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</si>
  <si>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</si>
  <si>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</si>
  <si>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</si>
  <si>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</si>
  <si>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</si>
  <si>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</si>
  <si>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</si>
  <si>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</si>
  <si>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</si>
  <si>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</si>
  <si>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</si>
  <si>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</si>
  <si>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</si>
  <si>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</si>
  <si>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</si>
  <si>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</si>
  <si>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</si>
  <si>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</si>
  <si>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</si>
  <si>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</si>
  <si>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</si>
  <si>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</si>
  <si>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</si>
  <si>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</si>
  <si>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</si>
  <si>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</si>
  <si>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</si>
  <si>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</si>
  <si>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</si>
  <si>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</si>
  <si>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</si>
  <si>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</si>
  <si>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</si>
  <si>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</si>
  <si>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</si>
  <si>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</si>
  <si>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</si>
  <si>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</si>
  <si>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</si>
  <si>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</si>
  <si>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</si>
  <si>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</si>
  <si>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</si>
  <si>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</si>
  <si>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</si>
  <si>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</si>
  <si>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</si>
  <si>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</si>
  <si>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</si>
  <si>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</si>
  <si>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</si>
  <si>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</si>
  <si>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</si>
  <si>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</si>
  <si>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</si>
  <si>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</si>
  <si>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</si>
  <si>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</si>
  <si>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</si>
  <si>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</si>
  <si>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</si>
  <si>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</si>
  <si>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</si>
  <si>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</si>
  <si>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</si>
  <si>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</si>
  <si>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</si>
  <si>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</si>
  <si>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</si>
  <si>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</si>
  <si>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</si>
  <si>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</si>
  <si>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</si>
  <si>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</si>
  <si>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</si>
  <si>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</si>
  <si>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</si>
  <si>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</si>
  <si>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</si>
  <si>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</si>
  <si>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</si>
  <si>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</si>
  <si>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</si>
  <si>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</si>
  <si>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</si>
  <si>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</si>
  <si>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</si>
  <si>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</si>
  <si>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</si>
  <si>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</si>
  <si>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</si>
  <si>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</si>
  <si>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</si>
  <si>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</si>
  <si>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</si>
  <si>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</si>
  <si>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</si>
  <si>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</si>
  <si>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</si>
  <si>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</si>
  <si>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</si>
  <si>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</si>
  <si>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</si>
  <si>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</si>
  <si>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</si>
  <si>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</si>
  <si>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</si>
  <si>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</si>
  <si>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</si>
  <si>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</si>
  <si>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</si>
  <si>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</si>
  <si>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</si>
  <si>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</si>
  <si>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</si>
  <si>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</si>
  <si>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</si>
  <si>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</si>
  <si>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</si>
  <si>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</si>
  <si>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</si>
  <si>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</si>
  <si>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</si>
  <si>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</si>
  <si>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</si>
  <si>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</si>
  <si>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</si>
  <si>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</si>
  <si>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</si>
  <si>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</si>
  <si>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</si>
  <si>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</si>
  <si>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</si>
  <si>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</si>
  <si>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</si>
  <si>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</si>
  <si>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</si>
  <si>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</si>
  <si>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</si>
  <si>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</si>
  <si>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</si>
  <si>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</si>
  <si>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</si>
  <si>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</si>
  <si>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</si>
  <si>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</si>
  <si>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</si>
  <si>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</si>
  <si>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</si>
  <si>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</si>
  <si>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</si>
  <si>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</si>
  <si>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</si>
  <si>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</si>
  <si>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</si>
  <si>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</si>
  <si>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</si>
  <si>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</si>
  <si>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</si>
  <si>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</si>
  <si>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</si>
  <si>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</si>
  <si>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</si>
  <si>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</si>
  <si>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</si>
  <si>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</si>
  <si>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</si>
  <si>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</si>
  <si>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</si>
  <si>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</si>
  <si>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</si>
  <si>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</si>
  <si>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</si>
  <si>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</si>
  <si>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</si>
  <si>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</si>
  <si>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</si>
  <si>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</si>
  <si>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</si>
  <si>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</si>
  <si>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</si>
  <si>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</si>
  <si>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</si>
  <si>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</si>
  <si>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</si>
  <si>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</si>
  <si>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</si>
  <si>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</si>
  <si>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</si>
  <si>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</si>
  <si>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</si>
  <si>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</si>
  <si>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</si>
  <si>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</si>
  <si>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</si>
  <si>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</si>
  <si>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</si>
  <si>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</si>
  <si>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</si>
  <si>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</si>
  <si>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</si>
  <si>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</si>
  <si>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</si>
  <si>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</si>
  <si>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</si>
  <si>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</si>
  <si>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</si>
  <si>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</si>
  <si>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</si>
  <si>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</si>
  <si>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</si>
  <si>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</si>
  <si>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</si>
  <si>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</si>
  <si>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</si>
  <si>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</si>
  <si>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</si>
  <si>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</si>
  <si>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</si>
  <si>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</si>
  <si>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</si>
  <si>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</si>
  <si>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</si>
  <si>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</si>
  <si>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</si>
  <si>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</si>
  <si>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</si>
  <si>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</si>
  <si>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</si>
  <si>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</si>
  <si>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</si>
  <si>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</si>
  <si>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</si>
  <si>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</si>
  <si>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</si>
  <si>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</si>
  <si>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</si>
  <si>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</si>
  <si>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</si>
  <si>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</si>
  <si>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</si>
  <si>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</si>
  <si>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</si>
  <si>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</si>
  <si>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</si>
  <si>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</si>
  <si>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</si>
  <si>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</si>
  <si>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</si>
  <si>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</si>
  <si>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</si>
  <si>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</si>
  <si>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</si>
  <si>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</si>
  <si>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</si>
  <si>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</si>
  <si>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</si>
  <si>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</si>
  <si>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</si>
  <si>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</si>
  <si>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</si>
  <si>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</si>
  <si>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</si>
  <si>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</si>
  <si>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</si>
  <si>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</si>
  <si>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</si>
  <si>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</si>
  <si>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</si>
  <si>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</si>
  <si>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</si>
  <si>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</si>
  <si>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</si>
  <si>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</si>
  <si>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</si>
  <si>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</si>
  <si>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</si>
  <si>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</si>
  <si>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</si>
  <si>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</si>
  <si>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</si>
  <si>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</si>
  <si>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</si>
  <si>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</si>
  <si>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</si>
  <si>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</si>
  <si>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</si>
  <si>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</si>
  <si>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</si>
  <si>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</si>
  <si>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</si>
  <si>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</si>
  <si>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</si>
  <si>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</si>
  <si>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</si>
  <si>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</si>
  <si>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</si>
  <si>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</si>
  <si>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</si>
  <si>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</si>
  <si>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</si>
  <si>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</si>
  <si>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</si>
  <si>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</si>
  <si>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</si>
  <si>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</si>
  <si>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</si>
  <si>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</si>
  <si>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</si>
  <si>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</si>
  <si>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</si>
  <si>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</si>
  <si>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</si>
  <si>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</si>
  <si>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</si>
  <si>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</si>
  <si>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</si>
  <si>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</si>
  <si>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</si>
  <si>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</si>
  <si>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</si>
  <si>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</si>
  <si>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</si>
  <si>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</si>
  <si>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</si>
  <si>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</si>
  <si>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</si>
  <si>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</si>
  <si>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</si>
  <si>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</si>
  <si>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</si>
  <si>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</si>
  <si>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</si>
  <si>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</si>
  <si>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</si>
  <si>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</si>
  <si>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</si>
  <si>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</si>
  <si>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</si>
  <si>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</si>
  <si>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</si>
  <si>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</si>
  <si>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</si>
  <si>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</si>
  <si>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</si>
  <si>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</si>
  <si>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</si>
  <si>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</si>
  <si>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</si>
  <si>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</si>
  <si>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</si>
  <si>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</si>
  <si>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</si>
  <si>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</si>
  <si>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</si>
  <si>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</si>
  <si>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</si>
  <si>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</si>
  <si>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</si>
  <si>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</si>
  <si>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</si>
  <si>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</si>
  <si>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</si>
  <si>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</si>
  <si>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</si>
  <si>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</si>
  <si>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</si>
  <si>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</si>
  <si>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</si>
  <si>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</si>
  <si>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</si>
  <si>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</si>
  <si>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</si>
  <si>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</si>
  <si>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</si>
  <si>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</si>
  <si>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</si>
  <si>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</si>
  <si>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</si>
  <si>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</si>
  <si>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</si>
  <si>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</si>
  <si>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</si>
  <si>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</si>
  <si>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</si>
  <si>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</si>
  <si>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</si>
  <si>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</si>
  <si>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</si>
  <si>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</si>
  <si>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</si>
  <si>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</si>
  <si>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</si>
  <si>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</si>
  <si>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</si>
  <si>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</si>
  <si>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</si>
  <si>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</si>
  <si>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</si>
  <si>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</si>
  <si>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</si>
  <si>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</si>
  <si>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</si>
  <si>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</si>
  <si>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</si>
  <si>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</si>
  <si>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</si>
  <si>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</si>
  <si>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</si>
  <si>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</si>
  <si>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</si>
  <si>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</si>
  <si>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</si>
  <si>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</si>
  <si>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</si>
  <si>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</si>
  <si>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</si>
  <si>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</si>
  <si>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</si>
  <si>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</si>
  <si>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</si>
  <si>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</si>
  <si>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</si>
  <si>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</si>
  <si>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</si>
  <si>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</si>
  <si>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</si>
  <si>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</si>
  <si>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</si>
  <si>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</si>
  <si>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</si>
  <si>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</si>
  <si>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</si>
  <si>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</si>
  <si>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</si>
  <si>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</si>
  <si>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</si>
  <si>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</si>
  <si>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</si>
  <si>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</si>
  <si>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</si>
  <si>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</si>
  <si>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</si>
  <si>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</si>
  <si>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</si>
  <si>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</si>
  <si>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</si>
  <si>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</si>
  <si>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</si>
  <si>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</si>
  <si>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</si>
  <si>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</si>
  <si>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</si>
  <si>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</si>
  <si>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</si>
  <si>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</si>
  <si>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</si>
  <si>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</si>
  <si>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</si>
  <si>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</si>
  <si>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</si>
  <si>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</si>
  <si>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</si>
  <si>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</si>
  <si>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</si>
  <si>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</si>
  <si>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</si>
  <si>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</si>
  <si>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</si>
  <si>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</si>
  <si>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</si>
  <si>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</si>
  <si>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</si>
  <si>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</si>
  <si>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</si>
  <si>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</si>
  <si>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</si>
  <si>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</si>
  <si>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</si>
  <si>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</si>
  <si>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</si>
  <si>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</si>
  <si>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</si>
  <si>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</si>
  <si>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</si>
  <si>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</si>
  <si>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</si>
  <si>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</si>
  <si>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</si>
  <si>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</si>
  <si>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</si>
  <si>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</si>
  <si>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</si>
  <si>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</si>
  <si>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</si>
  <si>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</si>
  <si>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</si>
  <si>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</si>
  <si>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</si>
  <si>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</si>
  <si>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</si>
  <si>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</si>
  <si>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</si>
  <si>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</si>
  <si>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</si>
  <si>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</si>
  <si>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</si>
  <si>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</si>
  <si>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</si>
  <si>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</si>
  <si>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</si>
  <si>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</si>
  <si>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</si>
  <si>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</si>
  <si>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</si>
  <si>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</si>
  <si>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</si>
  <si>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</si>
  <si>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</si>
  <si>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</si>
  <si>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</si>
  <si>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</si>
  <si>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</si>
  <si>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</si>
  <si>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</si>
  <si>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</si>
  <si>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</si>
  <si>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</si>
  <si>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</si>
  <si>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</si>
  <si>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</si>
  <si>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</si>
  <si>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</si>
  <si>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</si>
  <si>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</si>
  <si>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</si>
  <si>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</si>
  <si>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</si>
  <si>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</si>
  <si>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</si>
  <si>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</si>
  <si>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</si>
  <si>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</si>
  <si>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</si>
  <si>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</si>
  <si>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</si>
  <si>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</si>
  <si>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</si>
  <si>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</si>
  <si>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</si>
  <si>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</si>
  <si>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</si>
  <si>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</si>
  <si>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</si>
  <si>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</si>
  <si>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</si>
  <si>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</si>
  <si>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</si>
  <si>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</si>
  <si>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</si>
  <si>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</si>
  <si>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</si>
  <si>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</si>
  <si>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</si>
  <si>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</si>
  <si>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</si>
  <si>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</si>
  <si>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</si>
  <si>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</si>
  <si>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</si>
  <si>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</si>
  <si>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</si>
  <si>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</si>
  <si>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</si>
  <si>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</si>
  <si>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</si>
  <si>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</si>
  <si>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</si>
  <si>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</si>
  <si>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</si>
  <si>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</si>
  <si>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</si>
  <si>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</si>
  <si>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</si>
  <si>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</si>
  <si>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</si>
  <si>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</si>
  <si>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</si>
  <si>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</si>
  <si>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</si>
  <si>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</si>
  <si>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</si>
  <si>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</si>
  <si>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</si>
  <si>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</si>
  <si>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</si>
  <si>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</si>
  <si>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</si>
  <si>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</si>
  <si>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</si>
  <si>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</si>
  <si>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</si>
  <si>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</si>
  <si>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</si>
  <si>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</si>
  <si>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</si>
  <si>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</si>
  <si>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</si>
  <si>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</si>
  <si>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</si>
  <si>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</si>
  <si>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</si>
  <si>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</si>
  <si>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</si>
  <si>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</si>
  <si>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</si>
  <si>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</si>
  <si>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</si>
  <si>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</si>
  <si>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</si>
  <si>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</si>
  <si>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</si>
  <si>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</si>
  <si>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</si>
  <si>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</si>
  <si>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</si>
  <si>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</si>
  <si>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</si>
  <si>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</si>
  <si>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</si>
  <si>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</si>
  <si>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</si>
  <si>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</si>
  <si>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</si>
  <si>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</si>
  <si>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</si>
  <si>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</si>
  <si>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</si>
  <si>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</si>
  <si>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</si>
  <si>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</si>
  <si>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</si>
  <si>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</si>
  <si>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</si>
  <si>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</si>
  <si>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</si>
  <si>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</si>
  <si>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</si>
  <si>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</si>
  <si>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</si>
  <si>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</si>
  <si>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</si>
  <si>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</si>
  <si>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</si>
  <si>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</si>
  <si>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</si>
  <si>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</si>
  <si>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</si>
  <si>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</si>
  <si>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</si>
  <si>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</si>
  <si>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</si>
  <si>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</si>
  <si>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</si>
  <si>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</si>
  <si>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</si>
  <si>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</si>
  <si>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</si>
  <si>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</si>
  <si>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</si>
  <si>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</si>
  <si>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</si>
  <si>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</si>
  <si>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</si>
  <si>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</si>
  <si>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</si>
  <si>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</si>
  <si>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</si>
  <si>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</si>
  <si>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</si>
  <si>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</si>
  <si>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</si>
  <si>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</si>
  <si>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</si>
  <si>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</si>
  <si>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</si>
  <si>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</si>
  <si>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</si>
  <si>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</si>
  <si>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</si>
  <si>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</si>
  <si>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</si>
  <si>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</si>
  <si>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</si>
  <si>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</si>
  <si>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</si>
  <si>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</si>
  <si>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</si>
  <si>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</si>
  <si>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</si>
  <si>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</si>
  <si>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</si>
  <si>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</si>
  <si>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</si>
  <si>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</si>
  <si>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</si>
  <si>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</si>
  <si>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</si>
  <si>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</si>
  <si>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</si>
  <si>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</si>
  <si>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</si>
  <si>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</si>
  <si>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</si>
  <si>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</si>
  <si>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</si>
  <si>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</si>
  <si>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</si>
  <si>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</si>
  <si>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</si>
  <si>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</si>
  <si>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</si>
  <si>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</si>
  <si>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</si>
  <si>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</si>
  <si>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</si>
  <si>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</si>
  <si>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</si>
  <si>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</si>
  <si>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</si>
  <si>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</si>
  <si>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</si>
  <si>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</si>
  <si>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</si>
  <si>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</si>
  <si>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</si>
  <si>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</si>
  <si>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</si>
  <si>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</si>
  <si>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</si>
  <si>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</si>
  <si>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</si>
  <si>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</si>
  <si>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</si>
  <si>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</si>
  <si>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</si>
  <si>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</si>
  <si>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</si>
  <si>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</si>
  <si>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</si>
  <si>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</si>
  <si>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</si>
  <si>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</si>
  <si>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</si>
  <si>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</si>
  <si>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</si>
  <si>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</si>
  <si>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</si>
  <si>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</si>
  <si>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</si>
  <si>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</si>
  <si>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</si>
  <si>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</si>
  <si>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</si>
  <si>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</si>
  <si>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</si>
  <si>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</si>
  <si>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</si>
  <si>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</si>
  <si>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</si>
  <si>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</si>
  <si>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</si>
  <si>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</si>
  <si>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</si>
  <si>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</si>
  <si>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</si>
  <si>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</si>
  <si>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</si>
  <si>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</si>
  <si>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</si>
  <si>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</si>
  <si>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</si>
  <si>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</si>
  <si>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</si>
  <si>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</si>
  <si>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</si>
  <si>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</si>
  <si>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</si>
  <si>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</si>
  <si>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</si>
  <si>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</si>
  <si>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</si>
  <si>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</si>
  <si>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</si>
  <si>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</si>
  <si>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</si>
  <si>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</si>
  <si>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</si>
  <si>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</si>
  <si>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</si>
  <si>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</si>
  <si>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</si>
  <si>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</si>
  <si>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</si>
  <si>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</si>
  <si>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</si>
  <si>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</si>
  <si>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</si>
  <si>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</si>
  <si>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</si>
  <si>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</si>
  <si>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</si>
  <si>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</si>
  <si>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</si>
  <si>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</si>
  <si>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</si>
  <si>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</si>
  <si>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</si>
  <si>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</si>
  <si>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</si>
  <si>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</si>
  <si>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</si>
  <si>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</si>
  <si>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</si>
  <si>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</si>
  <si>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</si>
  <si>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</si>
  <si>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</si>
  <si>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</si>
  <si>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</si>
  <si>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</si>
  <si>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</si>
  <si>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</si>
  <si>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</si>
  <si>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</si>
  <si>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</si>
  <si>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</si>
  <si>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</si>
  <si>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</si>
  <si>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</si>
  <si>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</si>
  <si>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</si>
  <si>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</si>
  <si>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</si>
  <si>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</si>
  <si>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</si>
  <si>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</si>
  <si>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</si>
  <si>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</si>
  <si>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</si>
  <si>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</si>
  <si>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</si>
  <si>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</si>
  <si>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</si>
  <si>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</si>
  <si>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</si>
  <si>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</si>
  <si>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</si>
  <si>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</si>
  <si>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</si>
  <si>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</si>
  <si>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</si>
  <si>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</si>
  <si>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</si>
  <si>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</si>
  <si>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</si>
  <si>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</si>
  <si>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</si>
  <si>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</si>
  <si>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</si>
  <si>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</si>
  <si>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</si>
  <si>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</si>
  <si>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</si>
  <si>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</si>
  <si>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</si>
  <si>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</si>
  <si>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</si>
  <si>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</si>
  <si>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</si>
  <si>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</si>
  <si>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</si>
  <si>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</si>
  <si>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</si>
  <si>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</si>
  <si>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</si>
  <si>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</si>
  <si>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</si>
  <si>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</si>
  <si>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</si>
  <si>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</si>
  <si>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</si>
  <si>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</si>
  <si>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</si>
  <si>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</si>
  <si>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</si>
  <si>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</si>
  <si>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</si>
  <si>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</si>
  <si>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</si>
  <si>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</si>
  <si>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</si>
  <si>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</si>
  <si>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</si>
  <si>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</si>
  <si>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</si>
  <si>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</si>
  <si>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</si>
  <si>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</si>
  <si>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</si>
  <si>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</si>
  <si>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</si>
  <si>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</si>
  <si>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</si>
  <si>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</si>
  <si>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</si>
  <si>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</si>
  <si>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</si>
  <si>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</si>
  <si>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</si>
  <si>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</si>
  <si>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</si>
  <si>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</si>
  <si>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</si>
  <si>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</si>
  <si>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</si>
  <si>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</si>
  <si>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</si>
  <si>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</si>
  <si>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</si>
  <si>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</si>
  <si>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</si>
  <si>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</si>
  <si>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</si>
  <si>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</si>
  <si>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</si>
  <si>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</si>
  <si>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</si>
  <si>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</si>
  <si>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</si>
  <si>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</si>
  <si>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</si>
  <si>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</si>
  <si>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</si>
  <si>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</si>
  <si>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</si>
  <si>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</si>
  <si>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</si>
  <si>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</si>
  <si>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</si>
  <si>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</si>
  <si>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</si>
  <si>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</si>
  <si>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</si>
  <si>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</si>
  <si>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</si>
  <si>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</si>
  <si>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</si>
  <si>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</si>
  <si>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</si>
  <si>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</si>
  <si>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</si>
  <si>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</si>
  <si>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</si>
  <si>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</si>
  <si>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</si>
  <si>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</si>
  <si>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</si>
  <si>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</si>
  <si>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</si>
  <si>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</si>
  <si>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</si>
  <si>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</si>
  <si>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</si>
  <si>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</si>
  <si>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</si>
  <si>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</si>
  <si>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</si>
  <si>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</si>
  <si>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</si>
  <si>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</si>
  <si>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</si>
  <si>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</si>
  <si>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</si>
  <si>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</si>
  <si>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</si>
  <si>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</si>
  <si>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</si>
  <si>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</si>
  <si>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</si>
  <si>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</si>
  <si>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</si>
  <si>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</si>
  <si>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</si>
  <si>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</si>
  <si>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</si>
  <si>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</si>
  <si>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</si>
  <si>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</si>
  <si>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</si>
  <si>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</si>
  <si>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</si>
  <si>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</si>
  <si>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</si>
  <si>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</si>
  <si>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</si>
  <si>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</si>
  <si>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</si>
  <si>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</si>
  <si>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</si>
  <si>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</si>
  <si>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</si>
  <si>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</si>
  <si>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</si>
  <si>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</si>
  <si>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</si>
  <si>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</si>
  <si>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</si>
  <si>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</si>
  <si>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</si>
  <si>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</si>
  <si>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</si>
  <si>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</si>
  <si>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</si>
  <si>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</si>
  <si>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</si>
  <si>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</si>
  <si>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</si>
  <si>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</si>
  <si>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</si>
  <si>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</si>
  <si>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</si>
  <si>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</si>
  <si>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</si>
  <si>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</si>
  <si>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</si>
  <si>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</si>
  <si>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</si>
  <si>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</si>
  <si>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</si>
  <si>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</si>
  <si>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</si>
  <si>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</si>
  <si>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</si>
  <si>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</si>
  <si>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</si>
  <si>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</si>
  <si>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</si>
  <si>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</si>
  <si>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</si>
  <si>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</si>
  <si>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</si>
  <si>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</si>
  <si>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</si>
  <si>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</si>
  <si>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</si>
  <si>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</si>
  <si>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</si>
  <si>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</si>
  <si>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</si>
  <si>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</si>
  <si>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</si>
  <si>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</si>
  <si>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</si>
  <si>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</si>
  <si>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</si>
  <si>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</si>
  <si>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</si>
  <si>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</si>
  <si>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</si>
  <si>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</si>
  <si>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</si>
  <si>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</si>
  <si>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</si>
  <si>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</si>
  <si>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</si>
  <si>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</si>
  <si>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</si>
  <si>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</si>
  <si>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</si>
  <si>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</si>
  <si>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</si>
  <si>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</si>
  <si>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</si>
  <si>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</si>
  <si>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</si>
  <si>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</si>
  <si>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</si>
  <si>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</si>
  <si>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</si>
  <si>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</si>
  <si>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</si>
  <si>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</si>
  <si>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</si>
  <si>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</si>
  <si>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</si>
  <si>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</si>
  <si>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</si>
  <si>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</si>
  <si>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</si>
  <si>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</si>
  <si>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</si>
  <si>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</si>
  <si>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</si>
  <si>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</si>
  <si>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</si>
  <si>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</si>
  <si>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</si>
  <si>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</si>
  <si>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</si>
  <si>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</si>
  <si>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</si>
  <si>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</si>
  <si>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</si>
  <si>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</si>
  <si>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</si>
  <si>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</si>
  <si>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</si>
  <si>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</si>
  <si>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</si>
  <si>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</si>
  <si>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</si>
  <si>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</si>
  <si>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</si>
  <si>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</si>
  <si>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</si>
  <si>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</si>
  <si>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</si>
  <si>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</si>
  <si>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</si>
  <si>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</si>
  <si>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</si>
  <si>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</si>
  <si>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</si>
  <si>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</si>
  <si>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</si>
  <si>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</si>
  <si>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</si>
  <si>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</si>
  <si>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</si>
  <si>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</si>
  <si>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</si>
  <si>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</si>
  <si>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</si>
  <si>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</si>
  <si>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</si>
  <si>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</si>
  <si>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</si>
  <si>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</si>
  <si>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</si>
  <si>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</si>
  <si>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</si>
  <si>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</si>
  <si>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</si>
  <si>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</si>
  <si>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</si>
  <si>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</si>
  <si>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</si>
  <si>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</si>
  <si>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</si>
  <si>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</si>
  <si>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</si>
  <si>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</si>
  <si>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</si>
  <si>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</si>
  <si>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</si>
  <si>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</si>
  <si>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</si>
  <si>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</si>
  <si>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</si>
  <si>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</si>
  <si>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</si>
  <si>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</si>
  <si>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</si>
  <si>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</si>
  <si>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</si>
  <si>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</si>
  <si>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</si>
  <si>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</si>
  <si>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</si>
  <si>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</si>
  <si>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</si>
  <si>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</si>
  <si>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</si>
  <si>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</si>
  <si>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</si>
  <si>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</si>
  <si>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</si>
  <si>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</si>
  <si>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</si>
  <si>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</si>
  <si>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</si>
  <si>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</si>
  <si>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</si>
  <si>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</si>
  <si>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</si>
  <si>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</si>
  <si>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</si>
  <si>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</si>
  <si>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</si>
  <si>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</si>
  <si>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</si>
  <si>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</si>
  <si>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</si>
  <si>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</si>
  <si>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</si>
  <si>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</si>
  <si>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</si>
  <si>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</si>
  <si>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</si>
  <si>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</si>
  <si>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</si>
  <si>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</si>
  <si>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</si>
  <si>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</si>
  <si>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</si>
  <si>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</si>
  <si>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</si>
  <si>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</si>
  <si>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</si>
  <si>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</si>
  <si>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</si>
  <si>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</si>
  <si>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</si>
  <si>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</si>
  <si>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</si>
  <si>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</si>
  <si>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</si>
  <si>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</si>
  <si>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</si>
  <si>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</si>
  <si>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</si>
  <si>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</si>
  <si>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</si>
  <si>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</si>
  <si>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</si>
  <si>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</si>
  <si>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</si>
  <si>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</si>
  <si>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</si>
  <si>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</si>
  <si>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</si>
  <si>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</si>
  <si>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</si>
  <si>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</si>
  <si>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</si>
  <si>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</si>
  <si>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</si>
  <si>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</si>
  <si>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</si>
  <si>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</si>
  <si>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</si>
  <si>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</si>
  <si>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</si>
  <si>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</si>
  <si>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</si>
  <si>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</si>
  <si>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</si>
  <si>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</si>
  <si>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</si>
  <si>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</si>
  <si>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</si>
  <si>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</si>
  <si>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</si>
  <si>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</si>
  <si>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</si>
  <si>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</si>
  <si>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</si>
  <si>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</si>
  <si>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</si>
  <si>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</si>
  <si>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</si>
  <si>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</si>
  <si>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</si>
  <si>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</si>
  <si>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</si>
  <si>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</si>
  <si>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</si>
  <si>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</si>
  <si>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</si>
  <si>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</si>
  <si>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</si>
  <si>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</si>
  <si>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</si>
  <si>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</si>
  <si>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</si>
  <si>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</si>
  <si>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</si>
  <si>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</si>
  <si>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</si>
  <si>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</si>
  <si>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</si>
  <si>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</si>
  <si>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</si>
  <si>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</si>
  <si>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</si>
  <si>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</si>
  <si>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</si>
  <si>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</si>
  <si>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</si>
  <si>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</si>
  <si>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</si>
  <si>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</si>
  <si>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</si>
  <si>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</si>
  <si>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</si>
  <si>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</si>
  <si>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</si>
  <si>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</si>
  <si>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</si>
  <si>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</si>
  <si>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</si>
  <si>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</si>
  <si>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</si>
  <si>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</si>
  <si>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</si>
  <si>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</si>
  <si>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</si>
  <si>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</si>
  <si>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</si>
  <si>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</si>
  <si>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</si>
  <si>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</si>
  <si>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</si>
  <si>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</si>
  <si>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</si>
  <si>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</si>
  <si>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</si>
  <si>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</si>
  <si>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</si>
  <si>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</si>
  <si>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</si>
  <si>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</si>
  <si>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</si>
  <si>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</si>
  <si>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</si>
  <si>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</si>
  <si>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</si>
  <si>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</si>
  <si>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</si>
  <si>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</si>
  <si>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</si>
  <si>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</si>
  <si>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</si>
  <si>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</si>
  <si>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</si>
  <si>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</si>
  <si>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</si>
  <si>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</si>
  <si>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</si>
  <si>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</si>
  <si>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</si>
  <si>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</si>
  <si>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</si>
  <si>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</si>
  <si>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</si>
  <si>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</si>
  <si>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</si>
  <si>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</si>
  <si>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</si>
  <si>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</si>
  <si>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</si>
  <si>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</si>
  <si>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</si>
  <si>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</si>
  <si>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</si>
  <si>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</si>
  <si>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</si>
  <si>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</si>
  <si>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</si>
  <si>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</si>
  <si>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</si>
  <si>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</si>
  <si>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</si>
  <si>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</si>
  <si>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</si>
  <si>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</si>
  <si>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</si>
  <si>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</si>
  <si>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</si>
  <si>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</si>
  <si>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</si>
  <si>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</si>
  <si>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</si>
  <si>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</si>
  <si>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</si>
  <si>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</si>
  <si>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</si>
  <si>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</si>
  <si>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</si>
  <si>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</si>
  <si>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</si>
  <si>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</si>
  <si>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</si>
  <si>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</si>
  <si>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</si>
  <si>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</si>
  <si>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</si>
  <si>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</si>
  <si>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</si>
  <si>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</si>
  <si>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</si>
  <si>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</si>
  <si>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</si>
  <si>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</si>
  <si>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</si>
  <si>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</si>
  <si>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</si>
  <si>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</si>
  <si>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</si>
  <si>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</si>
  <si>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</si>
  <si>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</si>
  <si>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</si>
  <si>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</si>
  <si>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</si>
  <si>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</si>
  <si>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</si>
  <si>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</si>
  <si>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</si>
  <si>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</si>
  <si>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</si>
  <si>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</si>
  <si>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</si>
  <si>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</si>
  <si>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</si>
  <si>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</si>
  <si>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</si>
  <si>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</si>
  <si>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</si>
  <si>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</si>
  <si>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</si>
  <si>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</si>
  <si>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</si>
  <si>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</si>
  <si>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</si>
  <si>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</si>
  <si>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</si>
  <si>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</si>
  <si>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</si>
  <si>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</si>
  <si>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</si>
  <si>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</si>
  <si>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</si>
  <si>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</si>
  <si>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</si>
  <si>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</si>
  <si>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</si>
  <si>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</si>
  <si>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</si>
  <si>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</si>
  <si>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</si>
  <si>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</si>
  <si>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</si>
  <si>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</si>
  <si>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</si>
  <si>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</si>
  <si>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</si>
  <si>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</si>
  <si>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</si>
  <si>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</si>
  <si>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</si>
  <si>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</si>
  <si>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</si>
  <si>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</si>
  <si>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</si>
  <si>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</si>
  <si>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</si>
  <si>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</si>
  <si>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</si>
  <si>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</si>
  <si>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</si>
  <si>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</si>
  <si>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</si>
  <si>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</si>
  <si>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</si>
  <si>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</si>
  <si>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</si>
  <si>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</si>
  <si>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</si>
  <si>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</si>
  <si>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</si>
  <si>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</si>
  <si>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</si>
  <si>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</si>
  <si>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</si>
  <si>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</si>
  <si>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</si>
  <si>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</si>
  <si>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</si>
  <si>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</si>
  <si>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</si>
  <si>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</si>
  <si>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</si>
  <si>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</si>
  <si>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</si>
  <si>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</si>
  <si>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</si>
  <si>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</si>
  <si>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</si>
  <si>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</si>
  <si>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</si>
  <si>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</si>
  <si>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</si>
  <si>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</si>
  <si>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</si>
  <si>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</si>
  <si>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</si>
  <si>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</si>
  <si>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</si>
  <si>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</si>
  <si>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</si>
  <si>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</si>
  <si>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</si>
  <si>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</si>
  <si>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</si>
  <si>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</si>
  <si>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</si>
  <si>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</si>
  <si>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</si>
  <si>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</si>
  <si>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</si>
  <si>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</si>
  <si>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</si>
  <si>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</si>
  <si>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</si>
  <si>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</si>
  <si>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</si>
  <si>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</si>
  <si>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</si>
  <si>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</si>
  <si>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</si>
  <si>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</si>
  <si>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</si>
  <si>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</si>
  <si>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</si>
  <si>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</si>
  <si>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</si>
  <si>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</si>
  <si>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</si>
  <si>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</si>
  <si>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</si>
  <si>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</si>
  <si>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</si>
  <si>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</si>
  <si>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</si>
  <si>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</si>
  <si>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</si>
  <si>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</si>
  <si>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</si>
  <si>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</si>
  <si>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</si>
  <si>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</si>
  <si>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</si>
  <si>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</si>
  <si>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</si>
  <si>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</si>
  <si>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</si>
  <si>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</si>
  <si>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</si>
  <si>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</si>
  <si>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</si>
  <si>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</si>
  <si>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</si>
  <si>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</si>
  <si>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</si>
  <si>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</si>
  <si>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</si>
  <si>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</si>
  <si>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</si>
  <si>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</si>
  <si>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</si>
  <si>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</si>
  <si>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</si>
  <si>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</si>
  <si>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</si>
  <si>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</si>
  <si>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</si>
  <si>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</si>
  <si>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</si>
  <si>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</si>
  <si>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</si>
  <si>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</si>
  <si>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</si>
  <si>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</si>
  <si>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</si>
  <si>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</si>
  <si>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</si>
  <si>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</si>
  <si>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</si>
  <si>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</si>
  <si>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</si>
  <si>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</si>
  <si>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</si>
  <si>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</si>
  <si>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</si>
  <si>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</si>
  <si>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</si>
  <si>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</si>
  <si>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</si>
  <si>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</si>
  <si>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</si>
  <si>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</si>
  <si>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</si>
  <si>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</si>
  <si>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</si>
  <si>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</si>
  <si>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</si>
  <si>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</si>
  <si>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</si>
  <si>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</si>
  <si>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</si>
  <si>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</si>
  <si>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</si>
  <si>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</si>
  <si>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</si>
  <si>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</si>
  <si>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</si>
  <si>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</si>
  <si>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</si>
  <si>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</si>
  <si>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</si>
  <si>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</si>
  <si>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</si>
  <si>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</si>
  <si>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</si>
  <si>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</si>
  <si>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</si>
  <si>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</si>
  <si>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</si>
  <si>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</si>
  <si>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</si>
  <si>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</si>
  <si>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</si>
  <si>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</si>
  <si>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</si>
  <si>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</si>
  <si>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</si>
  <si>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</si>
  <si>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</si>
  <si>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</si>
  <si>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</si>
  <si>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</si>
  <si>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</si>
  <si>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</si>
  <si>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</si>
  <si>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</si>
  <si>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</si>
  <si>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</si>
  <si>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</si>
  <si>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</si>
  <si>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</si>
  <si>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</si>
  <si>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</si>
  <si>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</si>
  <si>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</si>
  <si>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</si>
  <si>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</si>
  <si>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</si>
  <si>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</si>
  <si>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</si>
  <si>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</si>
  <si>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</si>
  <si>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</si>
  <si>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</si>
  <si>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</si>
  <si>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</si>
  <si>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</si>
  <si>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</si>
  <si>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</si>
  <si>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</si>
  <si>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</si>
  <si>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</si>
  <si>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</si>
  <si>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</si>
  <si>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</si>
  <si>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</si>
  <si>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</si>
  <si>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</si>
  <si>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</si>
  <si>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</si>
  <si>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</si>
  <si>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</si>
  <si>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</si>
  <si>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</si>
  <si>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</si>
  <si>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</si>
  <si>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</si>
  <si>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</si>
  <si>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</si>
  <si>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</si>
  <si>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</si>
  <si>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</si>
  <si>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</si>
  <si>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</si>
  <si>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</si>
  <si>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</si>
  <si>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</si>
  <si>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</si>
  <si>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</si>
  <si>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</si>
  <si>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</si>
  <si>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</si>
  <si>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</si>
  <si>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</si>
  <si>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</si>
  <si>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</si>
  <si>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</si>
  <si>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</si>
  <si>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</si>
  <si>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</si>
  <si>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</si>
  <si>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</si>
  <si>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</si>
  <si>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</si>
  <si>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</si>
  <si>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</si>
  <si>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</si>
  <si>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</si>
  <si>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</si>
  <si>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</si>
  <si>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</si>
  <si>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</si>
  <si>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</si>
  <si>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</si>
  <si>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</si>
  <si>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</si>
  <si>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</si>
  <si>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</si>
  <si>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</si>
  <si>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</si>
  <si>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</si>
  <si>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</si>
  <si>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</si>
  <si>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</si>
  <si>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</si>
  <si>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</si>
  <si>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</si>
  <si>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</si>
  <si>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</si>
  <si>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</si>
  <si>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</si>
  <si>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</si>
  <si>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</si>
  <si>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</si>
  <si>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</si>
  <si>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</si>
  <si>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</si>
  <si>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</si>
  <si>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</si>
  <si>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</si>
  <si>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</si>
  <si>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</si>
  <si>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</si>
  <si>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</si>
  <si>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</si>
  <si>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</si>
  <si>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</si>
  <si>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</si>
  <si>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</si>
  <si>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</si>
  <si>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</si>
  <si>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</si>
  <si>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</si>
  <si>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</si>
  <si>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</si>
  <si>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</si>
  <si>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</si>
  <si>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</si>
  <si>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</si>
  <si>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</si>
  <si>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</si>
  <si>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</si>
  <si>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</si>
  <si>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</si>
  <si>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</si>
  <si>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</si>
  <si>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</si>
  <si>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</si>
  <si>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</si>
  <si>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</si>
  <si>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</si>
  <si>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</si>
  <si>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</si>
  <si>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</si>
  <si>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</si>
  <si>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</si>
  <si>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</si>
  <si>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</si>
  <si>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</si>
  <si>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</si>
  <si>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</si>
  <si>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</si>
  <si>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</si>
  <si>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</si>
  <si>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</si>
  <si>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</si>
  <si>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</si>
  <si>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</si>
  <si>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</si>
  <si>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</si>
  <si>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</si>
  <si>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</si>
  <si>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</si>
  <si>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</si>
  <si>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</si>
  <si>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</si>
  <si>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</si>
  <si>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</si>
  <si>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</si>
  <si>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</si>
  <si>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</si>
  <si>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</si>
  <si>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</si>
  <si>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</si>
  <si>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</si>
  <si>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</si>
  <si>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</si>
  <si>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</si>
  <si>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</si>
  <si>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</si>
  <si>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</si>
  <si>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</si>
  <si>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</si>
  <si>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</si>
  <si>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</si>
  <si>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</si>
  <si>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</si>
  <si>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</si>
  <si>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</si>
  <si>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</si>
  <si>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</si>
  <si>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</si>
  <si>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</si>
  <si>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</si>
  <si>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</si>
  <si>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</si>
  <si>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</si>
  <si>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</si>
  <si>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</si>
  <si>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</si>
  <si>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</si>
  <si>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</si>
  <si>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</si>
  <si>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</si>
  <si>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</si>
  <si>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</si>
  <si>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</si>
  <si>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</si>
  <si>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</si>
  <si>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</si>
  <si>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</si>
  <si>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</si>
  <si>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</si>
  <si>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</si>
  <si>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</si>
  <si>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</si>
  <si>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</si>
  <si>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</si>
  <si>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</si>
  <si>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</si>
  <si>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</si>
  <si>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</si>
  <si>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</si>
  <si>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</si>
  <si>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</si>
  <si>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</si>
  <si>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</si>
  <si>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</si>
  <si>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</si>
  <si>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</si>
  <si>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</si>
  <si>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</si>
  <si>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</si>
  <si>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</si>
  <si>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</si>
  <si>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</si>
  <si>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</si>
  <si>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</si>
  <si>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</si>
  <si>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</si>
  <si>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</si>
  <si>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</si>
  <si>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</si>
  <si>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</si>
  <si>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</si>
  <si>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</si>
  <si>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</si>
  <si>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</si>
  <si>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</si>
  <si>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</si>
  <si>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</si>
  <si>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</si>
  <si>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</si>
  <si>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</si>
  <si>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</si>
  <si>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</si>
  <si>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</si>
  <si>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</si>
  <si>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</si>
  <si>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</si>
  <si>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</si>
  <si>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</si>
  <si>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</si>
  <si>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</si>
  <si>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</si>
  <si>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</si>
  <si>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</si>
  <si>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</si>
  <si>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</si>
  <si>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</si>
  <si>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</si>
  <si>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</si>
  <si>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</si>
  <si>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</si>
  <si>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</si>
  <si>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</si>
  <si>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</si>
  <si>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</si>
  <si>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</si>
  <si>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</si>
  <si>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</si>
  <si>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</si>
  <si>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</si>
  <si>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</si>
  <si>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</si>
  <si>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</si>
  <si>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</si>
  <si>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</si>
  <si>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</si>
  <si>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</si>
  <si>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</si>
  <si>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</si>
  <si>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</si>
  <si>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</si>
  <si>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</si>
  <si>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</si>
  <si>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</si>
  <si>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</si>
  <si>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</si>
  <si>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</si>
  <si>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</si>
  <si>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</si>
  <si>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</si>
  <si>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</si>
  <si>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</si>
  <si>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</si>
  <si>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</si>
  <si>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</si>
  <si>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</si>
  <si>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</si>
  <si>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</si>
  <si>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</si>
  <si>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</si>
  <si>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</si>
  <si>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</si>
  <si>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</si>
  <si>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</si>
  <si>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</si>
  <si>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</si>
  <si>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</si>
  <si>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</si>
  <si>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</si>
  <si>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</si>
  <si>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</si>
  <si>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</si>
  <si>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</si>
  <si>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</si>
  <si>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</si>
  <si>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</si>
  <si>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</si>
  <si>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</si>
  <si>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</si>
  <si>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</si>
  <si>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</si>
  <si>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</si>
  <si>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</si>
  <si>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</si>
  <si>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</si>
  <si>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</si>
  <si>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</si>
  <si>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</si>
  <si>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</si>
  <si>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</si>
  <si>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</si>
  <si>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</si>
  <si>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</si>
  <si>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</si>
  <si>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</si>
  <si>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</si>
  <si>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</si>
  <si>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</si>
  <si>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</si>
  <si>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</si>
  <si>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</si>
  <si>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</si>
  <si>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</si>
  <si>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</si>
  <si>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</si>
  <si>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</si>
  <si>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</si>
  <si>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</si>
  <si>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</si>
  <si>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</si>
  <si>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</si>
  <si>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</si>
  <si>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</si>
  <si>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</si>
  <si>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</si>
  <si>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</si>
  <si>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</si>
  <si>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</si>
  <si>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</si>
  <si>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</si>
  <si>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</si>
  <si>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</si>
  <si>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</si>
  <si>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</si>
  <si>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</si>
  <si>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</si>
  <si>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</si>
  <si>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</si>
  <si>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</si>
  <si>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</si>
  <si>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</si>
  <si>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</si>
  <si>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</si>
  <si>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</si>
  <si>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</si>
  <si>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</si>
  <si>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</si>
  <si>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</si>
  <si>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</si>
  <si>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</si>
  <si>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</si>
  <si>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</si>
  <si>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</si>
  <si>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</si>
  <si>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</si>
  <si>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</si>
  <si>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</si>
  <si>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</si>
  <si>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</si>
  <si>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</si>
  <si>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</si>
  <si>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</si>
  <si>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</si>
  <si>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</si>
  <si>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</si>
  <si>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</si>
  <si>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</si>
  <si>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</si>
  <si>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</si>
  <si>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</si>
  <si>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</si>
  <si>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</si>
  <si>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</si>
  <si>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</si>
  <si>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</si>
  <si>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</si>
  <si>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</si>
  <si>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</si>
  <si>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</si>
  <si>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</si>
  <si>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</si>
  <si>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</si>
  <si>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</si>
  <si>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</si>
  <si>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</si>
  <si>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</si>
  <si>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</si>
  <si>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</si>
  <si>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</si>
  <si>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</si>
  <si>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</si>
  <si>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</si>
  <si>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</si>
  <si>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</si>
  <si>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</si>
  <si>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</si>
  <si>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</si>
  <si>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</si>
  <si>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</si>
  <si>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</si>
  <si>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</si>
  <si>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</si>
  <si>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</si>
  <si>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</si>
  <si>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</si>
  <si>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</si>
  <si>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</si>
  <si>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</si>
  <si>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</si>
  <si>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</si>
  <si>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</si>
  <si>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</si>
  <si>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</si>
  <si>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</si>
  <si>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</si>
  <si>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</si>
  <si>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</si>
  <si>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</si>
  <si>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</si>
  <si>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</si>
  <si>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</si>
  <si>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</si>
  <si>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</si>
  <si>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</si>
  <si>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</si>
  <si>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</si>
  <si>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</si>
  <si>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</si>
  <si>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</si>
  <si>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</si>
  <si>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</si>
  <si>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</si>
  <si>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</si>
  <si>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</si>
  <si>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</si>
  <si>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</si>
  <si>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</si>
  <si>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</si>
  <si>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</si>
  <si>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</si>
  <si>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</si>
  <si>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</si>
  <si>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</si>
  <si>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</si>
  <si>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</si>
  <si>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</si>
  <si>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</si>
  <si>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</si>
  <si>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</si>
  <si>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</si>
  <si>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</si>
  <si>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</si>
  <si>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</si>
  <si>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</si>
  <si>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</si>
  <si>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</si>
  <si>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</si>
  <si>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</si>
  <si>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</si>
  <si>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</si>
  <si>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</si>
  <si>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</si>
  <si>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</si>
  <si>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</si>
  <si>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</si>
  <si>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</si>
  <si>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</si>
  <si>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</si>
  <si>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</si>
  <si>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</si>
  <si>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</si>
  <si>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</si>
  <si>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</si>
  <si>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</si>
  <si>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</si>
  <si>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</si>
  <si>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</si>
  <si>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</si>
  <si>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</si>
  <si>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</si>
  <si>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</si>
  <si>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</si>
  <si>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</si>
  <si>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</si>
  <si>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</si>
  <si>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</si>
  <si>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</si>
  <si>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</si>
  <si>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</si>
  <si>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</si>
  <si>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</si>
  <si>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</si>
  <si>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</si>
  <si>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</si>
  <si>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</si>
  <si>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</si>
  <si>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</si>
  <si>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</si>
  <si>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</si>
  <si>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</si>
  <si>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</si>
  <si>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</si>
  <si>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</si>
  <si>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</si>
  <si>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</si>
  <si>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</si>
  <si>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</si>
  <si>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</si>
  <si>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</si>
  <si>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</si>
  <si>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</si>
  <si>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</si>
  <si>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</si>
  <si>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</si>
  <si>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</si>
  <si>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</si>
  <si>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</si>
  <si>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</si>
  <si>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</si>
  <si>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</si>
  <si>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</si>
  <si>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</si>
  <si>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</si>
  <si>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</si>
  <si>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</si>
  <si>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</si>
  <si>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</si>
  <si>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</si>
  <si>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</si>
  <si>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</si>
  <si>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</si>
  <si>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</si>
  <si>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</si>
  <si>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</si>
  <si>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</si>
  <si>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</si>
  <si>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</si>
  <si>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</si>
  <si>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</si>
  <si>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</si>
  <si>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</si>
  <si>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</si>
  <si>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</si>
  <si>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</si>
  <si>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</si>
  <si>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</si>
  <si>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</si>
  <si>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</si>
  <si>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</si>
  <si>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</si>
  <si>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</si>
  <si>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</si>
  <si>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</si>
  <si>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</si>
  <si>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</si>
  <si>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</si>
  <si>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</si>
  <si>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</si>
  <si>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</si>
  <si>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</si>
  <si>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</si>
  <si>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</si>
  <si>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</si>
  <si>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</si>
  <si>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</si>
  <si>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</si>
  <si>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</si>
  <si>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</si>
  <si>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</si>
  <si>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</si>
  <si>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</si>
  <si>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</si>
  <si>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</si>
  <si>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</si>
  <si>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</si>
  <si>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</si>
  <si>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</si>
  <si>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</si>
  <si>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</si>
  <si>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</si>
  <si>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</si>
  <si>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</si>
  <si>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</si>
  <si>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</si>
  <si>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</si>
  <si>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</si>
  <si>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</si>
  <si>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</si>
  <si>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</si>
  <si>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</si>
  <si>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</si>
  <si>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</si>
  <si>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</si>
  <si>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</si>
  <si>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</si>
  <si>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</si>
  <si>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</si>
  <si>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</si>
  <si>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</si>
  <si>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</si>
  <si>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</si>
  <si>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</si>
  <si>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</si>
  <si>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</si>
  <si>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</si>
  <si>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</si>
  <si>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</si>
  <si>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</si>
  <si>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</si>
  <si>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</si>
  <si>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</si>
  <si>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</si>
  <si>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</si>
  <si>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</si>
  <si>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</si>
  <si>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</si>
  <si>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</si>
  <si>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</si>
  <si>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</si>
  <si>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</si>
  <si>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</si>
  <si>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</si>
  <si>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</si>
  <si>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</si>
  <si>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</si>
  <si>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</si>
  <si>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</si>
  <si>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</si>
  <si>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</si>
  <si>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</si>
  <si>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</si>
  <si>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</si>
  <si>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</si>
  <si>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</si>
  <si>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</si>
  <si>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</si>
  <si>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</si>
  <si>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</si>
  <si>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</si>
  <si>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</si>
  <si>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</si>
  <si>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</si>
  <si>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</si>
  <si>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</si>
  <si>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</si>
  <si>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</si>
  <si>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</si>
  <si>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</si>
  <si>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</si>
  <si>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</si>
  <si>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</si>
  <si>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</si>
  <si>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</si>
  <si>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</si>
  <si>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</si>
  <si>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</si>
  <si>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</si>
  <si>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</si>
  <si>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</si>
  <si>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</si>
  <si>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</si>
  <si>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</si>
  <si>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</si>
  <si>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</si>
  <si>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</si>
  <si>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</si>
  <si>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</si>
  <si>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</si>
  <si>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</si>
  <si>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</si>
  <si>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</si>
  <si>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</si>
  <si>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</si>
  <si>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</si>
  <si>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</si>
  <si>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</si>
  <si>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</si>
  <si>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</si>
  <si>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</si>
  <si>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</si>
  <si>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</si>
  <si>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</si>
  <si>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</si>
  <si>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</si>
  <si>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</si>
  <si>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</si>
  <si>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</si>
  <si>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</si>
  <si>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</si>
  <si>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</si>
  <si>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</si>
  <si>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</si>
  <si>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</si>
  <si>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</si>
  <si>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</si>
  <si>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</si>
  <si>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</si>
  <si>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</si>
  <si>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</si>
  <si>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</si>
  <si>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</si>
  <si>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</si>
  <si>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</si>
  <si>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</si>
  <si>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</si>
  <si>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</si>
  <si>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</si>
  <si>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</si>
  <si>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</si>
  <si>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</si>
  <si>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</si>
  <si>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</si>
  <si>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</si>
  <si>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</si>
  <si>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</si>
  <si>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</si>
  <si>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</si>
  <si>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</si>
  <si>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</si>
  <si>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</si>
  <si>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</si>
  <si>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</si>
  <si>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</si>
  <si>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</si>
  <si>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</si>
  <si>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</si>
  <si>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</si>
  <si>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</si>
  <si>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</si>
  <si>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</si>
  <si>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</si>
  <si>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</si>
  <si>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</si>
  <si>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</si>
  <si>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</si>
  <si>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</si>
  <si>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</si>
  <si>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</si>
  <si>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</si>
  <si>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</si>
  <si>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</si>
  <si>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</si>
  <si>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</si>
  <si>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</si>
  <si>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</si>
  <si>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</si>
  <si>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</si>
  <si>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</si>
  <si>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</si>
  <si>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</si>
  <si>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</si>
  <si>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</si>
  <si>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</si>
  <si>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</si>
  <si>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</si>
  <si>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</si>
  <si>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</si>
  <si>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</si>
  <si>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</si>
  <si>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</si>
  <si>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</si>
  <si>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</si>
  <si>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</si>
  <si>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</si>
  <si>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</si>
  <si>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</si>
  <si>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</si>
  <si>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</si>
  <si>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</si>
  <si>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</si>
  <si>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</si>
  <si>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</si>
  <si>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</si>
  <si>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</si>
  <si>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</si>
  <si>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</si>
  <si>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</si>
  <si>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</si>
  <si>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</si>
  <si>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</si>
  <si>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</si>
  <si>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</si>
  <si>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</si>
  <si>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</si>
  <si>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</si>
  <si>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</si>
  <si>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</si>
  <si>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</si>
  <si>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</si>
  <si>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</si>
  <si>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</si>
  <si>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</si>
  <si>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</si>
  <si>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</si>
  <si>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</si>
  <si>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</si>
  <si>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</si>
  <si>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</si>
  <si>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</si>
  <si>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</si>
  <si>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</si>
  <si>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</si>
  <si>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</si>
  <si>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</si>
  <si>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</si>
  <si>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</si>
  <si>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</si>
  <si>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</si>
  <si>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</si>
  <si>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</si>
  <si>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</si>
  <si>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</si>
  <si>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</si>
  <si>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</si>
  <si>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</si>
  <si>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</si>
  <si>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</si>
  <si>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</si>
  <si>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</si>
  <si>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</si>
  <si>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</si>
  <si>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</si>
  <si>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</si>
  <si>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</si>
  <si>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</si>
  <si>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</si>
  <si>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</si>
  <si>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</si>
  <si>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</si>
  <si>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</si>
  <si>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</si>
  <si>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</si>
  <si>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</si>
  <si>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</si>
  <si>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</si>
  <si>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</si>
  <si>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</si>
  <si>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</si>
  <si>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</si>
  <si>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</si>
  <si>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</si>
  <si>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</si>
  <si>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</si>
  <si>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</si>
  <si>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</si>
  <si>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</si>
  <si>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</si>
  <si>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</si>
  <si>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</si>
  <si>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</si>
  <si>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</si>
  <si>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</si>
  <si>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</si>
  <si>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</si>
  <si>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</si>
  <si>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</si>
  <si>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</si>
  <si>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</si>
  <si>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</si>
  <si>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</si>
  <si>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</si>
  <si>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</si>
  <si>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</si>
  <si>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</si>
  <si>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</si>
  <si>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</si>
  <si>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</si>
  <si>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</si>
  <si>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</si>
  <si>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</si>
  <si>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</si>
  <si>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</si>
  <si>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</si>
  <si>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</si>
  <si>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</si>
  <si>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</si>
  <si>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</si>
  <si>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</si>
  <si>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</si>
  <si>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</si>
  <si>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</si>
  <si>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</si>
  <si>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</si>
  <si>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</si>
  <si>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</si>
  <si>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</si>
  <si>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</si>
  <si>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</si>
  <si>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</si>
  <si>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</si>
  <si>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</si>
  <si>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</si>
  <si>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</si>
  <si>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</si>
  <si>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</si>
  <si>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</si>
  <si>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</si>
  <si>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</si>
  <si>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</si>
  <si>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</si>
  <si>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</si>
  <si>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</si>
  <si>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</si>
  <si>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</si>
  <si>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</si>
  <si>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</si>
  <si>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</si>
  <si>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</si>
  <si>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</si>
  <si>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</si>
  <si>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</si>
  <si>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</si>
  <si>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</si>
  <si>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</si>
  <si>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</si>
  <si>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</si>
  <si>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</si>
  <si>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</si>
  <si>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</si>
  <si>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</si>
  <si>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</si>
  <si>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</si>
  <si>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</si>
  <si>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</si>
  <si>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</si>
  <si>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</si>
  <si>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</si>
  <si>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</si>
  <si>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</si>
  <si>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</si>
  <si>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</si>
  <si>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</si>
  <si>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</si>
  <si>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</si>
  <si>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</si>
  <si>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</si>
  <si>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</si>
  <si>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</si>
  <si>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</si>
  <si>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</si>
  <si>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</si>
  <si>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</si>
  <si>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</si>
  <si>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</si>
  <si>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</si>
  <si>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</si>
  <si>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</si>
  <si>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</si>
  <si>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</si>
  <si>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</si>
  <si>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</si>
  <si>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</si>
  <si>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</si>
  <si>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</si>
  <si>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</si>
  <si>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</si>
  <si>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</si>
  <si>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</si>
  <si>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</si>
  <si>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</si>
  <si>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</si>
  <si>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</si>
  <si>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</si>
  <si>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</si>
  <si>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</si>
  <si>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</si>
  <si>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</si>
  <si>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</si>
  <si>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</si>
  <si>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</si>
  <si>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</si>
  <si>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</si>
  <si>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</si>
  <si>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</si>
  <si>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</si>
  <si>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</si>
  <si>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</si>
  <si>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</si>
  <si>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</si>
  <si>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</si>
  <si>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</si>
  <si>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</si>
  <si>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</si>
  <si>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</si>
  <si>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</si>
  <si>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</si>
  <si>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</si>
  <si>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</si>
  <si>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</si>
  <si>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</si>
  <si>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</si>
  <si>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</si>
  <si>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</si>
  <si>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</si>
  <si>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</si>
  <si>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</si>
  <si>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</si>
  <si>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</si>
  <si>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</si>
  <si>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</si>
  <si>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</si>
  <si>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</si>
  <si>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</si>
  <si>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</si>
  <si>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</si>
  <si>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</si>
  <si>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</si>
  <si>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</si>
  <si>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</si>
  <si>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</si>
  <si>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</si>
  <si>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</si>
  <si>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</si>
  <si>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</si>
  <si>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</si>
  <si>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</si>
  <si>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</si>
  <si>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</si>
  <si>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</si>
  <si>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</si>
  <si>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</si>
  <si>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</si>
  <si>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</si>
  <si>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</si>
  <si>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</si>
  <si>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</si>
  <si>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</si>
  <si>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</si>
  <si>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</si>
  <si>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</si>
  <si>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</si>
  <si>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</si>
  <si>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</si>
  <si>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</si>
  <si>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</si>
  <si>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</si>
  <si>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</si>
  <si>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</si>
  <si>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</si>
  <si>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</si>
  <si>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</si>
  <si>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</si>
  <si>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</si>
  <si>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</si>
  <si>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</si>
  <si>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</si>
  <si>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</si>
  <si>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</si>
  <si>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</si>
  <si>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</si>
  <si>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</si>
  <si>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</si>
  <si>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</si>
  <si>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</si>
  <si>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</si>
  <si>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</si>
  <si>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</si>
  <si>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</si>
  <si>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</si>
  <si>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</si>
  <si>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</si>
  <si>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</si>
  <si>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</si>
  <si>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</si>
  <si>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</si>
  <si>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</si>
  <si>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</si>
  <si>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</si>
  <si>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</si>
  <si>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</si>
  <si>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</si>
  <si>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</si>
  <si>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</si>
  <si>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</si>
  <si>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</si>
  <si>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</si>
  <si>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</si>
  <si>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</si>
  <si>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</si>
  <si>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</si>
  <si>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</si>
  <si>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</si>
  <si>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</si>
  <si>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</si>
  <si>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</si>
  <si>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</si>
  <si>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</si>
  <si>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</si>
  <si>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</si>
  <si>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</si>
  <si>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</si>
  <si>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</si>
  <si>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</si>
  <si>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</si>
  <si>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</si>
  <si>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</si>
  <si>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</si>
  <si>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</si>
  <si>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</si>
  <si>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</si>
  <si>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</si>
  <si>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</si>
  <si>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</si>
  <si>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</si>
  <si>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</si>
  <si>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</si>
  <si>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</si>
  <si>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</si>
  <si>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</si>
  <si>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</si>
  <si>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</si>
  <si>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</si>
  <si>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</si>
  <si>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</si>
  <si>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</si>
  <si>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</si>
  <si>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</si>
  <si>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</si>
  <si>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</si>
  <si>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</si>
  <si>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</si>
  <si>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</si>
  <si>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</si>
  <si>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</si>
  <si>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</si>
  <si>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</si>
  <si>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</si>
  <si>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</si>
  <si>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</si>
  <si>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</si>
  <si>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</si>
  <si>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</si>
  <si>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</si>
  <si>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</si>
  <si>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</si>
  <si>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</si>
  <si>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</si>
  <si>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</si>
  <si>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</si>
  <si>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</si>
  <si>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</si>
  <si>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</si>
  <si>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</si>
  <si>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</si>
  <si>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</si>
  <si>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</si>
  <si>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</si>
  <si>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</si>
  <si>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</si>
  <si>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</si>
  <si>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</si>
  <si>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</si>
  <si>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</si>
  <si>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</si>
  <si>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</si>
  <si>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</si>
  <si>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</si>
  <si>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</si>
  <si>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</si>
  <si>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</si>
  <si>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</si>
  <si>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</si>
  <si>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</si>
  <si>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</si>
  <si>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</si>
  <si>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</si>
  <si>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</si>
  <si>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</si>
  <si>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</si>
  <si>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</si>
  <si>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</si>
  <si>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</si>
  <si>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</si>
  <si>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</si>
  <si>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</si>
  <si>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</si>
  <si>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</si>
  <si>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</si>
  <si>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</si>
  <si>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</si>
  <si>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</si>
  <si>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</si>
  <si>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</si>
  <si>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</si>
  <si>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</si>
  <si>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</si>
  <si>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</si>
  <si>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</si>
  <si>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</si>
  <si>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</si>
  <si>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</si>
  <si>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</si>
  <si>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</si>
  <si>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</si>
  <si>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</si>
  <si>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</si>
  <si>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</si>
  <si>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</si>
  <si>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</si>
  <si>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</si>
  <si>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</si>
  <si>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</si>
  <si>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</si>
  <si>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</si>
  <si>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</si>
  <si>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</si>
  <si>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</si>
  <si>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</si>
  <si>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</si>
  <si>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</si>
  <si>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</si>
  <si>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</si>
  <si>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</si>
  <si>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</si>
  <si>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</si>
  <si>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</si>
  <si>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</si>
  <si>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</si>
  <si>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</si>
  <si>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</si>
  <si>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</si>
  <si>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</si>
  <si>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</si>
  <si>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</si>
  <si>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</si>
  <si>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</si>
  <si>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</si>
  <si>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</si>
  <si>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</si>
  <si>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</si>
  <si>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</si>
  <si>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</si>
  <si>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</si>
  <si>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</si>
  <si>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</si>
  <si>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</si>
  <si>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</si>
  <si>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</si>
  <si>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</si>
  <si>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</si>
  <si>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</si>
  <si>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</si>
  <si>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</si>
  <si>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</si>
  <si>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</si>
  <si>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</si>
  <si>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</si>
  <si>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</si>
  <si>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</si>
  <si>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</si>
  <si>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</si>
  <si>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</si>
  <si>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</si>
  <si>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</si>
  <si>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</si>
  <si>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</si>
  <si>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</si>
  <si>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</si>
  <si>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</si>
  <si>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</si>
  <si>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</si>
  <si>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</si>
  <si>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</si>
  <si>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</si>
  <si>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</si>
  <si>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</si>
  <si>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</si>
  <si>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</si>
  <si>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</si>
  <si>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</si>
  <si>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</si>
  <si>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</si>
  <si>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</si>
  <si>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</si>
  <si>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</si>
  <si>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</si>
  <si>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</si>
  <si>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</si>
  <si>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</si>
  <si>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</si>
  <si>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</si>
  <si>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</si>
  <si>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</si>
  <si>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</si>
  <si>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</si>
  <si>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</si>
  <si>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</si>
  <si>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</si>
  <si>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</si>
  <si>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</si>
  <si>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</si>
  <si>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</si>
  <si>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</si>
  <si>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</si>
  <si>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</si>
  <si>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</si>
  <si>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</si>
  <si>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</si>
  <si>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</si>
  <si>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</si>
  <si>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</si>
  <si>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</si>
  <si>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</si>
  <si>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</si>
  <si>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</si>
  <si>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</si>
  <si>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</si>
  <si>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</si>
  <si>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</si>
  <si>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</si>
  <si>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</si>
  <si>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</si>
  <si>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</si>
  <si>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</si>
  <si>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</si>
  <si>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</si>
  <si>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</si>
  <si>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</si>
  <si>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</si>
  <si>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</si>
  <si>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</si>
  <si>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</si>
  <si>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</si>
  <si>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</si>
  <si>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</si>
  <si>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</si>
  <si>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</si>
  <si>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</si>
  <si>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</si>
  <si>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</si>
  <si>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</si>
  <si>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</si>
  <si>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</si>
  <si>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</si>
  <si>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</si>
  <si>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</si>
  <si>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</si>
  <si>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</si>
  <si>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</si>
  <si>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</si>
  <si>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</si>
  <si>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</si>
  <si>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</si>
  <si>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</si>
  <si>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</si>
  <si>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</si>
  <si>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</si>
  <si>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</si>
  <si>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</si>
  <si>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</si>
  <si>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</si>
  <si>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</si>
  <si>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</si>
  <si>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</si>
  <si>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</si>
  <si>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</si>
  <si>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</si>
  <si>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</si>
  <si>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</si>
  <si>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</si>
  <si>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</si>
  <si>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</si>
  <si>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</si>
  <si>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</si>
  <si>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</si>
  <si>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</si>
  <si>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</si>
  <si>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</si>
  <si>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</si>
  <si>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</si>
  <si>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</si>
  <si>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</si>
  <si>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</si>
  <si>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</si>
  <si>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</si>
  <si>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</si>
  <si>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</si>
  <si>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</si>
  <si>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</si>
  <si>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</si>
  <si>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</si>
  <si>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</si>
  <si>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</si>
  <si>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</si>
  <si>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</si>
  <si>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</si>
  <si>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</si>
  <si>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</si>
  <si>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</si>
  <si>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</si>
  <si>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</si>
  <si>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</si>
  <si>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</si>
  <si>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</si>
  <si>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</si>
  <si>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</si>
  <si>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</si>
  <si>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</si>
  <si>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</si>
  <si>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</si>
  <si>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</si>
  <si>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</si>
  <si>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</si>
  <si>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</si>
  <si>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</si>
  <si>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</si>
  <si>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</si>
  <si>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</si>
  <si>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</si>
  <si>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</si>
  <si>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</si>
  <si>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</si>
  <si>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</si>
  <si>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</si>
  <si>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</si>
  <si>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</si>
  <si>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</si>
  <si>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</si>
  <si>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</si>
  <si>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</si>
  <si>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</si>
  <si>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</si>
  <si>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</si>
  <si>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</si>
  <si>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</si>
  <si>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</si>
  <si>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</si>
  <si>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</si>
  <si>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</si>
  <si>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</si>
  <si>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</si>
  <si>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</si>
  <si>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</si>
  <si>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</si>
  <si>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</si>
  <si>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</si>
  <si>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</si>
  <si>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</si>
  <si>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</si>
  <si>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</si>
  <si>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</si>
  <si>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</si>
  <si>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</si>
  <si>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</si>
  <si>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</si>
  <si>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</si>
  <si>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</si>
  <si>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</si>
  <si>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</si>
  <si>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</si>
  <si>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</si>
  <si>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</si>
  <si>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</si>
  <si>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</si>
  <si>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</si>
  <si>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</si>
  <si>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</si>
  <si>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</si>
  <si>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</si>
  <si>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</si>
  <si>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</si>
  <si>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</si>
  <si>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</si>
  <si>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</si>
  <si>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</si>
  <si>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</si>
  <si>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</si>
  <si>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</si>
  <si>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</si>
  <si>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</si>
  <si>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</si>
  <si>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</si>
  <si>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</si>
  <si>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</si>
  <si>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</si>
  <si>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</si>
  <si>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</si>
  <si>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</si>
  <si>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</si>
  <si>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</si>
  <si>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</si>
  <si>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</si>
  <si>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</si>
  <si>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</si>
  <si>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</si>
  <si>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</si>
  <si>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</si>
  <si>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</si>
  <si>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</si>
  <si>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</si>
  <si>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</si>
  <si>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</si>
  <si>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</si>
  <si>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</si>
  <si>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</si>
  <si>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</si>
  <si>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</si>
  <si>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</si>
  <si>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</si>
  <si>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</si>
  <si>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</si>
  <si>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</si>
  <si>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</si>
  <si>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</si>
  <si>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</si>
  <si>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</si>
  <si>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</si>
  <si>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</si>
  <si>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</si>
  <si>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</si>
  <si>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</si>
  <si>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</si>
  <si>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</si>
  <si>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</si>
  <si>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</si>
  <si>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</si>
  <si>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</si>
  <si>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</si>
  <si>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</si>
  <si>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</si>
  <si>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</si>
  <si>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</si>
  <si>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</si>
  <si>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</si>
  <si>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</si>
  <si>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</si>
  <si>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</si>
  <si>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</si>
  <si>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</si>
  <si>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</si>
  <si>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</si>
  <si>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</si>
  <si>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</si>
  <si>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</si>
  <si>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</si>
  <si>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</si>
  <si>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</si>
  <si>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</si>
  <si>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</si>
  <si>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</si>
  <si>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</si>
  <si>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</si>
  <si>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</si>
  <si>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</si>
  <si>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</si>
  <si>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</si>
  <si>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</si>
  <si>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</si>
  <si>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</si>
  <si>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</si>
  <si>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</si>
  <si>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</si>
  <si>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</si>
  <si>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</si>
  <si>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</si>
  <si>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</si>
  <si>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</si>
  <si>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</si>
  <si>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</si>
  <si>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</si>
  <si>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</si>
  <si>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</si>
  <si>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</si>
  <si>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</si>
  <si>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</si>
  <si>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</si>
  <si>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</si>
  <si>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</si>
  <si>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</si>
  <si>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</si>
  <si>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</si>
  <si>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</si>
  <si>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</si>
  <si>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</si>
  <si>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</si>
  <si>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</si>
  <si>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</si>
  <si>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</si>
  <si>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</si>
  <si>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</si>
  <si>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</si>
  <si>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</si>
  <si>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</si>
  <si>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</si>
  <si>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</si>
  <si>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</si>
  <si>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</si>
  <si>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</si>
  <si>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</si>
  <si>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</si>
  <si>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</si>
  <si>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</si>
  <si>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</si>
  <si>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</si>
  <si>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</si>
  <si>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</si>
  <si>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</si>
  <si>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</si>
  <si>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</si>
  <si>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</si>
  <si>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</si>
  <si>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</si>
  <si>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</si>
  <si>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</si>
  <si>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</si>
  <si>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</si>
  <si>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</si>
  <si>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</si>
  <si>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</si>
  <si>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</si>
  <si>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</si>
  <si>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</si>
  <si>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</si>
  <si>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</si>
  <si>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</si>
  <si>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</si>
  <si>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</si>
  <si>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</si>
  <si>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</si>
  <si>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</si>
  <si>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</si>
  <si>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</si>
  <si>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</si>
  <si>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</si>
  <si>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</si>
  <si>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</si>
  <si>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</si>
  <si>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</si>
  <si>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</si>
  <si>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</si>
  <si>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</si>
  <si>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</si>
  <si>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</si>
  <si>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</si>
  <si>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</si>
  <si>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</si>
  <si>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</si>
  <si>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</si>
  <si>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</si>
  <si>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</si>
  <si>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</si>
  <si>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</si>
  <si>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</si>
  <si>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</si>
  <si>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</si>
  <si>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</si>
  <si>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</si>
  <si>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</si>
  <si>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</si>
  <si>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</si>
  <si>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</si>
  <si>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</si>
  <si>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</si>
  <si>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</si>
  <si>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</si>
  <si>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</si>
  <si>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</si>
  <si>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</si>
  <si>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</si>
  <si>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</si>
  <si>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</si>
  <si>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</si>
  <si>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</si>
  <si>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</si>
  <si>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</si>
  <si>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</si>
  <si>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</si>
  <si>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</si>
  <si>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</si>
  <si>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</si>
  <si>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</si>
  <si>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</si>
  <si>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</si>
  <si>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</si>
  <si>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</si>
  <si>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</si>
  <si>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</si>
  <si>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</si>
  <si>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</si>
  <si>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</si>
  <si>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</si>
  <si>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</si>
  <si>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</si>
  <si>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</si>
  <si>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</si>
  <si>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</si>
  <si>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</si>
  <si>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</si>
  <si>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</si>
  <si>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</si>
  <si>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</si>
  <si>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</si>
  <si>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</si>
  <si>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</si>
  <si>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</si>
  <si>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</si>
  <si>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</si>
  <si>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</si>
  <si>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</si>
  <si>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</si>
  <si>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</si>
  <si>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</si>
  <si>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</si>
  <si>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</si>
  <si>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</si>
  <si>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</si>
  <si>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</si>
  <si>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</si>
  <si>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</si>
  <si>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</si>
  <si>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</si>
  <si>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</si>
  <si>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</si>
  <si>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</si>
  <si>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</si>
  <si>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</si>
  <si>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</si>
  <si>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</si>
  <si>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</si>
  <si>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</si>
  <si>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</si>
  <si>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</si>
  <si>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</si>
  <si>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</si>
  <si>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</si>
  <si>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</si>
  <si>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</si>
  <si>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</si>
  <si>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</si>
  <si>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</si>
  <si>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</si>
  <si>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</si>
  <si>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</si>
  <si>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</si>
  <si>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</si>
  <si>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</si>
  <si>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</si>
  <si>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</si>
  <si>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</si>
  <si>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</si>
  <si>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</si>
  <si>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</si>
  <si>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</si>
  <si>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</si>
  <si>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</si>
  <si>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</si>
  <si>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</si>
  <si>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</si>
  <si>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</si>
  <si>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</si>
  <si>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</si>
  <si>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</si>
  <si>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</si>
  <si>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</si>
  <si>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</si>
  <si>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</si>
  <si>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</si>
  <si>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</si>
  <si>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</si>
  <si>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</si>
  <si>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</si>
  <si>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</si>
  <si>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</si>
  <si>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</si>
  <si>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</si>
  <si>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</si>
  <si>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</si>
  <si>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</si>
  <si>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</si>
  <si>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</si>
  <si>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</si>
  <si>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</si>
  <si>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</si>
  <si>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</si>
  <si>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</si>
  <si>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</si>
  <si>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</si>
  <si>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</si>
  <si>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</si>
  <si>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</si>
  <si>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</si>
  <si>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</si>
  <si>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</si>
  <si>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</si>
  <si>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</si>
  <si>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</si>
  <si>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</si>
  <si>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</si>
  <si>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</si>
  <si>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</si>
  <si>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</si>
  <si>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</si>
  <si>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</si>
  <si>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</si>
  <si>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</si>
  <si>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</si>
  <si>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</si>
  <si>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</si>
  <si>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</si>
  <si>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</si>
  <si>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</si>
  <si>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</si>
  <si>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</si>
  <si>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</si>
  <si>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</si>
  <si>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</si>
  <si>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</si>
  <si>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</si>
  <si>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</si>
  <si>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</si>
  <si>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</si>
  <si>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</si>
  <si>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</si>
  <si>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</si>
  <si>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</si>
  <si>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</si>
  <si>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</si>
  <si>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</si>
  <si>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</si>
  <si>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</si>
  <si>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</si>
  <si>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</si>
  <si>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</si>
  <si>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</si>
  <si>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</si>
  <si>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</si>
  <si>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</si>
  <si>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</si>
  <si>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</si>
  <si>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</si>
  <si>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</si>
  <si>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</si>
  <si>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</si>
  <si>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</si>
  <si>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</si>
  <si>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</si>
  <si>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</si>
  <si>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</si>
  <si>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</si>
  <si>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</si>
  <si>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</si>
  <si>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</si>
  <si>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</si>
  <si>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</si>
  <si>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</si>
  <si>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</si>
  <si>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</si>
  <si>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</si>
  <si>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</si>
  <si>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</si>
  <si>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</si>
  <si>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</si>
  <si>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</si>
  <si>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</si>
  <si>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</si>
  <si>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</si>
  <si>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</si>
  <si>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</si>
  <si>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</si>
  <si>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</si>
  <si>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</si>
  <si>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</si>
  <si>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</si>
  <si>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</si>
  <si>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</si>
  <si>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</si>
  <si>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</si>
  <si>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</si>
  <si>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</si>
  <si>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</si>
  <si>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</si>
  <si>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</si>
  <si>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</si>
  <si>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</si>
  <si>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</si>
  <si>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</si>
  <si>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</si>
  <si>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</si>
  <si>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</si>
  <si>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</si>
  <si>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</si>
  <si>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</si>
  <si>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</si>
  <si>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</si>
  <si>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</si>
  <si>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</si>
  <si>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</si>
  <si>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</si>
  <si>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</si>
  <si>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</si>
  <si>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</si>
  <si>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</si>
  <si>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</si>
  <si>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</si>
  <si>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</si>
  <si>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</si>
  <si>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</si>
  <si>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</si>
  <si>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</si>
  <si>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</si>
  <si>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</si>
  <si>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</si>
  <si>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</si>
  <si>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</si>
  <si>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</si>
  <si>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</si>
  <si>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</si>
  <si>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</si>
  <si>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</si>
  <si>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</si>
  <si>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</si>
  <si>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</si>
  <si>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</si>
  <si>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</si>
  <si>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</si>
  <si>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</si>
  <si>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</si>
  <si>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</si>
  <si>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</si>
  <si>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</si>
  <si>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</si>
  <si>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</si>
  <si>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</si>
  <si>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</si>
  <si>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</si>
  <si>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</si>
  <si>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</si>
  <si>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</si>
  <si>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</si>
  <si>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</si>
  <si>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</si>
  <si>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</si>
  <si>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</si>
  <si>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</si>
  <si>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</si>
  <si>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</si>
  <si>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</si>
  <si>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</si>
  <si>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</si>
  <si>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</si>
  <si>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</si>
  <si>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</si>
  <si>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</si>
  <si>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</si>
  <si>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</si>
  <si>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</si>
  <si>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</si>
  <si>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</si>
  <si>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</si>
  <si>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</si>
  <si>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</si>
  <si>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</si>
  <si>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</si>
  <si>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</si>
  <si>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</si>
  <si>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</si>
  <si>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</si>
  <si>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</si>
  <si>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</si>
  <si>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</si>
  <si>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</si>
  <si>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</si>
  <si>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</si>
  <si>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</si>
  <si>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</si>
  <si>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</si>
  <si>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</si>
  <si>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</si>
  <si>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</si>
  <si>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</si>
  <si>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</si>
  <si>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</si>
  <si>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</si>
  <si>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</si>
  <si>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</si>
  <si>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</si>
  <si>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</si>
  <si>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</si>
  <si>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</si>
  <si>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</si>
  <si>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</si>
  <si>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</si>
  <si>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</si>
  <si>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</si>
  <si>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</si>
  <si>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</si>
  <si>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</si>
  <si>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</si>
  <si>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</si>
  <si>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</si>
  <si>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</si>
  <si>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</si>
  <si>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</si>
  <si>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</si>
  <si>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</si>
  <si>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</si>
  <si>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</si>
  <si>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</si>
  <si>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</si>
  <si>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</si>
  <si>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</si>
  <si>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</si>
  <si>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</si>
  <si>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</si>
  <si>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</si>
  <si>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</si>
  <si>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</si>
  <si>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</si>
  <si>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</si>
  <si>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</si>
  <si>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</si>
  <si>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</si>
  <si>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</si>
  <si>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</si>
  <si>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</si>
  <si>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</si>
  <si>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</si>
  <si>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</si>
  <si>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</si>
  <si>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</si>
  <si>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</si>
  <si>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</si>
  <si>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</si>
  <si>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</si>
  <si>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</si>
  <si>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</si>
  <si>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</si>
  <si>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</si>
  <si>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</si>
  <si>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</si>
  <si>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</si>
  <si>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</si>
  <si>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</si>
  <si>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</si>
  <si>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</si>
  <si>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</si>
  <si>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</si>
  <si>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</si>
  <si>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</si>
  <si>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</si>
  <si>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</si>
  <si>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</si>
  <si>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</si>
  <si>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</si>
  <si>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</si>
  <si>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</si>
  <si>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</si>
  <si>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</si>
  <si>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</si>
  <si>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</si>
  <si>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</si>
  <si>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</si>
  <si>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</si>
  <si>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</si>
  <si>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</si>
  <si>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</si>
  <si>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</si>
  <si>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</si>
  <si>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</si>
  <si>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</si>
  <si>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</si>
  <si>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</si>
  <si>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</si>
  <si>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</si>
  <si>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</si>
  <si>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</si>
  <si>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</si>
  <si>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</si>
  <si>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</si>
  <si>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</si>
  <si>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</si>
  <si>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</si>
  <si>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</si>
  <si>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</si>
  <si>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</si>
  <si>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</si>
  <si>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</si>
  <si>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</si>
  <si>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</si>
  <si>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</si>
  <si>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</si>
  <si>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</si>
  <si>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</si>
  <si>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</si>
  <si>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</si>
  <si>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</si>
  <si>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</si>
  <si>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</si>
  <si>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</si>
  <si>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</si>
  <si>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</si>
  <si>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</si>
  <si>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</si>
  <si>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</si>
  <si>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</si>
  <si>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</si>
  <si>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</si>
  <si>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</si>
  <si>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</si>
  <si>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</si>
  <si>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</si>
  <si>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</si>
  <si>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</si>
  <si>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</si>
  <si>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</si>
  <si>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</si>
  <si>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</si>
  <si>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</si>
  <si>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</si>
  <si>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</si>
  <si>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</si>
  <si>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</si>
  <si>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</si>
  <si>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</si>
  <si>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</si>
  <si>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</si>
  <si>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</si>
  <si>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</si>
  <si>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</si>
  <si>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</si>
  <si>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</si>
  <si>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</si>
  <si>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</si>
  <si>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</si>
  <si>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</si>
  <si>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</si>
  <si>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</si>
  <si>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</si>
  <si>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</si>
  <si>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</si>
  <si>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</si>
  <si>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</si>
  <si>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</si>
  <si>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</si>
  <si>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</si>
  <si>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</si>
  <si>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</si>
  <si>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</si>
  <si>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</si>
  <si>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</si>
  <si>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</si>
  <si>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</si>
  <si>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</si>
  <si>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</si>
  <si>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</si>
  <si>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</si>
  <si>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</si>
  <si>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</si>
  <si>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</si>
  <si>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</si>
  <si>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</si>
  <si>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</si>
  <si>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</si>
  <si>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</si>
  <si>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</si>
  <si>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</si>
  <si>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</si>
  <si>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</si>
  <si>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</si>
  <si>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</si>
  <si>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</si>
  <si>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</si>
  <si>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</si>
  <si>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</si>
  <si>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</si>
  <si>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</si>
  <si>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</si>
  <si>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</si>
  <si>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</si>
  <si>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</si>
  <si>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</si>
  <si>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</si>
  <si>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</si>
  <si>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</si>
  <si>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</si>
  <si>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</si>
  <si>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</si>
  <si>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</si>
  <si>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</si>
  <si>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</si>
  <si>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</si>
  <si>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</si>
  <si>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</si>
  <si>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</si>
  <si>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</si>
  <si>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</si>
  <si>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</si>
  <si>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</si>
  <si>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</si>
  <si>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</si>
  <si>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</si>
  <si>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</si>
  <si>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</si>
  <si>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</si>
  <si>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</si>
  <si>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</si>
  <si>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</si>
  <si>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</si>
  <si>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</si>
  <si>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</si>
  <si>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</si>
  <si>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</si>
  <si>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</si>
  <si>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</si>
  <si>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</si>
  <si>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</si>
  <si>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</si>
  <si>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</si>
  <si>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</si>
  <si>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</si>
  <si>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</si>
  <si>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</si>
  <si>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</si>
  <si>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</si>
  <si>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</si>
  <si>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</si>
  <si>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</si>
  <si>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</si>
  <si>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</si>
  <si>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</si>
  <si>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</si>
  <si>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</si>
  <si>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</si>
  <si>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</si>
  <si>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</si>
  <si>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</si>
  <si>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</si>
  <si>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</si>
  <si>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</si>
  <si>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</si>
  <si>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</si>
  <si>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</si>
  <si>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</si>
  <si>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</si>
  <si>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</si>
  <si>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</si>
  <si>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</si>
  <si>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</si>
  <si>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</si>
  <si>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</si>
  <si>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</si>
  <si>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</si>
  <si>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</si>
  <si>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</si>
  <si>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</si>
  <si>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</si>
  <si>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</si>
  <si>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</si>
  <si>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</si>
  <si>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</si>
  <si>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</si>
  <si>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</si>
  <si>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</si>
  <si>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</si>
  <si>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</si>
  <si>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</si>
  <si>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</si>
  <si>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</si>
  <si>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</si>
  <si>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</si>
  <si>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</si>
  <si>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</si>
  <si>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</si>
  <si>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</si>
  <si>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</si>
  <si>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</si>
  <si>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</si>
  <si>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</si>
  <si>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</si>
  <si>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</si>
  <si>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</si>
  <si>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</si>
  <si>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</si>
  <si>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</si>
  <si>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</si>
  <si>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</si>
  <si>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</si>
  <si>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</si>
  <si>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</si>
  <si>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</si>
  <si>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</si>
  <si>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</si>
  <si>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</si>
  <si>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</si>
  <si>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</si>
  <si>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</si>
  <si>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</si>
  <si>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</si>
  <si>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</si>
  <si>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</si>
  <si>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</si>
  <si>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</si>
  <si>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</si>
  <si>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</si>
  <si>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</si>
  <si>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</si>
  <si>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</si>
  <si>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</si>
  <si>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</si>
  <si>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</si>
  <si>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</si>
  <si>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</si>
  <si>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</si>
  <si>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</si>
  <si>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</si>
  <si>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</si>
  <si>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</si>
  <si>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</si>
  <si>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</si>
  <si>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</si>
  <si>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</si>
  <si>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</si>
  <si>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</si>
  <si>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</si>
  <si>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</si>
  <si>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</si>
  <si>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</si>
  <si>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</si>
  <si>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</si>
  <si>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</si>
  <si>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</si>
  <si>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</si>
  <si>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</si>
  <si>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</si>
  <si>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</si>
  <si>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</si>
  <si>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</si>
  <si>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</si>
  <si>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</si>
  <si>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</si>
  <si>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</si>
  <si>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</si>
  <si>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</si>
  <si>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</si>
  <si>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</si>
  <si>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</si>
  <si>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</si>
  <si>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</si>
  <si>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</si>
  <si>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</si>
  <si>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</si>
  <si>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</si>
  <si>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</si>
  <si>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</si>
  <si>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</si>
  <si>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</si>
  <si>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</si>
  <si>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</si>
  <si>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</si>
  <si>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</si>
  <si>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</si>
  <si>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</si>
  <si>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</si>
  <si>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</si>
  <si>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</si>
  <si>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</si>
  <si>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</si>
  <si>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</si>
  <si>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</si>
  <si>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</si>
  <si>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</si>
  <si>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</si>
  <si>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</si>
  <si>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</si>
  <si>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</si>
  <si>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</si>
  <si>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</si>
  <si>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</si>
  <si>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</si>
  <si>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</si>
  <si>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</si>
  <si>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</si>
  <si>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</si>
  <si>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</si>
  <si>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</si>
  <si>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</si>
  <si>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</si>
  <si>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</si>
  <si>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</si>
  <si>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</si>
  <si>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</si>
  <si>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</si>
  <si>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</si>
  <si>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</si>
  <si>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</si>
  <si>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</si>
  <si>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</si>
  <si>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</si>
  <si>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</si>
  <si>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</si>
  <si>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</si>
  <si>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</si>
  <si>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</si>
  <si>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</si>
  <si>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</si>
  <si>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</si>
  <si>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</si>
  <si>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</si>
  <si>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</si>
  <si>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</si>
  <si>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</si>
  <si>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</si>
  <si>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</si>
  <si>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</si>
  <si>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</si>
  <si>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</si>
  <si>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</si>
  <si>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</si>
  <si>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</si>
  <si>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</si>
  <si>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</si>
  <si>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</si>
  <si>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</si>
  <si>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</si>
  <si>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</si>
  <si>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</si>
  <si>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</si>
  <si>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</si>
  <si>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</si>
  <si>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</si>
  <si>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</si>
  <si>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</si>
  <si>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</si>
  <si>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</si>
  <si>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</si>
  <si>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</si>
  <si>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</si>
  <si>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</si>
  <si>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</si>
  <si>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</si>
  <si>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</si>
  <si>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</si>
  <si>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</si>
  <si>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</si>
  <si>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</si>
  <si>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</si>
  <si>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</si>
  <si>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</si>
  <si>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</si>
  <si>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</si>
  <si>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</si>
  <si>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</si>
  <si>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</si>
  <si>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</si>
  <si>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</si>
  <si>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</si>
  <si>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</si>
  <si>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</si>
  <si>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</si>
  <si>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</si>
  <si>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</si>
  <si>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</si>
  <si>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</si>
  <si>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</si>
  <si>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</si>
  <si>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</si>
  <si>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</si>
  <si>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</si>
  <si>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</si>
  <si>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</si>
  <si>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</si>
  <si>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</si>
  <si>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</si>
  <si>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</si>
  <si>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</si>
  <si>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</si>
  <si>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</si>
  <si>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</si>
  <si>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</si>
  <si>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</si>
  <si>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</si>
  <si>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</si>
  <si>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</si>
  <si>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</si>
  <si>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</si>
  <si>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</si>
  <si>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</si>
  <si>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</si>
  <si>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</si>
  <si>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</si>
  <si>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</si>
  <si>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</si>
  <si>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</si>
  <si>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</si>
  <si>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</si>
  <si>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</si>
  <si>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</si>
  <si>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</si>
  <si>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</si>
  <si>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</si>
  <si>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</si>
  <si>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</si>
  <si>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</si>
  <si>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</si>
  <si>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</si>
  <si>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</si>
  <si>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</si>
  <si>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</si>
  <si>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</si>
  <si>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</si>
  <si>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</si>
  <si>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</si>
  <si>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</si>
  <si>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</si>
  <si>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</si>
  <si>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</si>
  <si>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</si>
  <si>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</si>
  <si>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</si>
  <si>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</si>
  <si>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</si>
  <si>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</si>
  <si>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</si>
  <si>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</si>
  <si>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</si>
  <si>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</si>
  <si>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</si>
  <si>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</si>
  <si>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</si>
  <si>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</si>
  <si>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</si>
  <si>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</si>
  <si>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</si>
  <si>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</si>
  <si>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</si>
  <si>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</si>
  <si>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</si>
  <si>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</si>
  <si>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</si>
  <si>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</si>
  <si>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</si>
  <si>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</si>
  <si>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</si>
  <si>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</si>
  <si>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</si>
  <si>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</si>
  <si>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</si>
  <si>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</si>
  <si>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</si>
  <si>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</si>
  <si>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</si>
  <si>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</si>
  <si>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</si>
  <si>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</si>
  <si>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</si>
  <si>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</si>
  <si>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</si>
  <si>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</si>
  <si>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</si>
  <si>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</si>
  <si>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</si>
  <si>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</si>
  <si>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</si>
  <si>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</si>
  <si>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</si>
  <si>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</si>
  <si>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</si>
  <si>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</si>
  <si>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</si>
  <si>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</si>
  <si>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</si>
  <si>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</si>
  <si>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</si>
  <si>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</si>
  <si>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</si>
  <si>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</si>
  <si>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</si>
  <si>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</si>
  <si>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</si>
  <si>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</si>
  <si>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</si>
  <si>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</si>
  <si>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</si>
  <si>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</si>
  <si>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</si>
  <si>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</si>
  <si>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</si>
  <si>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</si>
  <si>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</si>
  <si>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</si>
  <si>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</si>
  <si>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</si>
  <si>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</si>
  <si>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</si>
  <si>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</si>
  <si>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</si>
  <si>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</si>
  <si>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</si>
  <si>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</si>
  <si>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</si>
  <si>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</si>
  <si>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</si>
  <si>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</si>
  <si>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</si>
  <si>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</si>
  <si>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</si>
  <si>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</si>
  <si>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</si>
  <si>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</si>
  <si>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</si>
  <si>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</si>
  <si>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</si>
  <si>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</si>
  <si>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</si>
  <si>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</si>
  <si>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</si>
  <si>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</si>
  <si>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</si>
  <si>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</si>
  <si>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</si>
  <si>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</si>
  <si>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</si>
  <si>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</si>
  <si>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</si>
  <si>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</si>
  <si>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</si>
  <si>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</si>
  <si>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</si>
  <si>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</si>
  <si>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</si>
  <si>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</si>
  <si>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</si>
  <si>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</si>
  <si>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</si>
  <si>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</si>
  <si>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</si>
  <si>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</si>
  <si>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</si>
  <si>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</si>
  <si>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</si>
  <si>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</si>
  <si>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</si>
  <si>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</si>
  <si>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</si>
  <si>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</si>
  <si>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</si>
  <si>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</si>
  <si>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</si>
  <si>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</si>
  <si>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</si>
  <si>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</si>
  <si>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</si>
  <si>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</si>
  <si>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</si>
  <si>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</si>
  <si>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</si>
  <si>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</si>
  <si>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</si>
  <si>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</si>
  <si>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</si>
  <si>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</si>
  <si>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</si>
  <si>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</si>
  <si>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</si>
  <si>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</si>
  <si>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</si>
  <si>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</si>
  <si>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</si>
  <si>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</si>
  <si>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</si>
  <si>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</si>
  <si>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</si>
  <si>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</si>
  <si>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</si>
  <si>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</si>
  <si>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</si>
  <si>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</si>
  <si>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</si>
  <si>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</si>
  <si>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</si>
  <si>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</si>
  <si>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</si>
  <si>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</si>
  <si>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</si>
  <si>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</si>
  <si>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</si>
  <si>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</si>
  <si>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</si>
  <si>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</si>
  <si>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</si>
  <si>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</si>
  <si>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</si>
  <si>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</si>
  <si>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</si>
  <si>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</si>
  <si>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</si>
  <si>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</si>
  <si>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</si>
  <si>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</si>
  <si>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</si>
  <si>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</si>
  <si>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</si>
  <si>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</si>
  <si>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</si>
  <si>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</si>
  <si>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</si>
  <si>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</si>
  <si>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</si>
  <si>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</si>
  <si>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</si>
  <si>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</si>
  <si>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</si>
  <si>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</si>
  <si>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</si>
  <si>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</si>
  <si>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</si>
  <si>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</si>
  <si>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</si>
  <si>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</si>
  <si>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</si>
  <si>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</si>
  <si>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</si>
  <si>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</si>
  <si>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</si>
  <si>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</si>
  <si>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</si>
  <si>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</si>
  <si>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</si>
  <si>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</si>
  <si>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</si>
  <si>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</si>
  <si>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</si>
  <si>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</si>
  <si>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</si>
  <si>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</si>
  <si>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</si>
  <si>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</si>
  <si>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</si>
  <si>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</si>
  <si>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</si>
  <si>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</si>
  <si>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</si>
  <si>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</si>
  <si>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</si>
  <si>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</si>
  <si>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</si>
  <si>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</si>
  <si>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</si>
  <si>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</si>
  <si>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</si>
  <si>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</si>
  <si>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</si>
  <si>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</si>
  <si>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</si>
  <si>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</si>
  <si>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</si>
  <si>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</si>
  <si>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</si>
  <si>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</si>
  <si>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</si>
  <si>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</si>
  <si>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</si>
  <si>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</si>
  <si>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</si>
  <si>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</si>
  <si>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</si>
  <si>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</si>
  <si>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</si>
  <si>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</si>
  <si>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</si>
  <si>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</si>
  <si>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</si>
  <si>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</si>
  <si>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</si>
  <si>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</si>
  <si>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</si>
  <si>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</si>
  <si>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</si>
  <si>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</si>
  <si>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</si>
  <si>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</si>
  <si>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</si>
  <si>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</si>
  <si>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</si>
  <si>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</si>
  <si>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</si>
  <si>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</si>
  <si>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</si>
  <si>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</si>
  <si>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</si>
  <si>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</si>
  <si>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</si>
  <si>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</si>
  <si>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</si>
  <si>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</si>
  <si>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</si>
  <si>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</si>
  <si>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</si>
  <si>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</si>
  <si>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</si>
  <si>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</si>
  <si>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</si>
  <si>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</si>
  <si>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</si>
  <si>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</si>
  <si>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</si>
  <si>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</si>
  <si>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</si>
  <si>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</si>
  <si>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</si>
  <si>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</si>
  <si>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</si>
  <si>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</si>
  <si>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</si>
  <si>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</si>
  <si>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</si>
  <si>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</si>
  <si>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</si>
  <si>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</si>
  <si>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</si>
  <si>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</si>
  <si>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</si>
  <si>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</si>
  <si>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</si>
  <si>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</si>
  <si>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</si>
  <si>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</si>
  <si>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</si>
  <si>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</si>
  <si>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</si>
  <si>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</si>
  <si>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</si>
  <si>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</si>
  <si>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</si>
  <si>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</si>
  <si>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</si>
  <si>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</si>
  <si>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</si>
  <si>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</si>
  <si>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</si>
  <si>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</si>
  <si>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</si>
  <si>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</si>
  <si>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</si>
  <si>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</si>
  <si>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</si>
  <si>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</si>
  <si>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</si>
  <si>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</si>
  <si>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</si>
  <si>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</si>
  <si>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</si>
  <si>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</si>
  <si>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</si>
  <si>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</si>
  <si>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</si>
  <si>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</si>
  <si>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</si>
  <si>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</si>
  <si>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</si>
  <si>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</si>
  <si>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</si>
  <si>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</si>
  <si>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</si>
  <si>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</si>
  <si>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</si>
  <si>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</si>
  <si>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</si>
  <si>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</si>
  <si>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</si>
  <si>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</si>
  <si>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</si>
  <si>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</si>
  <si>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</si>
  <si>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</si>
  <si>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</si>
  <si>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</si>
  <si>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</si>
  <si>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</si>
  <si>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</si>
  <si>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</si>
  <si>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</si>
  <si>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</si>
  <si>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</si>
  <si>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</si>
  <si>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</si>
  <si>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</si>
  <si>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</si>
  <si>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</si>
  <si>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</si>
  <si>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</si>
  <si>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</si>
  <si>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</si>
  <si>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</si>
  <si>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</si>
  <si>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</si>
  <si>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</si>
  <si>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</si>
  <si>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</si>
  <si>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</si>
  <si>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</si>
  <si>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</si>
  <si>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</si>
  <si>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</si>
  <si>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</si>
  <si>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</si>
  <si>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</si>
  <si>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</si>
  <si>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</si>
  <si>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</si>
  <si>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</si>
  <si>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</si>
  <si>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</si>
  <si>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</si>
  <si>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</si>
  <si>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</si>
  <si>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</si>
  <si>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</si>
  <si>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</si>
  <si>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</si>
  <si>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</si>
  <si>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</si>
  <si>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</si>
  <si>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</si>
  <si>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</si>
  <si>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</si>
  <si>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</si>
  <si>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</si>
  <si>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</si>
  <si>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</si>
  <si>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</si>
  <si>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</si>
  <si>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</si>
  <si>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</si>
  <si>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</si>
  <si>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</si>
  <si>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</si>
  <si>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</si>
  <si>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</si>
  <si>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</si>
  <si>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</si>
  <si>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</si>
  <si>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</si>
  <si>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</si>
  <si>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</si>
  <si>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</si>
  <si>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</si>
  <si>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</si>
  <si>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</si>
  <si>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</si>
  <si>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</si>
  <si>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</si>
  <si>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</si>
  <si>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</si>
  <si>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</si>
  <si>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</si>
  <si>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</si>
  <si>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</si>
  <si>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</si>
  <si>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</si>
  <si>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</si>
  <si>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</si>
  <si>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</si>
  <si>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</si>
  <si>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</si>
  <si>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</si>
  <si>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</si>
  <si>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</si>
  <si>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</si>
  <si>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</si>
  <si>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</si>
  <si>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</si>
  <si>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</si>
  <si>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</si>
  <si>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</si>
  <si>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</si>
  <si>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</si>
  <si>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</si>
  <si>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</si>
  <si>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</si>
  <si>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</si>
  <si>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</si>
  <si>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</si>
  <si>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</si>
  <si>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</si>
  <si>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</si>
  <si>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</si>
  <si>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</si>
  <si>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</si>
  <si>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</si>
  <si>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</si>
  <si>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</si>
  <si>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</si>
  <si>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</si>
  <si>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</si>
  <si>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</si>
  <si>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</si>
  <si>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</si>
  <si>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</si>
  <si>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</si>
  <si>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</si>
  <si>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</si>
  <si>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</si>
  <si>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</si>
  <si>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</si>
  <si>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</si>
  <si>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</si>
  <si>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</si>
  <si>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</si>
  <si>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</si>
  <si>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</si>
  <si>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</si>
  <si>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</si>
  <si>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</si>
  <si>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</si>
  <si>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</si>
  <si>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</si>
  <si>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</si>
  <si>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</si>
  <si>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</si>
  <si>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</si>
  <si>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</si>
  <si>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</si>
  <si>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</si>
  <si>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</si>
  <si>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</si>
  <si>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</si>
  <si>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</si>
  <si>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</si>
  <si>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</si>
  <si>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</si>
  <si>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</si>
  <si>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</si>
  <si>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</si>
  <si>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</si>
  <si>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</si>
  <si>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</si>
  <si>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</si>
  <si>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</si>
  <si>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</si>
  <si>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</si>
  <si>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</si>
  <si>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</si>
  <si>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</si>
  <si>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</si>
  <si>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</si>
  <si>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</si>
  <si>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</si>
  <si>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</si>
  <si>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</si>
  <si>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</si>
  <si>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</si>
  <si>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</si>
  <si>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</si>
  <si>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</si>
  <si>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</si>
  <si>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</si>
  <si>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</si>
  <si>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</si>
  <si>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</si>
  <si>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</si>
  <si>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</si>
  <si>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</si>
  <si>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</si>
  <si>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</si>
  <si>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</si>
  <si>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</si>
  <si>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</si>
  <si>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</si>
  <si>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</si>
  <si>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</si>
  <si>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</si>
  <si>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</si>
  <si>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</si>
  <si>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</si>
  <si>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</si>
  <si>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</si>
  <si>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</si>
  <si>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</si>
  <si>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</si>
  <si>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</si>
  <si>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</si>
  <si>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</si>
  <si>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</si>
  <si>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</si>
  <si>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</si>
  <si>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</si>
  <si>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</si>
  <si>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</si>
  <si>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</si>
  <si>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</si>
  <si>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</si>
  <si>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</si>
  <si>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</si>
  <si>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</si>
  <si>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</si>
  <si>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</si>
  <si>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</si>
  <si>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</si>
  <si>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</si>
  <si>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</si>
  <si>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</si>
  <si>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</si>
  <si>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</si>
  <si>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</si>
  <si>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</si>
  <si>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</si>
  <si>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</si>
  <si>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</si>
  <si>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</si>
  <si>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</si>
  <si>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</si>
  <si>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</si>
  <si>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</si>
  <si>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</si>
  <si>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</si>
  <si>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</si>
  <si>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</si>
  <si>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</si>
  <si>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</si>
  <si>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</si>
  <si>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</si>
  <si>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</si>
  <si>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</si>
  <si>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</si>
  <si>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</si>
  <si>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</si>
  <si>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</si>
  <si>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</si>
  <si>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</si>
  <si>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</si>
  <si>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</si>
  <si>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</si>
  <si>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</si>
  <si>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</si>
  <si>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</si>
  <si>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</si>
  <si>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</si>
  <si>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</si>
  <si>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</si>
  <si>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</si>
  <si>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</si>
  <si>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</si>
  <si>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</si>
  <si>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</si>
  <si>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</si>
  <si>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</si>
  <si>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</si>
  <si>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</si>
  <si>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</si>
  <si>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</si>
  <si>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</si>
  <si>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</si>
  <si>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</si>
  <si>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</si>
  <si>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</si>
  <si>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</si>
  <si>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</si>
  <si>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</si>
  <si>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</si>
  <si>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</si>
  <si>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</si>
  <si>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</si>
  <si>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</si>
  <si>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</si>
  <si>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</si>
  <si>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</si>
  <si>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</si>
  <si>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</si>
  <si>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</si>
  <si>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</si>
  <si>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</si>
  <si>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</si>
  <si>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</si>
  <si>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</si>
  <si>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</si>
  <si>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</si>
  <si>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</si>
  <si>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</si>
  <si>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</si>
  <si>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</si>
  <si>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</si>
  <si>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</si>
  <si>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</si>
  <si>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</si>
  <si>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</si>
  <si>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</si>
  <si>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</si>
  <si>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</si>
  <si>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</si>
  <si>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</si>
  <si>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</si>
  <si>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</si>
  <si>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</si>
  <si>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</si>
  <si>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</si>
  <si>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</si>
  <si>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</si>
  <si>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</si>
  <si>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</si>
  <si>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</si>
  <si>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</si>
  <si>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</si>
  <si>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</si>
  <si>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</si>
  <si>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</si>
  <si>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</si>
  <si>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</si>
  <si>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</si>
  <si>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</si>
  <si>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</si>
  <si>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</si>
  <si>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</si>
  <si>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</si>
  <si>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</si>
  <si>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</si>
  <si>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</si>
  <si>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</si>
  <si>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</si>
  <si>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</si>
  <si>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</si>
  <si>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</si>
  <si>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</si>
  <si>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</si>
  <si>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</si>
  <si>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</si>
  <si>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</si>
  <si>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</si>
  <si>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</si>
  <si>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</si>
  <si>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</si>
  <si>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</si>
  <si>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</si>
  <si>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</si>
  <si>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</si>
  <si>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</si>
  <si>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</si>
  <si>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</si>
  <si>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</si>
  <si>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</si>
  <si>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</si>
  <si>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</si>
  <si>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</si>
  <si>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</si>
  <si>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</si>
  <si>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</si>
  <si>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</si>
  <si>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</si>
  <si>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</si>
  <si>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</si>
  <si>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</si>
  <si>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</si>
  <si>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</si>
  <si>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</si>
  <si>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</si>
  <si>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</si>
  <si>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</si>
  <si>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</si>
  <si>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</si>
  <si>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</si>
  <si>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</si>
  <si>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</si>
  <si>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</si>
  <si>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</si>
  <si>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</si>
  <si>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</si>
  <si>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</si>
  <si>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</si>
  <si>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</si>
  <si>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</si>
  <si>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</si>
  <si>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</si>
  <si>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</si>
  <si>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</si>
  <si>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</si>
  <si>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</si>
  <si>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</si>
  <si>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</si>
  <si>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</si>
  <si>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</si>
  <si>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</si>
  <si>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</si>
  <si>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</si>
  <si>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</si>
  <si>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</si>
  <si>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</si>
  <si>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</si>
  <si>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</si>
  <si>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</si>
  <si>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</si>
  <si>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</si>
  <si>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</si>
  <si>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</si>
  <si>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</si>
  <si>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</si>
  <si>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</si>
  <si>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</si>
  <si>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</si>
  <si>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</si>
  <si>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</si>
  <si>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</si>
  <si>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</si>
  <si>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</si>
  <si>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</si>
  <si>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</si>
  <si>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</si>
  <si>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</si>
  <si>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</si>
  <si>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</si>
  <si>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</si>
  <si>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</si>
  <si>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</si>
  <si>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</si>
  <si>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</si>
  <si>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</si>
  <si>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</si>
  <si>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</si>
  <si>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</si>
  <si>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</si>
  <si>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</si>
  <si>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</si>
  <si>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</si>
  <si>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</si>
  <si>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</si>
  <si>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</si>
  <si>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</si>
  <si>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</si>
  <si>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</si>
  <si>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</si>
  <si>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</si>
  <si>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</si>
  <si>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</si>
  <si>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</si>
  <si>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</si>
  <si>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</si>
  <si>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</si>
  <si>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</si>
  <si>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</si>
  <si>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</si>
  <si>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</si>
  <si>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</si>
  <si>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</si>
  <si>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</si>
  <si>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</si>
  <si>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</si>
  <si>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</si>
  <si>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</si>
  <si>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</si>
  <si>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</si>
  <si>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</si>
  <si>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</si>
  <si>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</si>
  <si>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</si>
  <si>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</si>
  <si>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</si>
  <si>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</si>
  <si>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</si>
  <si>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</si>
  <si>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</si>
  <si>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</si>
  <si>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</si>
  <si>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</si>
  <si>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</si>
  <si>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</si>
  <si>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</si>
  <si>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</si>
  <si>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</si>
  <si>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</si>
  <si>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</si>
  <si>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</si>
  <si>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</si>
  <si>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</si>
  <si>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</si>
  <si>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</si>
  <si>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</si>
  <si>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</si>
  <si>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</si>
  <si>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</si>
  <si>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</si>
  <si>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</si>
  <si>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</si>
  <si>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</si>
  <si>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</si>
  <si>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</si>
  <si>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</si>
  <si>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</si>
  <si>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</si>
  <si>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</si>
  <si>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</si>
  <si>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</si>
  <si>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</si>
  <si>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</si>
  <si>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</si>
  <si>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</si>
  <si>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</si>
  <si>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</si>
  <si>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</si>
  <si>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</si>
  <si>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</si>
  <si>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</si>
  <si>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</si>
  <si>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</si>
  <si>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</si>
  <si>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</si>
  <si>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</si>
  <si>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</si>
  <si>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</si>
  <si>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</si>
  <si>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</si>
  <si>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</si>
  <si>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</si>
  <si>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</si>
  <si>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</si>
  <si>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</si>
  <si>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</si>
  <si>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</si>
  <si>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</si>
  <si>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</si>
  <si>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</si>
  <si>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</si>
  <si>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</si>
  <si>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</si>
  <si>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</si>
  <si>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</si>
  <si>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</si>
  <si>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</si>
  <si>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</si>
  <si>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</si>
  <si>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</si>
  <si>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</si>
  <si>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</si>
  <si>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</si>
  <si>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</si>
  <si>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</si>
  <si>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</si>
  <si>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</si>
  <si>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</si>
  <si>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</si>
  <si>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</si>
  <si>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</si>
  <si>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</si>
  <si>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</si>
  <si>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</si>
  <si>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</si>
  <si>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</si>
  <si>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</si>
  <si>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</si>
  <si>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</si>
  <si>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</si>
  <si>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</si>
  <si>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</si>
  <si>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</si>
  <si>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</si>
  <si>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</si>
  <si>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</si>
  <si>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</si>
  <si>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</si>
  <si>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</si>
  <si>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</si>
  <si>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</si>
  <si>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</si>
  <si>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</si>
  <si>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</si>
  <si>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</si>
  <si>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</si>
  <si>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</si>
  <si>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</si>
  <si>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</si>
  <si>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</si>
  <si>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</si>
  <si>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</si>
  <si>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</si>
  <si>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</si>
  <si>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</si>
  <si>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</si>
  <si>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</si>
  <si>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</si>
  <si>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</si>
  <si>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</si>
  <si>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</si>
  <si>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</si>
  <si>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</si>
  <si>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</si>
  <si>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</si>
  <si>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</si>
  <si>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</si>
  <si>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</si>
  <si>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</si>
  <si>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</si>
  <si>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</si>
  <si>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</si>
  <si>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</si>
  <si>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</si>
  <si>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</si>
  <si>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</si>
  <si>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</si>
  <si>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</si>
  <si>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</si>
  <si>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</si>
  <si>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</si>
  <si>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</si>
  <si>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</si>
  <si>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</si>
  <si>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</si>
  <si>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</si>
  <si>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</si>
  <si>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</si>
  <si>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</si>
  <si>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</si>
  <si>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</si>
  <si>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</si>
  <si>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</si>
  <si>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</si>
  <si>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</si>
  <si>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</si>
  <si>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</si>
  <si>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</si>
  <si>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</si>
  <si>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</si>
  <si>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</si>
  <si>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</si>
  <si>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</si>
  <si>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</si>
  <si>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</si>
  <si>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</si>
  <si>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</si>
  <si>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</si>
  <si>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</si>
  <si>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</si>
  <si>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</si>
  <si>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</si>
  <si>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</si>
  <si>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</si>
  <si>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</si>
  <si>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</si>
  <si>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</si>
  <si>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</si>
  <si>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</si>
  <si>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</si>
  <si>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</si>
  <si>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</si>
  <si>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</si>
  <si>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</si>
  <si>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</si>
  <si>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</si>
  <si>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</si>
  <si>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</si>
  <si>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</si>
  <si>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</si>
  <si>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</si>
  <si>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</si>
  <si>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</si>
  <si>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</si>
  <si>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</si>
  <si>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</si>
  <si>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</si>
  <si>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</si>
  <si>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</si>
  <si>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</si>
  <si>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</si>
  <si>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</si>
  <si>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</si>
  <si>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</si>
  <si>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</si>
  <si>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</si>
  <si>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</si>
  <si>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</si>
  <si>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</si>
  <si>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</si>
  <si>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</si>
  <si>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</si>
  <si>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</si>
  <si>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</si>
  <si>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</si>
  <si>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</si>
  <si>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</si>
  <si>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</si>
  <si>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</si>
  <si>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</si>
  <si>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</si>
  <si>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</si>
  <si>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</si>
  <si>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</si>
  <si>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</si>
  <si>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</si>
  <si>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</si>
  <si>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</si>
  <si>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</si>
  <si>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</si>
  <si>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</si>
  <si>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</si>
  <si>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</si>
  <si>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</si>
  <si>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</si>
  <si>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</si>
  <si>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</si>
  <si>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</si>
  <si>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</si>
  <si>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</si>
  <si>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</si>
  <si>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</si>
  <si>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</si>
  <si>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</si>
  <si>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</si>
  <si>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</si>
  <si>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</si>
  <si>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</si>
  <si>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</si>
  <si>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</si>
  <si>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</si>
  <si>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</si>
  <si>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</si>
  <si>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</si>
  <si>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</si>
  <si>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</si>
  <si>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</si>
  <si>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</si>
  <si>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</si>
  <si>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</si>
  <si>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</si>
  <si>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</si>
  <si>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</si>
  <si>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</si>
  <si>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</si>
  <si>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</si>
  <si>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</si>
  <si>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</si>
  <si>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</si>
  <si>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</si>
  <si>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</si>
  <si>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</si>
  <si>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</si>
  <si>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</si>
  <si>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</si>
  <si>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</si>
  <si>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</si>
  <si>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</si>
  <si>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</si>
  <si>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</si>
  <si>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</si>
  <si>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</si>
  <si>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</si>
  <si>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</si>
  <si>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</si>
  <si>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</si>
  <si>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</si>
  <si>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</si>
  <si>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</si>
  <si>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</si>
  <si>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</si>
  <si>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</si>
  <si>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</si>
  <si>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</si>
  <si>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</si>
  <si>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</si>
  <si>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</si>
  <si>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</si>
  <si>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</si>
  <si>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</si>
  <si>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</si>
  <si>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</si>
  <si>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</si>
  <si>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</si>
  <si>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</si>
  <si>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</si>
  <si>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</si>
  <si>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</si>
  <si>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</si>
  <si>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</si>
  <si>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</si>
  <si>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</si>
  <si>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</si>
  <si>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</si>
  <si>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</si>
  <si>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</si>
  <si>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</si>
  <si>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</si>
  <si>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</si>
  <si>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</si>
  <si>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</si>
  <si>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</si>
  <si>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</si>
  <si>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</si>
  <si>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</si>
  <si>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</si>
  <si>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</si>
  <si>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</si>
  <si>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</si>
  <si>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</si>
  <si>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</si>
  <si>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</si>
  <si>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</si>
  <si>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</si>
  <si>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</si>
  <si>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</si>
  <si>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</si>
  <si>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</si>
  <si>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</si>
  <si>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</si>
  <si>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</si>
  <si>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</si>
  <si>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</si>
  <si>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</si>
  <si>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</si>
  <si>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</si>
  <si>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</si>
  <si>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</si>
  <si>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</si>
  <si>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</si>
  <si>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</si>
  <si>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</si>
  <si>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</si>
  <si>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</si>
  <si>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</si>
  <si>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</si>
  <si>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</si>
  <si>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</si>
  <si>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</si>
  <si>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</si>
  <si>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</si>
  <si>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</si>
  <si>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</si>
  <si>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</si>
  <si>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</si>
  <si>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</si>
  <si>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</si>
  <si>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</si>
  <si>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</si>
  <si>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</si>
  <si>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</si>
  <si>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</si>
  <si>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</si>
  <si>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</si>
  <si>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</si>
  <si>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</si>
  <si>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</si>
  <si>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</si>
  <si>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</si>
  <si>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</si>
  <si>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</si>
  <si>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</si>
  <si>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</si>
  <si>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</si>
  <si>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</si>
  <si>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</si>
  <si>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</si>
  <si>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</si>
  <si>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</si>
  <si>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</si>
  <si>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</si>
  <si>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</si>
  <si>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</si>
  <si>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</si>
  <si>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</si>
  <si>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</si>
  <si>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</si>
  <si>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</si>
  <si>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</si>
  <si>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</si>
  <si>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</si>
  <si>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</si>
  <si>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</si>
  <si>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</si>
  <si>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</si>
  <si>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</si>
  <si>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</si>
  <si>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</si>
  <si>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</si>
  <si>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</si>
  <si>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</si>
  <si>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</si>
  <si>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</si>
  <si>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</si>
  <si>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</si>
  <si>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</si>
  <si>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</si>
  <si>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</si>
  <si>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</si>
  <si>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</si>
  <si>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</si>
  <si>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</si>
  <si>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</si>
  <si>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</si>
  <si>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</si>
  <si>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</si>
  <si>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</si>
  <si>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</si>
  <si>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</si>
  <si>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</si>
  <si>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</si>
  <si>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</si>
  <si>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</si>
  <si>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</si>
  <si>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</si>
  <si>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</si>
  <si>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</si>
  <si>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</si>
  <si>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</si>
  <si>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</si>
  <si>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</si>
  <si>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</si>
  <si>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</si>
  <si>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</si>
  <si>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</si>
  <si>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</si>
  <si>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</si>
  <si>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</si>
  <si>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</si>
  <si>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</si>
  <si>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</si>
  <si>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</si>
  <si>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</si>
  <si>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</si>
  <si>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</si>
  <si>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</si>
  <si>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</si>
  <si>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</si>
  <si>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</si>
  <si>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</si>
  <si>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</si>
  <si>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</si>
  <si>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</si>
  <si>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</si>
  <si>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</si>
  <si>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</si>
  <si>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</si>
  <si>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</si>
  <si>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</si>
  <si>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</si>
  <si>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</si>
  <si>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</si>
  <si>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</si>
  <si>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</si>
  <si>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</si>
  <si>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</si>
  <si>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</si>
  <si>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</si>
  <si>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</si>
  <si>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</si>
  <si>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</si>
  <si>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</si>
  <si>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</si>
  <si>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</si>
  <si>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</si>
  <si>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</si>
  <si>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</si>
  <si>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</si>
  <si>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</si>
  <si>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</si>
  <si>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</si>
  <si>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</si>
  <si>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</si>
  <si>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</si>
  <si>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</si>
  <si>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</si>
  <si>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</si>
  <si>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</si>
  <si>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</si>
  <si>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</si>
  <si>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</si>
  <si>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</si>
  <si>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</si>
  <si>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</si>
  <si>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</si>
  <si>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</si>
  <si>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</si>
  <si>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</si>
  <si>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</si>
  <si>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</si>
  <si>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</si>
  <si>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</si>
  <si>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</si>
  <si>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</si>
  <si>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</si>
  <si>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</si>
  <si>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</si>
  <si>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</si>
  <si>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</si>
  <si>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</si>
  <si>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</si>
  <si>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</si>
  <si>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</si>
  <si>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</si>
  <si>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</si>
  <si>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</si>
  <si>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</si>
  <si>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</si>
  <si>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</si>
  <si>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</si>
  <si>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</si>
  <si>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</si>
  <si>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</si>
  <si>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</si>
  <si>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</si>
  <si>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</si>
  <si>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</si>
  <si>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</si>
  <si>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</si>
  <si>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</si>
  <si>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</si>
  <si>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</si>
  <si>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</si>
  <si>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</si>
  <si>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</si>
  <si>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</si>
  <si>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</si>
  <si>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</si>
  <si>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</si>
  <si>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</si>
  <si>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</si>
  <si>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</si>
  <si>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</si>
  <si>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</si>
  <si>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</si>
  <si>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</si>
  <si>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</si>
  <si>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</si>
  <si>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</si>
  <si>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</si>
  <si>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</si>
  <si>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</si>
  <si>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</si>
  <si>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</si>
  <si>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</si>
  <si>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</si>
  <si>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</si>
  <si>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</si>
  <si>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</si>
  <si>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</si>
  <si>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</si>
  <si>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</si>
  <si>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</si>
  <si>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</si>
  <si>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</si>
  <si>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</si>
  <si>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</si>
  <si>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</si>
  <si>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</si>
  <si>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</si>
  <si>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</si>
  <si>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</si>
  <si>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</si>
  <si>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</si>
  <si>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</si>
  <si>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</si>
  <si>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</si>
  <si>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</si>
  <si>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</si>
  <si>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</si>
  <si>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</si>
  <si>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</si>
  <si>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</si>
  <si>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</si>
  <si>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</si>
  <si>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</si>
  <si>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</si>
  <si>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</si>
  <si>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</si>
  <si>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</si>
  <si>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</si>
  <si>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</si>
  <si>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</si>
  <si>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</si>
  <si>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</si>
  <si>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</si>
  <si>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</si>
  <si>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</si>
  <si>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</si>
  <si>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</si>
  <si>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</si>
  <si>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</si>
  <si>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</si>
  <si>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</si>
  <si>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</si>
  <si>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</si>
  <si>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</si>
  <si>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</si>
  <si>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</si>
  <si>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</si>
  <si>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</si>
  <si>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</si>
  <si>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</si>
  <si>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</si>
  <si>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</si>
  <si>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</si>
  <si>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</si>
  <si>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</si>
  <si>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</si>
  <si>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</si>
  <si>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</si>
  <si>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</si>
  <si>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</si>
  <si>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</si>
  <si>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</si>
  <si>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</si>
  <si>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</si>
  <si>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</si>
  <si>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</si>
  <si>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</si>
  <si>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</si>
  <si>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</si>
  <si>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</si>
  <si>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</si>
  <si>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</si>
  <si>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</si>
  <si>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</si>
  <si>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</si>
  <si>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</si>
  <si>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</si>
  <si>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</si>
  <si>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</si>
  <si>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</si>
  <si>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</si>
  <si>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</si>
  <si>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</si>
  <si>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</si>
  <si>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</si>
  <si>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</si>
  <si>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</si>
  <si>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</si>
  <si>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</si>
  <si>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</si>
  <si>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</si>
  <si>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</si>
  <si>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</si>
  <si>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</si>
  <si>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</si>
  <si>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</si>
  <si>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</si>
  <si>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</si>
  <si>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</si>
  <si>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</si>
  <si>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</si>
  <si>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</si>
  <si>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</si>
  <si>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</si>
  <si>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</si>
  <si>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</si>
  <si>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</si>
  <si>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</si>
  <si>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</si>
  <si>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</si>
  <si>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</si>
  <si>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</si>
  <si>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</si>
  <si>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</si>
  <si>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</si>
  <si>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</si>
  <si>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</si>
  <si>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</si>
  <si>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</si>
  <si>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</si>
  <si>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</si>
  <si>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</si>
  <si>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</si>
  <si>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</si>
  <si>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</si>
  <si>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</si>
  <si>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</si>
  <si>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</si>
  <si>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</si>
  <si>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</si>
  <si>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</si>
  <si>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</si>
  <si>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</si>
  <si>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</si>
  <si>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</si>
  <si>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</si>
  <si>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</si>
  <si>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</si>
  <si>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</si>
  <si>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</si>
  <si>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</si>
  <si>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</si>
  <si>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</si>
  <si>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</si>
  <si>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</si>
  <si>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</si>
  <si>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</si>
  <si>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</si>
  <si>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</si>
  <si>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</si>
  <si>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</si>
  <si>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</si>
  <si>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</si>
  <si>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</si>
  <si>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</si>
  <si>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</si>
  <si>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</si>
  <si>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</si>
  <si>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</si>
  <si>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</si>
  <si>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</si>
  <si>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</si>
  <si>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</si>
  <si>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</si>
  <si>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</si>
  <si>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</si>
  <si>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</si>
  <si>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</si>
  <si>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</si>
  <si>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</si>
  <si>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</si>
  <si>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</si>
  <si>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</si>
  <si>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</si>
  <si>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</si>
  <si>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</si>
  <si>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</si>
  <si>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</si>
  <si>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</si>
  <si>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</si>
  <si>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</si>
  <si>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</si>
  <si>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</si>
  <si>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</si>
  <si>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</si>
  <si>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</si>
  <si>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</si>
  <si>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</si>
  <si>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</si>
  <si>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</si>
  <si>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</si>
  <si>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</si>
  <si>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</si>
  <si>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</si>
  <si>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</si>
  <si>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</si>
  <si>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</si>
  <si>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</si>
  <si>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</si>
  <si>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</si>
  <si>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</si>
  <si>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</si>
  <si>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</si>
  <si>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</si>
  <si>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</si>
  <si>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</si>
  <si>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</si>
  <si>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</si>
  <si>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</si>
  <si>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</si>
  <si>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</si>
  <si>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</si>
  <si>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</si>
  <si>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</si>
  <si>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</si>
  <si>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</si>
  <si>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</si>
  <si>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</si>
  <si>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</si>
  <si>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</si>
  <si>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</si>
  <si>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</si>
  <si>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</si>
  <si>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</si>
  <si>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</si>
  <si>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</si>
  <si>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</si>
  <si>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</si>
  <si>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</si>
  <si>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</si>
  <si>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</si>
  <si>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</si>
  <si>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</si>
  <si>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</si>
  <si>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</si>
  <si>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</si>
  <si>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</si>
  <si>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</si>
  <si>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</si>
  <si>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</si>
  <si>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</si>
  <si>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</si>
  <si>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</si>
  <si>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</si>
  <si>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</si>
  <si>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</si>
  <si>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</si>
  <si>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</si>
  <si>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</si>
  <si>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</si>
  <si>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</si>
  <si>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</si>
  <si>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</si>
  <si>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</si>
  <si>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</si>
  <si>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</si>
  <si>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</si>
  <si>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</si>
  <si>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</si>
  <si>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</si>
  <si>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</si>
  <si>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</si>
  <si>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</si>
  <si>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</si>
  <si>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</si>
  <si>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</si>
  <si>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</si>
  <si>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</si>
  <si>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</si>
  <si>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</si>
  <si>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</si>
  <si>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</si>
  <si>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</si>
  <si>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</si>
  <si>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</si>
  <si>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</si>
  <si>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</si>
  <si>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</si>
  <si>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</si>
  <si>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</si>
  <si>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</si>
  <si>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</si>
  <si>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</si>
  <si>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</si>
  <si>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</si>
  <si>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</si>
  <si>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</si>
  <si>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</si>
  <si>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</si>
  <si>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</si>
  <si>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</si>
  <si>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</si>
  <si>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</si>
  <si>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</si>
  <si>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</si>
  <si>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</si>
  <si>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</si>
  <si>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</si>
  <si>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</si>
  <si>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</si>
  <si>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</si>
  <si>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</si>
  <si>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</si>
  <si>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</si>
  <si>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</si>
  <si>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</si>
  <si>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</si>
  <si>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</si>
  <si>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</si>
  <si>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</si>
  <si>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</si>
  <si>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</si>
  <si>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</si>
  <si>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</si>
  <si>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</si>
  <si>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</si>
  <si>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</si>
  <si>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</si>
  <si>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</si>
  <si>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</si>
  <si>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</si>
  <si>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</si>
  <si>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</si>
  <si>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</si>
  <si>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</si>
  <si>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</si>
  <si>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</si>
  <si>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</si>
  <si>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</si>
  <si>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</si>
  <si>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</si>
  <si>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</si>
  <si>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</si>
  <si>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</si>
  <si>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</si>
  <si>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</si>
  <si>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</si>
  <si>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</si>
  <si>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</si>
  <si>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</si>
  <si>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</si>
  <si>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</si>
  <si>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</si>
  <si>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</si>
  <si>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</si>
  <si>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</si>
  <si>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</si>
  <si>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</si>
  <si>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</si>
  <si>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</si>
  <si>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</si>
  <si>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</si>
  <si>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</si>
  <si>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</si>
  <si>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</si>
  <si>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</si>
  <si>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</si>
  <si>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</si>
  <si>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</si>
  <si>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</si>
  <si>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</si>
  <si>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</si>
  <si>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</si>
  <si>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</si>
  <si>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</si>
  <si>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</si>
  <si>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</si>
  <si>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</si>
  <si>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</si>
  <si>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</si>
  <si>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</si>
  <si>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</si>
  <si>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</si>
  <si>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</si>
  <si>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</si>
  <si>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</si>
  <si>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</si>
  <si>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</si>
  <si>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</si>
  <si>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</si>
  <si>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</si>
  <si>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</si>
  <si>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</si>
  <si>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</si>
  <si>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</si>
  <si>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</si>
  <si>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</si>
  <si>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</si>
  <si>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</si>
  <si>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</si>
  <si>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</si>
  <si>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</si>
  <si>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</si>
  <si>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</si>
  <si>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</si>
  <si>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</si>
  <si>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</si>
  <si>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</si>
  <si>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</si>
  <si>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</si>
  <si>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</si>
  <si>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</si>
  <si>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</si>
  <si>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</si>
  <si>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</si>
  <si>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</si>
  <si>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</si>
  <si>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</si>
  <si>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</si>
  <si>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</si>
  <si>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</si>
  <si>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</si>
  <si>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</si>
  <si>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</si>
  <si>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</si>
  <si>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</si>
  <si>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</si>
  <si>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</si>
  <si>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</si>
  <si>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</si>
  <si>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</si>
  <si>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</si>
  <si>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</si>
  <si>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</si>
  <si>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</si>
  <si>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</si>
  <si>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</si>
  <si>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</si>
  <si>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</si>
  <si>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</si>
  <si>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</si>
  <si>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</si>
  <si>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</si>
  <si>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</si>
  <si>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</si>
  <si>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</si>
  <si>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</si>
  <si>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</si>
  <si>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</si>
  <si>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</si>
  <si>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</si>
  <si>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</si>
  <si>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</si>
  <si>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</si>
  <si>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</si>
  <si>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</si>
  <si>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</si>
  <si>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</si>
  <si>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</si>
  <si>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</si>
  <si>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</si>
  <si>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</si>
  <si>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</si>
  <si>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</si>
  <si>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</si>
  <si>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</si>
  <si>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</si>
  <si>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</si>
  <si>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</si>
  <si>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</si>
  <si>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</si>
  <si>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</si>
  <si>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</si>
  <si>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</si>
  <si>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</si>
  <si>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</si>
  <si>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</si>
  <si>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</si>
  <si>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</si>
  <si>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</si>
  <si>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</si>
  <si>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</si>
  <si>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</si>
  <si>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</si>
  <si>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</si>
  <si>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</si>
  <si>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</si>
  <si>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</si>
  <si>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</si>
  <si>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</si>
  <si>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</si>
  <si>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</si>
  <si>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</si>
  <si>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</si>
  <si>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</si>
  <si>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</si>
  <si>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</si>
  <si>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</si>
  <si>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</si>
  <si>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</si>
  <si>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</si>
  <si>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</si>
  <si>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</si>
  <si>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</si>
  <si>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</si>
  <si>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</si>
  <si>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</si>
  <si>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</si>
  <si>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</si>
  <si>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</si>
  <si>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</si>
  <si>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</si>
  <si>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</si>
  <si>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</si>
  <si>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</si>
  <si>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</si>
  <si>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</si>
  <si>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</si>
  <si>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</si>
  <si>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</si>
  <si>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</si>
  <si>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</si>
  <si>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</si>
  <si>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</si>
  <si>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</si>
  <si>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</si>
  <si>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</si>
  <si>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</si>
  <si>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</si>
  <si>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</si>
  <si>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</si>
  <si>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</si>
  <si>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</si>
  <si>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</si>
  <si>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</si>
  <si>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</si>
  <si>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</si>
  <si>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</si>
  <si>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</si>
  <si>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</si>
  <si>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</si>
  <si>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</si>
  <si>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</si>
  <si>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</si>
  <si>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</si>
  <si>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</si>
  <si>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</si>
  <si>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Avwrage Donation </t>
  </si>
  <si>
    <t xml:space="preserve">Category </t>
  </si>
  <si>
    <t xml:space="preserve">Sub-Category </t>
  </si>
  <si>
    <t>Row Labels</t>
  </si>
  <si>
    <t>Grand Total</t>
  </si>
  <si>
    <t>(All)</t>
  </si>
  <si>
    <t>Column Labels</t>
  </si>
  <si>
    <t xml:space="preserve">Goal </t>
  </si>
  <si>
    <t xml:space="preserve">Number failed </t>
  </si>
  <si>
    <t xml:space="preserve">Number cancelled </t>
  </si>
  <si>
    <t>Total projects</t>
  </si>
  <si>
    <t>Percentage successful</t>
  </si>
  <si>
    <t>Percentage failed</t>
  </si>
  <si>
    <t xml:space="preserve">Percentage cancelled </t>
  </si>
  <si>
    <t>1000 to 4999</t>
  </si>
  <si>
    <t>Less than 1000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</si>
  <si>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</si>
  <si>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</si>
  <si>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</si>
  <si>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</si>
  <si>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</si>
  <si>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</si>
  <si>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</si>
  <si>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</si>
  <si>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</si>
  <si>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</si>
  <si>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 xml:space="preserve">Number successful </t>
  </si>
  <si>
    <t>Date created coversion</t>
  </si>
  <si>
    <t xml:space="preserve">Date ended conversion 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</si>
  <si>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</si>
  <si>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</si>
  <si>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</si>
  <si>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</si>
  <si>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</si>
  <si>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</si>
  <si>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</si>
  <si>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</si>
  <si>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</si>
  <si>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 and Sub-Category</t>
  </si>
  <si>
    <t xml:space="preserve">Count of Sub-Category </t>
  </si>
  <si>
    <t>2009</t>
  </si>
  <si>
    <t>Jun</t>
  </si>
  <si>
    <t>Aug</t>
  </si>
  <si>
    <t>Sep</t>
  </si>
  <si>
    <t>Oct</t>
  </si>
  <si>
    <t>Nov</t>
  </si>
  <si>
    <t>Dec</t>
  </si>
  <si>
    <t>2010</t>
  </si>
  <si>
    <t>Feb</t>
  </si>
  <si>
    <t>Mar</t>
  </si>
  <si>
    <t>Apr</t>
  </si>
  <si>
    <t>May</t>
  </si>
  <si>
    <t>Jul</t>
  </si>
  <si>
    <t>2011</t>
  </si>
  <si>
    <t>Jan</t>
  </si>
  <si>
    <t>2012</t>
  </si>
  <si>
    <t>2013</t>
  </si>
  <si>
    <t>2014</t>
  </si>
  <si>
    <t>2015</t>
  </si>
  <si>
    <t>2016</t>
  </si>
  <si>
    <t>2017</t>
  </si>
  <si>
    <t>Count of state</t>
  </si>
  <si>
    <t>Successful</t>
  </si>
  <si>
    <t>Mean</t>
  </si>
  <si>
    <t>Median</t>
  </si>
  <si>
    <t>Minimum</t>
  </si>
  <si>
    <t>Maximum</t>
  </si>
  <si>
    <t>Variance</t>
  </si>
  <si>
    <t>Standard deviation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</si>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</sst>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164" fontId="0" fillId="0" borderId="4" xfId="0" applyNumberFormat="1" applyBorder="1"/>
    <xf numFmtId="0" fontId="0" fillId="0" borderId="5" xfId="0" applyBorder="1"/>
    <xf numFmtId="164" fontId="0" fillId="0" borderId="6" xfId="0" applyNumberFormat="1" applyBorder="1"/>
  </cellXfs>
  <cellStyles count="2">
    <cellStyle name="Normal" xfId="0" builtinId="0"/>
    <cellStyle name="Percent" xfId="1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[Assignment_2.xlsx]Pivot_Table1!PivotTable6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1-456A-B85F-2CB07A53DA4B}"/>
            </c:ext>
          </c:extLst>
        </c:ser>
        <c:ser>
          <c:idx val="1"/>
          <c:order val="1"/>
          <c:tx>
            <c:strRef>
              <c:f>Pivot_Table1!$C$3:$C$4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1-456A-B85F-2CB07A53DA4B}"/>
            </c:ext>
          </c:extLst>
        </c:ser>
        <c:ser>
          <c:idx val="2"/>
          <c:order val="2"/>
          <c:tx>
            <c:strRef>
              <c:f>Pivot_Table1!$D$3:$D$4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1-456A-B85F-2CB07A53DA4B}"/>
            </c:ext>
          </c:extLst>
        </c:ser>
        <c:ser>
          <c:idx val="3"/>
          <c:order val="3"/>
          <c:tx>
            <c:strRef>
              <c:f>Pivot_Table1!$E$3:$E$4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61-456A-B85F-2CB07A53D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1775024"/>
        <c:axId val="571775680"/>
      </c:barChart>
      <c:catAx>
        <c:axId val="57177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775680"/>
        <c:crosses val="autoZero"/>
        <c:auto val="1"/>
        <c:lblAlgn val="ctr"/>
        <c:lblOffset val="100"/>
        <c:noMultiLvlLbl val="0"/>
      </c:catAx>
      <c:valAx>
        <c:axId val="57177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77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[Assignment_2.xlsx]Pivot_Table2!PivotTable7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Pivot_Table2!$A$6:$A$47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Pivot_Table2!$B$6:$B$47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44-43B6-87FF-4EBB6CEF9E19}"/>
            </c:ext>
          </c:extLst>
        </c:ser>
        <c:ser>
          <c:idx val="1"/>
          <c:order val="1"/>
          <c:tx>
            <c:strRef>
              <c:f>Pivot_Table2!$C$4:$C$5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Pivot_Table2!$A$6:$A$47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Pivot_Table2!$C$6:$C$47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44-43B6-87FF-4EBB6CEF9E19}"/>
            </c:ext>
          </c:extLst>
        </c:ser>
        <c:ser>
          <c:idx val="2"/>
          <c:order val="2"/>
          <c:tx>
            <c:strRef>
              <c:f>Pivot_Table2!$D$4:$D$5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Pivot_Table2!$A$6:$A$47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Pivot_Table2!$D$6:$D$47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44-43B6-87FF-4EBB6CEF9E19}"/>
            </c:ext>
          </c:extLst>
        </c:ser>
        <c:ser>
          <c:idx val="3"/>
          <c:order val="3"/>
          <c:tx>
            <c:strRef>
              <c:f>Pivot_Table2!$E$4:$E$5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Pivot_Table2!$A$6:$A$47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Pivot_Table2!$E$6:$E$47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44-43B6-87FF-4EBB6CEF9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5066768"/>
        <c:axId val="425071032"/>
      </c:barChart>
      <c:catAx>
        <c:axId val="42506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071032"/>
        <c:crosses val="autoZero"/>
        <c:auto val="1"/>
        <c:lblAlgn val="ctr"/>
        <c:lblOffset val="100"/>
        <c:noMultiLvlLbl val="0"/>
      </c:catAx>
      <c:valAx>
        <c:axId val="42507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06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0370960"/>
        <c:axId val="5268086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381</c:v>
                      </c:pt>
                      <c:pt idx="3">
                        <c:v>169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8602-493C-9AA5-9F3604DB7D2E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145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602-493C-9AA5-9F3604DB7D2E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 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41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602-493C-9AA5-9F3604DB7D2E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714</c:v>
                      </c:pt>
                      <c:pt idx="3">
                        <c:v>355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602-493C-9AA5-9F3604DB7D2E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02-493C-9AA5-9F3604DB7D2E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02-493C-9AA5-9F3604DB7D2E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02-493C-9AA5-9F3604DB7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660040"/>
        <c:axId val="517658400"/>
      </c:lineChart>
      <c:catAx>
        <c:axId val="44037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808640"/>
        <c:crosses val="autoZero"/>
        <c:auto val="1"/>
        <c:lblAlgn val="ctr"/>
        <c:lblOffset val="100"/>
        <c:noMultiLvlLbl val="0"/>
      </c:catAx>
      <c:valAx>
        <c:axId val="52680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70960"/>
        <c:crosses val="autoZero"/>
        <c:crossBetween val="between"/>
      </c:valAx>
      <c:valAx>
        <c:axId val="5176584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660040"/>
        <c:crosses val="max"/>
        <c:crossBetween val="between"/>
      </c:valAx>
      <c:catAx>
        <c:axId val="5176600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76584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883920</xdr:colOff>
      <xdr:row>1</xdr:row>
      <xdr:rowOff>172720</xdr:rowOff>
    </xdr:from>
    <xdr:to>
      <xdr:col>8</xdr:col>
      <xdr:colOff>1813560</xdr:colOff>
      <xdr:row>16</xdr:row>
      <xdr:rowOff>172720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7D9955-0112-4941-809B-EFF04C333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218440</xdr:colOff>
      <xdr:row>6</xdr:row>
      <xdr:rowOff>123190</xdr:rowOff>
    </xdr:from>
    <xdr:to>
      <xdr:col>11</xdr:col>
      <xdr:colOff>220980</xdr:colOff>
      <xdr:row>23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AF95FF-DF8C-4560-9F9B-C873C2603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259080</xdr:colOff>
      <xdr:row>16</xdr:row>
      <xdr:rowOff>19050</xdr:rowOff>
    </xdr:from>
    <xdr:to>
      <xdr:col>5</xdr:col>
      <xdr:colOff>1386840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12246EE-BA78-4E0D-A6AC-8165D7FF3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3862.009649537038" createdVersion="6" refreshedVersion="6" minRefreshableVersion="3" recordCount="4114" xr:uid="{0A4892D0-4B60-4CC8-B72B-67ADDB4248F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wrage Donation 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36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</sharedItems>
    </cacheField>
    <cacheField name="Date created coversion" numFmtId="14">
      <sharedItems containsSemiMixedTypes="0" containsNonDate="0" containsDate="1" containsString="0" minDate="2009-06-17T03:55:13" maxDate="2017-04-15T15:30:07" count="4114">
        <d v="2015-07-23T00:10:11"/>
        <d v="2017-03-03T14:24:43"/>
        <d v="2016-03-07T16:51:23"/>
        <d v="2014-08-08T12:21:47"/>
        <d v="2015-12-20T20:01:19"/>
        <d v="2016-08-12T22:23:27"/>
        <d v="2014-07-05T01:44:10"/>
        <d v="2016-06-26T01:07:47"/>
        <d v="2016-05-09T22:40:12"/>
        <d v="2016-04-18T02:29:04"/>
        <d v="2014-06-21T01:37:59"/>
        <d v="2016-08-21T18:41:02"/>
        <d v="2014-07-02T17:07:05"/>
        <d v="2016-06-18T16:15:09"/>
        <d v="2014-07-19T00:38:08"/>
        <d v="2015-10-10T09:24:18"/>
        <d v="2014-06-01T19:06:51"/>
        <d v="2014-11-05T17:33:42"/>
        <d v="2014-09-18T13:00:56"/>
        <d v="2015-07-21T19:35:34"/>
        <d v="2015-08-15T18:11:52"/>
        <d v="2014-09-27T15:03:09"/>
        <d v="2015-01-16T21:52:20"/>
        <d v="2015-05-04T18:41:41"/>
        <d v="2015-09-13T19:41:03"/>
        <d v="2015-12-11T00:36:01"/>
        <d v="2014-08-08T12:22:24"/>
        <d v="2014-11-17T03:57:13"/>
        <d v="2015-12-17T23:08:04"/>
        <d v="2014-07-23T16:09:28"/>
        <d v="2014-08-22T07:01:55"/>
        <d v="2016-02-07T19:00:34"/>
        <d v="2016-05-02T15:03:37"/>
        <d v="2015-11-09T15:51:41"/>
        <d v="2014-08-21T07:43:21"/>
        <d v="2015-05-05T07:00:14"/>
        <d v="2015-04-05T07:22:05"/>
        <d v="2015-02-28T16:37:59"/>
        <d v="2013-05-12T01:22:24"/>
        <d v="2014-05-26T01:07:48"/>
        <d v="2014-06-30T05:08:08"/>
        <d v="2014-10-06T13:39:14"/>
        <d v="2014-12-29T15:20:26"/>
        <d v="2014-07-13T18:58:06"/>
        <d v="2014-09-23T02:22:17"/>
        <d v="2016-04-28T14:58:27"/>
        <d v="2015-12-16T23:09:34"/>
        <d v="2014-11-20T19:40:07"/>
        <d v="2015-03-01T12:24:20"/>
        <d v="2015-10-25T04:14:05"/>
        <d v="2015-01-22T18:04:18"/>
        <d v="2015-08-11T22:17:17"/>
        <d v="2014-07-18T16:50:46"/>
        <d v="2014-04-21T13:10:45"/>
        <d v="2015-12-26T17:07:01"/>
        <d v="2016-06-06T23:15:16"/>
        <d v="2015-06-25T13:10:24"/>
        <d v="2015-04-26T19:59:22"/>
        <d v="2014-11-20T17:52:52"/>
        <d v="2015-09-14T05:39:36"/>
        <d v="2014-04-03T21:38:37"/>
        <d v="2013-06-15T19:32:37"/>
        <d v="2013-03-09T19:11:18"/>
        <d v="2014-01-04T21:53:33"/>
        <d v="2013-07-09T00:26:21"/>
        <d v="2014-08-15T19:42:34"/>
        <d v="2016-07-19T20:23:40"/>
        <d v="2012-07-16T14:00:04"/>
        <d v="2014-02-24T13:39:51"/>
        <d v="2011-10-01T04:30:25"/>
        <d v="2011-08-06T21:30:45"/>
        <d v="2012-04-29T06:30:57"/>
        <d v="2012-11-26T00:14:41"/>
        <d v="2011-03-16T18:09:44"/>
        <d v="2016-01-22T11:41:35"/>
        <d v="2013-04-24T05:01:12"/>
        <d v="2011-11-28T16:35:58"/>
        <d v="2012-04-29T03:28:37"/>
        <d v="2016-09-22T17:32:01"/>
        <d v="2014-04-26T18:38:13"/>
        <d v="2013-12-06T02:00:56"/>
        <d v="2012-08-10T03:48:47"/>
        <d v="2011-10-10T19:41:01"/>
        <d v="2015-03-10T14:46:29"/>
        <d v="2011-05-16T18:11:26"/>
        <d v="2011-09-24T03:00:37"/>
        <d v="2015-11-14T13:20:45"/>
        <d v="2010-06-24T12:56:43"/>
        <d v="2014-06-27T15:48:51"/>
        <d v="2013-06-08T18:03:12"/>
        <d v="2011-07-13T07:08:19"/>
        <d v="2011-04-17T09:39:24"/>
        <d v="2017-01-17T04:46:23"/>
        <d v="2012-07-06T20:35:37"/>
        <d v="2014-04-18T17:13:42"/>
        <d v="2012-02-27T00:07:21"/>
        <d v="2010-06-26T15:54:01"/>
        <d v="2011-07-13T03:14:42"/>
        <d v="2012-12-02T19:04:34"/>
        <d v="2014-01-23T21:39:59"/>
        <d v="2012-11-15T18:04:46"/>
        <d v="2013-01-31T18:38:30"/>
        <d v="2010-12-24T03:08:53"/>
        <d v="2014-03-15T19:20:30"/>
        <d v="2011-04-10T16:41:06"/>
        <d v="2016-05-26T17:23:40"/>
        <d v="2012-04-19T18:38:21"/>
        <d v="2011-05-03T23:34:47"/>
        <d v="2013-05-02T14:42:50"/>
        <d v="2011-02-27T00:37:10"/>
        <d v="2013-11-10T22:47:33"/>
        <d v="2015-06-01T07:59:47"/>
        <d v="2014-04-20T01:01:58"/>
        <d v="2011-08-29T18:12:08"/>
        <d v="2011-12-15T06:34:48"/>
        <d v="2012-02-10T17:44:04"/>
        <d v="2011-03-24T11:55:55"/>
        <d v="2010-04-11T20:02:24"/>
        <d v="2011-07-30T01:17:16"/>
        <d v="2011-08-15T01:39:46"/>
        <d v="2016-10-04T01:11:47"/>
        <d v="2015-05-03T16:55:10"/>
        <d v="2016-09-11T10:21:47"/>
        <d v="2014-10-23T18:46:04"/>
        <d v="2015-05-21T22:17:22"/>
        <d v="2017-01-05T23:51:20"/>
        <d v="2015-06-11T14:08:57"/>
        <d v="2015-04-04T14:59:01"/>
        <d v="2016-10-16T05:28:13"/>
        <d v="2014-10-01T22:29:43"/>
        <d v="2014-06-19T21:58:12"/>
        <d v="2016-07-21T20:06:01"/>
        <d v="2014-10-24T19:30:07"/>
        <d v="2016-06-01T19:23:04"/>
        <d v="2015-09-05T21:50:18"/>
        <d v="2014-06-29T09:09:57"/>
        <d v="2015-05-03T09:50:34"/>
        <d v="2015-09-23T13:46:33"/>
        <d v="2015-08-01T06:10:41"/>
        <d v="2015-08-02T22:06:12"/>
        <d v="2015-03-21T04:45:32"/>
        <d v="2015-05-17T03:40:23"/>
        <d v="2014-11-26T21:26:18"/>
        <d v="2016-08-08T01:32:22"/>
        <d v="2015-03-15T18:17:52"/>
        <d v="2015-08-15T13:00:52"/>
        <d v="2016-12-20T00:23:18"/>
        <d v="2014-12-27T18:25:40"/>
        <d v="2016-02-28T06:45:36"/>
        <d v="2014-12-26T04:07:50"/>
        <d v="2015-04-27T03:53:02"/>
        <d v="2015-05-20T13:13:11"/>
        <d v="2014-09-24T01:51:40"/>
        <d v="2014-11-21T14:04:04"/>
        <d v="2015-05-22T13:08:15"/>
        <d v="2015-07-14T13:25:35"/>
        <d v="2014-07-05T02:59:56"/>
        <d v="2016-02-27T21:52:52"/>
        <d v="2014-10-23T01:50:28"/>
        <d v="2016-06-24T10:25:45"/>
        <d v="2015-07-17T21:54:51"/>
        <d v="2014-07-03T16:29:55"/>
        <d v="2014-08-15T03:02:36"/>
        <d v="2015-09-27T23:04:14"/>
        <d v="2014-08-21T18:18:21"/>
        <d v="2016-01-13T15:48:44"/>
        <d v="2017-01-17T01:49:22"/>
        <d v="2015-07-06T22:15:35"/>
        <d v="2015-03-20T20:02:50"/>
        <d v="2014-10-19T12:07:39"/>
        <d v="2015-08-31T23:28:03"/>
        <d v="2016-07-14T04:20:14"/>
        <d v="2015-03-15T09:28:43"/>
        <d v="2015-03-01T13:45:08"/>
        <d v="2015-04-09T18:12:56"/>
        <d v="2014-09-04T18:40:11"/>
        <d v="2015-08-06T19:46:39"/>
        <d v="2015-04-07T01:08:46"/>
        <d v="2015-11-27T22:55:45"/>
        <d v="2016-03-05T01:55:55"/>
        <d v="2015-04-04T23:47:23"/>
        <d v="2015-06-23T17:48:15"/>
        <d v="2017-01-08T00:17:12"/>
        <d v="2014-11-27T19:26:50"/>
        <d v="2014-08-05T18:59:22"/>
        <d v="2016-08-19T21:52:19"/>
        <d v="2017-03-04T19:30:34"/>
        <d v="2015-07-28T05:37:37"/>
        <d v="2014-09-06T04:23:35"/>
        <d v="2016-08-05T16:34:37"/>
        <d v="2016-07-07T15:37:26"/>
        <d v="2015-09-23T10:35:38"/>
        <d v="2014-10-18T19:00:32"/>
        <d v="2014-10-30T22:26:06"/>
        <d v="2016-02-06T23:55:31"/>
        <d v="2015-06-11T16:05:32"/>
        <d v="2015-10-13T13:01:38"/>
        <d v="2017-02-06T20:21:40"/>
        <d v="2014-10-06T09:12:02"/>
        <d v="2016-09-02T02:58:22"/>
        <d v="2014-09-16T02:00:03"/>
        <d v="2015-02-19T19:38:49"/>
        <d v="2015-10-09T22:16:04"/>
        <d v="2014-12-31T20:21:04"/>
        <d v="2016-08-05T14:00:03"/>
        <d v="2015-10-02T15:10:22"/>
        <d v="2016-08-16T00:06:23"/>
        <d v="2015-01-05T04:43:58"/>
        <d v="2014-12-17T08:52:47"/>
        <d v="2015-07-11T22:08:55"/>
        <d v="2015-10-03T01:33:12"/>
        <d v="2015-09-20T03:50:17"/>
        <d v="2016-03-18T21:08:40"/>
        <d v="2015-08-17T14:15:47"/>
        <d v="2015-02-05T15:22:29"/>
        <d v="2016-02-06T05:31:22"/>
        <d v="2015-04-03T23:00:37"/>
        <d v="2014-12-28T15:22:29"/>
        <d v="2015-04-16T15:04:49"/>
        <d v="2016-03-31T07:50:25"/>
        <d v="2015-08-10T15:27:10"/>
        <d v="2015-02-27T20:06:04"/>
        <d v="2015-02-27T18:28:38"/>
        <d v="2016-05-23T01:09:10"/>
        <d v="2015-06-11T05:38:46"/>
        <d v="2016-04-09T23:04:14"/>
        <d v="2015-05-13T15:59:04"/>
        <d v="2015-07-10T21:27:21"/>
        <d v="2015-05-03T16:28:25"/>
        <d v="2016-02-14T22:24:57"/>
        <d v="2015-06-05T18:39:11"/>
        <d v="2016-01-03T23:00:51"/>
        <d v="2015-02-28T19:49:06"/>
        <d v="2016-09-30T21:52:52"/>
        <d v="2015-06-12T00:50:59"/>
        <d v="2015-07-10T21:48:17"/>
        <d v="2015-12-14T02:01:39"/>
        <d v="2016-02-08T13:51:09"/>
        <d v="2017-01-09T23:06:00"/>
        <d v="2015-11-20T02:38:50"/>
        <d v="2013-04-21T17:00:11"/>
        <d v="2014-12-07T16:45:04"/>
        <d v="2011-12-16T11:49:50"/>
        <d v="2014-02-23T01:08:24"/>
        <d v="2010-03-07T07:45:59"/>
        <d v="2012-08-17T01:16:25"/>
        <d v="2010-11-29T08:43:25"/>
        <d v="2010-10-10T14:30:14"/>
        <d v="2011-12-24T18:35:09"/>
        <d v="2010-07-04T22:10:20"/>
        <d v="2013-06-07T13:34:51"/>
        <d v="2012-05-15T18:54:06"/>
        <d v="2010-04-29T15:54:18"/>
        <d v="2012-02-16T15:37:15"/>
        <d v="2015-10-17T22:51:50"/>
        <d v="2011-03-17T12:38:02"/>
        <d v="2013-03-17T18:27:47"/>
        <d v="2016-05-20T15:02:42"/>
        <d v="2011-06-19T01:14:26"/>
        <d v="2015-04-09T17:42:49"/>
        <d v="2010-07-02T18:07:59"/>
        <d v="2012-05-19T21:15:04"/>
        <d v="2011-02-12T05:57:08"/>
        <d v="2012-09-28T22:54:54"/>
        <d v="2012-05-12T14:53:15"/>
        <d v="2010-04-30T05:53:50"/>
        <d v="2010-02-27T04:11:47"/>
        <d v="2014-06-26T10:51:39"/>
        <d v="2011-10-24T03:39:38"/>
        <d v="2017-02-23T04:43:42"/>
        <d v="2011-05-05T20:47:50"/>
        <d v="2014-01-04T02:24:21"/>
        <d v="2010-03-29T21:36:31"/>
        <d v="2011-07-04T11:57:46"/>
        <d v="2012-04-01T21:53:49"/>
        <d v="2012-11-11T00:46:06"/>
        <d v="2012-03-30T01:57:54"/>
        <d v="2015-05-24T21:23:39"/>
        <d v="2012-10-13T00:58:59"/>
        <d v="2017-02-24T05:51:36"/>
        <d v="2014-05-16T14:10:35"/>
        <d v="2009-06-17T03:55:13"/>
        <d v="2010-02-16T22:04:52"/>
        <d v="2011-06-12T17:02:24"/>
        <d v="2012-01-27T17:43:00"/>
        <d v="2013-09-20T18:08:48"/>
        <d v="2013-03-11T19:35:24"/>
        <d v="2012-11-02T06:40:18"/>
        <d v="2012-06-22T04:03:13"/>
        <d v="2013-11-03T10:57:14"/>
        <d v="2011-01-14T08:51:37"/>
        <d v="2013-05-13T18:27:26"/>
        <d v="2011-10-27T19:16:39"/>
        <d v="2014-04-21T16:01:54"/>
        <d v="2010-07-15T02:01:34"/>
        <d v="2013-10-03T00:06:49"/>
        <d v="2012-09-13T11:24:43"/>
        <d v="2015-04-26T17:28:21"/>
        <d v="2014-04-11T11:07:28"/>
        <d v="2010-11-18T05:24:20"/>
        <d v="2011-04-24T23:02:18"/>
        <d v="2013-03-10T17:42:15"/>
        <d v="2012-02-25T20:33:58"/>
        <d v="2012-06-03T01:42:26"/>
        <d v="2012-08-24T02:16:37"/>
        <d v="2012-03-11T15:07:29"/>
        <d v="2013-03-31T20:05:33"/>
        <d v="2013-02-08T22:40:01"/>
        <d v="2011-02-24T16:40:10"/>
        <d v="2012-09-13T18:02:14"/>
        <d v="2011-11-05T04:23:43"/>
        <d v="2011-12-22T05:16:32"/>
        <d v="2013-04-15T21:03:52"/>
        <d v="2010-07-29T05:28:14"/>
        <d v="2013-03-02T19:59:48"/>
        <d v="2012-08-23T18:32:14"/>
        <d v="2014-12-08T22:09:57"/>
        <d v="2013-12-12T16:14:43"/>
        <d v="2013-03-28T00:55:51"/>
        <d v="2009-12-07T20:07:09"/>
        <d v="2015-12-24T13:13:53"/>
        <d v="2016-11-04T10:43:06"/>
        <d v="2016-05-14T13:40:48"/>
        <d v="2016-12-24T07:42:46"/>
        <d v="2015-07-30T15:01:48"/>
        <d v="2016-12-16T04:30:33"/>
        <d v="2017-03-12T07:33:26"/>
        <d v="2015-03-26T05:38:49"/>
        <d v="2015-11-01T22:43:08"/>
        <d v="2015-11-14T11:12:07"/>
        <d v="2013-05-16T12:22:43"/>
        <d v="2016-06-17T13:57:14"/>
        <d v="2015-10-17T16:19:37"/>
        <d v="2016-04-08T15:16:31"/>
        <d v="2015-05-08T16:22:37"/>
        <d v="2015-05-08T17:41:55"/>
        <d v="2015-11-14T14:18:38"/>
        <d v="2015-03-15T03:05:08"/>
        <d v="2016-08-08T18:08:10"/>
        <d v="2015-04-30T18:14:28"/>
        <d v="2017-03-09T16:03:27"/>
        <d v="2014-10-13T21:06:38"/>
        <d v="2016-04-30T18:44:25"/>
        <d v="2014-11-14T17:42:25"/>
        <d v="2015-05-18T23:18:14"/>
        <d v="2015-05-21T22:39:50"/>
        <d v="2015-10-15T12:00:21"/>
        <d v="2015-11-15T11:53:29"/>
        <d v="2015-08-22T14:05:16"/>
        <d v="2017-02-25T11:58:28"/>
        <d v="2016-09-04T01:35:09"/>
        <d v="2016-03-29T23:09:14"/>
        <d v="2014-10-09T04:01:08"/>
        <d v="2015-11-20T19:00:19"/>
        <d v="2016-04-09T19:52:01"/>
        <d v="2014-12-01T07:03:14"/>
        <d v="2016-03-17T19:16:33"/>
        <d v="2015-04-15T05:19:57"/>
        <d v="2016-06-17T20:38:41"/>
        <d v="2014-11-23T01:41:30"/>
        <d v="2015-07-09T21:33:00"/>
        <d v="2014-11-24T00:01:46"/>
        <d v="2014-08-17T05:03:11"/>
        <d v="2010-04-18T17:52:16"/>
        <d v="2014-06-21T20:37:52"/>
        <d v="2014-03-01T14:33:19"/>
        <d v="2012-05-21T19:01:58"/>
        <d v="2013-04-22T13:51:18"/>
        <d v="2015-03-11T14:32:02"/>
        <d v="2012-01-16T13:14:29"/>
        <d v="2017-01-07T19:05:00"/>
        <d v="2013-01-18T18:25:39"/>
        <d v="2016-03-27T13:50:44"/>
        <d v="2012-07-19T21:53:18"/>
        <d v="2011-09-02T21:20:31"/>
        <d v="2014-02-18T23:38:31"/>
        <d v="2016-08-25T10:51:56"/>
        <d v="2015-11-15T06:01:08"/>
        <d v="2016-02-01T13:43:28"/>
        <d v="2012-04-19T16:31:12"/>
        <d v="2016-01-29T17:16:32"/>
        <d v="2012-07-26T16:45:17"/>
        <d v="2012-09-23T17:01:40"/>
        <d v="2014-05-27T02:49:19"/>
        <d v="2015-01-07T18:45:47"/>
        <d v="2014-11-22T14:01:41"/>
        <d v="2015-08-26T22:49:51"/>
        <d v="2015-08-15T16:14:18"/>
        <d v="2016-07-29T01:49:40"/>
        <d v="2014-03-07T01:30:50"/>
        <d v="2015-05-19T00:52:52"/>
        <d v="2011-12-19T01:00:51"/>
        <d v="2011-09-08T17:12:51"/>
        <d v="2013-10-10T17:00:52"/>
        <d v="2016-03-19T19:38:02"/>
        <d v="2012-04-22T21:49:20"/>
        <d v="2012-07-23T13:33:26"/>
        <d v="2010-08-20T18:38:04"/>
        <d v="2015-04-15T19:02:06"/>
        <d v="2016-12-14T21:01:07"/>
        <d v="2014-05-17T15:15:47"/>
        <d v="2011-08-08T20:12:50"/>
        <d v="2015-11-15T12:56:57"/>
        <d v="2011-07-25T07:27:21"/>
        <d v="2014-02-07T15:04:22"/>
        <d v="2014-03-07T02:02:19"/>
        <d v="2011-05-06T03:53:57"/>
        <d v="2011-10-21T20:54:10"/>
        <d v="2013-10-27T17:39:50"/>
        <d v="2016-07-23T20:42:24"/>
        <d v="2015-05-20T23:33:17"/>
        <d v="2013-12-21T04:13:24"/>
        <d v="2012-08-09T17:49:38"/>
        <d v="2012-07-20T21:03:31"/>
        <d v="2013-10-13T01:31:05"/>
        <d v="2014-10-23T20:26:42"/>
        <d v="2014-02-09T09:30:31"/>
        <d v="2013-04-27T23:17:40"/>
        <d v="2015-07-24T06:46:37"/>
        <d v="2013-05-31T20:13:07"/>
        <d v="2014-03-15T05:40:31"/>
        <d v="2015-07-23T11:47:36"/>
        <d v="2014-09-12T06:14:57"/>
        <d v="2013-06-06T22:13:50"/>
        <d v="2012-02-26T09:01:39"/>
        <d v="2015-10-29T20:40:04"/>
        <d v="2016-03-02T17:05:14"/>
        <d v="2015-11-08T21:49:00"/>
        <d v="2014-06-19T18:24:05"/>
        <d v="2009-10-15T21:38:02"/>
        <d v="2013-09-27T02:34:27"/>
        <d v="2016-07-06T20:54:43"/>
        <d v="2015-09-22T17:26:21"/>
        <d v="2015-09-12T15:07:02"/>
        <d v="2013-11-29T20:01:42"/>
        <d v="2013-09-14T17:56:20"/>
        <d v="2013-08-01T08:41:53"/>
        <d v="2016-09-09T07:38:46"/>
        <d v="2015-11-19T06:15:58"/>
        <d v="2014-11-07T18:16:58"/>
        <d v="2016-03-25T23:39:13"/>
        <d v="2013-11-03T19:03:16"/>
        <d v="2015-02-20T21:19:43"/>
        <d v="2014-02-11T00:21:41"/>
        <d v="2012-01-17T21:46:01"/>
        <d v="2015-06-06T08:02:55"/>
        <d v="2015-03-05T02:00:20"/>
        <d v="2013-03-29T13:19:23"/>
        <d v="2014-05-25T18:11:35"/>
        <d v="2013-10-18T13:38:05"/>
        <d v="2014-02-15T22:43:20"/>
        <d v="2014-01-26T17:09:51"/>
        <d v="2015-05-14T16:53:35"/>
        <d v="2015-03-06T19:47:59"/>
        <d v="2014-11-26T17:12:51"/>
        <d v="2012-04-03T00:03:42"/>
        <d v="2013-10-31T16:40:01"/>
        <d v="2014-08-17T18:25:12"/>
        <d v="2013-05-15T16:47:40"/>
        <d v="2011-10-15T15:22:07"/>
        <d v="2014-05-31T13:01:15"/>
        <d v="2013-06-13T20:19:27"/>
        <d v="2011-07-12T03:02:21"/>
        <d v="2011-08-26T17:02:33"/>
        <d v="2016-05-29T20:22:15"/>
        <d v="2014-07-12T02:52:54"/>
        <d v="2012-09-08T22:37:44"/>
        <d v="2012-09-14T16:18:54"/>
        <d v="2012-06-12T04:01:23"/>
        <d v="2014-08-07T23:45:24"/>
        <d v="2013-12-28T04:01:29"/>
        <d v="2014-04-05T17:19:39"/>
        <d v="2014-08-24T22:08:38"/>
        <d v="2014-09-18T16:45:19"/>
        <d v="2017-02-18T07:53:49"/>
        <d v="2015-05-07T02:04:03"/>
        <d v="2014-05-29T23:24:01"/>
        <d v="2012-04-19T20:02:14"/>
        <d v="2015-04-02T21:51:49"/>
        <d v="2014-10-23T09:47:15"/>
        <d v="2013-08-10T12:00:15"/>
        <d v="2012-10-11T16:08:09"/>
        <d v="2016-04-18T21:31:30"/>
        <d v="2012-12-31T04:44:32"/>
        <d v="2015-10-26T22:32:52"/>
        <d v="2013-05-18T12:08:19"/>
        <d v="2014-06-02T22:37:19"/>
        <d v="2016-11-26T14:16:34"/>
        <d v="2017-01-10T01:18:20"/>
        <d v="2012-01-05T11:33:36"/>
        <d v="2012-08-23T23:14:45"/>
        <d v="2016-01-28T23:34:59"/>
        <d v="2016-09-14T00:50:30"/>
        <d v="2015-05-21T17:25:38"/>
        <d v="2014-07-10T19:56:05"/>
        <d v="2015-07-17T19:51:45"/>
        <d v="2014-01-12T22:21:14"/>
        <d v="2014-12-03T00:54:25"/>
        <d v="2011-12-12T18:17:29"/>
        <d v="2009-09-18T21:29:28"/>
        <d v="2010-04-10T21:15:51"/>
        <d v="2011-07-10T05:37:31"/>
        <d v="2012-03-19T13:17:05"/>
        <d v="2015-01-18T12:38:23"/>
        <d v="2012-03-12T23:36:27"/>
        <d v="2015-12-11T02:21:26"/>
        <d v="2013-08-11T13:15:20"/>
        <d v="2012-10-05T23:00:57"/>
        <d v="2012-04-27T00:35:01"/>
        <d v="2015-06-29T15:09:30"/>
        <d v="2016-03-02T04:13:59"/>
        <d v="2013-04-07T07:16:22"/>
        <d v="2016-11-06T17:48:47"/>
        <d v="2016-08-01T15:41:45"/>
        <d v="2014-08-10T14:44:07"/>
        <d v="2015-12-20T11:46:41"/>
        <d v="2015-04-28T18:41:20"/>
        <d v="2017-02-03T14:46:01"/>
        <d v="2015-09-07T14:47:04"/>
        <d v="2012-12-06T09:23:41"/>
        <d v="2015-12-11T16:51:01"/>
        <d v="2016-11-03T02:13:39"/>
        <d v="2016-04-01T00:58:45"/>
        <d v="2015-09-22T03:11:16"/>
        <d v="2016-06-02T17:12:49"/>
        <d v="2014-08-30T09:37:21"/>
        <d v="2015-08-07T14:12:24"/>
        <d v="2017-02-18T04:56:06"/>
        <d v="2015-07-01T22:05:07"/>
        <d v="2017-01-21T00:44:54"/>
        <d v="2015-07-03T14:11:08"/>
        <d v="2016-12-03T01:33:49"/>
        <d v="2016-05-14T00:10:08"/>
        <d v="2016-05-23T10:26:05"/>
        <d v="2015-10-24T19:27:50"/>
        <d v="2017-01-07T13:05:05"/>
        <d v="2015-07-25T08:16:47"/>
        <d v="2015-11-05T18:26:31"/>
        <d v="2016-05-14T19:04:23"/>
        <d v="2016-07-15T01:11:47"/>
        <d v="2015-02-05T19:36:46"/>
        <d v="2015-10-30T01:07:14"/>
        <d v="2016-04-04T17:41:56"/>
        <d v="2014-11-02T02:12:42"/>
        <d v="2016-07-05T15:46:00"/>
        <d v="2015-11-06T14:13:09"/>
        <d v="2015-10-03T16:01:55"/>
        <d v="2016-02-11T16:42:44"/>
        <d v="2015-10-30T21:40:48"/>
        <d v="2015-07-09T15:17:02"/>
        <d v="2017-02-18T16:17:25"/>
        <d v="2015-07-19T06:37:04"/>
        <d v="2015-12-11T14:48:16"/>
        <d v="2014-11-15T17:16:31"/>
        <d v="2014-10-20T16:26:12"/>
        <d v="2016-06-13T08:29:03"/>
        <d v="2016-01-07T20:38:37"/>
        <d v="2016-12-03T22:36:43"/>
        <d v="2015-03-25T21:11:45"/>
        <d v="2015-12-14T06:47:40"/>
        <d v="2014-12-18T18:30:45"/>
        <d v="2015-10-22T15:48:33"/>
        <d v="2016-12-19T09:20:15"/>
        <d v="2015-02-18T01:40:47"/>
        <d v="2016-03-13T22:37:55"/>
        <d v="2015-07-11T18:50:49"/>
        <d v="2016-07-15T16:25:33"/>
        <d v="2015-01-02T20:13:14"/>
        <d v="2016-01-10T22:07:03"/>
        <d v="2016-01-02T20:20:12"/>
        <d v="2016-02-19T19:09:29"/>
        <d v="2015-08-07T19:35:23"/>
        <d v="2015-11-05T17:11:28"/>
        <d v="2014-12-21T01:12:11"/>
        <d v="2016-10-20T10:38:27"/>
        <d v="2015-06-14T16:37:23"/>
        <d v="2015-02-27T11:19:12"/>
        <d v="2016-04-21T14:08:22"/>
        <d v="2015-09-14T13:53:13"/>
        <d v="2014-12-26T20:27:03"/>
        <d v="2016-09-23T21:47:47"/>
        <d v="2015-08-03T00:18:24"/>
        <d v="2015-03-23T17:45:19"/>
        <d v="2015-03-20T22:31:27"/>
        <d v="2015-03-17T17:11:56"/>
        <d v="2015-11-06T09:22:57"/>
        <d v="2015-02-16T20:30:07"/>
        <d v="2015-04-17T18:10:33"/>
        <d v="2016-10-19T18:28:06"/>
        <d v="2015-07-24T14:44:59"/>
        <d v="2016-02-08T13:18:51"/>
        <d v="2015-07-23T13:02:10"/>
        <d v="2014-12-04T05:34:20"/>
        <d v="2015-04-07T16:15:45"/>
        <d v="2016-04-17T18:43:26"/>
        <d v="2015-04-20T01:40:38"/>
        <d v="2016-11-03T21:31:32"/>
        <d v="2016-07-25T16:55:35"/>
        <d v="2014-12-06T00:03:01"/>
        <d v="2015-03-15T19:30:02"/>
        <d v="2015-04-10T19:09:22"/>
        <d v="2014-12-27T20:35:39"/>
        <d v="2015-06-19T19:03:35"/>
        <d v="2014-08-15T15:20:23"/>
        <d v="2014-08-29T00:50:56"/>
        <d v="2015-08-09T08:35:08"/>
        <d v="2015-05-09T15:36:49"/>
        <d v="2015-11-23T19:48:56"/>
        <d v="2015-06-16T22:06:20"/>
        <d v="2015-11-30T00:49:04"/>
        <d v="2015-04-23T19:56:26"/>
        <d v="2015-12-21T13:27:17"/>
        <d v="2016-09-03T00:45:46"/>
        <d v="2015-10-01T11:55:20"/>
        <d v="2016-06-25T01:29:00"/>
        <d v="2015-09-26T02:55:59"/>
        <d v="2017-02-26T09:01:47"/>
        <d v="2015-04-24T08:14:03"/>
        <d v="2015-12-10T19:26:43"/>
        <d v="2014-10-27T15:36:30"/>
        <d v="2014-08-11T17:12:18"/>
        <d v="2016-07-08T23:42:17"/>
        <d v="2016-07-12T18:35:38"/>
        <d v="2015-05-29T00:13:17"/>
        <d v="2015-05-15T23:44:01"/>
        <d v="2017-03-27T21:29:37"/>
        <d v="2015-08-13T13:25:39"/>
        <d v="2016-02-15T07:21:51"/>
        <d v="2014-07-14T16:37:37"/>
        <d v="2016-05-15T15:18:28"/>
        <d v="2015-09-07T14:52:01"/>
        <d v="2016-05-30T18:32:09"/>
        <d v="2015-11-26T15:49:25"/>
        <d v="2016-06-17T07:11:02"/>
        <d v="2015-02-27T22:17:09"/>
        <d v="2015-04-13T02:12:42"/>
        <d v="2015-06-07T10:55:50"/>
        <d v="2017-02-27T23:05:18"/>
        <d v="2017-02-24T14:14:22"/>
        <d v="2014-09-14T13:59:55"/>
        <d v="2016-12-10T10:05:15"/>
        <d v="2015-08-14T13:40:48"/>
        <d v="2015-08-14T15:37:54"/>
        <d v="2015-05-07T15:24:35"/>
        <d v="2014-10-17T15:58:59"/>
        <d v="2016-08-13T00:37:54"/>
        <d v="2014-08-12T20:27:47"/>
        <d v="2016-03-18T18:25:49"/>
        <d v="2014-10-10T16:38:28"/>
        <d v="2014-09-26T21:53:33"/>
        <d v="2014-11-20T00:53:04"/>
        <d v="2014-12-14T00:25:11"/>
        <d v="2016-12-02T16:34:10"/>
        <d v="2015-08-14T14:50:40"/>
        <d v="2015-07-09T22:58:33"/>
        <d v="2015-03-13T22:58:32"/>
        <d v="2016-03-19T19:18:39"/>
        <d v="2015-12-24T20:17:52"/>
        <d v="2015-07-25T03:51:29"/>
        <d v="2015-08-24T14:14:55"/>
        <d v="2014-11-10T17:47:59"/>
        <d v="2016-10-24T15:29:19"/>
        <d v="2015-01-17T10:30:47"/>
        <d v="2015-07-19T20:14:16"/>
        <d v="2015-04-14T15:59:35"/>
        <d v="2016-12-15T17:04:21"/>
        <d v="2014-08-18T19:58:18"/>
        <d v="2016-10-20T08:57:43"/>
        <d v="2015-04-27T19:57:02"/>
        <d v="2016-07-07T15:00:58"/>
        <d v="2016-06-16T17:02:00"/>
        <d v="2015-01-11T16:37:32"/>
        <d v="2015-01-01T05:16:04"/>
        <d v="2014-08-18T20:10:17"/>
        <d v="2014-07-14T02:47:07"/>
        <d v="2015-01-02T22:20:04"/>
        <d v="2015-02-08T18:26:21"/>
        <d v="2016-06-14T09:41:35"/>
        <d v="2016-05-22T09:02:18"/>
        <d v="2016-08-05T16:41:49"/>
        <d v="2014-09-13T12:02:11"/>
        <d v="2016-10-27T19:20:04"/>
        <d v="2017-03-15T18:22:02"/>
        <d v="2016-10-22T21:36:04"/>
        <d v="2014-07-20T11:21:31"/>
        <d v="2014-12-29T20:47:52"/>
        <d v="2015-08-04T16:09:30"/>
        <d v="2017-01-07T18:00:53"/>
        <d v="2015-10-16T02:30:53"/>
        <d v="2016-12-02T16:01:37"/>
        <d v="2016-08-28T15:14:01"/>
        <d v="2015-07-04T00:40:46"/>
        <d v="2016-12-23T09:01:03"/>
        <d v="2015-05-01T19:23:47"/>
        <d v="2017-02-02T15:55:59"/>
        <d v="2014-11-01T12:30:20"/>
        <d v="2014-07-26T22:15:02"/>
        <d v="2016-02-19T12:33:09"/>
        <d v="2014-09-15T22:20:45"/>
        <d v="2013-11-16T11:39:08"/>
        <d v="2017-01-11T16:31:21"/>
        <d v="2014-07-24T15:54:40"/>
        <d v="2016-11-25T17:26:27"/>
        <d v="2017-01-07T22:49:09"/>
        <d v="2017-01-22T04:37:48"/>
        <d v="2017-01-22T11:47:58"/>
        <d v="2016-12-03T23:53:03"/>
        <d v="2016-12-23T15:55:27"/>
        <d v="2014-08-15T13:56:40"/>
        <d v="2014-12-06T00:59:19"/>
        <d v="2014-08-17T23:38:22"/>
        <d v="2016-12-05T11:01:08"/>
        <d v="2016-02-15T16:20:32"/>
        <d v="2016-06-06T12:42:12"/>
        <d v="2017-01-30T18:54:42"/>
        <d v="2015-10-27T02:10:40"/>
        <d v="2014-11-28T15:48:27"/>
        <d v="2014-09-06T20:30:02"/>
        <d v="2017-02-17T20:17:27"/>
        <d v="2016-03-11T00:57:56"/>
        <d v="2012-02-01T15:34:51"/>
        <d v="2014-07-18T13:43:27"/>
        <d v="2012-04-09T19:19:38"/>
        <d v="2015-07-30T19:35:49"/>
        <d v="2011-07-01T15:19:23"/>
        <d v="2015-12-14T15:01:52"/>
        <d v="2013-04-13T01:01:27"/>
        <d v="2013-01-04T00:29:09"/>
        <d v="2011-08-07T20:05:57"/>
        <d v="2012-08-21T04:27:41"/>
        <d v="2011-12-08T17:53:11"/>
        <d v="2012-01-02T19:05:47"/>
        <d v="2013-08-31T10:11:01"/>
        <d v="2013-12-21T10:04:52"/>
        <d v="2015-05-09T03:57:00"/>
        <d v="2014-12-04T00:42:26"/>
        <d v="2013-12-02T17:37:20"/>
        <d v="2014-02-28T06:36:27"/>
        <d v="2014-12-01T14:29:54"/>
        <d v="2014-08-09T12:03:49"/>
        <d v="2015-07-08T03:31:22"/>
        <d v="2013-06-07T15:33:26"/>
        <d v="2014-03-22T22:01:52"/>
        <d v="2012-04-22T17:01:25"/>
        <d v="2012-12-14T22:58:23"/>
        <d v="2013-05-04T13:44:05"/>
        <d v="2012-10-06T01:01:49"/>
        <d v="2015-01-15T13:10:19"/>
        <d v="2014-08-11T20:19:26"/>
        <d v="2017-01-29T22:35:30"/>
        <d v="2013-02-25T21:04:32"/>
        <d v="2011-07-20T15:07:55"/>
        <d v="2016-10-27T10:06:57"/>
        <d v="2015-02-15T14:09:51"/>
        <d v="2013-01-06T17:58:41"/>
        <d v="2013-05-20T14:31:17"/>
        <d v="2011-03-19T18:24:19"/>
        <d v="2012-12-23T01:18:34"/>
        <d v="2010-10-09T20:04:28"/>
        <d v="2014-06-30T07:55:39"/>
        <d v="2016-11-27T18:20:13"/>
        <d v="2014-02-03T18:02:06"/>
        <d v="2016-12-17T20:36:10"/>
        <d v="2013-08-16T10:43:28"/>
        <d v="2015-09-11T04:09:21"/>
        <d v="2014-10-20T13:01:24"/>
        <d v="2015-02-17T18:48:03"/>
        <d v="2015-05-22T03:26:50"/>
        <d v="2013-12-17T04:58:10"/>
        <d v="2013-12-27T23:54:54"/>
        <d v="2013-02-15T23:59:29"/>
        <d v="2016-01-11T19:46:42"/>
        <d v="2009-10-13T01:21:59"/>
        <d v="2015-05-07T17:39:45"/>
        <d v="2014-02-24T18:43:38"/>
        <d v="2011-12-17T01:26:35"/>
        <d v="2015-10-04T16:27:25"/>
        <d v="2013-08-01T23:32:57"/>
        <d v="2014-05-01T16:51:20"/>
        <d v="2010-10-16T16:25:05"/>
        <d v="2011-05-04T16:10:25"/>
        <d v="2013-06-09T00:01:14"/>
        <d v="2012-08-26T18:11:42"/>
        <d v="2012-04-19T18:34:09"/>
        <d v="2014-03-08T03:35:19"/>
        <d v="2013-03-01T14:15:15"/>
        <d v="2012-04-15T01:20:34"/>
        <d v="2013-11-02T15:03:46"/>
        <d v="2012-06-30T00:09:48"/>
        <d v="2013-02-03T04:28:00"/>
        <d v="2013-02-02T01:08:59"/>
        <d v="2013-11-10T18:44:06"/>
        <d v="2013-11-08T20:58:03"/>
        <d v="2013-07-18T17:47:24"/>
        <d v="2011-08-12T02:45:37"/>
        <d v="2012-03-26T14:42:46"/>
        <d v="2013-09-16T21:11:25"/>
        <d v="2012-04-28T23:51:28"/>
        <d v="2014-10-01T14:09:47"/>
        <d v="2012-04-28T16:00:46"/>
        <d v="2014-09-12T10:24:14"/>
        <d v="2011-07-02T19:05:20"/>
        <d v="2012-09-02T00:32:04"/>
        <d v="2011-06-02T22:47:58"/>
        <d v="2011-08-06T02:32:06"/>
        <d v="2011-06-27T19:45:12"/>
        <d v="2011-09-08T16:35:39"/>
        <d v="2017-02-24T15:05:11"/>
        <d v="2014-12-20T02:24:46"/>
        <d v="2014-01-20T20:00:30"/>
        <d v="2012-09-02T01:21:02"/>
        <d v="2013-07-19T15:26:42"/>
        <d v="2013-02-08T00:25:52"/>
        <d v="2012-07-21T23:02:45"/>
        <d v="2011-06-16T17:50:01"/>
        <d v="2014-11-02T22:01:43"/>
        <d v="2013-04-08T20:54:03"/>
        <d v="2012-02-17T14:23:31"/>
        <d v="2012-08-30T21:11:21"/>
        <d v="2014-01-11T23:57:34"/>
        <d v="2014-06-09T20:12:22"/>
        <d v="2015-04-30T22:07:45"/>
        <d v="2012-10-06T22:44:10"/>
        <d v="2015-03-23T23:20:52"/>
        <d v="2010-04-13T05:48:38"/>
        <d v="2012-11-04T07:21:24"/>
        <d v="2012-04-05T00:55:30"/>
        <d v="2012-02-19T11:21:47"/>
        <d v="2012-07-14T01:13:02"/>
        <d v="2016-06-14T19:14:00"/>
        <d v="2013-03-23T12:37:05"/>
        <d v="2012-04-28T15:31:34"/>
        <d v="2011-12-23T16:12:15"/>
        <d v="2014-04-20T21:04:35"/>
        <d v="2013-06-28T19:44:52"/>
        <d v="2012-05-07T10:59:18"/>
        <d v="2013-10-08T01:21:58"/>
        <d v="2014-05-02T23:57:42"/>
        <d v="2012-01-18T21:33:05"/>
        <d v="2012-09-23T18:19:16"/>
        <d v="2016-09-25T05:26:27"/>
        <d v="2014-11-11T20:07:43"/>
        <d v="2013-10-10T14:13:03"/>
        <d v="2016-12-22T06:11:20"/>
        <d v="2014-10-24T16:25:52"/>
        <d v="2016-08-27T04:56:36"/>
        <d v="2014-03-27T09:24:15"/>
        <d v="2015-07-11T19:09:36"/>
        <d v="2015-04-15T19:00:33"/>
        <d v="2015-03-19T03:34:24"/>
        <d v="2016-04-23T19:51:57"/>
        <d v="2016-07-02T21:07:33"/>
        <d v="2016-11-13T19:19:55"/>
        <d v="2015-02-17T19:58:29"/>
        <d v="2016-12-29T05:05:46"/>
        <d v="2016-07-25T03:00:17"/>
        <d v="2016-09-27T07:29:16"/>
        <d v="2015-11-14T13:57:11"/>
        <d v="2015-04-16T17:53:38"/>
        <d v="2015-06-04T19:41:08"/>
        <d v="2013-11-23T11:35:13"/>
        <d v="2016-09-17T23:10:04"/>
        <d v="2013-11-12T13:19:08"/>
        <d v="2012-02-13T02:49:26"/>
        <d v="2013-10-25T02:33:58"/>
        <d v="2012-12-18T18:33:17"/>
        <d v="2015-02-21T15:18:38"/>
        <d v="2009-11-02T02:31:46"/>
        <d v="2014-01-08T00:39:58"/>
        <d v="2013-04-09T20:17:37"/>
        <d v="2013-09-02T00:32:03"/>
        <d v="2013-11-30T13:28:15"/>
        <d v="2011-02-24T19:48:47"/>
        <d v="2012-11-02T04:00:40"/>
        <d v="2013-05-05T14:00:34"/>
        <d v="2015-10-02T17:22:11"/>
        <d v="2013-02-02T11:55:27"/>
        <d v="2013-12-20T18:56:00"/>
        <d v="2010-12-24T05:35:24"/>
        <d v="2012-06-08T19:55:05"/>
        <d v="2012-10-28T07:42:18"/>
        <d v="2011-12-31T06:01:26"/>
        <d v="2011-09-04T20:39:10"/>
        <d v="2016-02-02T22:27:15"/>
        <d v="2012-04-13T19:15:46"/>
        <d v="2017-01-09T22:35:11"/>
        <d v="2016-09-21T20:53:33"/>
        <d v="2012-05-28T23:00:55"/>
        <d v="2011-08-27T18:04:45"/>
        <d v="2014-10-06T18:49:03"/>
        <d v="2013-11-22T16:46:19"/>
        <d v="2014-08-22T00:45:30"/>
        <d v="2010-06-06T04:48:03"/>
        <d v="2015-04-02T21:32:43"/>
        <d v="2016-06-06T23:33:30"/>
        <d v="2010-10-11T03:03:49"/>
        <d v="2015-09-02T20:57:06"/>
        <d v="2012-11-29T16:31:48"/>
        <d v="2012-01-01T18:11:50"/>
        <d v="2011-05-14T02:22:42"/>
        <d v="2016-03-31T20:23:22"/>
        <d v="2010-05-24T19:28:34"/>
        <d v="2014-08-09T23:10:22"/>
        <d v="2012-09-28T19:06:20"/>
        <d v="2016-01-04T01:55:37"/>
        <d v="2010-12-26T05:45:26"/>
        <d v="2014-03-14T04:33:10"/>
        <d v="2011-09-12T04:37:03"/>
        <d v="2010-07-12T19:14:15"/>
        <d v="2012-07-22T16:34:00"/>
        <d v="2017-02-02T13:05:19"/>
        <d v="2014-02-03T00:07:25"/>
        <d v="2012-11-12T02:37:27"/>
        <d v="2012-05-06T03:20:19"/>
        <d v="2012-08-26T18:19:07"/>
        <d v="2012-02-29T16:18:34"/>
        <d v="2010-10-14T20:28:54"/>
        <d v="2014-07-13T22:38:50"/>
        <d v="2014-12-02T21:59:21"/>
        <d v="2012-12-15T15:24:05"/>
        <d v="2013-11-15T16:07:02"/>
        <d v="2011-12-01T04:06:16"/>
        <d v="2014-09-27T12:43:13"/>
        <d v="2014-11-22T23:02:03"/>
        <d v="2013-02-14T22:37:49"/>
        <d v="2013-11-28T21:08:31"/>
        <d v="2010-07-10T00:28:50"/>
        <d v="2012-05-15T19:44:55"/>
        <d v="2012-10-29T20:41:53"/>
        <d v="2012-04-10T05:42:49"/>
        <d v="2010-06-14T21:58:26"/>
        <d v="2014-03-13T08:38:22"/>
        <d v="2013-03-08T23:15:45"/>
        <d v="2014-04-13T04:03:29"/>
        <d v="2014-05-05T17:41:24"/>
        <d v="2016-01-30T08:00:29"/>
        <d v="2012-01-06T00:34:49"/>
        <d v="2013-11-04T19:09:17"/>
        <d v="2012-09-03T11:30:48"/>
        <d v="2013-06-22T18:18:58"/>
        <d v="2015-07-28T00:12:06"/>
        <d v="2017-02-11T02:19:05"/>
        <d v="2016-02-13T20:14:20"/>
        <d v="2016-11-30T16:01:45"/>
        <d v="2016-04-15T14:00:50"/>
        <d v="2017-01-28T20:57:06"/>
        <d v="2016-09-10T18:00:48"/>
        <d v="2016-06-01T18:45:06"/>
        <d v="2016-03-13T19:52:44"/>
        <d v="2016-01-23T01:02:56"/>
        <d v="2016-01-18T18:01:01"/>
        <d v="2016-05-21T15:41:12"/>
        <d v="2016-11-19T14:43:32"/>
        <d v="2015-01-26T03:56:39"/>
        <d v="2015-08-09T20:00:39"/>
        <d v="2016-09-04T07:05:00"/>
        <d v="2015-03-28T21:55:59"/>
        <d v="2016-11-17T13:15:33"/>
        <d v="2015-04-19T19:16:03"/>
        <d v="2015-01-20T04:11:05"/>
        <d v="2017-03-03T15:02:35"/>
        <d v="2017-02-05T16:38:55"/>
        <d v="2016-02-04T17:05:53"/>
        <d v="2016-10-13T15:15:19"/>
        <d v="2015-08-23T15:05:19"/>
        <d v="2016-10-25T00:24:06"/>
        <d v="2016-10-07T15:15:32"/>
        <d v="2016-03-24T06:06:14"/>
        <d v="2014-08-16T20:20:34"/>
        <d v="2017-02-07T07:16:47"/>
        <d v="2017-01-17T05:17:33"/>
        <d v="2015-05-18T17:01:00"/>
        <d v="2014-09-05T20:46:38"/>
        <d v="2015-10-11T00:21:33"/>
        <d v="2016-03-26T17:59:16"/>
        <d v="2016-05-30T16:43:05"/>
        <d v="2015-07-31T01:24:57"/>
        <d v="2016-02-22T22:36:37"/>
        <d v="2016-02-26T07:25:01"/>
        <d v="2016-06-16T10:00:28"/>
        <d v="2014-11-16T21:42:02"/>
        <d v="2014-08-10T22:43:42"/>
        <d v="2016-10-03T18:04:46"/>
        <d v="2016-08-23T16:01:25"/>
        <d v="2015-03-29T02:46:48"/>
        <d v="2016-01-01T23:13:30"/>
        <d v="2015-12-17T18:25:00"/>
        <d v="2014-06-14T07:04:10"/>
        <d v="2016-10-02T08:33:45"/>
        <d v="2016-09-29T22:24:55"/>
        <d v="2014-09-04T18:49:24"/>
        <d v="2016-07-18T18:09:48"/>
        <d v="2016-04-08T22:11:59"/>
        <d v="2016-11-09T23:09:28"/>
        <d v="2014-11-09T06:18:50"/>
        <d v="2014-12-05T22:34:40"/>
        <d v="2014-07-28T20:47:40"/>
        <d v="2014-11-29T02:28:17"/>
        <d v="2015-11-05T04:03:21"/>
        <d v="2014-11-14T07:11:30"/>
        <d v="2017-02-14T01:26:00"/>
        <d v="2017-01-16T17:16:53"/>
        <d v="2015-12-18T16:25:14"/>
        <d v="2017-03-17T17:01:01"/>
        <d v="2016-02-19T17:00:27"/>
        <d v="2015-10-30T14:59:43"/>
        <d v="2015-01-04T00:57:52"/>
        <d v="2016-12-03T14:00:23"/>
        <d v="2016-12-29T19:25:15"/>
        <d v="2016-06-20T14:30:46"/>
        <d v="2016-08-10T19:54:22"/>
        <d v="2014-12-04T21:33:15"/>
        <d v="2017-01-10T10:34:12"/>
        <d v="2016-01-01T20:00:56"/>
        <d v="2014-12-13T00:03:35"/>
        <d v="2015-11-26T21:04:55"/>
        <d v="2016-03-24T02:34:16"/>
        <d v="2015-11-12T16:12:15"/>
        <d v="2016-07-15T11:48:53"/>
        <d v="2015-02-05T23:22:29"/>
        <d v="2015-06-03T01:40:09"/>
        <d v="2015-10-25T06:02:51"/>
        <d v="2015-05-18T15:31:17"/>
        <d v="2015-06-21T22:04:21"/>
        <d v="2016-02-01T13:56:03"/>
        <d v="2015-03-17T20:00:37"/>
        <d v="2016-03-28T09:46:56"/>
        <d v="2014-10-24T00:49:07"/>
        <d v="2017-02-20T15:03:25"/>
        <d v="2015-03-12T17:05:07"/>
        <d v="2016-09-29T11:35:49"/>
        <d v="2015-12-17T18:20:10"/>
        <d v="2016-06-24T16:00:25"/>
        <d v="2016-12-15T17:34:40"/>
        <d v="2016-08-04T04:00:04"/>
        <d v="2015-02-12T15:23:40"/>
        <d v="2013-01-06T10:46:30"/>
        <d v="2015-05-26T19:44:22"/>
        <d v="2016-03-20T05:33:43"/>
        <d v="2016-12-19T02:37:26"/>
        <d v="2016-08-28T17:00:09"/>
        <d v="2014-08-11T01:26:32"/>
        <d v="2014-08-31T16:42:28"/>
        <d v="2015-05-21T06:04:15"/>
        <d v="2015-02-07T22:13:21"/>
        <d v="2014-08-24T20:59:10"/>
        <d v="2015-12-12T20:26:00"/>
        <d v="2014-11-06T19:38:35"/>
        <d v="2016-09-16T01:16:29"/>
        <d v="2016-02-13T10:20:45"/>
        <d v="2015-09-15T19:07:57"/>
        <d v="2014-08-30T00:20:25"/>
        <d v="2016-05-24T19:08:15"/>
        <d v="2017-03-12T04:08:52"/>
        <d v="2014-08-11T20:26:39"/>
        <d v="2016-03-08T23:49:05"/>
        <d v="2015-03-26T17:16:17"/>
        <d v="2016-12-05T20:54:43"/>
        <d v="2015-03-15T21:37:23"/>
        <d v="2015-03-14T18:57:36"/>
        <d v="2015-04-16T21:54:53"/>
        <d v="2016-04-03T06:38:28"/>
        <d v="2016-08-05T19:22:21"/>
        <d v="2016-09-01T00:44:22"/>
        <d v="2013-06-23T05:28:23"/>
        <d v="2014-02-22T09:08:42"/>
        <d v="2013-07-21T23:06:22"/>
        <d v="2013-12-22T20:32:11"/>
        <d v="2016-04-11T08:54:24"/>
        <d v="2013-11-25T05:30:59"/>
        <d v="2012-10-12T00:17:02"/>
        <d v="2015-11-18T18:04:53"/>
        <d v="2014-02-06T19:58:17"/>
        <d v="2011-10-17T23:09:01"/>
        <d v="2014-01-05T04:09:05"/>
        <d v="2012-05-07T21:41:56"/>
        <d v="2014-08-18T09:04:10"/>
        <d v="2016-01-15T04:00:11"/>
        <d v="2011-07-08T04:42:01"/>
        <d v="2016-05-20T13:35:36"/>
        <d v="2014-05-12T03:18:53"/>
        <d v="2015-01-29T22:14:52"/>
        <d v="2012-08-11T21:44:48"/>
        <d v="2014-07-04T15:49:43"/>
        <d v="2014-08-09T21:53:24"/>
        <d v="2016-03-15T16:06:15"/>
        <d v="2014-08-25T20:48:11"/>
        <d v="2014-06-16T17:08:07"/>
        <d v="2014-04-25T19:11:07"/>
        <d v="2015-06-27T04:32:55"/>
        <d v="2015-05-30T04:27:33"/>
        <d v="2016-04-11T19:41:12"/>
        <d v="2013-01-07T00:37:18"/>
        <d v="2016-02-27T23:22:17"/>
        <d v="2011-10-10T17:07:13"/>
        <d v="2013-08-31T12:53:40"/>
        <d v="2014-10-04T12:25:54"/>
        <d v="2014-02-21T19:01:17"/>
        <d v="2014-04-14T18:18:15"/>
        <d v="2015-05-14T20:04:28"/>
        <d v="2016-02-15T02:39:31"/>
        <d v="2016-07-18T18:32:18"/>
        <d v="2013-11-30T01:05:25"/>
        <d v="2016-05-20T05:19:50"/>
        <d v="2014-06-12T09:50:21"/>
        <d v="2014-03-25T03:15:27"/>
        <d v="2012-04-05T17:46:15"/>
        <d v="2014-07-24T20:40:24"/>
        <d v="2012-03-15T15:17:15"/>
        <d v="2016-11-19T18:03:10"/>
        <d v="2012-12-08T22:23:42"/>
        <d v="2016-01-09T04:53:10"/>
        <d v="2014-12-21T18:13:31"/>
        <d v="2014-08-15T23:27:00"/>
        <d v="2013-10-10T08:18:07"/>
        <d v="2016-03-31T16:41:35"/>
        <d v="2012-05-11T20:20:08"/>
        <d v="2015-12-26T14:21:53"/>
        <d v="2014-04-06T03:59:39"/>
        <d v="2014-04-24T19:01:04"/>
        <d v="2011-10-14T20:56:40"/>
        <d v="2016-03-14T22:25:16"/>
        <d v="2013-06-16T16:53:45"/>
        <d v="2014-04-20T12:34:08"/>
        <d v="2015-05-01T16:00:51"/>
        <d v="2015-08-27T14:58:50"/>
        <d v="2016-07-15T07:51:34"/>
        <d v="2014-11-14T20:30:00"/>
        <d v="2014-08-08T15:35:17"/>
        <d v="2016-06-06T06:21:33"/>
        <d v="2014-10-27T23:55:00"/>
        <d v="2015-12-25T21:47:48"/>
        <d v="2017-01-02T02:46:11"/>
        <d v="2014-08-01T09:46:21"/>
        <d v="2014-12-16T06:50:28"/>
        <d v="2016-08-07T23:44:54"/>
        <d v="2015-12-20T16:07:09"/>
        <d v="2016-04-24T19:40:21"/>
        <d v="2017-02-01T21:45:31"/>
        <d v="2015-01-02T08:20:26"/>
        <d v="2015-08-07T11:05:21"/>
        <d v="2015-07-10T16:47:30"/>
        <d v="2015-02-18T00:08:47"/>
        <d v="2015-12-18T04:38:46"/>
        <d v="2015-04-30T04:22:00"/>
        <d v="2014-09-03T17:56:32"/>
        <d v="2014-04-25T22:52:53"/>
        <d v="2014-09-20T23:19:43"/>
        <d v="2016-12-02T04:06:21"/>
        <d v="2016-06-17T17:02:46"/>
        <d v="2015-12-10T22:54:35"/>
        <d v="2015-09-08T02:27:43"/>
        <d v="2015-05-16T17:01:52"/>
        <d v="2015-06-19T17:08:25"/>
        <d v="2015-09-07T02:36:46"/>
        <d v="2014-08-15T18:20:08"/>
        <d v="2015-02-25T01:42:42"/>
        <d v="2014-11-06T15:04:40"/>
        <d v="2014-12-10T02:12:08"/>
        <d v="2015-06-30T17:26:05"/>
        <d v="2015-03-29T03:43:06"/>
        <d v="2015-05-29T15:06:29"/>
        <d v="2014-09-25T16:24:24"/>
        <d v="2014-08-10T17:22:00"/>
        <d v="2016-06-19T17:23:02"/>
        <d v="2014-07-03T05:08:50"/>
        <d v="2015-06-26T11:39:02"/>
        <d v="2014-09-12T17:38:15"/>
        <d v="2016-09-23T01:17:45"/>
        <d v="2015-02-23T08:29:23"/>
        <d v="2015-05-31T21:26:11"/>
        <d v="2014-11-26T19:18:47"/>
        <d v="2014-08-21T16:22:32"/>
        <d v="2015-07-30T04:27:37"/>
        <d v="2016-05-09T20:12:07"/>
        <d v="2015-07-16T17:28:59"/>
        <d v="2017-02-11T00:28:18"/>
        <d v="2014-10-16T15:51:36"/>
        <d v="2014-08-17T21:44:12"/>
        <d v="2015-10-29T17:17:07"/>
        <d v="2014-06-22T19:21:54"/>
        <d v="2015-03-02T08:08:41"/>
        <d v="2017-01-24T19:51:28"/>
        <d v="2016-11-13T20:40:23"/>
        <d v="2017-02-06T14:23:31"/>
        <d v="2015-06-06T20:45:49"/>
        <d v="2015-05-30T20:43:15"/>
        <d v="2015-05-16T21:28:43"/>
        <d v="2017-01-07T16:49:00"/>
        <d v="2016-07-09T23:29:55"/>
        <d v="2014-09-01T15:58:45"/>
        <d v="2016-03-21T14:29:20"/>
        <d v="2017-02-12T12:09:38"/>
        <d v="2016-03-11T18:37:33"/>
        <d v="2015-04-09T11:42:59"/>
        <d v="2015-11-21T08:20:53"/>
        <d v="2015-12-19T19:38:59"/>
        <d v="2016-06-13T15:57:14"/>
        <d v="2015-12-26T14:51:26"/>
        <d v="2015-07-07T18:30:00"/>
        <d v="2015-04-26T11:27:36"/>
        <d v="2016-07-16T14:34:06"/>
        <d v="2015-06-28T06:55:54"/>
        <d v="2015-06-01T14:45:27"/>
        <d v="2015-11-20T17:57:13"/>
        <d v="2015-06-14T12:09:11"/>
        <d v="2017-03-09T18:37:33"/>
        <d v="2016-04-01T10:19:33"/>
        <d v="2016-03-25T17:01:04"/>
        <d v="2017-02-26T20:18:25"/>
        <d v="2015-06-08T22:36:12"/>
        <d v="2016-06-25T20:47:41"/>
        <d v="2015-12-11T22:48:15"/>
        <d v="2017-01-27T18:08:20"/>
        <d v="2015-05-11T20:10:05"/>
        <d v="2014-05-31T22:09:16"/>
        <d v="2015-10-01T14:47:37"/>
        <d v="2016-07-15T19:25:40"/>
        <d v="2015-11-01T15:53:20"/>
        <d v="2016-10-21T11:05:13"/>
        <d v="2015-08-26T15:05:12"/>
        <d v="2016-12-07T11:24:48"/>
        <d v="2016-04-01T17:17:27"/>
        <d v="2016-11-11T04:15:09"/>
        <d v="2014-05-08T13:11:42"/>
        <d v="2013-09-23T21:44:38"/>
        <d v="2014-04-17T20:59:41"/>
        <d v="2014-08-07T22:03:36"/>
        <d v="2011-08-30T17:30:08"/>
        <d v="2012-04-17T11:02:07"/>
        <d v="2011-02-25T23:20:30"/>
        <d v="2015-08-08T22:36:08"/>
        <d v="2013-09-20T20:21:10"/>
        <d v="2012-03-02T22:46:14"/>
        <d v="2015-02-03T18:55:42"/>
        <d v="2013-12-06T03:14:59"/>
        <d v="2012-08-20T16:19:24"/>
        <d v="2012-09-04T06:47:45"/>
        <d v="2011-08-07T14:38:56"/>
        <d v="2012-01-06T23:06:07"/>
        <d v="2013-06-15T00:57:37"/>
        <d v="2014-11-11T20:06:20"/>
        <d v="2011-09-27T03:58:22"/>
        <d v="2011-06-08T21:06:11"/>
        <d v="2013-04-22T19:48:43"/>
        <d v="2014-06-15T14:23:54"/>
        <d v="2011-11-22T01:02:29"/>
        <d v="2013-05-07T07:00:55"/>
        <d v="2014-06-08T15:45:53"/>
        <d v="2012-07-08T17:46:51"/>
        <d v="2014-08-23T15:25:31"/>
        <d v="2011-08-27T19:32:47"/>
        <d v="2013-10-27T23:42:49"/>
        <d v="2014-09-04T18:48:27"/>
        <d v="2010-12-06T14:54:46"/>
        <d v="2013-12-02T20:17:32"/>
        <d v="2012-02-13T22:03:51"/>
        <d v="2011-03-16T02:03:10"/>
        <d v="2013-09-01T14:40:12"/>
        <d v="2014-06-07T23:17:44"/>
        <d v="2014-02-27T20:13:40"/>
        <d v="2014-01-30T08:13:47"/>
        <d v="2014-02-17T18:18:12"/>
        <d v="2014-03-25T02:01:10"/>
        <d v="2013-10-31T15:54:43"/>
        <d v="2010-11-14T15:43:35"/>
        <d v="2014-01-12T21:02:25"/>
        <d v="2013-07-25T14:02:38"/>
        <d v="2013-09-21T20:17:27"/>
        <d v="2016-04-16T19:45:12"/>
        <d v="2012-02-25T20:34:02"/>
        <d v="2013-11-14T16:24:19"/>
        <d v="2010-05-07T17:52:59"/>
        <d v="2014-09-01T17:31:31"/>
        <d v="2012-08-26T16:33:45"/>
        <d v="2013-08-03T20:49:47"/>
        <d v="2009-08-13T16:54:07"/>
        <d v="2012-08-31T13:29:07"/>
        <d v="2014-06-27T13:19:26"/>
        <d v="2014-03-15T02:22:50"/>
        <d v="2011-01-01T18:10:54"/>
        <d v="2013-08-08T17:50:36"/>
        <d v="2013-12-09T11:24:15"/>
        <d v="2013-03-18T17:13:09"/>
        <d v="2017-01-08T05:38:02"/>
        <d v="2015-07-06T13:59:35"/>
        <d v="2015-03-07T09:13:47"/>
        <d v="2015-05-14T14:54:16"/>
        <d v="2016-08-10T03:42:43"/>
        <d v="2017-01-05T03:14:05"/>
        <d v="2015-04-23T14:45:31"/>
        <d v="2015-04-01T15:39:51"/>
        <d v="2015-10-10T18:20:28"/>
        <d v="2015-11-15T16:49:31"/>
        <d v="2015-11-01T10:53:17"/>
        <d v="2015-07-30T13:44:57"/>
        <d v="2016-03-25T01:12:53"/>
        <d v="2016-05-02T17:55:58"/>
        <d v="2016-04-29T16:20:32"/>
        <d v="2015-07-15T19:32:39"/>
        <d v="2016-05-24T16:12:18"/>
        <d v="2015-08-10T17:59:38"/>
        <d v="2016-12-02T01:23:31"/>
        <d v="2016-08-15T10:35:20"/>
        <d v="2017-02-12T04:40:05"/>
        <d v="2016-07-23T15:58:28"/>
        <d v="2014-12-05T10:58:54"/>
        <d v="2016-02-18T12:04:39"/>
        <d v="2016-09-29T14:43:32"/>
        <d v="2015-10-11T21:11:08"/>
        <d v="2016-08-05T16:00:50"/>
        <d v="2016-11-26T19:15:19"/>
        <d v="2015-04-19T16:52:02"/>
        <d v="2016-03-04T17:01:54"/>
        <d v="2016-09-22T16:04:20"/>
        <d v="2015-11-01T11:57:28"/>
        <d v="2016-02-24T23:05:09"/>
        <d v="2016-06-30T05:39:06"/>
        <d v="2015-01-12T01:02:52"/>
        <d v="2014-07-27T19:29:25"/>
        <d v="2017-01-01T16:34:06"/>
        <d v="2016-12-24T17:58:57"/>
        <d v="2015-05-22T15:45:25"/>
        <d v="2016-04-22T16:45:46"/>
        <d v="2016-10-14T15:12:32"/>
        <d v="2016-12-31T02:03:55"/>
        <d v="2015-01-01T19:00:28"/>
        <d v="2015-05-30T16:17:15"/>
        <d v="2016-09-30T15:25:34"/>
        <d v="2014-11-23T05:19:05"/>
        <d v="2016-07-02T06:38:29"/>
        <d v="2016-08-18T12:05:54"/>
        <d v="2017-01-28T01:26:48"/>
        <d v="2014-07-17T02:33:45"/>
        <d v="2016-03-12T18:34:47"/>
        <d v="2015-12-06T22:28:22"/>
        <d v="2014-12-13T20:43:48"/>
        <d v="2017-03-04T13:51:19"/>
        <d v="2015-08-03T19:17:13"/>
        <d v="2014-11-24T15:31:55"/>
        <d v="2014-08-16T14:17:33"/>
        <d v="2016-09-30T14:58:37"/>
        <d v="2015-07-18T19:35:39"/>
        <d v="2016-07-22T12:38:03"/>
        <d v="2016-07-02T18:57:19"/>
        <d v="2014-07-10T19:32:39"/>
        <d v="2013-06-28T01:49:11"/>
        <d v="2015-03-08T15:18:45"/>
        <d v="2014-12-21T12:08:53"/>
        <d v="2015-12-10T07:58:55"/>
        <d v="2015-12-27T00:18:54"/>
        <d v="2016-02-13T17:45:44"/>
        <d v="2015-08-15T13:52:46"/>
        <d v="2013-03-07T02:49:48"/>
        <d v="2016-06-12T19:22:59"/>
        <d v="2012-12-01T06:06:45"/>
        <d v="2013-07-06T00:56:00"/>
        <d v="2013-03-02T23:05:37"/>
        <d v="2011-06-26T13:42:03"/>
        <d v="2011-06-05T19:33:10"/>
        <d v="2012-08-05T21:37:00"/>
        <d v="2014-06-22T17:12:52"/>
        <d v="2013-08-09T22:25:31"/>
        <d v="2016-02-27T20:15:27"/>
        <d v="2014-12-09T16:41:46"/>
        <d v="2015-03-17T17:35:52"/>
        <d v="2014-11-12T23:54:23"/>
        <d v="2015-11-15T00:04:10"/>
        <d v="2015-06-22T04:34:54"/>
        <d v="2014-04-12T14:15:46"/>
        <d v="2013-11-01T00:04:50"/>
        <d v="2015-05-08T18:12:22"/>
        <d v="2012-07-13T17:45:32"/>
        <d v="2016-12-31T22:50:33"/>
        <d v="2016-03-26T03:53:08"/>
        <d v="2017-01-16T01:35:19"/>
        <d v="2016-12-04T16:03:26"/>
        <d v="2017-02-12T05:16:10"/>
        <d v="2016-08-17T18:13:30"/>
        <d v="2015-06-06T11:47:56"/>
        <d v="2015-06-17T18:18:26"/>
        <d v="2016-12-30T05:08:45"/>
        <d v="2013-05-07T19:12:16"/>
        <d v="2017-01-03T01:47:58"/>
        <d v="2015-07-06T17:38:42"/>
        <d v="2016-04-04T16:32:01"/>
        <d v="2015-07-30T15:31:29"/>
        <d v="2015-06-02T22:06:35"/>
        <d v="2016-10-22T14:45:17"/>
        <d v="2016-08-14T11:32:37"/>
        <d v="2015-04-24T19:16:46"/>
        <d v="2015-08-08T15:36:58"/>
        <d v="2016-03-03T03:43:06"/>
        <d v="2016-08-02T16:22:03"/>
        <d v="2017-02-17T03:28:46"/>
        <d v="2017-01-15T21:48:01"/>
        <d v="2015-02-14T23:58:02"/>
        <d v="2016-10-28T22:01:50"/>
        <d v="2016-07-06T20:58:54"/>
        <d v="2014-10-08T00:06:13"/>
        <d v="2016-06-08T08:11:13"/>
        <d v="2013-06-05T23:54:34"/>
        <d v="2015-04-02T01:16:51"/>
        <d v="2013-07-27T01:30:35"/>
        <d v="2015-02-28T12:14:45"/>
        <d v="2014-11-29T16:20:01"/>
        <d v="2015-11-20T10:23:27"/>
        <d v="2014-08-18T12:52:58"/>
        <d v="2015-11-14T20:55:56"/>
        <d v="2014-12-03T03:12:15"/>
        <d v="2016-05-20T07:38:40"/>
        <d v="2015-02-09T01:25:00"/>
        <d v="2014-12-05T01:31:39"/>
        <d v="2016-01-22T10:29:30"/>
        <d v="2017-01-04T06:04:27"/>
        <d v="2015-08-07T16:13:11"/>
        <d v="2015-11-22T22:13:39"/>
        <d v="2015-09-16T03:36:14"/>
        <d v="2016-02-26T10:57:14"/>
        <d v="2016-10-10T10:56:59"/>
        <d v="2016-07-04T16:01:26"/>
        <d v="2015-02-09T21:58:29"/>
        <d v="2016-09-22T05:45:04"/>
        <d v="2016-01-02T08:38:51"/>
        <d v="2016-12-03T17:13:22"/>
        <d v="2015-04-30T03:09:19"/>
        <d v="2015-07-26T09:22:00"/>
        <d v="2016-09-19T20:26:25"/>
        <d v="2016-04-03T09:06:57"/>
        <d v="2015-04-11T01:27:22"/>
        <d v="2014-12-19T19:31:28"/>
        <d v="2015-11-27T05:03:36"/>
        <d v="2015-07-21T18:43:48"/>
        <d v="2016-11-30T15:01:15"/>
        <d v="2015-06-18T18:24:38"/>
        <d v="2015-10-12T18:43:40"/>
        <d v="2016-02-22T08:24:17"/>
        <d v="2014-07-07T12:45:39"/>
        <d v="2016-04-28T20:54:59"/>
        <d v="2015-03-08T19:55:01"/>
        <d v="2016-05-27T17:57:43"/>
        <d v="2015-08-13T18:22:49"/>
        <d v="2016-05-26T15:29:18"/>
        <d v="2017-01-03T22:13:29"/>
        <d v="2015-08-14T20:57:42"/>
        <d v="2015-06-15T13:00:55"/>
        <d v="2016-05-02T10:44:38"/>
        <d v="2016-07-09T17:32:14"/>
        <d v="2015-05-22T22:28:38"/>
        <d v="2015-04-23T19:28:25"/>
        <d v="2016-02-21T04:06:37"/>
        <d v="2014-11-19T23:00:59"/>
        <d v="2014-07-29T16:52:43"/>
        <d v="2017-04-01T16:42:27"/>
        <d v="2016-05-04T20:48:00"/>
        <d v="2014-08-12T16:08:40"/>
        <d v="2017-01-04T16:02:45"/>
        <d v="2015-11-12T21:30:44"/>
        <d v="2014-08-11T16:56:00"/>
        <d v="2015-12-05T04:54:56"/>
        <d v="2014-11-03T21:31:38"/>
        <d v="2014-10-18T15:29:14"/>
        <d v="2013-04-11T15:54:31"/>
        <d v="2013-03-24T21:52:18"/>
        <d v="2013-02-17T15:52:38"/>
        <d v="2012-03-22T17:37:32"/>
        <d v="2016-01-02T04:07:46"/>
        <d v="2012-02-25T19:14:45"/>
        <d v="2011-05-14T00:20:49"/>
        <d v="2013-02-16T14:21:49"/>
        <d v="2013-01-07T19:51:03"/>
        <d v="2015-04-10T22:58:54"/>
        <d v="2013-10-17T13:01:43"/>
        <d v="2012-03-02T23:30:39"/>
        <d v="2013-09-14T17:28:12"/>
        <d v="2014-12-18T17:21:03"/>
        <d v="2011-09-11T01:00:22"/>
        <d v="2011-11-24T14:46:44"/>
        <d v="2013-05-31T20:55:13"/>
        <d v="2014-05-26T17:53:09"/>
        <d v="2013-08-09T22:24:59"/>
        <d v="2013-11-03T22:09:05"/>
        <d v="2012-09-15T20:35:36"/>
        <d v="2016-07-28T04:37:55"/>
        <d v="2012-06-24T04:49:23"/>
        <d v="2015-06-06T19:06:13"/>
        <d v="2015-02-28T04:02:41"/>
        <d v="2016-08-03T22:01:11"/>
        <d v="2014-01-06T13:31:00"/>
        <d v="2012-11-16T14:40:52"/>
        <d v="2013-10-04T13:27:54"/>
        <d v="2015-01-18T17:07:23"/>
        <d v="2011-06-19T21:14:06"/>
        <d v="2013-06-17T20:47:55"/>
        <d v="2015-04-04T17:20:13"/>
        <d v="2011-08-28T18:57:11"/>
        <d v="2014-08-18T11:24:19"/>
        <d v="2013-07-20T15:25:22"/>
        <d v="2014-08-20T23:36:18"/>
        <d v="2016-07-07T00:10:33"/>
        <d v="2013-05-02T21:42:37"/>
        <d v="2015-07-09T14:00:23"/>
        <d v="2016-03-28T13:01:20"/>
        <d v="2016-09-24T08:20:01"/>
        <d v="2014-06-13T15:47:04"/>
        <d v="2016-03-16T10:38:23"/>
        <d v="2014-07-25T18:51:44"/>
        <d v="2010-04-17T10:48:29"/>
        <d v="2014-06-27T14:44:41"/>
        <d v="2017-02-16T12:48:05"/>
        <d v="2014-07-20T09:14:38"/>
        <d v="2015-11-19T14:00:04"/>
        <d v="2017-02-06T16:25:39"/>
        <d v="2014-07-17T15:17:46"/>
        <d v="2015-09-18T14:20:40"/>
        <d v="2016-03-17T06:04:57"/>
        <d v="2016-10-07T11:11:32"/>
        <d v="2014-12-06T13:35:53"/>
        <d v="2014-06-01T19:40:52"/>
        <d v="2014-06-23T17:48:03"/>
        <d v="2014-12-13T20:35:13"/>
        <d v="2016-06-03T04:01:31"/>
        <d v="2014-10-18T19:55:39"/>
        <d v="2014-12-22T18:01:56"/>
        <d v="2017-02-21T12:01:30"/>
        <d v="2016-08-19T16:52:18"/>
        <d v="2016-01-01T06:37:27"/>
        <d v="2017-03-17T14:24:46"/>
        <d v="2017-02-01T17:35:22"/>
        <d v="2015-03-20T15:05:20"/>
        <d v="2015-10-29T18:24:55"/>
        <d v="2014-11-29T19:15:26"/>
        <d v="2016-02-22T11:24:25"/>
        <d v="2016-04-14T00:02:57"/>
        <d v="2015-09-05T16:11:02"/>
        <d v="2016-05-25T19:53:51"/>
        <d v="2015-08-28T19:15:10"/>
        <d v="2016-08-01T07:33:47"/>
        <d v="2015-01-08T18:46:10"/>
        <d v="2017-01-01T22:03:39"/>
        <d v="2014-11-27T00:10:16"/>
        <d v="2015-01-01T17:05:38"/>
        <d v="2015-07-16T23:55:00"/>
        <d v="2014-11-23T12:13:54"/>
        <d v="2015-03-21T01:13:44"/>
        <d v="2015-02-27T21:13:54"/>
        <d v="2014-08-19T05:06:39"/>
        <d v="2017-03-19T10:14:42"/>
        <d v="2015-11-09T21:10:20"/>
        <d v="2015-11-04T03:15:59"/>
        <d v="2016-05-13T10:47:14"/>
        <d v="2015-05-28T19:47:19"/>
        <d v="2014-10-11T16:31:48"/>
        <d v="2015-09-03T06:47:27"/>
        <d v="2015-08-03T06:03:10"/>
        <d v="2015-09-25T14:43:52"/>
        <d v="2016-07-05T03:40:24"/>
        <d v="2014-09-20T15:40:33"/>
        <d v="2015-07-31T09:32:39"/>
        <d v="2015-05-15T01:16:39"/>
        <d v="2014-11-24T00:29:53"/>
        <d v="2013-11-08T01:00:03"/>
        <d v="2009-10-24T13:35:16"/>
        <d v="2014-02-13T17:49:11"/>
        <d v="2015-05-28T08:48:29"/>
        <d v="2011-06-09T17:31:01"/>
        <d v="2016-07-29T22:00:04"/>
        <d v="2014-03-04T22:29:05"/>
        <d v="2014-12-20T01:29:45"/>
        <d v="2013-05-26T16:18:34"/>
        <d v="2016-04-09T19:31:22"/>
        <d v="2015-06-20T18:28:03"/>
        <d v="2016-03-06T00:47:39"/>
        <d v="2017-03-23T00:00:02"/>
        <d v="2015-02-13T22:15:29"/>
        <d v="2014-07-10T12:34:56"/>
        <d v="2015-06-16T21:06:08"/>
        <d v="2012-06-25T20:20:48"/>
        <d v="2010-09-09T01:34:51"/>
        <d v="2013-08-26T23:54:51"/>
        <d v="2012-04-22T01:12:06"/>
        <d v="2015-12-18T10:46:30"/>
        <d v="2015-09-30T18:57:33"/>
        <d v="2014-09-26T21:43:11"/>
        <d v="2014-06-20T15:35:01"/>
        <d v="2017-01-03T21:29:28"/>
        <d v="2015-04-06T02:30:22"/>
        <d v="2014-12-14T22:49:25"/>
        <d v="2015-02-01T05:59:59"/>
        <d v="2015-10-10T23:38:06"/>
        <d v="2015-09-24T20:34:24"/>
        <d v="2016-04-04T17:25:41"/>
        <d v="2015-03-14T01:44:45"/>
        <d v="2015-03-01T20:17:35"/>
        <d v="2016-04-16T17:06:22"/>
        <d v="2014-06-21T01:12:08"/>
        <d v="2014-11-29T10:19:29"/>
        <d v="2016-09-21T08:29:57"/>
        <d v="2015-06-27T16:00:58"/>
        <d v="2016-04-09T12:56:16"/>
        <d v="2014-07-02T01:22:32"/>
        <d v="2011-05-06T02:13:53"/>
        <d v="2011-10-03T07:08:37"/>
        <d v="2011-12-30T04:04:19"/>
        <d v="2012-03-08T20:17:15"/>
        <d v="2011-08-23T00:18:33"/>
        <d v="2011-01-24T02:40:38"/>
        <d v="2012-06-24T19:24:11"/>
        <d v="2013-12-30T19:56:26"/>
        <d v="2011-10-11T00:01:49"/>
        <d v="2012-12-16T22:11:50"/>
        <d v="2013-06-15T00:00:32"/>
        <d v="2013-01-03T20:59:44"/>
        <d v="2012-07-23T01:40:02"/>
        <d v="2014-07-05T23:32:49"/>
        <d v="2011-11-29T01:13:16"/>
        <d v="2012-11-12T17:10:21"/>
        <d v="2013-10-30T15:56:28"/>
        <d v="2013-02-27T15:42:15"/>
        <d v="2014-09-25T04:28:06"/>
        <d v="2013-03-19T08:09:00"/>
        <d v="2012-05-05T14:33:35"/>
        <d v="2014-12-08T07:04:34"/>
        <d v="2013-07-29T16:31:29"/>
        <d v="2012-12-31T08:48:55"/>
        <d v="2012-09-14T16:47:33"/>
        <d v="2013-12-02T20:21:07"/>
        <d v="2012-11-23T16:58:09"/>
        <d v="2014-06-15T17:41:22"/>
        <d v="2014-02-06T20:48:53"/>
        <d v="2012-03-02T20:06:15"/>
        <d v="2012-10-13T20:37:41"/>
        <d v="2011-08-26T08:10:54"/>
        <d v="2012-01-19T21:12:36"/>
        <d v="2011-05-26T04:33:21"/>
        <d v="2016-06-12T20:51:01"/>
        <d v="2011-05-31T02:04:48"/>
        <d v="2009-12-06T18:02:20"/>
        <d v="2013-02-14T16:29:28"/>
        <d v="2012-03-04T15:39:25"/>
        <d v="2010-08-20T05:32:35"/>
        <d v="2014-12-20T14:19:04"/>
        <d v="2011-06-25T00:35:27"/>
        <d v="2012-09-25T19:46:52"/>
        <d v="2012-10-24T01:26:00"/>
        <d v="2013-10-05T14:49:00"/>
        <d v="2014-08-13T10:48:23"/>
        <d v="2012-06-10T09:49:37"/>
        <d v="2011-03-21T16:54:42"/>
        <d v="2014-05-09T16:25:55"/>
        <d v="2013-10-10T10:27:17"/>
        <d v="2011-04-23T21:37:00"/>
        <d v="2013-11-25T11:49:53"/>
        <d v="2011-04-24T20:01:36"/>
        <d v="2012-04-19T21:22:40"/>
        <d v="2012-04-06T19:00:20"/>
        <d v="2012-12-14T22:17:32"/>
        <d v="2012-05-25T18:46:08"/>
        <d v="2012-12-11T05:19:27"/>
        <d v="2013-12-19T21:55:21"/>
        <d v="2016-04-30T16:39:10"/>
        <d v="2016-01-05T23:57:11"/>
        <d v="2011-12-02T04:45:36"/>
        <d v="2015-02-02T00:31:47"/>
        <d v="2012-03-02T18:16:58"/>
        <d v="2011-02-21T15:35:13"/>
        <d v="2013-03-29T06:04:33"/>
        <d v="2014-03-15T01:41:38"/>
        <d v="2011-11-29T03:35:39"/>
        <d v="2016-05-02T21:14:36"/>
        <d v="2010-06-15T22:19:59"/>
        <d v="2016-08-02T13:03:34"/>
        <d v="2012-06-05T15:45:30"/>
        <d v="2015-03-07T21:04:52"/>
        <d v="2016-08-18T14:31:46"/>
        <d v="2011-10-17T17:35:40"/>
        <d v="2012-04-05T17:25:47"/>
        <d v="2016-03-18T09:46:16"/>
        <d v="2014-02-23T20:31:11"/>
        <d v="2011-07-30T01:39:05"/>
        <d v="2014-07-13T18:11:07"/>
        <d v="2017-03-11T02:54:44"/>
        <d v="2017-03-16T05:07:40"/>
        <d v="2017-04-14T18:45:38"/>
        <d v="2017-03-20T19:34:01"/>
        <d v="2017-03-25T06:00:23"/>
        <d v="2017-03-29T20:15:19"/>
        <d v="2017-04-08T01:07:25"/>
        <d v="2017-04-10T12:49:54"/>
        <d v="2017-03-17T22:37:10"/>
        <d v="2017-04-07T10:20:42"/>
        <d v="2017-04-01T16:50:08"/>
        <d v="2017-03-25T03:37:47"/>
        <d v="2017-04-09T22:05:12"/>
        <d v="2017-03-28T16:04:34"/>
        <d v="2017-04-07T00:45:14"/>
        <d v="2017-04-02T01:40:11"/>
        <d v="2017-04-11T00:47:28"/>
        <d v="2017-04-02T04:59:20"/>
        <d v="2017-04-12T20:44:05"/>
        <d v="2017-04-02T01:43:10"/>
        <d v="2015-01-16T15:56:45"/>
        <d v="2015-03-31T20:52:30"/>
        <d v="2015-08-02T06:45:37"/>
        <d v="2015-02-17T03:21:13"/>
        <d v="2015-09-29T00:24:06"/>
        <d v="2015-07-25T07:21:12"/>
        <d v="2016-03-29T17:18:15"/>
        <d v="2016-04-22T20:48:26"/>
        <d v="2014-08-21T13:31:54"/>
        <d v="2016-01-03T14:11:28"/>
        <d v="2014-09-01T15:30:34"/>
        <d v="2015-06-01T21:55:53"/>
        <d v="2014-10-06T19:13:32"/>
        <d v="2015-05-02T22:02:41"/>
        <d v="2015-04-01T05:13:05"/>
        <d v="2016-11-30T13:51:39"/>
        <d v="2016-05-01T23:33:58"/>
        <d v="2016-05-01T14:39:09"/>
        <d v="2014-09-18T12:49:51"/>
        <d v="2014-11-10T18:47:51"/>
        <d v="2015-12-12T11:04:23"/>
        <d v="2016-03-27T23:03:49"/>
        <d v="2015-06-05T19:48:35"/>
        <d v="2014-10-31T22:22:42"/>
        <d v="2014-08-25T23:14:09"/>
        <d v="2014-06-29T22:04:24"/>
        <d v="2015-03-12T22:16:17"/>
        <d v="2015-10-22T15:01:14"/>
        <d v="2016-05-12T01:15:06"/>
        <d v="2015-10-26T02:06:23"/>
        <d v="2015-06-28T21:45:52"/>
        <d v="2015-12-18T16:24:41"/>
        <d v="2016-10-02T16:12:54"/>
        <d v="2015-05-09T00:52:36"/>
        <d v="2016-08-08T19:32:25"/>
        <d v="2015-11-09T20:40:33"/>
        <d v="2015-07-21T22:46:32"/>
        <d v="2014-10-03T20:59:02"/>
        <d v="2016-04-06T20:58:52"/>
        <d v="2015-07-17T19:37:02"/>
        <d v="2015-05-27T15:04:31"/>
        <d v="2017-01-06T21:02:50"/>
        <d v="2016-09-04T22:12:55"/>
        <d v="2015-02-22T14:31:17"/>
        <d v="2016-12-17T06:13:58"/>
        <d v="2016-11-25T04:14:27"/>
        <d v="2015-11-15T10:27:10"/>
        <d v="2015-09-03T22:49:03"/>
        <d v="2017-02-23T23:25:21"/>
        <d v="2016-04-25T20:05:04"/>
        <d v="2015-03-20T18:45:23"/>
        <d v="2016-10-15T06:04:42"/>
        <d v="2016-03-22T17:59:28"/>
        <d v="2015-04-04T21:02:33"/>
        <d v="2015-10-06T18:56:01"/>
        <d v="2016-08-20T04:01:09"/>
        <d v="2017-01-29T19:51:23"/>
        <d v="2016-06-15T22:56:32"/>
        <d v="2015-04-05T19:53:49"/>
        <d v="2016-03-07T16:08:33"/>
        <d v="2015-08-24T13:37:40"/>
        <d v="2016-03-12T23:34:05"/>
        <d v="2016-10-24T20:50:40"/>
        <d v="2014-08-05T11:39:39"/>
        <d v="2014-08-14T23:31:52"/>
        <d v="2014-09-04T20:38:08"/>
        <d v="2014-08-04T15:48:04"/>
        <d v="2014-08-29T13:27:24"/>
        <d v="2015-01-14T19:39:19"/>
        <d v="2014-10-10T18:43:14"/>
        <d v="2014-10-24T23:30:40"/>
        <d v="2014-06-07T17:13:56"/>
        <d v="2015-01-05T18:14:58"/>
        <d v="2014-11-18T05:14:52"/>
        <d v="2014-10-10T23:26:00"/>
        <d v="2014-10-24T22:57:51"/>
        <d v="2015-02-21T08:34:13"/>
        <d v="2015-03-13T20:43:15"/>
        <d v="2016-09-03T16:36:20"/>
        <d v="2016-06-03T14:25:10"/>
        <d v="2016-09-15T14:49:05"/>
        <d v="2016-02-19T13:48:09"/>
        <d v="2015-05-22T22:47:58"/>
        <d v="2015-01-30T15:44:00"/>
        <d v="2014-10-16T03:14:15"/>
        <d v="2014-12-16T13:12:57"/>
        <d v="2015-04-05T15:43:57"/>
        <d v="2014-11-01T22:45:42"/>
        <d v="2014-12-14T06:00:03"/>
        <d v="2015-02-06T16:11:18"/>
        <d v="2014-12-31T17:46:05"/>
        <d v="2015-08-04T00:44:42"/>
        <d v="2014-11-28T21:24:00"/>
        <d v="2015-02-07T13:13:42"/>
        <d v="2016-10-16T06:55:41"/>
        <d v="2016-06-25T10:32:46"/>
        <d v="2016-12-16T13:39:49"/>
        <d v="2016-01-06T07:50:33"/>
        <d v="2014-11-22T20:13:28"/>
        <d v="2016-10-11T14:32:50"/>
        <d v="2015-12-14T15:51:08"/>
        <d v="2015-07-05T11:20:30"/>
        <d v="2015-02-14T01:43:02"/>
        <d v="2015-11-05T16:16:44"/>
        <d v="2015-10-01T19:17:38"/>
        <d v="2014-09-26T15:19:09"/>
        <d v="2014-09-29T01:38:33"/>
        <d v="2017-02-07T16:20:30"/>
        <d v="2015-02-25T21:47:19"/>
        <d v="2014-09-09T21:50:26"/>
        <d v="2014-09-25T10:24:30"/>
        <d v="2016-07-04T07:38:56"/>
        <d v="2014-08-09T21:20:12"/>
        <d v="2015-03-01T07:32:16"/>
        <d v="2015-07-18T21:45:37"/>
        <d v="2016-07-28T21:01:43"/>
        <d v="2017-01-01T15:53:27"/>
        <d v="2015-04-04T05:37:30"/>
        <d v="2014-07-31T18:03:16"/>
        <d v="2015-04-02T02:01:30"/>
        <d v="2012-02-18T07:39:27"/>
        <d v="2014-01-26T19:07:42"/>
        <d v="2012-10-25T16:26:16"/>
        <d v="2014-01-18T21:59:27"/>
        <d v="2013-07-19T20:01:43"/>
        <d v="2014-02-18T22:10:17"/>
        <d v="2011-02-12T07:49:21"/>
        <d v="2014-05-08T21:35:30"/>
        <d v="2011-01-04T02:06:11"/>
        <d v="2014-02-25T16:25:07"/>
        <d v="2012-05-28T23:54:23"/>
        <d v="2011-03-05T12:57:07"/>
        <d v="2013-03-01T01:03:23"/>
        <d v="2015-01-15T23:08:15"/>
        <d v="2016-04-01T16:51:11"/>
        <d v="2013-03-03T19:25:29"/>
        <d v="2012-02-18T01:08:55"/>
        <d v="2011-10-03T18:52:37"/>
        <d v="2016-10-02T17:19:42"/>
        <d v="2013-05-19T02:18:30"/>
        <d v="2014-05-17T20:17:25"/>
        <d v="2015-02-27T15:09:41"/>
        <d v="2011-02-21T23:52:34"/>
        <d v="2011-06-03T23:21:54"/>
        <d v="2016-07-03T07:59:58"/>
        <d v="2012-12-16T15:36:17"/>
        <d v="2015-05-01T05:40:32"/>
        <d v="2011-06-28T18:54:48"/>
        <d v="2012-10-18T20:17:39"/>
        <d v="2014-07-11T23:01:40"/>
        <d v="2014-08-07T21:45:38"/>
        <d v="2015-04-18T18:30:52"/>
        <d v="2012-10-26T01:26:57"/>
        <d v="2013-05-25T00:30:37"/>
        <d v="2013-12-23T12:55:40"/>
        <d v="2014-07-28T20:31:12"/>
        <d v="2014-09-13T18:26:53"/>
        <d v="2011-11-17T04:48:41"/>
        <d v="2011-09-23T18:28:49"/>
        <d v="2014-02-16T17:01:24"/>
        <d v="2015-01-27T07:12:21"/>
        <d v="2017-02-20T11:49:34"/>
        <d v="2014-06-13T19:08:05"/>
        <d v="2014-05-05T17:11:40"/>
        <d v="2016-11-02T08:49:07"/>
        <d v="2017-02-07T05:54:57"/>
        <d v="2016-11-06T22:11:52"/>
        <d v="2015-12-21T18:42:05"/>
        <d v="2017-01-05T00:04:09"/>
        <d v="2016-02-02T08:32:15"/>
        <d v="2014-11-11T18:48:21"/>
        <d v="2015-07-01T03:06:42"/>
        <d v="2015-07-10T14:46:50"/>
        <d v="2016-07-09T23:15:33"/>
        <d v="2016-07-08T21:35:08"/>
        <d v="2014-06-17T06:50:05"/>
        <d v="2015-03-03T00:42:05"/>
        <d v="2014-06-14T00:12:35"/>
        <d v="2016-03-15T15:35:29"/>
        <d v="2016-04-01T13:36:20"/>
        <d v="2015-03-11T03:39:49"/>
        <d v="2012-07-08T22:46:52"/>
        <d v="2012-04-09T22:45:08"/>
        <d v="2012-11-23T04:45:35"/>
        <d v="2012-08-09T02:15:10"/>
        <d v="2014-11-13T21:45:38"/>
        <d v="2015-12-16T19:12:12"/>
        <d v="2010-06-01T05:45:32"/>
        <d v="2013-02-25T19:02:26"/>
        <d v="2012-12-16T18:52:08"/>
        <d v="2010-07-07T19:09:14"/>
        <d v="2011-06-08T15:18:01"/>
        <d v="2011-04-30T22:36:25"/>
        <d v="2012-02-12T21:43:03"/>
        <d v="2015-10-21T17:55:22"/>
        <d v="2012-04-13T17:02:45"/>
        <d v="2014-03-13T14:00:06"/>
        <d v="2016-01-28T04:37:53"/>
        <d v="2015-03-26T22:36:06"/>
        <d v="2012-10-09T20:55:31"/>
        <d v="2015-05-23T13:02:09"/>
        <d v="2015-03-05T18:57:27"/>
        <d v="2016-12-29T18:29:51"/>
        <d v="2015-12-19T16:27:01"/>
        <d v="2014-09-08T22:13:14"/>
        <d v="2016-06-24T16:06:23"/>
        <d v="2014-06-08T14:05:25"/>
        <d v="2016-12-30T22:01:40"/>
        <d v="2014-10-24T10:17:59"/>
        <d v="2015-10-18T23:06:57"/>
        <d v="2014-08-10T00:48:54"/>
        <d v="2015-06-05T05:26:00"/>
        <d v="2014-10-09T12:16:18"/>
        <d v="2014-11-17T04:11:13"/>
        <d v="2014-09-13T01:10:22"/>
        <d v="2016-11-13T17:12:55"/>
        <d v="2017-02-11T06:28:53"/>
        <d v="2014-08-08T18:57:31"/>
        <d v="2015-05-20T21:00:49"/>
        <d v="2015-10-24T21:01:01"/>
        <d v="2012-07-15T05:19:03"/>
        <d v="2013-12-13T06:08:27"/>
        <d v="2011-09-17T20:22:12"/>
        <d v="2014-01-18T18:15:55"/>
        <d v="2013-10-19T21:38:08"/>
        <d v="2010-11-05T22:54:16"/>
        <d v="2012-03-23T20:40:39"/>
        <d v="2013-05-08T15:33:14"/>
        <d v="2011-06-24T00:31:06"/>
        <d v="2013-06-08T13:24:42"/>
        <d v="2012-06-08T21:25:09"/>
        <d v="2012-02-03T19:26:13"/>
        <d v="2014-09-28T03:08:27"/>
        <d v="2011-12-19T20:48:41"/>
        <d v="2014-06-14T22:22:51"/>
        <d v="2011-12-06T21:21:10"/>
        <d v="2012-06-30T02:51:21"/>
        <d v="2013-07-02T06:13:51"/>
        <d v="2013-03-11T23:38:28"/>
        <d v="2011-06-07T12:10:33"/>
        <d v="2014-05-16T06:58:51"/>
        <d v="2011-05-06T19:52:20"/>
        <d v="2016-07-28T06:28:36"/>
        <d v="2014-05-02T14:01:30"/>
        <d v="2015-07-03T06:02:38"/>
        <d v="2014-03-22T03:36:01"/>
        <d v="2009-11-16T22:02:00"/>
        <d v="2016-05-14T14:30:09"/>
        <d v="2014-07-11T10:09:11"/>
        <d v="2011-04-22T04:21:13"/>
        <d v="2016-11-08T10:05:37"/>
        <d v="2013-10-10T14:33:35"/>
        <d v="2012-03-04T04:47:45"/>
        <d v="2016-02-25T13:56:16"/>
        <d v="2012-05-22T06:31:21"/>
        <d v="2015-04-04T22:10:05"/>
        <d v="2012-10-28T02:21:53"/>
        <d v="2013-03-24T23:42:41"/>
        <d v="2014-09-20T20:17:40"/>
        <d v="2014-12-22T08:42:21"/>
        <d v="2012-09-27T04:40:17"/>
        <d v="2014-05-14T18:43:56"/>
        <d v="2014-09-12T10:18:54"/>
        <d v="2016-04-23T06:32:52"/>
        <d v="2012-01-21T02:08:30"/>
        <d v="2014-08-15T12:58:18"/>
        <d v="2014-05-02T15:55:29"/>
        <d v="2016-12-03T14:05:15"/>
        <d v="2016-08-06T19:01:08"/>
        <d v="2013-03-22T04:38:21"/>
        <d v="2013-11-14T12:01:01"/>
        <d v="2012-11-19T00:17:24"/>
        <d v="2016-07-29T17:21:04"/>
        <d v="2013-07-21T08:01:09"/>
        <d v="2013-03-11T18:07:31"/>
        <d v="2013-07-14T21:35:25"/>
        <d v="2015-12-04T05:12:20"/>
        <d v="2012-06-10T05:24:52"/>
        <d v="2015-11-13T11:02:26"/>
        <d v="2016-03-25T13:01:02"/>
        <d v="2014-07-10T17:24:25"/>
        <d v="2016-12-05T14:04:47"/>
        <d v="2016-09-11T00:16:58"/>
        <d v="2014-11-01T18:58:01"/>
        <d v="2016-08-04T16:46:11"/>
        <d v="2016-03-15T10:24:43"/>
        <d v="2015-03-02T15:21:16"/>
        <d v="2015-08-21T18:19:02"/>
        <d v="2016-12-12T16:20:08"/>
        <d v="2016-02-29T04:42:12"/>
        <d v="2015-07-13T21:26:26"/>
        <d v="2015-02-19T03:26:31"/>
        <d v="2015-12-22T14:07:17"/>
        <d v="2016-11-08T00:09:02"/>
        <d v="2015-07-27T21:38:56"/>
        <d v="2014-07-11T19:40:11"/>
        <d v="2014-08-27T22:20:12"/>
        <d v="2014-07-18T02:50:38"/>
        <d v="2014-11-14T11:35:08"/>
        <d v="2016-01-07T22:50:13"/>
        <d v="2015-06-12T05:01:56"/>
        <d v="2017-01-24T17:05:43"/>
        <d v="2010-07-19T03:00:52"/>
        <d v="2014-07-11T14:31:03"/>
        <d v="2013-10-19T19:30:18"/>
        <d v="2014-11-29T12:00:45"/>
        <d v="2010-07-19T20:06:26"/>
        <d v="2011-09-06T14:30:22"/>
        <d v="2016-11-18T07:45:43"/>
        <d v="2016-08-19T23:54:51"/>
        <d v="2016-01-09T08:36:13"/>
        <d v="2015-02-06T19:44:01"/>
        <d v="2016-06-09T23:03:34"/>
        <d v="2013-03-22T05:08:59"/>
        <d v="2011-09-10T21:02:43"/>
        <d v="2013-03-10T21:08:19"/>
        <d v="2012-03-24T01:22:35"/>
        <d v="2015-08-14T08:46:49"/>
        <d v="2016-09-23T17:00:21"/>
        <d v="2014-05-09T02:20:24"/>
        <d v="2014-09-10T01:41:37"/>
        <d v="2016-06-12T13:39:32"/>
        <d v="2015-06-12T10:05:53"/>
        <d v="2012-08-09T23:12:24"/>
        <d v="2015-06-12T04:25:46"/>
        <d v="2014-04-06T17:39:45"/>
        <d v="2015-03-16T19:31:59"/>
        <d v="2010-03-09T22:03:26"/>
        <d v="2014-08-28T00:31:21"/>
        <d v="2012-11-30T23:54:56"/>
        <d v="2015-01-02T07:54:13"/>
        <d v="2016-12-16T13:34:34"/>
        <d v="2014-04-27T01:58:38"/>
        <d v="2015-04-13T03:07:13"/>
        <d v="2015-12-04T15:00:07"/>
        <d v="2014-05-10T20:45:19"/>
        <d v="2013-12-01T05:02:33"/>
        <d v="2013-06-30T06:30:21"/>
        <d v="2016-12-02T10:32:05"/>
        <d v="2013-12-01T22:15:03"/>
        <d v="2016-11-11T12:37:07"/>
        <d v="2015-12-24T16:59:34"/>
        <d v="2016-11-18T04:14:37"/>
        <d v="2015-06-14T16:25:14"/>
        <d v="2012-07-10T02:07:27"/>
        <d v="2013-05-24T04:07:24"/>
        <d v="2015-04-18T21:41:10"/>
        <d v="2013-05-24T15:38:11"/>
        <d v="2013-11-28T12:39:23"/>
        <d v="2015-05-22T01:42:58"/>
        <d v="2013-12-27T00:32:17"/>
        <d v="2016-02-06T02:00:53"/>
        <d v="2015-11-26T14:49:11"/>
        <d v="2014-05-03T12:30:10"/>
        <d v="2014-12-04T16:10:43"/>
        <d v="2013-04-18T18:15:42"/>
        <d v="2016-02-27T11:52:12"/>
        <d v="2015-02-22T08:53:50"/>
        <d v="2016-01-23T14:27:34"/>
        <d v="2014-06-24T15:25:50"/>
        <d v="2017-01-01T18:20:54"/>
        <d v="2016-03-25T09:11:38"/>
        <d v="2016-05-13T17:35:01"/>
        <d v="2013-05-26T08:45:23"/>
        <d v="2013-12-26T08:00:29"/>
        <d v="2014-08-24T18:31:23"/>
        <d v="2015-05-22T20:29:36"/>
        <d v="2016-10-21T20:11:55"/>
        <d v="2016-01-02T23:19:51"/>
        <d v="2016-06-29T15:45:23"/>
        <d v="2016-09-18T06:41:24"/>
        <d v="2016-05-08T13:57:12"/>
        <d v="2015-04-24T16:01:58"/>
        <d v="2016-05-07T19:49:42"/>
        <d v="2013-07-26T16:21:28"/>
        <d v="2014-07-14T21:08:09"/>
        <d v="2015-05-10T01:01:16"/>
        <d v="2016-12-19T18:30:57"/>
        <d v="2015-06-26T17:03:13"/>
        <d v="2015-11-12T22:58:20"/>
        <d v="2012-05-06T03:45:55"/>
        <d v="2011-10-26T02:53:16"/>
        <d v="2012-06-05T17:19:55"/>
        <d v="2014-05-03T19:59:42"/>
        <d v="2012-07-16T20:03:07"/>
        <d v="2011-12-14T16:05:32"/>
        <d v="2011-09-09T04:54:18"/>
        <d v="2010-09-05T17:09:12"/>
        <d v="2013-07-29T01:49:54"/>
        <d v="2013-02-25T09:09:15"/>
        <d v="2011-02-12T07:44:38"/>
        <d v="2011-09-08T16:58:52"/>
        <d v="2012-11-23T20:30:32"/>
        <d v="2012-03-02T00:28:50"/>
        <d v="2011-09-03T17:36:13"/>
        <d v="2012-11-10T18:12:15"/>
        <d v="2011-11-02T14:02:15"/>
        <d v="2012-03-09T02:43:55"/>
        <d v="2015-07-19T17:54:44"/>
        <d v="2012-07-15T20:02:21"/>
        <d v="2012-01-15T03:35:14"/>
        <d v="2011-05-06T20:50:48"/>
        <d v="2012-11-10T18:07:07"/>
        <d v="2013-05-31T01:47:14"/>
        <d v="2014-12-09T18:55:53"/>
        <d v="2013-01-27T05:09:34"/>
        <d v="2014-11-22T17:03:13"/>
        <d v="2012-09-14T04:13:00"/>
        <d v="2015-07-06T17:00:17"/>
        <d v="2014-05-31T16:06:09"/>
        <d v="2011-07-10T04:43:45"/>
        <d v="2013-05-02T22:16:33"/>
        <d v="2014-09-19T20:46:16"/>
        <d v="2010-11-07T19:34:30"/>
        <d v="2011-02-21T01:56:41"/>
        <d v="2012-09-15T18:40:03"/>
        <d v="2015-11-13T01:25:49"/>
        <d v="2011-07-25T20:08:56"/>
        <d v="2012-08-17T03:07:25"/>
        <d v="2013-12-14T23:08:56"/>
        <d v="2017-01-12T17:49:08"/>
        <d v="2017-01-08T07:12:49"/>
        <d v="2010-02-20T10:11:47"/>
        <d v="2010-11-13T00:40:35"/>
        <d v="2015-08-06T00:33:53"/>
        <d v="2014-12-09T23:21:27"/>
        <d v="2015-03-13T12:07:43"/>
        <d v="2014-08-23T18:32:49"/>
        <d v="2016-03-11T00:35:00"/>
        <d v="2014-08-12T02:04:23"/>
        <d v="2015-07-13T04:58:11"/>
        <d v="2014-02-04T11:41:32"/>
        <d v="2011-04-17T02:19:59"/>
        <d v="2013-04-28T21:16:31"/>
        <d v="2012-10-05T23:07:13"/>
        <d v="2013-10-20T12:13:06"/>
        <d v="2014-12-06T18:30:29"/>
        <d v="2013-11-10T00:18:59"/>
        <d v="2016-11-04T18:00:08"/>
        <d v="2013-01-12T20:00:24"/>
        <d v="2014-11-15T05:39:19"/>
        <d v="2016-01-02T16:50:10"/>
        <d v="2010-07-04T21:16:52"/>
        <d v="2013-09-13T13:07:20"/>
        <d v="2013-11-28T05:41:54"/>
        <d v="2016-02-28T16:18:30"/>
        <d v="2014-11-15T07:05:48"/>
        <d v="2015-04-03T17:36:22"/>
        <d v="2010-07-27T00:35:56"/>
        <d v="2016-07-14T06:49:59"/>
        <d v="2016-06-30T20:20:14"/>
        <d v="2014-03-16T19:58:29"/>
        <d v="2015-01-01T21:51:58"/>
        <d v="2014-02-08T15:10:27"/>
        <d v="2016-04-01T17:56:25"/>
        <d v="2013-09-02T20:30:06"/>
        <d v="2016-12-21T23:33:03"/>
        <d v="2013-01-21T20:29:34"/>
        <d v="2011-07-17T17:32:54"/>
        <d v="2012-05-20T17:05:05"/>
        <d v="2015-09-24T20:27:39"/>
        <d v="2014-07-24T18:23:11"/>
        <d v="2015-05-18T21:35:20"/>
        <d v="2016-06-25T17:13:34"/>
        <d v="2016-04-09T16:00:35"/>
        <d v="2014-11-21T20:06:58"/>
        <d v="2012-10-02T01:35:37"/>
        <d v="2017-02-10T14:24:21"/>
        <d v="2017-03-30T16:49:11"/>
        <d v="2015-08-13T18:00:22"/>
        <d v="2015-06-17T22:58:15"/>
        <d v="2015-04-19T13:55:20"/>
        <d v="2013-09-09T16:37:23"/>
        <d v="2016-05-06T13:01:47"/>
        <d v="2016-08-14T00:13:06"/>
        <d v="2015-05-03T15:11:49"/>
        <d v="2016-06-12T06:01:07"/>
        <d v="2017-01-19T15:16:37"/>
        <d v="2015-04-12T04:06:32"/>
        <d v="2015-11-02T16:04:28"/>
        <d v="2017-03-10T00:07:33"/>
        <d v="2014-09-28T21:37:05"/>
        <d v="2017-02-10T08:46:17"/>
        <d v="2016-02-11T16:34:01"/>
        <d v="2013-03-17T08:23:59"/>
        <d v="2016-09-01T14:45:43"/>
        <d v="2015-04-05T05:01:06"/>
        <d v="2016-10-21T14:04:01"/>
        <d v="2016-05-08T18:55:00"/>
        <d v="2016-03-19T15:00:04"/>
        <d v="2017-03-05T20:00:27"/>
        <d v="2016-12-18T20:25:44"/>
        <d v="2016-11-21T09:44:32"/>
        <d v="2016-03-27T18:11:30"/>
        <d v="2015-08-12T18:31:40"/>
        <d v="2016-12-02T11:41:42"/>
        <d v="2015-03-01T14:00:59"/>
        <d v="2015-11-15T12:20:00"/>
        <d v="2015-10-16T09:59:58"/>
        <d v="2015-07-09T15:01:08"/>
        <d v="2013-02-02T20:19:25"/>
        <d v="2012-11-02T20:22:48"/>
        <d v="2015-09-25T20:38:02"/>
        <d v="2013-03-10T07:28:39"/>
        <d v="2012-06-02T19:43:09"/>
        <d v="2012-04-29T06:10:24"/>
        <d v="2013-11-17T04:39:33"/>
        <d v="2012-03-09T21:10:26"/>
        <d v="2014-05-04T11:30:44"/>
        <d v="2012-03-19T01:35:10"/>
        <d v="2014-04-18T18:50:25"/>
        <d v="2013-11-01T17:56:17"/>
        <d v="2015-05-16T19:49:39"/>
        <d v="2014-02-07T19:00:48"/>
        <d v="2012-03-21T17:12:52"/>
        <d v="2015-08-09T18:02:25"/>
        <d v="2015-11-22T18:38:33"/>
        <d v="2012-09-06T19:29:43"/>
        <d v="2015-08-20T17:15:12"/>
        <d v="2013-07-28T01:27:16"/>
        <d v="2016-04-23T16:00:09"/>
        <d v="2012-01-29T18:54:07"/>
        <d v="2015-06-28T15:22:48"/>
        <d v="2016-11-01T16:01:15"/>
        <d v="2014-09-22T19:00:15"/>
        <d v="2016-02-12T19:10:22"/>
        <d v="2013-11-14T19:22:35"/>
        <d v="2015-08-17T06:40:36"/>
        <d v="2013-08-29T15:56:31"/>
        <d v="2014-04-26T21:08:47"/>
        <d v="2013-06-29T21:51:41"/>
        <d v="2014-07-17T19:03:28"/>
        <d v="2015-12-24T09:05:39"/>
        <d v="2017-01-06T19:47:27"/>
        <d v="2015-03-30T00:31:51"/>
        <d v="2016-02-02T14:48:43"/>
        <d v="2014-11-03T00:04:43"/>
        <d v="2017-03-11T14:55:16"/>
        <d v="2013-11-25T23:00:14"/>
        <d v="2016-04-23T19:49:04"/>
        <d v="2017-03-03T19:51:40"/>
        <d v="2013-11-22T13:48:53"/>
        <d v="2017-04-06T18:01:30"/>
        <d v="2016-11-04T19:39:06"/>
        <d v="2014-02-21T17:00:17"/>
        <d v="2015-09-05T19:00:10"/>
        <d v="2015-08-15T15:59:25"/>
        <d v="2016-12-15T21:01:18"/>
        <d v="2013-04-03T16:52:45"/>
        <d v="2016-12-04T00:07:53"/>
        <d v="2014-08-26T08:17:57"/>
        <d v="2016-08-22T07:52:18"/>
        <d v="2015-11-19T15:09:07"/>
        <d v="2017-02-17T15:32:48"/>
        <d v="2016-05-08T22:50:51"/>
        <d v="2016-12-09T10:50:46"/>
        <d v="2016-06-15T22:28:49"/>
        <d v="2015-06-12T18:01:27"/>
        <d v="2016-12-29T19:18:56"/>
        <d v="2014-03-28T00:24:10"/>
        <d v="2017-02-24T17:23:40"/>
        <d v="2014-11-14T14:02:38"/>
        <d v="2015-02-10T19:58:33"/>
        <d v="2016-06-06T13:58:34"/>
        <d v="2016-12-16T20:28:27"/>
        <d v="2016-05-10T20:59:52"/>
        <d v="2014-12-26T19:54:57"/>
        <d v="2017-03-13T01:58:35"/>
        <d v="2017-03-13T16:54:23"/>
        <d v="2017-01-21T20:51:53"/>
        <d v="2016-12-11T00:00:04"/>
        <d v="2015-12-08T16:47:16"/>
        <d v="2017-03-18T13:10:42"/>
        <d v="2014-02-24T12:00:57"/>
        <d v="2014-12-23T14:47:59"/>
        <d v="2014-01-06T15:38:09"/>
        <d v="2012-02-28T16:17:03"/>
        <d v="2015-12-31T17:01:07"/>
        <d v="2015-02-16T19:21:39"/>
        <d v="2015-09-18T14:59:51"/>
        <d v="2011-06-24T06:51:37"/>
        <d v="2015-12-16T04:11:26"/>
        <d v="2012-04-10T03:00:04"/>
        <d v="2011-03-14T19:07:25"/>
        <d v="2012-06-30T04:27:23"/>
        <d v="2013-09-08T23:07:34"/>
        <d v="2014-07-03T16:01:00"/>
        <d v="2012-07-08T19:51:29"/>
        <d v="2013-11-24T23:57:40"/>
        <d v="2009-10-15T06:05:30"/>
        <d v="2012-04-19T23:26:58"/>
        <d v="2012-04-19T16:44:36"/>
        <d v="2012-09-30T16:59:59"/>
        <d v="2013-01-21T17:21:20"/>
        <d v="2013-01-27T22:54:16"/>
        <d v="2012-02-19T17:33:46"/>
        <d v="2012-03-11T01:00:49"/>
        <d v="2014-03-27T20:10:33"/>
        <d v="2011-02-22T00:46:49"/>
        <d v="2012-07-15T17:26:56"/>
        <d v="2013-06-22T03:31:36"/>
        <d v="2013-12-28T20:50:34"/>
        <d v="2011-12-04T02:39:56"/>
        <d v="2010-12-21T19:34:51"/>
        <d v="2014-08-14T16:41:12"/>
        <d v="2012-03-11T04:02:09"/>
        <d v="2012-05-06T19:15:33"/>
        <d v="2014-08-31T23:06:36"/>
        <d v="2013-03-05T23:42:17"/>
        <d v="2013-03-22T19:03:35"/>
        <d v="2014-05-08T00:06:29"/>
        <d v="2014-04-18T15:11:18"/>
        <d v="2012-05-04T23:00:26"/>
        <d v="2012-06-08T13:14:17"/>
        <d v="2012-05-06T17:25:43"/>
        <d v="2009-10-24T17:24:10"/>
        <d v="2010-02-14T13:00:49"/>
        <d v="2009-09-25T15:26:54"/>
        <d v="2013-12-16T01:58:05"/>
        <d v="2014-03-29T19:36:40"/>
        <d v="2017-04-05T06:15:01"/>
        <d v="2017-04-10T21:29:29"/>
        <d v="2017-04-13T18:07:27"/>
        <d v="2017-03-27T21:14:45"/>
        <d v="2017-03-31T00:32:11"/>
        <d v="2017-04-10T00:49:08"/>
        <d v="2014-08-22T22:00:40"/>
        <d v="2015-06-15T18:45:37"/>
        <d v="2014-07-18T14:59:06"/>
        <d v="2015-12-25T21:35:43"/>
        <d v="2014-08-19T00:08:10"/>
        <d v="2015-02-07T15:04:31"/>
        <d v="2014-06-08T15:36:30"/>
        <d v="2014-11-06T16:04:58"/>
        <d v="2014-06-12T13:44:03"/>
        <d v="2014-02-27T22:11:35"/>
        <d v="2014-06-27T15:22:23"/>
        <d v="2014-06-30T21:31:24"/>
        <d v="2016-12-19T19:11:49"/>
        <d v="2016-10-31T15:25:38"/>
        <d v="2015-07-13T19:31:44"/>
        <d v="2014-10-16T16:51:10"/>
        <d v="2015-12-20T19:48:25"/>
        <d v="2016-06-25T17:27:49"/>
        <d v="2015-03-28T00:02:36"/>
        <d v="2016-10-03T19:10:31"/>
        <d v="2016-08-26T14:34:36"/>
        <d v="2016-01-22T22:22:18"/>
        <d v="2015-08-13T18:37:08"/>
        <d v="2017-01-04T20:12:50"/>
        <d v="2015-05-01T02:25:39"/>
        <d v="2015-05-08T15:12:32"/>
        <d v="2015-05-10T16:13:42"/>
        <d v="2014-12-12T17:21:00"/>
        <d v="2015-05-03T22:02:16"/>
        <d v="2015-06-06T18:48:24"/>
        <d v="2015-10-18T14:52:58"/>
        <d v="2015-01-05T22:20:36"/>
        <d v="2015-07-05T15:35:24"/>
        <d v="2016-02-08T16:58:00"/>
        <d v="2016-05-07T20:36:48"/>
        <d v="2014-12-12T16:31:10"/>
        <d v="2015-12-15T00:16:40"/>
        <d v="2015-10-02T22:25:56"/>
        <d v="2016-01-08T17:40:25"/>
        <d v="2015-10-22T12:45:33"/>
        <d v="2016-03-27T23:16:56"/>
        <d v="2015-03-31T17:19:25"/>
        <d v="2016-02-11T19:30:11"/>
        <d v="2014-12-19T04:32:21"/>
        <d v="2015-06-26T18:39:56"/>
        <d v="2015-04-25T01:39:31"/>
        <d v="2015-08-30T15:53:44"/>
        <d v="2015-02-13T20:14:20"/>
        <d v="2016-09-10T20:03:57"/>
        <d v="2015-12-11T22:12:46"/>
        <d v="2016-11-26T20:53:03"/>
        <d v="2015-08-28T00:18:50"/>
        <d v="2015-09-21T00:23:36"/>
        <d v="2015-10-02T19:02:22"/>
        <d v="2015-04-11T22:27:28"/>
        <d v="2015-08-10T04:30:03"/>
        <d v="2015-02-23T01:21:47"/>
        <d v="2014-11-15T01:37:23"/>
        <d v="2015-08-06T16:50:32"/>
        <d v="2014-12-12T20:07:04"/>
        <d v="2016-07-08T15:02:20"/>
        <d v="2015-01-16T20:29:19"/>
        <d v="2015-07-25T15:40:52"/>
        <d v="2014-12-26T06:17:44"/>
        <d v="2015-04-01T19:04:04"/>
        <d v="2015-10-30T02:53:43"/>
        <d v="2015-08-09T15:33:37"/>
        <d v="2015-02-27T08:41:33"/>
        <d v="2017-01-13T02:54:47"/>
        <d v="2015-10-16T20:22:38"/>
        <d v="2015-01-03T21:14:16"/>
        <d v="2015-07-03T21:59:44"/>
        <d v="2014-12-14T20:28:26"/>
        <d v="2016-04-15T06:26:04"/>
        <d v="2016-02-05T19:44:56"/>
        <d v="2015-05-14T16:18:51"/>
        <d v="2016-03-01T21:10:58"/>
        <d v="2016-01-04T00:56:47"/>
        <d v="2016-09-13T14:02:55"/>
        <d v="2015-01-10T02:39:50"/>
        <d v="2015-04-19T13:48:48"/>
        <d v="2014-11-07T03:22:37"/>
        <d v="2015-08-19T21:01:15"/>
        <d v="2015-09-08T09:47:55"/>
        <d v="2015-08-26T17:34:42"/>
        <d v="2016-11-12T17:41:13"/>
        <d v="2014-06-01T02:38:02"/>
        <d v="2015-08-13T16:41:00"/>
        <d v="2016-07-16T20:42:26"/>
        <d v="2015-02-15T17:42:23"/>
        <d v="2014-08-11T21:13:07"/>
        <d v="2015-02-23T20:34:04"/>
        <d v="2015-01-20T17:43:09"/>
        <d v="2014-10-12T00:41:35"/>
        <d v="2015-02-22T16:29:56"/>
        <d v="2015-03-12T17:23:56"/>
        <d v="2015-01-01T16:54:50"/>
        <d v="2014-10-28T21:25:08"/>
        <d v="2016-06-12T21:55:49"/>
        <d v="2015-07-10T04:04:52"/>
        <d v="2016-03-14T07:38:53"/>
        <d v="2015-03-13T18:49:11"/>
        <d v="2017-01-30T21:06:06"/>
        <d v="2016-02-13T03:08:24"/>
        <d v="2016-05-30T02:23:33"/>
        <d v="2015-03-09T05:14:57"/>
        <d v="2016-02-28T21:35:43"/>
        <d v="2015-07-26T04:27:54"/>
        <d v="2015-10-06T06:39:46"/>
        <d v="2015-12-31T14:46:10"/>
        <d v="2015-02-27T23:09:48"/>
        <d v="2015-11-08T21:57:42"/>
        <d v="2015-10-19T19:38:49"/>
        <d v="2016-02-14T21:35:13"/>
        <d v="2015-08-02T03:00:54"/>
        <d v="2015-03-20T16:00:28"/>
        <d v="2014-08-16T15:00:22"/>
        <d v="2016-05-26T18:06:31"/>
        <d v="2015-09-27T04:33:41"/>
        <d v="2016-11-27T14:27:51"/>
        <d v="2016-11-11T11:16:33"/>
        <d v="2016-09-25T07:35:13"/>
        <d v="2014-12-01T03:25:15"/>
        <d v="2014-10-21T01:44:16"/>
        <d v="2017-03-16T21:48:10"/>
        <d v="2015-12-31T20:15:00"/>
        <d v="2017-02-03T16:36:49"/>
        <d v="2017-03-07T04:50:08"/>
        <d v="2016-04-23T18:45:50"/>
        <d v="2017-02-26T23:03:59"/>
        <d v="2016-03-25T14:27:36"/>
        <d v="2016-06-05T20:55:18"/>
        <d v="2016-03-09T15:18:05"/>
        <d v="2016-12-31T04:29:27"/>
        <d v="2011-09-29T00:18:17"/>
        <d v="2012-07-30T04:28:16"/>
        <d v="2013-04-08T02:40:25"/>
        <d v="2015-10-02T21:36:37"/>
        <d v="2012-09-24T17:15:48"/>
        <d v="2013-05-10T02:27:33"/>
        <d v="2012-05-27T20:58:51"/>
        <d v="2012-10-23T03:42:01"/>
        <d v="2011-02-14T10:18:49"/>
        <d v="2012-05-25T01:47:35"/>
        <d v="2012-01-16T23:49:52"/>
        <d v="2010-07-26T02:46:20"/>
        <d v="2012-11-11T17:57:49"/>
        <d v="2010-09-27T00:16:16"/>
        <d v="2010-06-12T06:54:15"/>
        <d v="2014-11-01T07:52:50"/>
        <d v="2012-07-29T16:35:45"/>
        <d v="2013-01-14T22:48:33"/>
        <d v="2012-08-17T17:26:34"/>
        <d v="2015-09-11T22:28:04"/>
        <d v="2012-05-01T15:30:08"/>
        <d v="2011-07-18T18:46:23"/>
        <d v="2012-04-02T18:00:03"/>
        <d v="2011-09-16T22:00:03"/>
        <d v="2011-10-08T23:57:59"/>
        <d v="2012-04-23T16:59:36"/>
        <d v="2012-05-28T01:59:57"/>
        <d v="2011-11-17T15:11:48"/>
        <d v="2013-05-10T16:33:59"/>
        <d v="2012-05-25T05:27:56"/>
        <d v="2011-01-30T20:08:34"/>
        <d v="2012-05-26T23:39:48"/>
        <d v="2013-04-15T04:02:20"/>
        <d v="2012-05-24T15:29:04"/>
        <d v="2012-06-07T22:42:55"/>
        <d v="2013-03-25T23:54:52"/>
        <d v="2011-08-06T21:05:38"/>
        <d v="2015-02-13T23:13:07"/>
        <d v="2012-12-14T15:33:57"/>
        <d v="2012-06-24T18:32:55"/>
        <d v="2015-09-28T18:38:24"/>
        <d v="2014-09-07T19:48:38"/>
        <d v="2016-06-08T21:35:08"/>
        <d v="2014-11-16T00:22:14"/>
        <d v="2015-03-15T01:20:16"/>
        <d v="2015-10-12T07:07:49"/>
        <d v="2015-05-12T01:45:04"/>
        <d v="2014-08-15T22:50:34"/>
        <d v="2015-03-26T19:25:49"/>
        <d v="2015-04-15T23:56:12"/>
        <d v="2016-02-02T10:43:33"/>
        <d v="2014-12-29T21:02:41"/>
        <d v="2017-01-28T00:09:49"/>
        <d v="2014-09-03T09:21:17"/>
        <d v="2015-02-23T20:09:13"/>
        <d v="2014-11-30T15:40:52"/>
        <d v="2015-03-20T19:15:30"/>
        <d v="2014-11-14T16:20:28"/>
        <d v="2014-07-20T03:43:24"/>
        <d v="2016-09-30T14:24:45"/>
        <d v="2015-10-23T23:13:41"/>
        <d v="2016-05-01T13:46:00"/>
        <d v="2014-11-18T23:24:52"/>
        <d v="2014-12-19T19:22:37"/>
        <d v="2012-06-29T20:16:11"/>
        <d v="2014-12-11T02:11:14"/>
        <d v="2013-10-30T18:01:31"/>
        <d v="2015-09-01T20:01:43"/>
        <d v="2012-03-11T01:56:15"/>
        <d v="2015-04-18T20:45:05"/>
        <d v="2015-08-23T16:19:14"/>
        <d v="2012-08-17T20:22:46"/>
        <d v="2013-03-02T18:01:51"/>
        <d v="2009-12-11T16:48:32"/>
        <d v="2014-12-01T18:59:05"/>
        <d v="2013-08-09T02:32:46"/>
        <d v="2011-07-03T15:34:15"/>
        <d v="2013-02-24T12:14:21"/>
        <d v="2015-01-04T21:39:12"/>
        <d v="2011-09-30T16:12:01"/>
        <d v="2013-08-28T10:46:58"/>
        <d v="2013-09-23T10:14:17"/>
        <d v="2011-01-02T02:34:58"/>
        <d v="2012-07-09T12:29:29"/>
        <d v="2015-02-23T03:18:58"/>
        <d v="2013-10-08T20:36:19"/>
        <d v="2012-04-05T18:33:23"/>
        <d v="2016-10-06T15:00:37"/>
        <d v="2013-05-27T18:11:10"/>
        <d v="2015-09-12T15:13:26"/>
        <d v="2012-03-24T06:03:05"/>
        <d v="2017-03-06T19:26:21"/>
        <d v="2012-08-23T04:46:47"/>
        <d v="2015-06-01T01:52:43"/>
        <d v="2012-05-28T15:43:13"/>
        <d v="2012-12-10T23:47:37"/>
        <d v="2014-05-16T17:53:06"/>
        <d v="2015-04-30T20:38:26"/>
        <d v="2011-11-13T20:58:04"/>
        <d v="2015-03-07T22:49:34"/>
        <d v="2015-10-14T12:41:29"/>
        <d v="2016-09-12T12:35:39"/>
        <d v="2015-07-01T03:20:51"/>
        <d v="2014-08-02T00:58:19"/>
        <d v="2016-04-11T15:36:29"/>
        <d v="2014-08-22T23:32:28"/>
        <d v="2015-04-24T21:05:38"/>
        <d v="2016-09-02T15:59:54"/>
        <d v="2015-09-18T02:31:52"/>
        <d v="2017-02-09T21:40:35"/>
        <d v="2016-04-20T08:12:01"/>
        <d v="2015-04-14T02:51:57"/>
        <d v="2014-08-09T14:12:29"/>
        <d v="2016-05-28T19:49:05"/>
        <d v="2015-01-13T02:36:34"/>
        <d v="2015-03-28T00:14:07"/>
        <d v="2014-08-10T19:41:37"/>
        <d v="2015-09-22T00:32:59"/>
        <d v="2014-08-17T19:55:03"/>
        <d v="2015-05-17T07:50:03"/>
        <d v="2015-11-17T15:04:58"/>
        <d v="2016-10-30T23:43:54"/>
        <d v="2015-02-15T18:28:00"/>
        <d v="2015-06-16T04:09:29"/>
        <d v="2014-07-06T23:07:12"/>
        <d v="2015-12-26T07:55:36"/>
        <d v="2015-12-31T16:12:33"/>
        <d v="2015-03-10T16:13:46"/>
        <d v="2016-03-24T12:52:07"/>
        <d v="2016-02-19T14:08:17"/>
        <d v="2016-02-13T21:45:24"/>
        <d v="2014-10-06T19:13:41"/>
        <d v="2015-04-26T20:17:06"/>
        <d v="2014-08-08T23:13:48"/>
        <d v="2017-02-25T05:51:40"/>
        <d v="2014-08-08T15:56:49"/>
        <d v="2016-06-20T08:11:57"/>
        <d v="2015-09-24T20:10:01"/>
        <d v="2014-07-20T18:05:47"/>
        <d v="2016-02-25T21:36:40"/>
        <d v="2012-09-29T21:39:09"/>
        <d v="2014-11-03T17:56:08"/>
        <d v="2014-01-09T21:54:14"/>
        <d v="2012-04-30T01:13:43"/>
        <d v="2016-06-18T12:59:50"/>
        <d v="2014-04-28T17:06:22"/>
        <d v="2015-07-30T20:59:32"/>
        <d v="2017-03-04T19:14:28"/>
        <d v="2012-07-16T05:42:31"/>
        <d v="2016-08-13T21:08:45"/>
        <d v="2016-12-31T08:03:34"/>
        <d v="2015-01-09T03:26:10"/>
        <d v="2012-09-22T19:38:14"/>
        <d v="2014-05-02T17:00:12"/>
        <d v="2016-04-24T11:56:04"/>
        <d v="2015-08-26T23:52:09"/>
        <d v="2014-10-21T20:59:11"/>
        <d v="2015-11-02T19:01:01"/>
        <d v="2015-10-27T21:13:24"/>
        <d v="2015-10-05T04:00:42"/>
        <d v="2015-05-22T17:56:28"/>
        <d v="2016-12-16T17:50:16"/>
        <d v="2016-12-19T06:09:26"/>
        <d v="2012-09-23T10:07:02"/>
        <d v="2016-11-15T19:26:48"/>
        <d v="2015-06-04T15:04:29"/>
        <d v="2015-11-27T19:54:21"/>
        <d v="2014-12-11T23:11:07"/>
        <d v="2015-05-15T12:55:22"/>
        <d v="2016-07-04T02:31:52"/>
        <d v="2015-09-02T04:03:47"/>
        <d v="2016-06-04T01:28:59"/>
        <d v="2014-02-28T19:45:32"/>
        <d v="2016-09-30T15:45:21"/>
        <d v="2015-03-05T22:49:21"/>
        <d v="2016-10-24T14:45:14"/>
        <d v="2016-10-27T13:11:15"/>
        <d v="2015-01-16T21:54:55"/>
        <d v="2015-02-20T20:45:48"/>
        <d v="2015-05-10T03:51:14"/>
        <d v="2014-09-29T19:51:03"/>
        <d v="2016-07-16T05:55:08"/>
        <d v="2016-12-16T13:58:35"/>
        <d v="2017-03-11T19:00:35"/>
        <d v="2014-11-09T20:13:23"/>
        <d v="2015-09-10T07:31:09"/>
        <d v="2015-08-15T06:16:59"/>
        <d v="2016-03-10T17:09:20"/>
        <d v="2016-01-03T23:55:41"/>
        <d v="2016-12-22T14:59:03"/>
        <d v="2015-12-20T19:20:09"/>
        <d v="2014-12-11T03:48:45"/>
        <d v="2014-06-12T15:38:47"/>
        <d v="2015-03-23T14:25:26"/>
        <d v="2016-02-12T20:47:27"/>
        <d v="2017-03-04T16:31:28"/>
        <d v="2016-07-31T22:17:33"/>
        <d v="2016-07-31T21:13:14"/>
        <d v="2015-04-19T01:40:10"/>
        <d v="2015-10-26T17:06:58"/>
        <d v="2013-10-26T23:00:10"/>
        <d v="2015-08-22T17:55:13"/>
        <d v="2015-09-06T14:56:47"/>
        <d v="2015-12-06T00:36:37"/>
        <d v="2015-04-20T21:29:34"/>
        <d v="2015-09-19T18:20:39"/>
        <d v="2016-02-11T22:13:36"/>
        <d v="2015-10-29T14:07:45"/>
        <d v="2015-12-12T00:51:36"/>
        <d v="2014-08-01T00:29:40"/>
        <d v="2014-12-20T17:58:36"/>
        <d v="2016-01-06T21:13:10"/>
        <d v="2014-10-31T12:59:59"/>
        <d v="2016-07-09T15:11:10"/>
        <d v="2014-11-11T20:34:49"/>
        <d v="2016-05-23T14:59:34"/>
        <d v="2014-07-04T00:42:23"/>
        <d v="2015-09-25T19:09:25"/>
        <d v="2015-03-01T00:01:34"/>
        <d v="2016-04-07T05:04:51"/>
        <d v="2014-07-16T21:29:10"/>
        <d v="2014-11-20T20:55:40"/>
        <d v="2015-03-02T18:07:20"/>
        <d v="2014-07-31T21:57:05"/>
        <d v="2015-03-29T16:42:10"/>
        <d v="2014-10-11T23:23:43"/>
        <d v="2015-06-30T15:21:58"/>
        <d v="2015-02-24T02:51:10"/>
        <d v="2016-07-31T23:04:50"/>
        <d v="2015-05-20T02:31:16"/>
        <d v="2015-04-26T17:22:37"/>
        <d v="2015-03-26T08:01:00"/>
        <d v="2014-08-14T03:19:26"/>
        <d v="2014-09-27T03:22:19"/>
        <d v="2015-03-16T04:21:58"/>
        <d v="2014-12-22T20:16:00"/>
        <d v="2015-08-02T22:33:43"/>
        <d v="2014-06-28T21:33:28"/>
        <d v="2014-08-09T21:31:03"/>
        <d v="2014-09-19T20:59:32"/>
        <d v="2017-04-07T18:35:34"/>
        <d v="2017-04-06T19:14:37"/>
        <d v="2017-02-21T16:33:50"/>
        <d v="2017-03-24T20:41:54"/>
        <d v="2017-03-10T21:59:18"/>
        <d v="2014-10-18T07:04:43"/>
        <d v="2013-05-28T18:47:23"/>
        <d v="2016-06-22T16:45:26"/>
        <d v="2016-09-30T03:35:41"/>
        <d v="2014-08-08T05:30:28"/>
        <d v="2014-06-21T17:53:10"/>
        <d v="2013-07-08T01:29:20"/>
        <d v="2015-12-15T15:41:24"/>
        <d v="2016-10-17T15:43:16"/>
        <d v="2016-02-18T09:33:48"/>
        <d v="2015-10-09T07:59:53"/>
        <d v="2014-11-22T21:57:29"/>
        <d v="2016-05-06T14:19:05"/>
        <d v="2016-03-20T00:44:54"/>
        <d v="2016-11-12T11:10:53"/>
        <d v="2013-09-07T13:03:18"/>
        <d v="2016-12-31T20:34:13"/>
        <d v="2014-12-02T20:08:08"/>
        <d v="2015-08-14T07:50:59"/>
        <d v="2017-02-10T17:52:15"/>
        <d v="2016-04-23T13:55:11"/>
        <d v="2015-08-13T16:14:23"/>
        <d v="2015-12-26T14:23:54"/>
        <d v="2015-05-02T05:46:37"/>
        <d v="2013-04-18T12:59:35"/>
        <d v="2014-09-21T12:37:02"/>
        <d v="2013-05-26T19:23:48"/>
        <d v="2015-03-12T06:32:54"/>
        <d v="2016-10-14T16:03:12"/>
        <d v="2013-03-14T02:54:10"/>
        <d v="2014-04-24T15:59:33"/>
        <d v="2014-01-03T22:01:27"/>
        <d v="2016-10-08T03:26:44"/>
        <d v="2014-04-21T21:18:37"/>
        <d v="2015-03-13T00:45:52"/>
        <d v="2014-10-30T15:46:42"/>
        <d v="2012-06-01T17:16:27"/>
        <d v="2016-10-20T07:53:27"/>
        <d v="2012-03-01T01:29:58"/>
        <d v="2012-06-15T23:42:48"/>
        <d v="2014-08-30T18:45:11"/>
        <d v="2012-06-15T15:33:17"/>
        <d v="2016-09-03T17:03:22"/>
        <d v="2015-04-05T19:10:37"/>
        <d v="2012-07-19T21:35:45"/>
        <d v="2014-05-19T21:17:22"/>
        <d v="2011-12-09T18:21:44"/>
        <d v="2012-08-27T21:37:03"/>
        <d v="2014-09-12T15:15:51"/>
        <d v="2015-04-09T18:58:47"/>
        <d v="2014-01-12T21:36:41"/>
        <d v="2016-08-22T15:45:32"/>
        <d v="2016-10-27T10:36:23"/>
        <d v="2016-07-04T08:47:46"/>
        <d v="2013-06-21T11:04:18"/>
        <d v="2013-01-04T01:31:33"/>
        <d v="2012-02-19T00:53:15"/>
        <d v="2013-05-10T13:54:44"/>
        <d v="2012-06-01T07:00:31"/>
        <d v="2012-11-12T13:53:48"/>
        <d v="2011-08-12T16:01:58"/>
        <d v="2015-07-18T23:00:50"/>
        <d v="2012-03-30T14:45:23"/>
        <d v="2014-05-17T19:49:50"/>
        <d v="2014-03-19T16:55:30"/>
        <d v="2013-01-14T12:45:40"/>
        <d v="2013-10-21T20:51:34"/>
        <d v="2016-05-15T20:45:21"/>
        <d v="2013-03-09T03:02:08"/>
        <d v="2011-12-17T00:19:14"/>
        <d v="2015-06-12T07:07:56"/>
        <d v="2015-07-18T16:03:24"/>
        <d v="2014-08-26T23:28:26"/>
        <d v="2015-11-23T14:03:41"/>
        <d v="2017-03-11T10:44:48"/>
        <d v="2015-02-14T22:35:54"/>
        <d v="2015-02-22T22:11:58"/>
        <d v="2015-05-10T12:50:46"/>
        <d v="2014-11-08T18:54:03"/>
        <d v="2016-08-07T04:32:47"/>
        <d v="2014-07-26T13:39:40"/>
        <d v="2014-07-19T04:45:52"/>
        <d v="2016-07-30T16:50:43"/>
        <d v="2015-03-24T00:18:54"/>
        <d v="2015-02-12T22:31:43"/>
        <d v="2016-09-09T21:35:59"/>
        <d v="2015-07-29T05:32:39"/>
        <d v="2015-07-22T10:03:25"/>
        <d v="2016-03-18T16:35:59"/>
        <d v="2014-06-21T12:37:21"/>
        <d v="2014-07-06T12:40:28"/>
        <d v="2014-07-09T22:34:00"/>
        <d v="2015-08-16T16:12:01"/>
        <d v="2016-06-17T06:21:10"/>
        <d v="2014-12-06T13:16:06"/>
        <d v="2014-10-19T05:50:09"/>
        <d v="2015-08-07T15:31:47"/>
        <d v="2015-07-04T01:34:36"/>
        <d v="2014-09-30T10:53:10"/>
        <d v="2015-08-28T12:07:53"/>
        <d v="2015-07-31T06:24:50"/>
        <d v="2015-06-30T20:57:18"/>
        <d v="2015-08-23T20:18:55"/>
        <d v="2016-04-22T11:55:25"/>
        <d v="2014-05-31T03:21:04"/>
        <d v="2015-02-24T11:55:03"/>
        <d v="2015-03-22T17:51:38"/>
        <d v="2016-12-20T17:49:21"/>
        <d v="2015-05-10T09:35:15"/>
        <d v="2016-08-08T18:38:29"/>
        <d v="2015-08-03T11:13:12"/>
        <d v="2015-02-19T15:14:22"/>
        <d v="2015-10-04T14:21:26"/>
        <d v="2015-06-15T12:36:49"/>
        <d v="2016-03-03T14:39:49"/>
        <d v="2014-09-24T22:08:55"/>
        <d v="2015-03-28T16:24:52"/>
        <d v="2015-04-04T00:16:46"/>
        <d v="2015-06-12T06:29:56"/>
        <d v="2015-12-05T19:01:26"/>
        <d v="2015-07-17T00:50:12"/>
        <d v="2016-06-04T16:24:26"/>
        <d v="2015-10-08T06:21:09"/>
        <d v="2016-06-05T10:25:18"/>
        <d v="2014-05-30T20:09:08"/>
        <d v="2015-07-17T19:47:50"/>
        <d v="2014-11-26T17:01:34"/>
        <d v="2015-10-22T03:03:53"/>
        <d v="2015-02-15T23:02:10"/>
        <d v="2015-12-06T16:53:37"/>
        <d v="2017-02-11T06:16:58"/>
        <d v="2015-11-30T21:48:04"/>
        <d v="2014-08-22T14:34:56"/>
        <d v="2014-09-02T05:45:54"/>
        <d v="2015-03-28T00:51:19"/>
        <d v="2015-11-14T17:44:57"/>
        <d v="2014-06-25T22:51:35"/>
        <d v="2016-06-02T17:42:30"/>
        <d v="2017-01-05T13:06:20"/>
        <d v="2015-05-10T00:23:53"/>
        <d v="2015-05-15T16:36:34"/>
        <d v="2016-04-24T19:21:05"/>
        <d v="2015-05-30T15:34:19"/>
        <d v="2016-04-24T10:16:40"/>
        <d v="2014-09-07T00:10:11"/>
        <d v="2016-02-21T00:03:49"/>
        <d v="2014-06-22T01:05:03"/>
        <d v="2014-08-16T04:34:57"/>
        <d v="2015-05-18T17:11:59"/>
        <d v="2016-02-01T00:11:11"/>
        <d v="2015-07-11T00:54:07"/>
        <d v="2017-01-22T22:04:55"/>
        <d v="2014-12-12T13:04:55"/>
        <d v="2015-09-17T08:41:44"/>
        <d v="2016-05-21T19:12:56"/>
        <d v="2015-10-11T14:10:48"/>
        <d v="2014-06-25T18:57:09"/>
        <d v="2014-08-11T16:12:03"/>
        <d v="2015-07-18T14:43:27"/>
        <d v="2014-12-08T02:44:19"/>
        <d v="2016-10-15T22:55:21"/>
        <d v="2016-07-11T04:41:12"/>
        <d v="2016-10-06T19:50:54"/>
        <d v="2016-07-20T14:14:41"/>
        <d v="2014-05-18T04:32:45"/>
        <d v="2015-01-01T17:43:33"/>
        <d v="2015-05-22T02:47:18"/>
        <d v="2015-01-29T19:37:11"/>
        <d v="2017-01-18T20:16:26"/>
        <d v="2016-05-06T03:04:53"/>
        <d v="2015-07-17T17:51:19"/>
        <d v="2016-11-29T22:55:24"/>
        <d v="2015-06-04T14:46:35"/>
        <d v="2016-01-21T17:24:21"/>
        <d v="2015-08-07T21:44:12"/>
        <d v="2014-11-04T14:20:36"/>
        <d v="2016-05-02T14:18:38"/>
        <d v="2016-02-01T21:40:37"/>
        <d v="2014-12-06T17:27:15"/>
        <d v="2015-03-15T01:50:01"/>
        <d v="2015-10-15T15:11:24"/>
        <d v="2015-01-12T10:15:24"/>
        <d v="2014-11-10T12:50:40"/>
        <d v="2014-08-30T20:43:05"/>
        <d v="2014-08-11T17:49:52"/>
        <d v="2016-03-17T21:12:08"/>
        <d v="2014-09-18T17:08:24"/>
        <d v="2014-12-11T18:33:15"/>
        <d v="2015-03-05T23:40:15"/>
        <d v="2014-07-22T13:19:52"/>
        <d v="2016-12-28T21:48:41"/>
        <d v="2015-10-12T15:30:58"/>
        <d v="2015-11-01T15:57:33"/>
        <d v="2016-06-25T01:52:38"/>
        <d v="2014-08-10T05:37:12"/>
        <d v="2015-01-09T21:42:19"/>
        <d v="2015-08-25T10:33:16"/>
        <d v="2015-08-11T04:00:18"/>
        <d v="2014-11-28T23:13:51"/>
        <d v="2016-09-24T01:21:53"/>
        <d v="2015-08-14T15:34:26"/>
        <d v="2016-04-15T21:03:57"/>
        <d v="2016-06-09T17:33:39"/>
        <d v="2014-11-17T06:23:21"/>
        <d v="2015-05-14T20:11:27"/>
        <d v="2015-06-18T18:27:06"/>
        <d v="2016-01-16T03:09:34"/>
        <d v="2014-08-08T22:08:59"/>
        <d v="2015-02-13T21:46:34"/>
        <d v="2016-03-17T09:33:10"/>
        <d v="2014-05-27T11:26:29"/>
        <d v="2015-09-29T05:37:27"/>
        <d v="2015-11-01T15:06:47"/>
        <d v="2014-08-06T14:52:09"/>
        <d v="2015-03-26T19:01:10"/>
        <d v="2014-09-26T21:16:44"/>
        <d v="2015-05-04T20:58:47"/>
        <d v="2015-02-09T03:39:39"/>
        <d v="2015-05-10T13:21:50"/>
        <d v="2014-09-12T14:01:08"/>
        <d v="2015-03-12T18:22:59"/>
        <d v="2014-07-17T16:03:49"/>
        <d v="2016-03-05T23:57:26"/>
        <d v="2014-05-26T13:32:38"/>
        <d v="2015-05-08T14:01:04"/>
        <d v="2014-09-21T06:59:23"/>
        <d v="2015-02-21T03:57:17"/>
        <d v="2016-06-05T22:57:33"/>
        <d v="2014-06-16T15:16:04"/>
        <d v="2016-08-02T14:00:08"/>
        <d v="2014-10-31T15:37:03"/>
        <d v="2014-07-14T10:58:33"/>
        <d v="2015-01-31T16:53:34"/>
        <d v="2014-08-25T19:25:12"/>
        <d v="2015-01-09T18:33:38"/>
        <d v="2015-03-02T23:02:35"/>
        <d v="2015-12-27T19:17:39"/>
        <d v="2015-04-14T03:06:20"/>
        <d v="2015-06-08T21:56:38"/>
        <d v="2015-05-25T03:21:00"/>
        <d v="2016-08-16T12:44:52"/>
        <d v="2016-11-06T13:29:27"/>
        <d v="2015-05-04T15:34:53"/>
        <d v="2015-11-20T19:45:17"/>
        <d v="2016-01-24T08:45:52"/>
        <d v="2014-09-21T19:16:13"/>
        <d v="2016-10-16T16:33:59"/>
        <d v="2015-10-09T19:00:21"/>
        <d v="2017-03-27T14:00:03"/>
        <d v="2015-06-17T17:47:29"/>
        <d v="2016-05-05T23:00:50"/>
        <d v="2015-02-27T00:16:12"/>
        <d v="2016-04-09T18:41:57"/>
        <d v="2016-06-08T00:12:05"/>
        <d v="2014-09-12T18:10:23"/>
        <d v="2015-03-29T05:05:59"/>
        <d v="2015-03-04T05:51:46"/>
        <d v="2015-07-03T11:17:04"/>
        <d v="2014-08-07T21:50:19"/>
        <d v="2015-07-08T17:30:33"/>
        <d v="2015-09-17T17:43:32"/>
        <d v="2015-03-10T04:44:52"/>
        <d v="2016-09-03T12:34:20"/>
        <d v="2015-05-04T18:52:33"/>
        <d v="2014-07-19T16:04:11"/>
        <d v="2014-09-01T15:47:58"/>
        <d v="2016-12-21T02:38:40"/>
        <d v="2016-01-03T19:38:28"/>
        <d v="2014-09-29T01:27:51"/>
        <d v="2014-11-29T16:24:46"/>
        <d v="2016-03-27T17:32:10"/>
        <d v="2015-02-22T21:08:54"/>
        <d v="2014-11-10T15:22:27"/>
        <d v="2015-01-20T19:47:03"/>
        <d v="2015-09-03T21:58:50"/>
        <d v="2015-09-09T13:25:56"/>
        <d v="2016-02-12T16:29:03"/>
        <d v="2014-10-13T15:10:36"/>
        <d v="2016-08-25T06:41:21"/>
        <d v="2016-11-11T23:22:08"/>
        <d v="2016-04-02T12:00:06"/>
        <d v="2016-10-15T07:22:31"/>
        <d v="2016-06-21T08:41:21"/>
        <d v="2015-12-30T00:29:22"/>
        <d v="2016-01-03T13:47:00"/>
        <d v="2017-02-05T20:05:30"/>
        <d v="2016-10-10T18:25:10"/>
        <d v="2016-02-21T20:07:47"/>
        <d v="2014-10-04T11:29:32"/>
        <d v="2017-01-20T15:57:51"/>
        <d v="2015-04-27T21:54:00"/>
        <d v="2017-03-12T17:36:33"/>
        <d v="2014-06-19T04:38:49"/>
        <d v="2017-03-17T17:46:00"/>
        <d v="2017-02-17T19:51:10"/>
        <d v="2016-07-14T21:29:42"/>
        <d v="2012-12-27T20:04:12"/>
        <d v="2016-02-29T20:22:56"/>
        <d v="2014-11-16T21:08:44"/>
        <d v="2014-10-07T16:11:45"/>
        <d v="2014-12-15T18:09:51"/>
        <d v="2015-05-05T05:11:23"/>
        <d v="2016-01-22T05:05:19"/>
        <d v="2014-11-27T13:40:40"/>
        <d v="2015-01-23T19:58:39"/>
        <d v="2015-12-27T11:15:16"/>
        <d v="2015-02-20T16:52:10"/>
        <d v="2015-06-22T20:04:09"/>
        <d v="2014-11-08T02:58:00"/>
        <d v="2014-06-26T17:27:18"/>
        <d v="2014-06-19T13:09:12"/>
        <d v="2014-08-21T20:24:03"/>
        <d v="2015-07-09T07:09:36"/>
        <d v="2014-05-30T20:00:20"/>
        <d v="2015-07-16T20:18:53"/>
        <d v="2016-11-17T14:51:09"/>
        <d v="2016-08-13T22:53:29"/>
        <d v="2015-05-28T16:13:06"/>
        <d v="2012-10-07T23:51:15"/>
        <d v="2014-06-02T12:13:33"/>
        <d v="2017-03-20T11:01:32"/>
        <d v="2015-03-21T16:54:11"/>
        <d v="2016-08-16T06:20:25"/>
        <d v="2014-11-20T17:00:47"/>
        <d v="2015-09-17T17:56:11"/>
        <d v="2016-09-15T21:10:47"/>
        <d v="2015-09-12T01:04:19"/>
        <d v="2016-08-19T02:38:45"/>
        <d v="2016-11-01T12:50:55"/>
        <d v="2013-05-05T13:26:49"/>
        <d v="2013-08-11T18:50:44"/>
        <d v="2010-08-19T21:26:13"/>
        <d v="2016-02-04T06:03:17"/>
        <d v="2014-01-02T19:03:58"/>
        <d v="2015-07-23T19:00:21"/>
        <d v="2016-01-21T20:50:48"/>
        <d v="2015-10-07T16:30:47"/>
        <d v="2015-04-20T01:41:39"/>
        <d v="2016-02-18T17:26:38"/>
        <d v="2014-08-23T03:44:15"/>
        <d v="2014-09-11T19:16:26"/>
        <d v="2016-04-14T23:44:14"/>
        <d v="2015-01-02T21:37:42"/>
        <d v="2015-06-15T00:20:55"/>
        <d v="2016-05-06T04:02:40"/>
        <d v="2017-02-09T09:59:05"/>
        <d v="2015-05-29T16:04:54"/>
        <d v="2014-09-11T18:16:53"/>
        <d v="2015-02-23T19:59:14"/>
        <d v="2014-12-11T22:59:50"/>
        <d v="2014-08-31T15:16:24"/>
        <d v="2016-04-04T15:36:51"/>
        <d v="2016-05-01T08:59:00"/>
        <d v="2014-08-09T22:27:26"/>
        <d v="2015-09-29T06:35:34"/>
        <d v="2014-08-14T18:49:08"/>
        <d v="2015-10-02T12:51:32"/>
        <d v="2016-10-18T22:08:58"/>
        <d v="2015-11-22T03:07:26"/>
        <d v="2014-08-05T01:19:32"/>
        <d v="2016-07-11T05:28:57"/>
        <d v="2015-09-10T22:31:19"/>
        <d v="2015-10-17T16:35:52"/>
        <d v="2014-12-15T20:00:34"/>
        <d v="2016-12-17T17:36:09"/>
        <d v="2015-05-04T17:34:41"/>
        <d v="2016-11-15T16:34:22"/>
        <d v="2015-05-18T16:25:00"/>
        <d v="2016-03-11T13:42:39"/>
        <d v="2016-07-31T02:27:20"/>
        <d v="2015-09-10T15:38:43"/>
        <d v="2017-03-03T22:57:58"/>
        <d v="2015-02-27T03:19:55"/>
        <d v="2015-03-23T17:07:15"/>
        <d v="2014-11-28T00:40:44"/>
        <d v="2015-09-21T04:21:31"/>
        <d v="2015-11-16T22:09:06"/>
        <d v="2014-09-02T13:31:18"/>
        <d v="2015-05-07T17:22:11"/>
        <d v="2015-09-30T21:12:39"/>
        <d v="2015-07-19T16:05:59"/>
        <d v="2016-11-22T03:36:30"/>
        <d v="2015-01-08T13:44:07"/>
        <d v="2016-07-08T13:01:23"/>
        <d v="2015-04-02T19:39:05"/>
        <d v="2016-08-15T22:45:43"/>
        <d v="2015-10-09T14:51:52"/>
        <d v="2014-06-01T21:49:01"/>
        <d v="2015-08-22T19:05:56"/>
        <d v="2016-07-03T00:36:20"/>
        <d v="2015-05-21T19:48:46"/>
        <d v="2016-10-17T12:05:01"/>
        <d v="2016-01-21T19:00:49"/>
        <d v="2016-02-13T04:33:11"/>
        <d v="2014-10-21T14:56:15"/>
        <d v="2015-07-17T09:12:17"/>
        <d v="2016-08-04T08:10:18"/>
        <d v="2015-05-14T03:45:06"/>
        <d v="2015-02-02T21:48:31"/>
        <d v="2014-09-25T17:15:16"/>
        <d v="2015-09-25T10:17:56"/>
        <d v="2015-06-04T19:32:31"/>
        <d v="2015-03-30T16:19:54"/>
        <d v="2014-08-24T03:00:10"/>
        <d v="2017-02-10T00:45:19"/>
        <d v="2014-10-04T14:17:00"/>
        <d v="2016-10-03T02:55:34"/>
        <d v="2015-04-18T17:33:02"/>
        <d v="2014-08-23T15:10:50"/>
        <d v="2016-06-06T10:43:47"/>
        <d v="2015-04-18T12:22:05"/>
        <d v="2016-06-19T08:59:20"/>
        <d v="2016-07-14T15:35:23"/>
        <d v="2015-03-28T01:05:32"/>
        <d v="2016-04-06T22:36:36"/>
        <d v="2014-08-28T16:18:55"/>
        <d v="2016-12-05T22:22:12"/>
        <d v="2016-07-10T23:49:58"/>
        <d v="2015-01-04T18:43:21"/>
        <d v="2016-01-08T04:57:52"/>
        <d v="2016-03-29T00:26:02"/>
        <d v="2015-03-02T20:33:49"/>
        <d v="2017-03-17T19:49:01"/>
        <d v="2017-04-09T20:13:39"/>
        <d v="2017-04-14T15:21:56"/>
        <d v="2017-04-09T13:54:05"/>
        <d v="2017-03-23T08:24:20"/>
        <d v="2017-03-25T13:33:54"/>
        <d v="2017-04-06T17:16:59"/>
        <d v="2017-04-13T03:38:41"/>
        <d v="2017-03-26T11:05:54"/>
        <d v="2017-04-13T21:14:29"/>
        <d v="2017-04-15T15:30:07"/>
        <d v="2017-03-22T06:29:20"/>
        <d v="2017-04-08T17:15:03"/>
        <d v="2017-04-06T18:04:48"/>
        <d v="2017-03-20T12:18:59"/>
        <d v="2017-04-14T08:35:56"/>
        <d v="2017-04-02T12:55:07"/>
        <d v="2017-02-27T00:58:54"/>
        <d v="2017-04-02T16:22:46"/>
        <d v="2014-10-28T23:15:55"/>
        <d v="2014-10-10T15:58:04"/>
        <d v="2012-12-14T00:25:00"/>
        <d v="2010-11-27T06:20:03"/>
        <d v="2014-09-11T20:09:34"/>
        <d v="2013-11-03T20:49:27"/>
        <d v="2011-05-01T03:42:17"/>
        <d v="2012-04-02T21:00:58"/>
        <d v="2012-12-21T11:58:45"/>
        <d v="2012-05-28T22:52:24"/>
        <d v="2014-08-09T18:55:05"/>
        <d v="2013-07-23T20:09:12"/>
        <d v="2012-01-07T01:36:01"/>
        <d v="2014-08-21T06:21:27"/>
        <d v="2014-10-16T12:52:02"/>
        <d v="2014-07-10T16:27:42"/>
        <d v="2014-06-16T18:05:25"/>
        <d v="2014-06-07T19:20:15"/>
        <d v="2011-05-12T03:49:20"/>
        <d v="2014-11-28T16:35:53"/>
        <d v="2014-08-19T04:13:01"/>
        <d v="2014-06-13T02:32:33"/>
        <d v="2013-12-14T17:42:41"/>
        <d v="2014-06-30T01:55:44"/>
        <d v="2016-05-07T14:35:58"/>
        <d v="2012-02-15T17:31:08"/>
        <d v="2014-09-27T21:04:52"/>
        <d v="2014-09-11T20:45:08"/>
        <d v="2011-01-19T21:17:07"/>
        <d v="2013-08-22T22:20:31"/>
        <d v="2014-06-22T16:00:09"/>
        <d v="2014-07-17T14:31:15"/>
        <d v="2013-05-12T16:51:11"/>
        <d v="2014-06-21T09:54:09"/>
        <d v="2014-06-20T07:26:27"/>
        <d v="2012-01-06T22:47:01"/>
        <d v="2013-09-05T19:04:29"/>
        <d v="2014-07-02T23:50:31"/>
        <d v="2014-08-09T23:27:21"/>
        <d v="2014-09-17T22:10:38"/>
        <d v="2014-08-15T15:59:33"/>
        <d v="2015-06-20T09:58:22"/>
        <d v="2015-05-25T08:18:52"/>
        <d v="2016-12-10T03:37:55"/>
        <d v="2016-07-18T18:07:49"/>
        <d v="2015-02-14T22:34:19"/>
        <d v="2015-02-06T23:14:16"/>
        <d v="2015-07-28T01:29:58"/>
        <d v="2015-02-13T14:15:42"/>
        <d v="2015-07-03T14:21:15"/>
        <d v="2015-02-05T11:50:18"/>
        <d v="2015-02-09T10:11:17"/>
        <d v="2014-09-07T18:16:58"/>
        <d v="2016-05-01T07:41:41"/>
        <d v="2014-09-10T18:24:37"/>
        <d v="2015-11-16T20:29:06"/>
        <d v="2015-09-26T23:43:42"/>
        <d v="2015-07-18T16:27:59"/>
        <d v="2015-05-02T08:59:32"/>
        <d v="2015-09-20T06:37:31"/>
        <d v="2015-03-25T06:40:07"/>
        <d v="2014-08-07T14:31:17"/>
        <d v="2014-06-19T15:17:38"/>
        <d v="2012-05-15T22:28:39"/>
        <d v="2014-08-14T14:04:40"/>
        <d v="2014-08-09T19:05:51"/>
        <d v="2015-07-17T18:19:19"/>
        <d v="2015-12-30T19:01:13"/>
        <d v="2015-09-03T15:57:51"/>
        <d v="2015-07-11T11:06:11"/>
        <d v="2016-11-05T13:06:24"/>
        <d v="2014-12-29T00:03:06"/>
        <d v="2015-03-18T23:35:47"/>
        <d v="2017-03-09T20:00:04"/>
        <d v="2015-07-01T16:43:23"/>
        <d v="2015-10-24T13:58:17"/>
        <d v="2015-08-21T20:02:56"/>
        <d v="2016-12-24T20:25:13"/>
        <d v="2016-06-13T13:25:38"/>
        <d v="2015-10-31T14:00:12"/>
        <d v="2017-01-18T21:10:36"/>
        <d v="2015-12-16T17:01:24"/>
        <d v="2014-11-21T06:59:58"/>
        <d v="2014-10-17T04:02:06"/>
        <d v="2016-04-17T22:39:07"/>
        <d v="2016-05-04T19:31:57"/>
        <d v="2017-03-03T19:19:15"/>
        <d v="2017-01-30T18:56:48"/>
        <d v="2016-07-02T08:20:51"/>
        <d v="2016-12-29T22:00:33"/>
        <d v="2015-10-06T11:23:04"/>
        <d v="2015-07-02T12:14:58"/>
        <d v="2015-11-01T02:08:13"/>
        <d v="2017-02-19T16:39:08"/>
        <d v="2014-10-12T07:47:50"/>
        <d v="2014-09-20T18:08:12"/>
        <d v="2015-10-16T02:19:22"/>
        <d v="2016-12-02T16:39:42"/>
        <d v="2015-06-11T14:24:18"/>
        <d v="2015-09-14T11:20:00"/>
        <d v="2015-07-13T10:25:12"/>
        <d v="2015-04-05T21:19:17"/>
        <d v="2015-06-21T17:55:14"/>
        <d v="2014-11-06T17:48:44"/>
        <d v="2015-06-22T17:32:46"/>
        <d v="2016-09-08T11:20:40"/>
        <d v="2016-09-20T13:50:28"/>
        <d v="2015-03-27T02:03:29"/>
        <d v="2014-10-08T18:26:15"/>
        <d v="2015-06-20T13:46:17"/>
        <d v="2017-02-23T13:25:52"/>
        <d v="2015-01-09T21:17:41"/>
        <d v="2016-10-02T18:15:45"/>
        <d v="2015-11-26T16:08:38"/>
        <d v="2015-07-17T17:24:36"/>
        <d v="2014-12-22T07:34:22"/>
        <d v="2015-11-07T12:23:08"/>
        <d v="2015-02-12T19:12:18"/>
        <d v="2015-12-04T17:05:15"/>
        <d v="2015-06-12T12:52:02"/>
        <d v="2015-07-18T18:11:00"/>
        <d v="2016-09-08T21:42:08"/>
        <d v="2015-06-13T09:29:57"/>
        <d v="2015-07-13T12:47:45"/>
        <d v="2014-11-03T10:29:35"/>
        <d v="2015-11-07T12:00:09"/>
        <d v="2016-09-29T19:14:02"/>
        <d v="2016-03-02T16:54:32"/>
        <d v="2015-02-13T21:07:51"/>
        <d v="2016-03-28T22:47:59"/>
        <d v="2014-11-19T16:23:26"/>
        <d v="2015-05-31T20:21:43"/>
        <d v="2016-04-02T02:27:39"/>
        <d v="2015-05-28T18:09:58"/>
        <d v="2015-09-03T00:28:25"/>
        <d v="2016-04-16T04:39:48"/>
        <d v="2016-02-10T17:51:38"/>
        <d v="2016-02-11T21:14:13"/>
        <d v="2017-02-27T22:37:06"/>
        <d v="2016-08-16T20:09:42"/>
        <d v="2015-12-04T18:00:28"/>
        <d v="2016-06-15T18:35:15"/>
        <d v="2017-02-23T08:50:02"/>
        <d v="2017-03-12T12:21:31"/>
        <d v="2015-09-16T16:51:40"/>
        <d v="2015-11-05T18:29:08"/>
        <d v="2017-03-05T10:12:32"/>
        <d v="2015-06-17T12:59:14"/>
        <d v="2016-09-27T10:37:09"/>
        <d v="2015-12-02T18:09:32"/>
        <d v="2015-08-08T18:30:56"/>
        <d v="2015-09-23T22:59:28"/>
        <d v="2015-10-15T22:01:03"/>
        <d v="2015-05-09T17:51:02"/>
        <d v="2016-07-18T17:39:36"/>
        <d v="2016-12-08T08:26:16"/>
        <d v="2015-03-24T15:38:04"/>
        <d v="2016-12-23T14:59:12"/>
        <d v="2015-08-01T20:32:28"/>
        <d v="2016-06-03T05:15:42"/>
        <d v="2016-05-16T01:22:19"/>
        <d v="2016-04-23T21:02:45"/>
        <d v="2016-10-16T15:36:18"/>
        <d v="2015-10-07T22:17:05"/>
        <d v="2015-10-18T07:00:10"/>
        <d v="2016-11-21T19:25:46"/>
        <d v="2016-02-13T05:51:57"/>
        <d v="2015-05-12T06:25:11"/>
        <d v="2016-05-07T07:17:21"/>
        <d v="2014-08-06T20:54:35"/>
        <d v="2016-06-09T00:57:04"/>
        <d v="2016-04-02T07:14:53"/>
        <d v="2015-01-17T14:03:06"/>
        <d v="2016-06-23T01:05:57"/>
        <d v="2014-11-02T02:24:25"/>
        <d v="2016-07-01T00:14:56"/>
        <d v="2016-09-26T08:46:48"/>
        <d v="2016-06-22T13:59:50"/>
        <d v="2015-04-01T18:51:17"/>
        <d v="2015-03-09T17:08:25"/>
        <d v="2016-05-09T08:59:26"/>
        <d v="2014-08-02T13:48:03"/>
        <d v="2014-08-17T07:45:08"/>
        <d v="2015-04-02T21:17:48"/>
        <d v="2015-10-02T16:44:46"/>
        <d v="2014-07-20T20:38:50"/>
        <d v="2015-06-24T16:14:40"/>
        <d v="2015-07-31T12:30:22"/>
        <d v="2014-08-07T16:10:46"/>
        <d v="2016-04-08T09:34:06"/>
        <d v="2014-10-20T06:46:07"/>
        <d v="2017-03-06T13:48:00"/>
        <d v="2016-07-29T15:58:38"/>
        <d v="2016-12-12T23:22:34"/>
        <d v="2016-06-20T19:10:21"/>
        <d v="2015-03-30T07:06:50"/>
        <d v="2016-04-23T21:59:44"/>
        <d v="2014-08-31T04:48:13"/>
        <d v="2015-03-21T02:32:48"/>
        <d v="2015-03-22T00:35:10"/>
        <d v="2016-05-25T13:14:14"/>
        <d v="2016-05-07T13:24:40"/>
        <d v="2016-06-23T02:39:32"/>
        <d v="2015-11-25T16:50:11"/>
        <d v="2014-07-17T09:29:25"/>
        <d v="2016-06-05T23:49:38"/>
        <d v="2016-05-20T10:22:30"/>
        <d v="2015-10-24T17:26:46"/>
        <d v="2016-05-30T14:52:07"/>
        <d v="2016-07-16T19:34:32"/>
        <d v="2014-08-02T10:01:50"/>
        <d v="2014-11-20T07:27:59"/>
        <d v="2017-02-11T01:22:14"/>
        <d v="2016-12-24T01:59:03"/>
        <d v="2014-09-15T00:36:30"/>
        <d v="2015-03-24T02:11:57"/>
        <d v="2014-08-31T18:30:45"/>
        <d v="2016-03-24T23:27:29"/>
        <d v="2015-12-14T02:26:32"/>
        <d v="2015-05-14T01:37:17"/>
        <d v="2015-08-07T22:24:54"/>
        <d v="2014-12-27T04:47:39"/>
        <d v="2016-12-17T00:59:40"/>
        <d v="2016-12-17T08:01:25"/>
        <d v="2015-12-05T20:59:25"/>
        <d v="2014-09-04T13:09:16"/>
        <d v="2015-07-25T20:30:40"/>
        <d v="2015-10-29T17:33:36"/>
        <d v="2014-06-06T14:39:33"/>
        <d v="2015-03-27T16:49:54"/>
        <d v="2015-03-21T17:34:59"/>
        <d v="2014-09-07T08:31:46"/>
        <d v="2015-09-09T12:20:00"/>
        <d v="2014-11-25T22:52:58"/>
        <d v="2015-03-12T04:26:23"/>
        <d v="2016-08-08T10:20:56"/>
        <d v="2016-07-04T18:47:00"/>
        <d v="2015-11-15T02:06:08"/>
        <d v="2014-12-11T20:49:12"/>
        <d v="2014-12-04T15:28:26"/>
        <d v="2014-12-05T18:18:08"/>
        <d v="2015-06-19T11:04:01"/>
        <d v="2016-06-04T13:31:22"/>
        <d v="2014-07-26T18:35:45"/>
        <d v="2014-08-10T13:05:48"/>
        <d v="2016-04-17T20:17:35"/>
        <d v="2014-11-11T22:07:10"/>
        <d v="2014-07-28T14:17:25"/>
        <d v="2015-06-16T17:05:44"/>
        <d v="2014-06-05T10:43:09"/>
        <d v="2016-02-09T11:28:49"/>
        <d v="2014-11-29T18:02:56"/>
        <d v="2015-02-22T22:05:25"/>
        <d v="2014-08-14T22:53:34"/>
        <d v="2015-08-08T17:22:26"/>
        <d v="2015-11-13T14:50:43"/>
        <d v="2015-06-26T11:05:24"/>
        <d v="2015-06-28T12:05:02"/>
        <d v="2016-03-12T00:24:46"/>
        <d v="2014-07-02T11:49:36"/>
        <d v="2014-07-07T10:08:09"/>
        <d v="2014-07-19T23:48:24"/>
        <d v="2016-07-24T19:32:38"/>
        <d v="2016-06-10T00:59:50"/>
        <d v="2015-10-19T00:32:52"/>
        <d v="2014-09-28T23:01:02"/>
        <d v="2015-03-21T17:35:38"/>
        <d v="2016-12-02T19:58:45"/>
        <d v="2016-05-08T03:27:36"/>
        <d v="2015-04-26T09:54:05"/>
        <d v="2014-10-13T21:55:48"/>
        <d v="2014-05-24T20:01:47"/>
        <d v="2016-04-19T19:43:05"/>
        <d v="2016-03-07T02:10:02"/>
        <d v="2015-03-05T18:59:23"/>
        <d v="2015-12-16T13:29:36"/>
        <d v="2015-04-25T21:52:21"/>
        <d v="2015-02-14T16:14:44"/>
        <d v="2014-10-03T14:48:56"/>
        <d v="2014-10-03T01:21:43"/>
        <d v="2014-07-03T15:29:12"/>
        <d v="2015-03-06T17:17:27"/>
        <d v="2016-11-19T00:31:01"/>
        <d v="2014-07-31T22:41:41"/>
        <d v="2014-08-19T17:32:33"/>
        <d v="2016-02-11T13:56:54"/>
        <d v="2014-06-17T01:30:55"/>
        <d v="2014-07-11T09:07:49"/>
        <d v="2016-08-21T14:48:13"/>
        <d v="2014-08-31T12:59:53"/>
        <d v="2015-08-20T17:03:40"/>
        <d v="2015-05-07T22:16:07"/>
        <d v="2016-02-05T21:52:10"/>
        <d v="2014-07-20T02:57:08"/>
        <d v="2015-11-17T10:18:41"/>
        <d v="2015-05-31T20:11:12"/>
        <d v="2014-09-10T12:35:46"/>
        <d v="2016-07-01T06:59:46"/>
        <d v="2015-10-26T12:43:56"/>
        <d v="2015-02-12T19:58:45"/>
        <d v="2016-03-04T21:20:12"/>
        <d v="2014-12-18T02:51:29"/>
        <d v="2016-07-12T01:15:38"/>
        <d v="2015-03-04T16:54:31"/>
        <d v="2015-04-25T17:22:07"/>
        <d v="2014-07-31T15:20:26"/>
        <d v="2016-07-15T23:29:16"/>
        <d v="2014-08-01T16:45:59"/>
        <d v="2016-10-14T18:00:27"/>
        <d v="2014-08-01T04:56:07"/>
        <d v="2015-02-12T16:57:37"/>
        <d v="2015-02-07T04:51:43"/>
        <d v="2016-05-21T11:31:00"/>
        <d v="2014-09-01T12:39:12"/>
        <d v="2016-10-31T15:11:19"/>
        <d v="2015-07-25T21:33:48"/>
        <d v="2016-09-30T22:03:05"/>
        <d v="2016-08-24T03:07:17"/>
        <d v="2015-08-15T15:01:12"/>
        <d v="2016-03-22T00:27:30"/>
        <d v="2015-03-21T16:07:12"/>
        <d v="2016-09-23T18:22:09"/>
        <d v="2016-04-29T15:24:05"/>
        <d v="2016-07-09T00:31:42"/>
        <d v="2014-08-21T19:41:30"/>
        <d v="2014-11-16T04:05:31"/>
        <d v="2015-03-30T20:01:36"/>
        <d v="2016-07-21T12:02:11"/>
        <d v="2014-11-06T21:08:24"/>
        <d v="2014-11-09T06:43:10"/>
        <d v="2015-06-04T17:40:43"/>
        <d v="2015-03-21T22:00:22"/>
        <d v="2014-06-22T20:31:20"/>
        <d v="2015-07-17T07:37:07"/>
        <d v="2015-01-16T05:56:28"/>
        <d v="2014-07-07T18:31:06"/>
        <d v="2014-07-04T16:03:01"/>
        <d v="2016-06-16T18:14:59"/>
        <d v="2016-02-03T16:38:00"/>
        <d v="2015-06-02T21:00:01"/>
        <d v="2015-06-25T22:34:12"/>
        <d v="2015-04-24T18:26:00"/>
        <d v="2014-05-25T15:15:31"/>
        <d v="2016-04-14T19:15:24"/>
        <d v="2015-05-28T05:59:44"/>
        <d v="2015-10-22T00:13:17"/>
        <d v="2014-08-28T20:47:16"/>
        <d v="2016-12-16T05:09:35"/>
        <d v="2014-11-03T18:18:29"/>
        <d v="2016-09-02T20:19:26"/>
        <d v="2016-06-21T17:48:24"/>
        <d v="2016-04-30T03:48:24"/>
        <d v="2015-06-08T00:52:05"/>
        <d v="2016-03-21T22:03:58"/>
        <d v="2015-09-17T18:19:55"/>
        <d v="2016-04-01T20:08:44"/>
        <d v="2016-07-25T11:28:48"/>
        <d v="2015-11-20T17:58:11"/>
        <d v="2014-06-01T22:27:25"/>
        <d v="2014-08-09T17:37:20"/>
        <d v="2016-06-01T22:08:57"/>
        <d v="2016-05-18T17:30:53"/>
        <d v="2014-12-08T20:37:46"/>
        <d v="2014-07-13T14:54:06"/>
        <d v="2014-11-15T20:58:15"/>
        <d v="2015-03-25T12:53:12"/>
        <d v="2014-06-22T02:18:32"/>
        <d v="2015-02-16T20:19:12"/>
        <d v="2015-06-01T18:32:51"/>
        <d v="2014-09-05T00:14:30"/>
        <d v="2014-07-05T19:37:14"/>
        <d v="2014-10-12T18:48:19"/>
        <d v="2015-03-05T14:22:30"/>
        <d v="2015-09-11T19:46:52"/>
        <d v="2014-09-30T08:40:20"/>
        <d v="2015-09-18T18:57:26"/>
        <d v="2016-08-30T09:32:28"/>
        <d v="2014-09-29T18:19:33"/>
        <d v="2015-08-29T16:41:46"/>
        <d v="2016-05-01T08:02:51"/>
        <d v="2015-07-13T00:33:25"/>
        <d v="2017-01-29T12:01:58"/>
        <d v="2015-07-23T18:16:58"/>
        <d v="2016-04-13T14:57:37"/>
        <d v="2016-07-01T15:42:14"/>
        <d v="2014-10-03T14:23:47"/>
        <d v="2015-11-12T18:16:07"/>
        <d v="2015-09-27T15:00:23"/>
        <d v="2015-10-02T15:21:50"/>
        <d v="2015-12-21T17:27:05"/>
        <d v="2014-11-11T08:30:16"/>
        <d v="2016-08-20T10:05:40"/>
        <d v="2016-09-18T18:08:42"/>
        <d v="2016-06-27T00:04:51"/>
        <d v="2015-09-06T17:31:15"/>
        <d v="2014-08-09T14:23:42"/>
        <d v="2015-06-26T18:07:39"/>
        <d v="2015-03-08T19:57:37"/>
        <d v="2015-04-12T19:22:39"/>
        <d v="2015-04-10T15:51:24"/>
        <d v="2016-05-21T01:53:21"/>
        <d v="2016-03-13T22:36:54"/>
        <d v="2015-09-07T09:27:53"/>
        <d v="2016-05-03T21:26:38"/>
        <d v="2014-05-25T12:22:50"/>
        <d v="2014-06-29T14:05:24"/>
        <d v="2015-08-11T00:41:20"/>
        <d v="2015-02-12T01:12:39"/>
        <d v="2016-11-18T10:36:34"/>
        <d v="2014-07-19T15:35:24"/>
        <d v="2014-05-02T06:38:31"/>
        <d v="2015-06-15T19:36:15"/>
        <d v="2015-08-09T02:18:28"/>
        <d v="2015-05-22T21:21:06"/>
        <d v="2015-08-18T16:19:38"/>
        <d v="2016-04-04T18:17:07"/>
        <d v="2016-08-04T16:07:36"/>
        <d v="2015-09-20T14:57:29"/>
        <d v="2015-01-01T17:50:08"/>
        <d v="2015-01-24T12:11:23"/>
        <d v="2015-06-11T19:27:24"/>
        <d v="2014-09-18T17:46:34"/>
        <d v="2015-01-09T16:31:36"/>
        <d v="2015-01-03T07:58:03"/>
        <d v="2014-10-31T20:36:53"/>
        <d v="2015-06-22T13:41:22"/>
        <d v="2014-11-09T09:00:46"/>
        <d v="2014-11-14T22:37:28"/>
        <d v="2016-08-10T18:48:47"/>
        <d v="2016-11-06T13:10:54"/>
        <d v="2015-04-30T18:53:03"/>
        <d v="2016-05-01T17:36:17"/>
        <d v="2016-04-01T18:17:36"/>
        <d v="2015-02-22T04:13:42"/>
        <d v="2014-08-16T11:18:30"/>
        <d v="2016-04-22T02:18:02"/>
        <d v="2016-03-20T10:13:25"/>
        <d v="2015-07-14T07:35:44"/>
        <d v="2014-12-22T17:11:30"/>
        <d v="2016-08-25T16:44:30"/>
        <d v="2016-06-13T12:57:34"/>
        <d v="2015-05-08T19:53:30"/>
        <d v="2015-06-01T15:32:27"/>
        <d v="2014-10-21T08:00:34"/>
        <d v="2015-01-30T22:45:44"/>
        <d v="2015-01-15T19:55:07"/>
        <d v="2015-01-01T21:33:59"/>
        <d v="2016-09-10T01:36:22"/>
        <d v="2015-03-18T00:12:03"/>
        <d v="2014-09-05T17:09:42"/>
        <d v="2016-03-19T14:03:10"/>
        <d v="2014-09-15T19:10:22"/>
        <d v="2015-09-04T19:04:37"/>
        <d v="2016-10-16T20:22:44"/>
        <d v="2015-01-17T23:58:02"/>
        <d v="2016-04-18T21:27:59"/>
        <d v="2015-11-06T20:44:40"/>
        <d v="2016-05-24T00:22:36"/>
        <d v="2016-02-14T19:02:06"/>
        <d v="2016-08-15T14:30:57"/>
        <d v="2015-12-31T23:08:02"/>
        <d v="2016-06-16T17:01:30"/>
        <d v="2016-03-31T23:48:05"/>
        <d v="2015-08-18T10:22:16"/>
        <d v="2015-04-09T08:53:21"/>
        <d v="2014-06-30T17:26:51"/>
        <d v="2014-06-29T14:09:34"/>
        <d v="2015-06-20T01:00:16"/>
        <d v="2015-12-11T14:14:56"/>
        <d v="2015-03-20T22:47:44"/>
        <d v="2017-03-16T14:38:49"/>
        <d v="2015-06-04T15:04:10"/>
        <d v="2016-11-18T03:10:26"/>
        <d v="2015-03-05T22:31:01"/>
        <d v="2016-10-07T22:27:24"/>
        <d v="2014-09-26T05:19:31"/>
        <d v="2014-08-08T17:41:10"/>
        <d v="2016-07-25T18:34:50"/>
        <d v="2015-07-03T15:39:37"/>
        <d v="2014-08-26T16:00:57"/>
        <d v="2016-05-01T17:48:07"/>
        <d v="2015-11-14T19:59:56"/>
        <d v="2016-04-08T02:16:04"/>
        <d v="2014-11-30T20:19:50"/>
        <d v="2014-09-29T18:04:57"/>
        <d v="2014-12-04T22:29:09"/>
        <d v="2016-11-06T14:57:47"/>
        <d v="2016-12-28T03:59:34"/>
        <d v="2016-04-21T21:11:16"/>
        <d v="2015-09-10T16:40:29"/>
        <d v="2015-01-02T16:48:55"/>
        <d v="2015-03-21T16:08:52"/>
        <d v="2016-09-08T16:15:06"/>
        <d v="2015-05-11T18:45:30"/>
        <d v="2014-10-18T15:02:59"/>
        <d v="2015-11-20T19:35:27"/>
        <d v="2015-11-08T03:27:19"/>
        <d v="2016-03-11T05:48:07"/>
        <d v="2016-11-22T23:17:18"/>
        <d v="2015-06-16T10:06:42"/>
        <d v="2016-09-16T17:58:47"/>
        <d v="2014-10-06T07:00:45"/>
        <d v="2014-06-21T17:06:34"/>
        <d v="2016-02-12T11:29:44"/>
        <d v="2014-08-08T15:30:42"/>
        <d v="2016-09-14T15:28:22"/>
        <d v="2015-08-06T08:43:27"/>
        <d v="2016-04-11T09:59:46"/>
        <d v="2015-07-19T19:16:38"/>
        <d v="2017-02-02T21:50:36"/>
        <d v="2016-06-09T15:06:59"/>
        <d v="2014-06-16T20:36:20"/>
        <d v="2015-03-23T06:39:10"/>
        <d v="2014-12-29T21:08:45"/>
        <d v="2016-04-18T21:31:12"/>
        <d v="2015-04-01T05:16:54"/>
        <d v="2016-11-22T10:50:30"/>
        <d v="2016-07-03T05:58:09"/>
        <d v="2015-11-17T19:23:42"/>
        <d v="2014-08-02T21:43:02"/>
        <d v="2015-07-19T23:16:59"/>
        <d v="2015-07-31T13:20:52"/>
        <d v="2015-06-12T16:12:17"/>
        <d v="2015-06-18T12:20:11"/>
        <d v="2014-07-31T15:04:27"/>
        <d v="2014-09-27T22:43:04"/>
        <d v="2014-11-02T07:04:57"/>
        <d v="2016-08-05T20:57:09"/>
        <d v="2016-06-03T14:19:42"/>
        <d v="2014-09-25T19:34:44"/>
        <d v="2014-07-13T13:46:58"/>
        <d v="2015-05-27T12:44:58"/>
        <d v="2014-06-27T18:16:21"/>
        <d v="2016-10-15T10:53:54"/>
        <d v="2016-02-05T15:38:10"/>
        <d v="2014-06-13T16:26:58"/>
        <d v="2016-10-21T02:48:16"/>
        <d v="2015-09-03T04:19:46"/>
        <d v="2014-05-25T14:14:19"/>
        <d v="2015-09-14T15:54:20"/>
        <d v="2014-06-28T05:14:15"/>
        <d v="2014-08-09T18:53:24"/>
        <d v="2015-06-23T19:50:39"/>
        <d v="2014-11-28T14:21:23"/>
        <d v="2015-02-16T16:48:49"/>
        <d v="2014-10-10T23:09:39"/>
        <d v="2015-12-02T04:35:29"/>
        <d v="2016-05-31T03:12:47"/>
        <d v="2015-01-22T20:53:30"/>
        <d v="2015-01-15T14:48:36"/>
        <d v="2016-05-20T11:10:48"/>
        <d v="2016-03-03T19:21:27"/>
        <d v="2014-10-16T14:26:56"/>
        <d v="2014-10-01T14:03:20"/>
        <d v="2015-06-05T12:59:53"/>
        <d v="2016-07-04T12:54:44"/>
        <d v="2016-08-05T12:06:28"/>
        <d v="2016-05-02T16:33:14"/>
        <d v="2014-07-03T13:01:54"/>
        <d v="2014-09-28T21:55:49"/>
        <d v="2016-08-01T01:09:38"/>
        <d v="2014-07-21T03:24:46"/>
        <d v="2014-06-26T16:59:06"/>
        <d v="2015-04-09T13:49:48"/>
        <d v="2014-06-20T17:22:53"/>
        <d v="2015-06-10T04:07:47"/>
        <d v="2016-06-15T17:42:46"/>
        <d v="2015-05-25T13:21:07"/>
        <d v="2015-03-04T23:53:39"/>
        <d v="2016-01-22T21:18:29"/>
        <d v="2015-05-09T20:47:29"/>
        <d v="2015-02-28T17:11:15"/>
        <d v="2015-06-23T17:31:06"/>
        <d v="2015-07-11T23:50:06"/>
        <d v="2014-11-15T22:28:04"/>
        <d v="2016-02-12T16:07:27"/>
        <d v="2014-12-01T18:04:22"/>
        <d v="2016-05-06T11:47:40"/>
        <d v="2016-03-03T22:41:07"/>
        <d v="2016-05-03T03:22:51"/>
        <d v="2016-10-20T08:21:34"/>
        <d v="2015-08-20T04:06:16"/>
        <d v="2015-03-09T04:55:12"/>
        <d v="2015-08-18T16:15:59"/>
        <d v="2015-01-10T18:04:06"/>
        <d v="2014-12-26T16:15:33"/>
        <d v="2015-05-10T00:35:08"/>
        <d v="2015-04-26T21:38:16"/>
        <d v="2015-05-29T16:38:09"/>
        <d v="2015-03-16T17:04:53"/>
        <d v="2015-11-20T16:35:03"/>
        <d v="2014-07-24T22:31:45"/>
        <d v="2016-07-28T10:47:48"/>
        <d v="2014-08-13T02:09:15"/>
        <d v="2015-12-18T22:05:50"/>
        <d v="2014-09-07T05:09:04"/>
        <d v="2014-07-04T17:02:44"/>
        <d v="2014-07-04T19:32:32"/>
        <d v="2014-08-11T16:45:02"/>
        <d v="2016-10-09T09:20:39"/>
        <d v="2015-07-10T07:11:36"/>
        <d v="2016-02-26T16:57:16"/>
        <d v="2016-04-29T03:03:08"/>
        <d v="2015-02-12T23:33:28"/>
        <d v="2016-03-05T00:51:13"/>
        <d v="2016-10-07T19:15:35"/>
        <d v="2015-06-04T19:46:40"/>
        <d v="2014-07-19T21:08:57"/>
        <d v="2016-04-16T20:48:27"/>
        <d v="2014-06-12T19:33:18"/>
        <d v="2014-12-12T20:25:15"/>
        <d v="2014-05-19T11:18:58"/>
        <d v="2015-07-28T02:35:53"/>
        <d v="2014-05-11T12:36:26"/>
        <d v="2015-07-19T11:12:17"/>
        <d v="2015-08-08T19:31:29"/>
        <d v="2015-04-02T18:00:26"/>
        <d v="2016-06-09T20:13:52"/>
        <d v="2014-07-31T18:38:02"/>
        <d v="2014-06-29T04:00:45"/>
        <d v="2015-03-18T00:28:17"/>
        <d v="2014-06-13T17:28:10"/>
        <d v="2016-04-16T14:21:19"/>
        <d v="2015-06-14T22:20:10"/>
        <d v="2016-06-03T20:34:12"/>
        <d v="2016-12-09T14:48:26"/>
        <d v="2016-11-13T00:07:27"/>
        <d v="2015-04-24T19:00:55"/>
        <d v="2015-04-12T22:37:23"/>
        <d v="2014-07-25T08:49:38"/>
        <d v="2014-10-06T02:40:21"/>
        <d v="2015-01-16T19:39:40"/>
        <d v="2016-03-27T17:39:00"/>
        <d v="2015-07-12T05:16:25"/>
        <d v="2014-09-14T21:11:25"/>
        <d v="2016-07-26T20:41:37"/>
        <d v="2016-03-22T03:22:00"/>
        <d v="2016-07-11T23:32:12"/>
        <d v="2016-07-28T15:19:29"/>
        <d v="2016-05-28T00:54:35"/>
        <d v="2015-07-13T12:50:06"/>
        <d v="2015-12-26T16:41:59"/>
        <d v="2015-06-14T19:10:18"/>
        <d v="2016-11-23T16:00:23"/>
        <d v="2014-06-07T16:36:32"/>
        <d v="2015-07-16T10:43:42"/>
        <d v="2014-12-26T22:32:09"/>
        <d v="2015-06-08T13:55:54"/>
        <d v="2015-08-16T10:28:10"/>
        <d v="2016-12-16T00:42:36"/>
        <d v="2015-04-21T21:09:25"/>
        <d v="2014-08-11T17:20:48"/>
        <d v="2016-03-12T22:20:43"/>
        <d v="2015-01-09T17:41:23"/>
        <d v="2015-01-02T16:13:36"/>
        <d v="2015-10-23T03:01:46"/>
        <d v="2016-03-05T23:19:28"/>
        <d v="2016-07-07T00:13:44"/>
        <d v="2014-08-29T21:17:20"/>
        <d v="2014-07-10T06:13:01"/>
        <d v="2015-04-27T21:48:59"/>
        <d v="2015-03-27T10:53:39"/>
        <d v="2014-07-11T12:38:27"/>
        <d v="2015-03-22T20:22:38"/>
        <d v="2016-05-28T15:02:53"/>
        <d v="2015-05-16T18:01:48"/>
        <d v="2016-06-07T06:37:01"/>
        <d v="2015-03-26T21:41:52"/>
        <d v="2015-08-22T06:14:17"/>
        <d v="2014-07-18T16:33:43"/>
        <d v="2015-11-07T16:43:36"/>
        <d v="2015-03-13T20:13:02"/>
        <d v="2015-07-30T05:01:44"/>
        <d v="2015-07-06T15:38:37"/>
        <d v="2016-01-03T04:20:07"/>
        <d v="2015-12-22T20:06:57"/>
        <d v="2015-07-16T21:50:44"/>
        <d v="2016-08-20T15:01:43"/>
        <d v="2015-06-27T01:40:14"/>
        <d v="2015-05-08T10:09:54"/>
        <d v="2015-03-02T22:16:41"/>
        <d v="2014-12-02T12:39:47"/>
        <d v="2016-09-11T20:46:11"/>
        <d v="2016-06-13T17:46:51"/>
        <d v="2014-11-15T20:22:25"/>
        <d v="2016-02-06T02:45:35"/>
        <d v="2014-12-21T20:56:12"/>
        <d v="2015-06-19T10:41:07"/>
        <d v="2016-05-01T22:36:48"/>
        <d v="2016-08-02T22:14:12"/>
        <d v="2015-06-28T18:22:38"/>
        <d v="2015-05-23T17:03:29"/>
        <d v="2015-07-01T03:25:24"/>
        <d v="2016-04-03T16:50:29"/>
        <d v="2014-06-21T18:51:27"/>
        <d v="2014-05-12T11:50:52"/>
        <d v="2014-06-07T01:44:24"/>
        <d v="2014-06-07T14:48:54"/>
        <d v="2015-10-02T15:02:54"/>
        <d v="2014-10-04T05:19:02"/>
        <d v="2015-07-05T05:23:11"/>
        <d v="2015-10-19T19:36:29"/>
        <d v="2015-06-12T18:24:44"/>
        <d v="2015-01-02T02:59:03"/>
        <d v="2015-07-18T10:32:59"/>
        <d v="2015-04-02T04:34:36"/>
        <d v="2014-08-28T20:09:38"/>
        <d v="2015-05-10T21:14:18"/>
        <d v="2015-03-27T23:17:51"/>
        <d v="2015-03-09T17:50:03"/>
        <d v="2014-08-09T17:41:30"/>
        <d v="2015-06-04T10:20:44"/>
        <d v="2014-06-30T21:26:47"/>
        <d v="2014-08-13T15:51:50"/>
        <d v="2014-11-02T14:09:37"/>
        <d v="2016-09-29T06:15:56"/>
        <d v="2015-10-07T15:11:45"/>
        <d v="2015-11-18T21:24:14"/>
        <d v="2014-08-21T15:38:18"/>
        <d v="2016-03-04T22:43:41"/>
        <d v="2016-06-19T19:32:19"/>
        <d v="2014-09-14T15:50:05"/>
        <d v="2015-03-15T17:23:12"/>
        <d v="2014-07-04T04:07:58"/>
        <d v="2017-02-28T18:44:10"/>
        <d v="2015-07-26T03:29:56"/>
        <d v="2015-10-09T16:42:15"/>
        <d v="2015-02-03T00:23:42"/>
        <d v="2016-10-03T08:19:25"/>
        <d v="2016-02-03T14:58:48"/>
        <d v="2016-12-09T16:15:52"/>
        <d v="2015-06-30T19:39:06"/>
        <d v="2015-01-26T20:39:56"/>
        <d v="2014-07-26T19:33:40"/>
        <d v="2017-02-21T00:26:39"/>
        <d v="2016-02-04T23:36:10"/>
        <d v="2014-09-03T14:27:49"/>
        <d v="2015-04-02T18:59:52"/>
        <d v="2016-05-10T22:49:51"/>
        <d v="2014-12-12T05:28:22"/>
        <d v="2015-04-16T20:35:29"/>
        <d v="2017-02-27T13:05:58"/>
        <d v="2015-01-04T00:07:10"/>
        <d v="2015-07-17T18:12:24"/>
        <d v="2015-03-24T03:10:44"/>
        <d v="2014-09-16T15:39:17"/>
        <d v="2014-06-20T15:47:20"/>
        <d v="2016-12-06T23:00:12"/>
        <d v="2015-02-28T06:00:18"/>
        <d v="2014-07-04T04:36:18"/>
        <d v="2015-01-09T20:58:03"/>
        <d v="2015-08-08T11:34:30"/>
        <d v="2014-08-23T18:36:01"/>
        <d v="2015-06-12T02:13:11"/>
        <d v="2015-12-10T19:49:59"/>
        <d v="2016-11-20T11:14:02"/>
        <d v="2015-08-01T00:16:05"/>
        <d v="2015-05-02T05:30:00"/>
        <d v="2015-05-31T14:58:23"/>
        <d v="2015-06-19T22:01:33"/>
        <d v="2014-10-25T19:40:06"/>
        <d v="2014-08-14T03:14:56"/>
        <d v="2014-09-12T08:37:22"/>
        <d v="2015-09-08T18:09:57"/>
        <d v="2014-11-27T19:29:37"/>
        <d v="2015-03-27T06:28:50"/>
        <d v="2015-12-01T05:04:09"/>
        <d v="2015-05-21T19:39:16"/>
        <d v="2016-06-02T23:38:29"/>
        <d v="2016-06-04T11:19:12"/>
        <d v="2014-09-12T12:39:21"/>
        <d v="2014-08-23T15:57:03"/>
        <d v="2016-01-20T16:26:13"/>
        <d v="2016-11-14T09:17:40"/>
        <d v="2014-11-14T13:00:55"/>
        <d v="2015-02-16T18:26:50"/>
        <d v="2015-04-12T23:31:11"/>
        <d v="2014-06-27T23:02:02"/>
        <d v="2014-07-31T20:53:59"/>
        <d v="2014-12-28T02:02:28"/>
        <d v="2014-08-10T06:25:04"/>
        <d v="2015-10-19T16:23:47"/>
        <d v="2016-09-19T19:51:05"/>
        <d v="2016-04-04T08:07:48"/>
        <d v="2015-09-12T03:38:27"/>
        <d v="2016-03-17T04:02:44"/>
        <d v="2016-07-18T23:14:22"/>
        <d v="2015-09-17T16:07:19"/>
        <d v="2015-09-05T15:45:46"/>
        <d v="2016-12-02T06:18:40"/>
        <d v="2016-07-14T15:09:20"/>
        <d v="2015-06-27T21:44:14"/>
        <d v="2014-11-03T09:36:19"/>
        <d v="2014-12-19T11:49:11"/>
        <d v="2014-11-28T14:05:37"/>
        <d v="2015-05-18T21:41:54"/>
        <d v="2015-11-02T18:41:08"/>
        <d v="2015-08-28T15:54:35"/>
        <d v="2015-05-16T19:14:28"/>
        <d v="2015-02-27T20:00:22"/>
        <d v="2016-10-03T03:25:44"/>
        <d v="2014-08-09T07:48:43"/>
        <d v="2015-02-12T02:53:41"/>
        <d v="2016-04-10T16:51:20"/>
        <d v="2016-04-04T19:49:02"/>
        <d v="2015-09-27T18:58:10"/>
        <d v="2016-07-30T01:09:46"/>
        <d v="2014-06-15T15:37:44"/>
        <d v="2015-11-29T20:22:21"/>
        <d v="2016-04-28T22:22:07"/>
        <d v="2016-06-23T23:25:54"/>
        <d v="2014-07-27T22:48:32"/>
        <d v="2014-09-29T18:55:56"/>
        <d v="2016-01-04T20:17:36"/>
        <d v="2014-05-17T21:23:30"/>
        <d v="2015-12-04T14:54:54"/>
        <d v="2015-11-19T03:41:57"/>
        <d v="2015-03-21T17:19:46"/>
        <d v="2016-03-16T05:39:40"/>
        <d v="2014-07-12T17:04:38"/>
        <d v="2017-03-07T06:58:27"/>
        <d v="2016-04-23T19:34:33"/>
        <d v="2016-09-19T20:30:46"/>
        <d v="2016-04-18T20:43:31"/>
        <d v="2014-07-22T12:52:06"/>
        <d v="2015-01-08T01:37:14"/>
        <d v="2016-05-10T16:25:10"/>
        <d v="2016-06-03T13:07:28"/>
        <d v="2016-07-14T20:48:18"/>
        <d v="2014-08-10T20:36:01"/>
        <d v="2016-07-23T18:55:32"/>
        <d v="2015-01-02T15:25:53"/>
        <d v="2015-04-06T21:40:57"/>
        <d v="2014-07-06T14:22:27"/>
        <d v="2016-06-18T04:19:09"/>
        <d v="2015-06-08T19:26:20"/>
        <d v="2014-05-19T20:52:36"/>
        <d v="2014-11-08T23:07:24"/>
        <d v="2016-03-01T16:58:40"/>
        <d v="2016-05-08T13:09:54"/>
        <d v="2014-06-06T22:11:30"/>
        <d v="2015-09-14T01:56:53"/>
        <d v="2015-11-09T17:59:41"/>
        <d v="2016-03-03T16:08:13"/>
        <d v="2015-06-01T15:28:02"/>
        <d v="2015-11-12T22:34:19"/>
        <d v="2015-05-14T20:45:12"/>
        <d v="2014-07-20T09:21:30"/>
        <d v="2015-02-15T16:24:37"/>
        <d v="2014-12-08T06:24:24"/>
        <d v="2015-04-06T09:23:41"/>
        <d v="2015-03-29T23:07:06"/>
        <d v="2014-08-22T19:53:18"/>
        <d v="2016-04-08T15:29:18"/>
        <d v="2017-03-12T23:08:28"/>
        <d v="2014-09-28T01:02:41"/>
        <d v="2015-02-16T14:05:47"/>
        <d v="2014-10-09T03:54:17"/>
        <d v="2014-09-21T19:23:05"/>
        <d v="2016-02-22T18:33:07"/>
        <d v="2014-08-28T18:33:01"/>
        <d v="2015-07-23T23:08:27"/>
        <d v="2014-08-31T16:49:20"/>
        <d v="2014-11-09T18:29:26"/>
        <d v="2015-01-29T13:04:38"/>
        <d v="2015-05-03T13:04:09"/>
        <d v="2015-02-17T07:13:43"/>
        <d v="2016-03-21T05:54:29"/>
        <d v="2015-07-20T18:44:23"/>
        <d v="2014-09-18T20:56:40"/>
        <d v="2014-09-05T16:07:54"/>
        <d v="2016-10-08T21:51:48"/>
        <d v="2016-03-19T16:13:16"/>
        <d v="2015-03-25T04:34:59"/>
        <d v="2014-09-27T21:52:38"/>
        <d v="2015-01-17T14:01:07"/>
        <d v="2016-03-10T23:59:23"/>
        <d v="2015-09-01T16:04:57"/>
        <d v="2015-06-27T05:42:16"/>
        <d v="2015-11-05T15:43:59"/>
        <d v="2017-03-05T23:18:01"/>
        <d v="2014-06-06T22:31:40"/>
        <d v="2015-12-15T00:36:10"/>
        <d v="2016-02-05T15:43:19"/>
        <d v="2014-11-29T14:02:44"/>
        <d v="2015-11-16T19:25:16"/>
        <d v="2016-10-02T06:27:04"/>
        <d v="2015-04-04T22:44:10"/>
        <d v="2014-10-22T21:11:27"/>
        <d v="2014-07-15T22:29:24"/>
        <d v="2016-06-07T01:41:55"/>
        <d v="2014-09-18T19:10:10"/>
        <d v="2015-11-28T16:06:07"/>
        <d v="2015-06-20T05:33:24"/>
        <d v="2016-08-08T11:22:34"/>
        <d v="2015-01-22T02:01:04"/>
        <d v="2014-12-06T22:58:45"/>
        <d v="2015-04-11T05:16:22"/>
        <d v="2014-08-22T04:49:49"/>
        <d v="2014-10-23T15:36:50"/>
        <d v="2015-01-18T00:32:23"/>
        <d v="2016-04-07T12:13:07"/>
        <d v="2015-07-15T23:00:15"/>
        <d v="2014-10-24T15:16:31"/>
        <d v="2014-06-02T19:26:37"/>
        <d v="2014-09-14T21:05:16"/>
        <d v="2014-11-16T16:33:48"/>
        <d v="2016-10-01T20:11:25"/>
        <d v="2014-06-20T15:33:51"/>
        <d v="2016-07-14T22:23:59"/>
        <d v="2015-12-03T23:14:40"/>
        <d v="2016-04-17T01:27:24"/>
        <d v="2014-09-15T15:22:32"/>
        <d v="2014-06-20T16:40:56"/>
        <d v="2016-03-23T03:23:43"/>
        <d v="2016-07-03T17:44:28"/>
        <d v="2014-06-28T16:21:24"/>
        <d v="2015-04-30T14:07:06"/>
        <d v="2014-08-13T22:50:11"/>
        <d v="2016-05-20T00:56:28"/>
        <d v="2015-09-19T02:49:10"/>
        <d v="2017-01-14T23:07:35"/>
        <d v="2015-02-18T15:52:36"/>
        <d v="2015-02-27T16:00:20"/>
        <d v="2016-12-27T19:18:51"/>
        <d v="2014-07-23T18:35:11"/>
        <d v="2015-04-15T08:17:06"/>
        <d v="2015-11-06T13:16:15"/>
        <d v="2014-06-20T01:06:09"/>
        <d v="2014-10-24T19:05:49"/>
        <d v="2016-12-22T17:03:14"/>
        <d v="2017-01-28T18:54:02"/>
        <d v="2016-06-20T22:32:01"/>
        <d v="2016-06-21T16:45:16"/>
        <d v="2015-03-09T13:57:05"/>
        <d v="2015-11-30T04:32:33"/>
        <d v="2016-01-15T18:16:56"/>
        <d v="2016-10-10T10:28:26"/>
        <d v="2015-03-26T14:29:35"/>
        <d v="2015-11-27T22:34:59"/>
        <d v="2016-07-18T17:49:46"/>
        <d v="2015-01-17T14:42:04"/>
        <d v="2015-05-29T17:34:48"/>
        <d v="2015-08-24T16:08:57"/>
        <d v="2015-01-17T12:09:11"/>
        <d v="2015-03-07T04:40:47"/>
        <d v="2015-07-24T19:34:53"/>
        <d v="2014-10-09T02:05:00"/>
        <d v="2016-12-20T00:45:50"/>
        <d v="2017-02-15T12:43:39"/>
        <d v="2016-01-06T19:47:17"/>
        <d v="2016-06-05T17:19:57"/>
        <d v="2016-08-19T20:24:33"/>
        <d v="2014-11-15T02:59:50"/>
        <d v="2017-01-26T21:41:22"/>
        <d v="2016-05-16T20:21:13"/>
        <d v="2015-08-03T19:59:26"/>
        <d v="2016-10-28T06:40:34"/>
        <d v="2016-12-24T00:15:09"/>
        <d v="2015-03-21T01:11:06"/>
        <d v="2014-10-02T22:00:01"/>
        <d v="2017-03-04T00:45:37"/>
        <d v="2015-11-30T12:56:44"/>
        <d v="2016-06-22T15:02:31"/>
        <d v="2015-02-25T03:15:40"/>
        <d v="2016-03-02T22:43:06"/>
        <d v="2016-01-20T13:45:23"/>
      </sharedItems>
      <fieldGroup par="21" base="18">
        <rangePr groupBy="months" startDate="2009-06-17T03:55:13" endDate="2017-04-15T15:30:07"/>
        <groupItems count="14">
          <s v="&lt;6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5/2017"/>
        </groupItems>
      </fieldGroup>
    </cacheField>
    <cacheField name="Date ended conversion " numFmtId="14">
      <sharedItems containsSemiMixedTypes="0" containsNonDate="0" containsDate="1" containsString="0" minDate="2009-09-10T19:26:00" maxDate="2017-06-03T19:12:00" count="4092">
        <d v="2015-08-23T03:00:00"/>
        <d v="2017-04-02T14:24:43"/>
        <d v="2016-03-17T16:51:23"/>
        <d v="2014-09-07T12:21:47"/>
        <d v="2016-01-19T20:01:19"/>
        <d v="2016-08-29T05:35:00"/>
        <d v="2014-07-15T01:44:10"/>
        <d v="2016-08-05T01:07:47"/>
        <d v="2016-05-16T21:00:00"/>
        <d v="2016-05-18T02:29:04"/>
        <d v="2014-07-26T01:37:59"/>
        <d v="2016-09-22T03:00:00"/>
        <d v="2014-08-16T03:00:00"/>
        <d v="2016-07-24T20:27:00"/>
        <d v="2014-08-13T13:59:00"/>
        <d v="2015-10-28T20:14:00"/>
        <d v="2014-07-17T05:30:00"/>
        <d v="2014-12-05T18:33:42"/>
        <d v="2014-10-18T13:00:56"/>
        <d v="2015-08-20T19:35:34"/>
        <d v="2015-10-14T18:11:52"/>
        <d v="2014-10-27T15:03:09"/>
        <d v="2015-02-01T07:59:00"/>
        <d v="2015-05-31T15:20:00"/>
        <d v="2015-10-16T19:39:00"/>
        <d v="2016-02-09T00:36:01"/>
        <d v="2014-09-17T12:22:24"/>
        <d v="2014-12-17T04:57:13"/>
        <d v="2016-01-16T23:08:04"/>
        <d v="2014-08-22T16:09:28"/>
        <d v="2014-09-21T07:01:55"/>
        <d v="2016-02-25T19:00:34"/>
        <d v="2016-06-13T03:59:00"/>
        <d v="2015-12-09T16:51:41"/>
        <d v="2014-09-05T07:43:21"/>
        <d v="2015-05-29T00:00:00"/>
        <d v="2015-05-05T06:22:05"/>
        <d v="2015-03-30T16:37:59"/>
        <d v="2013-06-11T01:22:24"/>
        <d v="2014-06-25T22:59:00"/>
        <d v="2014-07-20T04:00:00"/>
        <d v="2014-11-05T13:39:14"/>
        <d v="2015-01-28T15:20:26"/>
        <d v="2014-08-13T00:00:00"/>
        <d v="2014-11-07T02:22:17"/>
        <d v="2016-05-28T14:58:27"/>
        <d v="2016-01-15T23:09:34"/>
        <d v="2015-01-19T20:40:07"/>
        <d v="2015-04-01T12:00:00"/>
        <d v="2015-11-24T04:14:05"/>
        <d v="2015-03-02T17:00:00"/>
        <d v="2015-09-10T22:17:17"/>
        <d v="2014-08-17T16:50:46"/>
        <d v="2014-05-05T22:00:00"/>
        <d v="2016-01-25T17:07:01"/>
        <d v="2016-06-27T23:15:16"/>
        <d v="2015-07-09T16:00:00"/>
        <d v="2015-05-26T19:59:22"/>
        <d v="2014-12-20T18:52:52"/>
        <d v="2015-10-15T21:00:00"/>
        <d v="2014-04-23T00:00:00"/>
        <d v="2013-07-07T19:32:37"/>
        <d v="2013-04-03T19:11:18"/>
        <d v="2014-01-28T04:59:00"/>
        <d v="2013-08-08T00:26:21"/>
        <d v="2014-09-11T05:59:00"/>
        <d v="2016-08-18T20:23:40"/>
        <d v="2012-08-15T14:00:04"/>
        <d v="2014-03-26T13:39:51"/>
        <d v="2011-11-02T06:59:00"/>
        <d v="2011-10-05T21:30:45"/>
        <d v="2012-06-28T06:30:57"/>
        <d v="2012-12-16T00:00:00"/>
        <d v="2011-06-03T03:59:00"/>
        <d v="2016-02-21T11:41:35"/>
        <d v="2013-05-24T05:01:12"/>
        <d v="2012-01-27T17:35:58"/>
        <d v="2012-06-21T02:59:00"/>
        <d v="2016-10-02T17:32:01"/>
        <d v="2014-05-26T18:38:13"/>
        <d v="2014-01-10T02:00:56"/>
        <d v="2012-08-14T03:02:00"/>
        <d v="2011-11-09T19:41:01"/>
        <d v="2015-03-25T11:30:00"/>
        <d v="2011-06-15T18:11:26"/>
        <d v="2011-10-24T03:00:37"/>
        <d v="2016-01-27T14:20:45"/>
        <d v="2010-07-04T01:41:00"/>
        <d v="2014-07-23T15:48:51"/>
        <d v="2013-07-03T18:03:12"/>
        <d v="2011-08-12T07:08:19"/>
        <d v="2011-06-17T09:39:24"/>
        <d v="2017-03-04T08:00:00"/>
        <d v="2012-08-03T21:00:00"/>
        <d v="2014-05-08T17:13:42"/>
        <d v="2012-03-28T00:07:21"/>
        <d v="2010-09-01T03:00:00"/>
        <d v="2011-08-12T03:14:42"/>
        <d v="2013-01-07T23:30:00"/>
        <d v="2014-02-22T21:39:59"/>
        <d v="2012-12-05T19:04:46"/>
        <d v="2013-02-24T18:38:30"/>
        <d v="2011-01-23T03:08:53"/>
        <d v="2014-04-07T19:20:30"/>
        <d v="2011-05-04T01:00:00"/>
        <d v="2016-06-14T00:00:00"/>
        <d v="2012-05-03T18:38:21"/>
        <d v="2011-05-25T23:34:47"/>
        <d v="2013-07-01T14:42:50"/>
        <d v="2011-03-29T00:37:10"/>
        <d v="2013-12-15T05:59:00"/>
        <d v="2015-07-01T07:59:47"/>
        <d v="2014-05-14T02:00:00"/>
        <d v="2011-09-06T15:00:00"/>
        <d v="2012-02-13T06:34:48"/>
        <d v="2012-03-06T17:44:04"/>
        <d v="2011-05-09T10:55:55"/>
        <d v="2010-07-10T19:00:00"/>
        <d v="2011-08-29T01:17:16"/>
        <d v="2011-09-13T23:00:00"/>
        <d v="2016-11-03T01:11:47"/>
        <d v="2015-05-19T10:16:00"/>
        <d v="2016-11-10T10:21:47"/>
        <d v="2014-11-28T22:00:00"/>
        <d v="2015-06-15T22:17:22"/>
        <d v="2017-03-06T23:51:20"/>
        <d v="2015-07-12T02:00:00"/>
        <d v="2015-05-04T13:59:01"/>
        <d v="2016-11-20T05:28:13"/>
        <d v="2014-11-30T22:29:43"/>
        <d v="2014-07-17T20:16:00"/>
        <d v="2016-08-06T00:00:00"/>
        <d v="2014-12-08T20:30:07"/>
        <d v="2016-07-01T17:31:00"/>
        <d v="2015-10-05T17:00:00"/>
        <d v="2014-08-01T19:00:00"/>
        <d v="2015-06-16T10:16:00"/>
        <d v="2015-11-12T13:46:33"/>
        <d v="2015-09-01T04:59:00"/>
        <d v="2015-08-12T22:06:12"/>
        <d v="2015-04-20T03:45:32"/>
        <d v="2015-07-01T03:40:23"/>
        <d v="2014-12-17T22:26:18"/>
        <d v="2016-10-04T05:55:00"/>
        <d v="2015-05-14T17:17:52"/>
        <d v="2015-09-11T13:00:52"/>
        <d v="2017-02-18T00:23:18"/>
        <d v="2015-02-08T18:18:00"/>
        <d v="2016-03-29T06:45:36"/>
        <d v="2015-01-25T08:00:00"/>
        <d v="2015-06-26T03:53:02"/>
        <d v="2015-07-19T13:13:11"/>
        <d v="2014-10-24T01:51:40"/>
        <d v="2015-01-02T15:04:04"/>
        <d v="2015-07-04T13:08:15"/>
        <d v="2015-08-23T13:25:35"/>
        <d v="2014-09-03T02:59:56"/>
        <d v="2016-03-28T21:52:52"/>
        <d v="2014-11-22T01:50:28"/>
        <d v="2016-08-03T10:25:45"/>
        <d v="2015-09-15T21:54:51"/>
        <d v="2014-08-02T16:29:55"/>
        <d v="2014-09-16T23:42:00"/>
        <d v="2015-11-01T00:00:00"/>
        <d v="2014-10-20T18:18:21"/>
        <d v="2016-02-12T15:48:44"/>
        <d v="2017-02-16T01:49:22"/>
        <d v="2015-09-04T22:15:35"/>
        <d v="2015-04-19T19:02:50"/>
        <d v="2014-11-18T12:07:39"/>
        <d v="2015-09-30T05:28:00"/>
        <d v="2016-09-12T04:20:14"/>
        <d v="2015-04-19T08:28:43"/>
        <d v="2015-03-31T13:45:08"/>
        <d v="2015-06-08T18:12:56"/>
        <d v="2014-09-29T18:40:11"/>
        <d v="2015-09-05T19:46:39"/>
        <d v="2015-04-24T00:08:46"/>
        <d v="2015-12-27T23:55:45"/>
        <d v="2016-04-04T01:55:55"/>
        <d v="2015-05-14T19:00:00"/>
        <d v="2015-07-23T17:48:15"/>
        <d v="2017-02-07T00:17:12"/>
        <d v="2014-12-27T20:26:50"/>
        <d v="2014-10-02T03:59:00"/>
        <d v="2016-09-18T21:52:19"/>
        <d v="2017-04-03T20:00:00"/>
        <d v="2015-08-21T06:59:00"/>
        <d v="2014-10-06T04:23:35"/>
        <d v="2016-10-04T16:34:37"/>
        <d v="2016-07-17T15:37:26"/>
        <d v="2015-11-02T10:35:38"/>
        <d v="2014-11-17T19:00:32"/>
        <d v="2014-12-29T23:26:06"/>
        <d v="2016-04-06T23:55:31"/>
        <d v="2015-08-10T16:05:32"/>
        <d v="2015-11-10T21:00:00"/>
        <d v="2017-03-20T21:00:00"/>
        <d v="2014-11-05T09:12:02"/>
        <d v="2016-10-02T02:58:22"/>
        <d v="2014-10-16T02:00:03"/>
        <d v="2015-03-11T19:38:49"/>
        <d v="2015-11-08T20:59:00"/>
        <d v="2015-03-01T20:21:04"/>
        <d v="2016-09-04T14:00:03"/>
        <d v="2015-11-06T15:10:22"/>
        <d v="2016-09-06T00:06:23"/>
        <d v="2015-02-04T04:43:58"/>
        <d v="2015-01-16T08:52:47"/>
        <d v="2015-08-10T22:08:55"/>
        <d v="2015-11-01T05:00:00"/>
        <d v="2015-10-20T03:50:17"/>
        <d v="2016-05-17T20:08:40"/>
        <d v="2015-09-16T14:06:41"/>
        <d v="2015-04-06T15:22:29"/>
        <d v="2016-03-19T23:59:00"/>
        <d v="2015-05-23T22:00:37"/>
        <d v="2015-01-28T15:22:29"/>
        <d v="2015-06-15T15:04:49"/>
        <d v="2016-05-02T06:59:00"/>
        <d v="2015-09-20T20:06:00"/>
        <d v="2015-04-28T19:06:04"/>
        <d v="2015-04-27T02:39:00"/>
        <d v="2016-06-22T01:05:00"/>
        <d v="2015-08-10T05:38:46"/>
        <d v="2016-05-09T22:04:14"/>
        <d v="2015-07-01T09:29:00"/>
        <d v="2015-08-09T21:27:21"/>
        <d v="2015-07-02T16:28:25"/>
        <d v="2016-03-15T22:24:57"/>
        <d v="2015-07-05T18:39:11"/>
        <d v="2016-02-02T23:00:51"/>
        <d v="2015-03-30T19:49:06"/>
        <d v="2016-10-30T21:52:52"/>
        <d v="2015-07-22T00:50:59"/>
        <d v="2015-08-09T21:48:17"/>
        <d v="2016-02-05T00:00:00"/>
        <d v="2016-04-08T13:51:09"/>
        <d v="2017-01-30T09:00:00"/>
        <d v="2015-12-09T12:00:00"/>
        <d v="2013-06-05T17:00:11"/>
        <d v="2015-01-21T16:45:04"/>
        <d v="2012-01-20T11:49:50"/>
        <d v="2014-03-25T01:08:24"/>
        <d v="2010-04-16T07:06:00"/>
        <d v="2012-09-16T01:16:25"/>
        <d v="2011-01-18T09:43:25"/>
        <d v="2010-11-16T03:39:00"/>
        <d v="2012-02-07T18:35:09"/>
        <d v="2010-09-22T17:40:00"/>
        <d v="2013-07-07T13:34:51"/>
        <d v="2012-06-16T19:00:00"/>
        <d v="2010-07-02T03:59:00"/>
        <d v="2012-03-17T15:37:15"/>
        <d v="2015-11-17T02:00:00"/>
        <d v="2011-04-16T11:38:02"/>
        <d v="2013-04-16T18:27:47"/>
        <d v="2016-06-19T15:02:42"/>
        <d v="2011-07-19T01:14:26"/>
        <d v="2015-05-09T17:42:49"/>
        <d v="2010-08-17T09:59:00"/>
        <d v="2012-07-08T14:55:00"/>
        <d v="2011-03-29T05:57:08"/>
        <d v="2012-10-28T22:54:54"/>
        <d v="2012-06-11T14:53:15"/>
        <d v="2010-06-10T20:16:00"/>
        <d v="2010-05-24T03:51:00"/>
        <d v="2014-07-26T10:51:39"/>
        <d v="2011-12-08T04:39:38"/>
        <d v="2017-03-25T04:43:42"/>
        <d v="2011-06-25T04:00:00"/>
        <d v="2014-02-02T08:00:00"/>
        <d v="2010-05-29T18:49:00"/>
        <d v="2011-08-03T11:57:46"/>
        <d v="2012-05-06T06:59:00"/>
        <d v="2012-12-11T01:46:06"/>
        <d v="2012-05-29T00:57:54"/>
        <d v="2015-06-23T21:23:39"/>
        <d v="2012-11-12T00:58:59"/>
        <d v="2017-03-30T02:01:00"/>
        <d v="2014-06-30T14:10:35"/>
        <d v="2009-09-10T19:26:00"/>
        <d v="2010-03-25T22:00:00"/>
        <d v="2011-07-02T04:59:00"/>
        <d v="2012-02-21T17:43:00"/>
        <d v="2013-10-20T18:08:48"/>
        <d v="2013-04-25T18:35:24"/>
        <d v="2012-12-03T04:00:00"/>
        <d v="2012-07-27T04:03:13"/>
        <d v="2013-12-03T10:57:14"/>
        <d v="2011-03-05T07:59:00"/>
        <d v="2013-06-01T00:01:00"/>
        <d v="2011-11-29T03:59:00"/>
        <d v="2014-05-21T16:01:54"/>
        <d v="2010-08-19T16:00:00"/>
        <d v="2013-12-02T00:00:00"/>
        <d v="2012-10-08T11:24:43"/>
        <d v="2015-06-01T03:59:00"/>
        <d v="2014-06-09T21:00:00"/>
        <d v="2010-12-18T06:24:20"/>
        <d v="2011-05-25T23:02:18"/>
        <d v="2013-04-19T16:42:15"/>
        <d v="2012-03-26T20:33:58"/>
        <d v="2012-07-03T01:42:26"/>
        <d v="2012-10-02T02:00:00"/>
        <d v="2012-04-10T15:07:29"/>
        <d v="2013-04-20T19:05:33"/>
        <d v="2013-03-10T22:40:01"/>
        <d v="2011-04-10T16:40:10"/>
        <d v="2012-10-04T18:02:14"/>
        <d v="2011-11-20T02:00:00"/>
        <d v="2012-02-01T07:59:00"/>
        <d v="2013-05-15T21:03:52"/>
        <d v="2010-09-11T15:59:00"/>
        <d v="2013-04-01T19:59:48"/>
        <d v="2012-09-22T18:32:14"/>
        <d v="2015-01-11T04:59:00"/>
        <d v="2014-01-11T16:14:43"/>
        <d v="2013-04-26T23:55:51"/>
        <d v="2010-03-05T07:59:00"/>
        <d v="2016-01-22T23:00:00"/>
        <d v="2016-12-09T11:43:06"/>
        <d v="2016-06-13T13:40:48"/>
        <d v="2017-01-21T07:59:00"/>
        <d v="2015-09-01T15:01:48"/>
        <d v="2017-01-20T04:30:33"/>
        <d v="2017-04-14T22:57:00"/>
        <d v="2015-04-22T08:00:00"/>
        <d v="2015-12-02T04:00:00"/>
        <d v="2015-12-08T04:00:00"/>
        <d v="2013-06-17T03:59:00"/>
        <d v="2016-07-18T13:57:14"/>
        <d v="2015-11-28T08:00:00"/>
        <d v="2016-05-08T14:16:31"/>
        <d v="2015-06-15T19:00:00"/>
        <d v="2015-06-08T22:00:00"/>
        <d v="2015-12-14T15:18:38"/>
        <d v="2015-04-14T02:05:08"/>
        <d v="2016-10-04T01:00:00"/>
        <d v="2015-05-30T18:14:28"/>
        <d v="2017-04-08T21:00:00"/>
        <d v="2014-11-01T03:59:00"/>
        <d v="2016-05-30T18:44:25"/>
        <d v="2014-12-15T03:00:00"/>
        <d v="2015-07-02T02:20:00"/>
        <d v="2015-06-20T22:39:50"/>
        <d v="2015-11-14T12:00:21"/>
        <d v="2015-12-15T12:53:29"/>
        <d v="2015-09-21T14:05:16"/>
        <d v="2017-03-27T11:58:28"/>
        <d v="2016-10-12T03:59:00"/>
        <d v="2016-05-08T22:09:14"/>
        <d v="2014-11-08T04:01:08"/>
        <d v="2015-12-20T20:00:19"/>
        <d v="2016-05-09T18:52:01"/>
        <d v="2015-01-01T08:03:14"/>
        <d v="2016-04-16T18:16:33"/>
        <d v="2015-05-25T05:19:57"/>
        <d v="2016-07-16T15:00:00"/>
        <d v="2014-12-15T05:12:00"/>
        <d v="2015-08-23T03:11:00"/>
        <d v="2014-12-24T01:01:46"/>
        <d v="2014-09-08T00:00:00"/>
        <d v="2010-06-02T19:22:00"/>
        <d v="2014-07-22T03:59:00"/>
        <d v="2014-03-31T14:33:19"/>
        <d v="2012-06-20T19:01:58"/>
        <d v="2013-06-01T04:59:00"/>
        <d v="2015-04-15T13:32:02"/>
        <d v="2012-02-15T13:14:29"/>
        <d v="2017-02-06T19:05:00"/>
        <d v="2013-03-04T18:25:39"/>
        <d v="2016-05-06T16:00:00"/>
        <d v="2012-08-18T21:53:18"/>
        <d v="2011-10-17T21:20:31"/>
        <d v="2014-04-01T17:18:00"/>
        <d v="2016-09-25T10:51:56"/>
        <d v="2015-12-15T07:01:00"/>
        <d v="2016-02-25T23:52:00"/>
        <d v="2012-06-03T16:31:12"/>
        <d v="2016-02-23T17:16:32"/>
        <d v="2012-08-30T05:00:00"/>
        <d v="2012-10-07T17:01:40"/>
        <d v="2014-06-19T02:49:19"/>
        <d v="2015-02-06T18:45:47"/>
        <d v="2014-12-22T15:01:41"/>
        <d v="2015-09-10T22:49:51"/>
        <d v="2015-09-15T06:00:00"/>
        <d v="2016-08-28T01:49:40"/>
        <d v="2014-04-07T22:59:00"/>
        <d v="2015-06-08T00:52:52"/>
        <d v="2012-01-18T00:59:00"/>
        <d v="2011-10-09T03:00:00"/>
        <d v="2013-11-10T17:00:52"/>
        <d v="2016-05-18T18:38:02"/>
        <d v="2012-05-28T21:32:00"/>
        <d v="2012-08-07T13:33:26"/>
        <d v="2010-10-02T03:44:00"/>
        <d v="2015-05-30T19:02:06"/>
        <d v="2017-01-14T12:00:00"/>
        <d v="2014-06-17T03:30:00"/>
        <d v="2011-09-07T20:12:50"/>
        <d v="2015-12-06T13:56:57"/>
        <d v="2011-09-10T07:08:00"/>
        <d v="2014-03-08T23:04:00"/>
        <d v="2014-04-06T02:02:19"/>
        <d v="2011-06-09T05:59:00"/>
        <d v="2011-12-20T21:54:10"/>
        <d v="2013-12-06T18:39:50"/>
        <d v="2016-08-22T20:42:24"/>
        <d v="2015-07-19T23:33:17"/>
        <d v="2014-01-22T05:00:00"/>
        <d v="2012-08-25T17:49:38"/>
        <d v="2012-08-19T21:03:31"/>
        <d v="2013-11-12T01:31:05"/>
        <d v="2014-11-17T12:00:00"/>
        <d v="2014-03-11T09:30:31"/>
        <d v="2013-05-09T04:33:00"/>
        <d v="2015-08-23T06:46:37"/>
        <d v="2013-07-30T20:13:07"/>
        <d v="2014-04-14T04:40:31"/>
        <d v="2015-09-21T11:47:36"/>
        <d v="2014-10-12T06:14:57"/>
        <d v="2013-07-06T22:13:50"/>
        <d v="2012-04-26T08:01:39"/>
        <d v="2015-12-28T21:40:04"/>
        <d v="2016-04-01T17:05:14"/>
        <d v="2015-11-22T18:59:00"/>
        <d v="2014-07-17T22:00:00"/>
        <d v="2009-12-28T04:59:00"/>
        <d v="2013-10-12T02:34:27"/>
        <d v="2016-08-05T20:54:43"/>
        <d v="2015-11-21T17:26:21"/>
        <d v="2015-11-11T15:07:02"/>
        <d v="2014-01-01T21:01:42"/>
        <d v="2013-10-14T17:56:20"/>
        <d v="2013-08-31T08:41:53"/>
        <d v="2016-11-08T07:38:46"/>
        <d v="2015-12-19T07:15:58"/>
        <d v="2014-11-17T18:16:58"/>
        <d v="2016-04-24T22:39:13"/>
        <d v="2013-12-03T19:03:16"/>
        <d v="2015-03-22T21:19:43"/>
        <d v="2014-03-13T00:21:41"/>
        <d v="2012-03-17T21:46:01"/>
        <d v="2015-06-21T08:02:55"/>
        <d v="2015-04-04T02:00:20"/>
        <d v="2013-04-23T12:19:23"/>
        <d v="2014-06-14T18:11:35"/>
        <d v="2013-11-17T13:38:05"/>
        <d v="2014-03-17T22:43:20"/>
        <d v="2014-02-25T17:09:51"/>
        <d v="2015-06-13T16:53:35"/>
        <d v="2015-03-22T19:47:59"/>
        <d v="2014-12-27T13:14:00"/>
        <d v="2012-05-18T00:31:00"/>
        <d v="2013-11-22T03:59:00"/>
        <d v="2014-09-16T18:25:12"/>
        <d v="2013-06-14T16:47:40"/>
        <d v="2011-12-14T16:22:07"/>
        <d v="2014-07-02T04:00:00"/>
        <d v="2013-07-03T20:19:27"/>
        <d v="2011-09-10T03:02:21"/>
        <d v="2011-10-25T17:02:33"/>
        <d v="2016-06-18T20:22:15"/>
        <d v="2014-07-28T02:52:54"/>
        <d v="2012-10-08T22:37:44"/>
        <d v="2012-10-29T16:18:54"/>
        <d v="2012-08-11T03:51:05"/>
        <d v="2014-10-06T23:45:24"/>
        <d v="2014-02-16T04:00:00"/>
        <d v="2014-05-20T16:19:39"/>
        <d v="2014-09-23T22:08:38"/>
        <d v="2014-10-18T16:45:19"/>
        <d v="2017-03-20T07:53:49"/>
        <d v="2015-06-06T02:04:03"/>
        <d v="2014-07-04T03:59:00"/>
        <d v="2012-06-18T20:02:14"/>
        <d v="2015-05-02T20:51:49"/>
        <d v="2014-12-22T10:47:15"/>
        <d v="2013-09-09T12:00:15"/>
        <d v="2012-11-10T16:08:09"/>
        <d v="2016-05-15T14:34:00"/>
        <d v="2013-03-01T04:44:32"/>
        <d v="2015-12-06T23:32:52"/>
        <d v="2013-06-17T12:08:19"/>
        <d v="2014-07-02T22:37:19"/>
        <d v="2017-01-25T15:16:34"/>
        <d v="2017-02-09T01:18:20"/>
        <d v="2012-02-05T11:33:00"/>
        <d v="2012-09-22T23:14:45"/>
        <d v="2016-02-27T23:34:59"/>
        <d v="2016-11-13T00:50:30"/>
        <d v="2015-06-20T17:25:38"/>
        <d v="2014-08-03T03:00:00"/>
        <d v="2015-08-16T19:51:45"/>
        <d v="2014-03-13T22:21:14"/>
        <d v="2015-01-25T05:00:00"/>
        <d v="2012-01-23T18:17:29"/>
        <d v="2009-11-12T20:59:00"/>
        <d v="2010-06-08T22:16:00"/>
        <d v="2011-08-09T05:37:31"/>
        <d v="2012-04-18T12:17:05"/>
        <d v="2015-02-17T12:38:23"/>
        <d v="2012-05-11T22:36:27"/>
        <d v="2016-01-25T02:21:26"/>
        <d v="2013-09-10T13:15:20"/>
        <d v="2012-11-19T23:00:57"/>
        <d v="2012-06-25T14:14:00"/>
        <d v="2015-07-29T15:09:30"/>
        <d v="2016-04-01T04:13:59"/>
        <d v="2013-05-07T06:16:22"/>
        <d v="2016-12-21T18:48:47"/>
        <d v="2016-09-15T07:00:00"/>
        <d v="2014-09-09T14:44:07"/>
        <d v="2016-01-29T11:46:41"/>
        <d v="2015-06-27T18:41:20"/>
        <d v="2017-03-05T14:46:01"/>
        <d v="2015-10-07T14:46:00"/>
        <d v="2013-01-05T09:23:41"/>
        <d v="2016-01-10T16:51:01"/>
        <d v="2016-12-02T04:59:00"/>
        <d v="2016-04-20T23:58:45"/>
        <d v="2015-10-22T03:11:16"/>
        <d v="2016-07-02T17:12:49"/>
        <d v="2014-10-14T09:37:21"/>
        <d v="2015-09-07T17:00:00"/>
        <d v="2017-03-20T16:05:00"/>
        <d v="2015-07-22T21:20:00"/>
        <d v="2017-02-11T05:00:00"/>
        <d v="2015-07-25T02:00:00"/>
        <d v="2017-01-17T06:59:00"/>
        <d v="2016-06-13T00:10:08"/>
        <d v="2016-06-16T10:26:05"/>
        <d v="2015-12-02T23:00:00"/>
        <d v="2017-02-06T13:05:05"/>
        <d v="2015-09-03T18:00:00"/>
        <d v="2015-12-05T19:26:31"/>
        <d v="2016-06-13T19:04:23"/>
        <d v="2016-08-05T01:11:47"/>
        <d v="2015-03-07T19:36:46"/>
        <d v="2015-11-29T01:07:14"/>
        <d v="2016-06-03T16:41:56"/>
        <d v="2014-12-02T02:12:42"/>
        <d v="2016-08-04T15:46:00"/>
        <d v="2015-12-16T15:13:09"/>
        <d v="2015-11-17T16:01:55"/>
        <d v="2016-03-12T16:42:44"/>
        <d v="2015-11-29T21:40:48"/>
        <d v="2015-08-08T15:17:02"/>
        <d v="2017-03-03T05:00:00"/>
        <d v="2015-09-01T17:53:00"/>
        <d v="2016-02-09T14:48:16"/>
        <d v="2014-12-15T18:16:31"/>
        <d v="2014-11-19T16:26:12"/>
        <d v="2016-07-13T08:29:03"/>
        <d v="2016-02-06T20:38:37"/>
        <d v="2017-01-02T23:36:43"/>
        <d v="2015-04-24T20:11:45"/>
        <d v="2016-01-13T06:47:40"/>
        <d v="2015-01-17T18:30:45"/>
        <d v="2015-11-26T15:48:33"/>
        <d v="2017-01-18T09:20:15"/>
        <d v="2015-03-20T01:40:47"/>
        <d v="2016-04-12T22:37:55"/>
        <d v="2015-08-10T18:50:49"/>
        <d v="2016-08-14T16:25:33"/>
        <d v="2015-02-01T20:13:14"/>
        <d v="2016-02-16T11:00:00"/>
        <d v="2016-02-01T20:20:12"/>
        <d v="2016-03-20T19:09:29"/>
        <d v="2015-08-27T03:59:00"/>
        <d v="2015-12-05T18:11:28"/>
        <d v="2015-02-18T01:12:00"/>
        <d v="2016-11-19T10:38:27"/>
        <d v="2015-07-14T16:37:23"/>
        <d v="2015-04-28T10:19:12"/>
        <d v="2016-06-20T14:08:22"/>
        <d v="2015-10-08T13:53:13"/>
        <d v="2015-01-25T20:27:03"/>
        <d v="2016-10-23T21:47:47"/>
        <d v="2015-09-02T00:18:24"/>
        <d v="2015-04-15T18:00:00"/>
        <d v="2015-04-19T21:31:27"/>
        <d v="2015-04-16T16:11:56"/>
        <d v="2016-01-01T00:00:00"/>
        <d v="2015-03-18T20:30:07"/>
        <d v="2015-05-17T18:10:33"/>
        <d v="2016-12-18T19:28:06"/>
        <d v="2015-08-08T14:44:59"/>
        <d v="2016-03-10T13:01:00"/>
        <d v="2015-08-22T13:02:10"/>
        <d v="2015-01-03T05:34:20"/>
        <d v="2015-05-07T15:15:45"/>
        <d v="2016-05-17T18:43:26"/>
        <d v="2015-06-04T01:40:38"/>
        <d v="2016-12-03T21:31:32"/>
        <d v="2016-08-31T16:00:00"/>
        <d v="2015-01-05T00:03:01"/>
        <d v="2015-04-08T15:16:00"/>
        <d v="2015-06-09T19:09:22"/>
        <d v="2015-01-26T20:35:39"/>
        <d v="2015-07-19T19:03:35"/>
        <d v="2014-09-14T15:20:23"/>
        <d v="2014-09-28T00:50:56"/>
        <d v="2015-09-23T08:35:08"/>
        <d v="2015-06-24T15:00:00"/>
        <d v="2015-12-23T20:48:56"/>
        <d v="2015-07-16T22:06:20"/>
        <d v="2015-12-30T01:49:04"/>
        <d v="2015-05-23T19:56:26"/>
        <d v="2016-02-19T13:27:17"/>
        <d v="2016-10-03T00:45:46"/>
        <d v="2015-11-01T04:59:00"/>
        <d v="2016-07-25T01:29:00"/>
        <d v="2015-10-26T02:55:59"/>
        <d v="2017-03-28T09:01:47"/>
        <d v="2015-06-08T08:14:03"/>
        <d v="2016-01-09T19:26:43"/>
        <d v="2014-12-26T16:36:30"/>
        <d v="2014-09-25T17:12:18"/>
        <d v="2016-08-07T23:42:17"/>
        <d v="2016-08-01T18:35:38"/>
        <d v="2015-06-28T00:13:17"/>
        <d v="2015-06-14T23:44:01"/>
        <d v="2017-04-26T20:29:37"/>
        <d v="2015-09-15T13:22:00"/>
        <d v="2016-04-14T23:00:00"/>
        <d v="2014-08-13T16:37:37"/>
        <d v="2016-06-14T15:18:28"/>
        <d v="2015-10-07T05:10:00"/>
        <d v="2016-06-28T18:32:09"/>
        <d v="2015-12-26T16:49:25"/>
        <d v="2016-07-18T23:00:00"/>
        <d v="2015-03-29T22:17:09"/>
        <d v="2015-05-13T02:12:42"/>
        <d v="2015-07-07T10:47:00"/>
        <d v="2017-03-28T23:04:00"/>
        <d v="2017-04-25T13:14:22"/>
        <d v="2014-11-13T13:59:55"/>
        <d v="2016-12-25T23:00:00"/>
        <d v="2015-09-13T13:40:48"/>
        <d v="2015-09-19T15:37:54"/>
        <d v="2015-07-01T15:24:35"/>
        <d v="2014-11-29T01:00:00"/>
        <d v="2016-09-12T00:37:54"/>
        <d v="2014-09-11T20:27:47"/>
        <d v="2016-04-17T17:25:49"/>
        <d v="2014-11-14T16:38:28"/>
        <d v="2014-10-17T21:53:33"/>
        <d v="2015-01-19T01:53:04"/>
        <d v="2015-01-13T00:25:11"/>
        <d v="2017-01-01T17:34:10"/>
        <d v="2015-09-20T14:50:40"/>
        <d v="2015-08-08T22:58:33"/>
        <d v="2015-04-12T21:58:32"/>
        <d v="2016-05-18T18:18:39"/>
        <d v="2016-01-23T20:17:52"/>
        <d v="2015-08-26T18:00:00"/>
        <d v="2015-09-23T14:14:55"/>
        <d v="2014-12-10T18:47:59"/>
        <d v="2016-11-23T15:29:19"/>
        <d v="2015-02-16T10:30:47"/>
        <d v="2015-08-18T20:14:16"/>
        <d v="2015-05-14T15:59:35"/>
        <d v="2017-02-13T17:04:21"/>
        <d v="2014-09-17T19:58:18"/>
        <d v="2016-11-29T08:57:43"/>
        <d v="2015-06-11T19:57:02"/>
        <d v="2016-08-06T15:00:58"/>
        <d v="2016-07-20T08:10:00"/>
        <d v="2015-02-14T04:00:00"/>
        <d v="2015-02-01T04:59:00"/>
        <d v="2014-10-02T20:10:17"/>
        <d v="2014-09-12T02:47:07"/>
        <d v="2015-02-01T06:59:00"/>
        <d v="2015-03-10T18:26:21"/>
        <d v="2016-07-29T09:41:35"/>
        <d v="2016-06-21T09:02:18"/>
        <d v="2016-10-04T16:41:49"/>
        <d v="2014-10-18T12:02:11"/>
        <d v="2016-11-26T19:20:04"/>
        <d v="2017-04-14T17:22:02"/>
        <d v="2016-12-01T21:36:04"/>
        <d v="2014-08-25T03:00:00"/>
        <d v="2015-02-12T20:47:52"/>
        <d v="2015-09-03T16:09:30"/>
        <d v="2017-03-08T18:00:53"/>
        <d v="2015-11-15T02:30:53"/>
        <d v="2017-01-08T04:59:00"/>
        <d v="2016-10-10T06:00:00"/>
        <d v="2015-08-01T00:40:46"/>
        <d v="2017-01-22T09:01:03"/>
        <d v="2015-05-31T19:23:47"/>
        <d v="2017-03-04T15:55:59"/>
        <d v="2014-12-01T12:30:20"/>
        <d v="2014-08-25T22:15:02"/>
        <d v="2016-03-05T12:33:09"/>
        <d v="2014-10-19T02:00:00"/>
        <d v="2013-12-23T16:00:00"/>
        <d v="2017-02-10T16:31:21"/>
        <d v="2014-08-23T15:54:40"/>
        <d v="2016-12-25T18:26:27"/>
        <d v="2017-03-03T23:32:00"/>
        <d v="2017-03-23T04:37:48"/>
        <d v="2017-02-21T11:47:58"/>
        <d v="2017-01-14T18:39:00"/>
        <d v="2017-02-01T15:55:27"/>
        <d v="2014-10-14T13:56:40"/>
        <d v="2015-01-05T00:59:19"/>
        <d v="2014-09-20T00:44:00"/>
        <d v="2017-01-14T12:01:08"/>
        <d v="2016-03-16T16:20:32"/>
        <d v="2016-07-06T12:42:12"/>
        <d v="2017-03-31T18:54:42"/>
        <d v="2015-12-06T03:10:40"/>
        <d v="2015-01-01T00:00:00"/>
        <d v="2014-10-06T20:30:02"/>
        <d v="2017-03-21T05:59:00"/>
        <d v="2016-03-25T00:57:56"/>
        <d v="2012-02-29T15:34:51"/>
        <d v="2014-09-01T13:43:27"/>
        <d v="2012-05-09T18:19:38"/>
        <d v="2015-08-30T03:59:00"/>
        <d v="2011-07-31T15:19:23"/>
        <d v="2016-01-13T15:01:52"/>
        <d v="2013-05-13T01:01:27"/>
        <d v="2013-02-14T21:20:00"/>
        <d v="2011-09-21T20:05:57"/>
        <d v="2012-10-20T04:27:41"/>
        <d v="2012-01-07T17:53:11"/>
        <d v="2012-02-22T06:00:00"/>
        <d v="2013-10-30T10:11:01"/>
        <d v="2014-01-20T10:04:52"/>
        <d v="2015-06-09T05:00:00"/>
        <d v="2015-01-04T00:39:00"/>
        <d v="2013-12-22T04:59:00"/>
        <d v="2014-03-17T20:00:00"/>
        <d v="2015-01-01T04:59:00"/>
        <d v="2014-09-11T12:03:49"/>
        <d v="2015-07-22T03:31:22"/>
        <d v="2013-07-12T15:33:26"/>
        <d v="2014-04-21T21:01:52"/>
        <d v="2012-05-17T21:00:00"/>
        <d v="2013-01-13T22:58:23"/>
        <d v="2013-06-03T13:44:05"/>
        <d v="2012-10-24T03:59:00"/>
        <d v="2015-02-15T10:54:00"/>
        <d v="2014-09-10T20:19:26"/>
        <d v="2017-02-28T22:35:30"/>
        <d v="2013-03-27T21:04:32"/>
        <d v="2011-09-04T15:07:55"/>
        <d v="2016-11-16T11:00:00"/>
        <d v="2015-03-17T14:09:51"/>
        <d v="2013-02-05T17:58:41"/>
        <d v="2013-06-20T00:41:00"/>
        <d v="2011-05-19T17:24:19"/>
        <d v="2013-01-06T01:18:34"/>
        <d v="2010-11-08T20:04:28"/>
        <d v="2014-08-09T07:55:39"/>
        <d v="2016-12-27T19:20:13"/>
        <d v="2014-03-05T18:02:06"/>
        <d v="2017-01-04T06:00:00"/>
        <d v="2013-09-15T10:43:28"/>
        <d v="2015-10-11T04:09:21"/>
        <d v="2014-11-19T13:01:24"/>
        <d v="2015-03-19T18:48:03"/>
        <d v="2015-06-21T03:26:50"/>
        <d v="2014-01-16T04:58:10"/>
        <d v="2014-01-26T23:54:54"/>
        <d v="2013-03-27T23:59:29"/>
        <d v="2016-03-01T19:46:42"/>
        <d v="2009-12-02T03:59:00"/>
        <d v="2015-06-10T23:01:00"/>
        <d v="2014-03-26T18:43:38"/>
        <d v="2012-01-16T01:26:35"/>
        <d v="2015-11-11T05:00:00"/>
        <d v="2013-08-31T23:32:57"/>
        <d v="2014-05-31T16:51:20"/>
        <d v="2010-11-15T04:00:00"/>
        <d v="2011-06-03T16:10:25"/>
        <d v="2013-07-09T00:01:14"/>
        <d v="2012-09-25T18:11:42"/>
        <d v="2012-05-28T22:00:00"/>
        <d v="2014-04-17T02:35:19"/>
        <d v="2013-03-31T14:15:15"/>
        <d v="2012-06-11T15:47:00"/>
        <d v="2013-12-02T15:03:46"/>
        <d v="2012-08-07T03:59:00"/>
        <d v="2013-02-21T07:59:00"/>
        <d v="2013-03-04T01:08:59"/>
        <d v="2013-12-14T05:59:00"/>
        <d v="2013-12-08T21:58:03"/>
        <d v="2013-08-03T04:59:00"/>
        <d v="2011-10-06T17:06:00"/>
        <d v="2012-05-08T04:59:00"/>
        <d v="2013-10-16T21:10:00"/>
        <d v="2012-05-30T04:00:00"/>
        <d v="2014-10-31T14:09:47"/>
        <d v="2012-05-28T16:00:46"/>
        <d v="2014-10-12T10:24:14"/>
        <d v="2011-08-01T19:05:20"/>
        <d v="2012-10-18T04:05:00"/>
        <d v="2011-06-29T01:00:00"/>
        <d v="2011-08-23T03:59:00"/>
        <d v="2011-08-16T23:00:00"/>
        <d v="2011-10-08T16:35:39"/>
        <d v="2017-04-01T02:00:00"/>
        <d v="2015-01-22T04:59:00"/>
        <d v="2014-02-19T20:00:30"/>
        <d v="2012-10-02T01:21:02"/>
        <d v="2013-08-10T16:52:00"/>
        <d v="2013-04-01T13:58:00"/>
        <d v="2012-08-20T23:02:45"/>
        <d v="2011-07-01T18:04:00"/>
        <d v="2014-12-02T22:01:43"/>
        <d v="2013-05-10T06:30:00"/>
        <d v="2012-04-11T04:59:00"/>
        <d v="2012-09-07T17:01:00"/>
        <d v="2014-01-21T04:44:00"/>
        <d v="2014-07-10T05:00:00"/>
        <d v="2015-06-04T04:01:00"/>
        <d v="2012-11-05T22:44:10"/>
        <d v="2015-04-22T22:20:52"/>
        <d v="2010-05-19T06:59:00"/>
        <d v="2012-11-29T07:21:24"/>
        <d v="2012-04-25T23:55:30"/>
        <d v="2012-03-16T19:49:00"/>
        <d v="2012-07-26T16:24:00"/>
        <d v="2016-08-13T19:14:00"/>
        <d v="2013-04-22T11:37:05"/>
        <d v="2012-05-28T15:31:34"/>
        <d v="2012-02-21T08:13:00"/>
        <d v="2014-05-20T21:04:35"/>
        <d v="2013-08-01T03:59:00"/>
        <d v="2012-06-19T03:00:00"/>
        <d v="2013-11-07T01:21:58"/>
        <d v="2014-06-01T23:57:42"/>
        <d v="2012-02-17T21:33:05"/>
        <d v="2012-10-23T18:19:16"/>
        <d v="2016-10-25T05:26:27"/>
        <d v="2014-12-11T21:07:43"/>
        <d v="2013-11-14T03:59:00"/>
        <d v="2017-01-08T08:00:00"/>
        <d v="2014-12-02T04:59:00"/>
        <d v="2016-10-06T03:59:00"/>
        <d v="2014-04-10T14:00:00"/>
        <d v="2015-08-10T19:09:36"/>
        <d v="2015-05-15T19:00:33"/>
        <d v="2015-04-16T02:34:24"/>
        <d v="2016-05-26T04:59:00"/>
        <d v="2016-08-31T19:45:00"/>
        <d v="2016-11-24T21:00:00"/>
        <d v="2015-03-19T19:58:29"/>
        <d v="2017-01-28T05:05:46"/>
        <d v="2016-08-24T03:00:17"/>
        <d v="2016-11-25T19:00:00"/>
        <d v="2015-12-26T14:57:11"/>
        <d v="2015-05-16T22:59:00"/>
        <d v="2015-07-05T00:00:00"/>
        <d v="2013-12-23T12:35:13"/>
        <d v="2016-10-17T23:10:04"/>
        <d v="2013-12-12T14:19:08"/>
        <d v="2012-03-14T02:49:26"/>
        <d v="2013-11-16T09:59:00"/>
        <d v="2013-02-16T18:33:17"/>
        <d v="2015-03-31T15:10:00"/>
        <d v="2010-01-01T04:59:00"/>
        <d v="2014-02-07T00:39:58"/>
        <d v="2013-05-09T19:17:37"/>
        <d v="2013-10-02T00:32:03"/>
        <d v="2013-12-30T14:28:15"/>
        <d v="2011-04-10T19:48:47"/>
        <d v="2012-12-12T05:00:40"/>
        <d v="2013-06-04T14:00:34"/>
        <d v="2015-10-22T17:22:11"/>
        <d v="2013-03-07T11:55:27"/>
        <d v="2014-01-19T18:56:00"/>
        <d v="2011-01-23T05:35:24"/>
        <d v="2012-06-29T19:55:05"/>
        <d v="2012-11-30T07:42:18"/>
        <d v="2012-02-14T06:01:26"/>
        <d v="2011-10-07T20:39:10"/>
        <d v="2016-04-02T22:27:15"/>
        <d v="2012-06-12T02:31:00"/>
        <d v="2017-01-30T22:35:11"/>
        <d v="2016-10-16T20:53:33"/>
        <d v="2012-06-27T23:00:55"/>
        <d v="2011-10-02T06:00:00"/>
        <d v="2014-11-05T18:49:03"/>
        <d v="2013-12-22T17:46:19"/>
        <d v="2014-09-21T00:45:30"/>
        <d v="2010-09-01T04:00:00"/>
        <d v="2015-05-02T20:32:43"/>
        <d v="2016-07-06T23:33:30"/>
        <d v="2010-11-25T03:03:49"/>
        <d v="2015-09-28T04:00:00"/>
        <d v="2012-12-29T17:31:48"/>
        <d v="2012-02-15T18:11:50"/>
        <d v="2011-06-28T02:22:42"/>
        <d v="2016-04-30T19:23:22"/>
        <d v="2010-07-09T19:11:00"/>
        <d v="2014-09-30T15:30:00"/>
        <d v="2012-10-24T02:25:00"/>
        <d v="2016-02-03T01:55:37"/>
        <d v="2011-02-24T05:45:26"/>
        <d v="2014-04-13T03:33:10"/>
        <d v="2011-10-12T04:37:03"/>
        <d v="2010-08-27T04:59:00"/>
        <d v="2012-08-23T04:00:00"/>
        <d v="2017-04-03T13:05:19"/>
        <d v="2014-02-24T00:07:25"/>
        <d v="2013-01-11T03:37:27"/>
        <d v="2012-06-05T03:20:19"/>
        <d v="2012-09-25T18:19:07"/>
        <d v="2012-04-01T04:59:00"/>
        <d v="2010-11-22T05:00:00"/>
        <d v="2014-08-14T02:30:00"/>
        <d v="2015-01-01T22:59:21"/>
        <d v="2013-01-19T15:24:05"/>
        <d v="2013-12-15T17:07:02"/>
        <d v="2012-01-12T05:06:16"/>
        <d v="2014-11-01T12:43:13"/>
        <d v="2014-12-23T00:02:03"/>
        <d v="2013-03-16T22:37:49"/>
        <d v="2013-12-28T22:08:31"/>
        <d v="2010-08-08T22:40:00"/>
        <d v="2012-06-14T19:44:55"/>
        <d v="2012-12-19T00:00:00"/>
        <d v="2012-05-10T04:42:49"/>
        <d v="2010-07-26T21:32:00"/>
        <d v="2014-04-16T22:00:00"/>
        <d v="2013-04-22T22:15:45"/>
        <d v="2014-06-12T04:03:29"/>
        <d v="2014-06-04T06:00:00"/>
        <d v="2016-02-29T08:00:29"/>
        <d v="2012-02-18T20:00:00"/>
        <d v="2013-12-04T20:09:17"/>
        <d v="2012-10-03T11:30:48"/>
        <d v="2013-07-31T19:58:00"/>
        <d v="2015-09-11T00:12:06"/>
        <d v="2017-03-13T02:19:05"/>
        <d v="2016-03-20T20:14:20"/>
        <d v="2016-12-30T17:01:45"/>
        <d v="2016-05-19T14:00:00"/>
        <d v="2017-03-21T23:59:00"/>
        <d v="2016-10-10T18:00:48"/>
        <d v="2016-07-31T18:45:06"/>
        <d v="2016-04-12T19:52:44"/>
        <d v="2016-03-23T01:02:56"/>
        <d v="2016-02-17T18:01:01"/>
        <d v="2016-07-05T15:41:12"/>
        <d v="2016-12-19T15:43:32"/>
        <d v="2015-02-25T03:56:39"/>
        <d v="2015-09-20T20:00:39"/>
        <d v="2016-10-14T07:05:00"/>
        <d v="2015-05-27T20:55:59"/>
        <d v="2016-12-18T14:15:33"/>
        <d v="2015-05-11T04:59:00"/>
        <d v="2015-02-19T04:11:05"/>
        <d v="2017-04-14T14:02:35"/>
        <d v="2017-03-23T19:00:00"/>
        <d v="2016-03-13T17:05:53"/>
        <d v="2016-11-17T15:15:19"/>
        <d v="2015-10-02T15:05:19"/>
        <d v="2016-11-26T03:59:00"/>
        <d v="2016-11-06T15:15:32"/>
        <d v="2016-05-23T05:06:14"/>
        <d v="2014-09-15T20:20:34"/>
        <d v="2017-03-12T07:16:47"/>
        <d v="2017-02-23T04:59:00"/>
        <d v="2015-07-02T17:01:00"/>
        <d v="2014-10-05T06:59:00"/>
        <d v="2015-12-10T01:21:33"/>
        <d v="2016-04-25T16:59:16"/>
        <d v="2016-07-29T16:43:05"/>
        <d v="2015-09-14T01:24:57"/>
        <d v="2016-03-23T22:36:37"/>
        <d v="2016-03-27T07:25:01"/>
        <d v="2016-07-21T18:59:00"/>
        <d v="2014-12-31T22:42:02"/>
        <d v="2014-09-09T22:43:42"/>
        <d v="2016-11-02T18:04:46"/>
        <d v="2016-09-23T20:54:00"/>
        <d v="2015-04-28T01:46:48"/>
        <d v="2016-01-31T23:00:00"/>
        <d v="2016-02-10T00:00:00"/>
        <d v="2014-07-24T07:04:10"/>
        <d v="2016-11-01T08:33:45"/>
        <d v="2016-10-29T22:24:55"/>
        <d v="2014-10-04T18:49:24"/>
        <d v="2016-08-12T18:51:00"/>
        <d v="2016-06-07T21:11:59"/>
        <d v="2016-12-13T05:00:00"/>
        <d v="2014-12-31T22:59:00"/>
        <d v="2014-12-30T16:00:00"/>
        <d v="2014-08-27T15:27:00"/>
        <d v="2014-12-29T03:28:17"/>
        <d v="2015-12-20T05:03:21"/>
        <d v="2014-12-14T08:02:00"/>
        <d v="2017-04-15T00:26:00"/>
        <d v="2017-03-02T17:16:53"/>
        <d v="2016-01-17T05:59:00"/>
        <d v="2017-04-16T16:01:01"/>
        <d v="2016-03-20T17:00:27"/>
        <d v="2015-11-30T14:59:43"/>
        <d v="2015-01-12T07:11:00"/>
        <d v="2017-01-14T15:00:23"/>
        <d v="2017-01-28T19:25:15"/>
        <d v="2016-07-20T14:30:46"/>
        <d v="2016-10-06T02:59:00"/>
        <d v="2015-01-18T21:33:15"/>
        <d v="2017-02-24T10:34:12"/>
        <d v="2016-01-29T20:00:00"/>
        <d v="2015-02-01T00:03:35"/>
        <d v="2015-12-26T22:04:55"/>
        <d v="2016-05-08T01:34:16"/>
        <d v="2015-12-22T17:12:15"/>
        <d v="2016-08-14T11:48:53"/>
        <d v="2015-03-07T23:22:29"/>
        <d v="2015-07-03T00:47:00"/>
        <d v="2015-11-17T04:00:00"/>
        <d v="2015-06-17T15:31:17"/>
        <d v="2015-07-21T22:04:21"/>
        <d v="2016-03-02T13:56:03"/>
        <d v="2015-04-16T19:00:37"/>
        <d v="2016-05-01T08:46:56"/>
        <d v="2014-11-23T00:49:07"/>
        <d v="2017-04-06T20:00:00"/>
        <d v="2015-05-05T21:59:00"/>
        <d v="2016-10-13T11:35:49"/>
        <d v="2016-01-16T18:20:10"/>
        <d v="2016-07-24T16:00:25"/>
        <d v="2017-01-12T17:34:40"/>
        <d v="2016-09-05T03:59:00"/>
        <d v="2015-03-14T15:23:40"/>
        <d v="2013-02-07T08:00:00"/>
        <d v="2015-06-18T05:00:00"/>
        <d v="2016-04-19T04:33:43"/>
        <d v="2017-01-13T07:59:00"/>
        <d v="2016-09-27T17:00:09"/>
        <d v="2014-08-31T01:26:32"/>
        <d v="2014-10-13T10:00:00"/>
        <d v="2015-06-20T06:04:15"/>
        <d v="2015-04-05T20:27:00"/>
        <d v="2014-09-23T20:59:10"/>
        <d v="2016-01-26T20:26:00"/>
        <d v="2014-12-06T20:38:35"/>
        <d v="2016-10-26T01:16:29"/>
        <d v="2016-03-14T10:20:45"/>
        <d v="2015-10-15T19:07:57"/>
        <d v="2014-09-27T00:20:25"/>
        <d v="2016-07-07T20:09:00"/>
        <d v="2017-04-06T04:08:52"/>
        <d v="2014-09-10T22:00:00"/>
        <d v="2016-04-07T23:49:05"/>
        <d v="2015-05-25T16:16:17"/>
        <d v="2017-01-04T21:54:43"/>
        <d v="2015-04-26T00:00:00"/>
        <d v="2015-04-13T17:57:36"/>
        <d v="2015-05-16T21:54:53"/>
        <d v="2016-06-02T01:00:00"/>
        <d v="2016-08-12T19:22:21"/>
        <d v="2016-10-01T00:44:22"/>
        <d v="2013-08-07T05:28:23"/>
        <d v="2014-03-22T09:08:42"/>
        <d v="2013-09-04T23:06:22"/>
        <d v="2014-01-21T20:32:11"/>
        <d v="2016-05-11T07:54:24"/>
        <d v="2013-12-27T06:30:59"/>
        <d v="2012-11-01T00:17:02"/>
        <d v="2015-12-18T19:04:53"/>
        <d v="2014-03-08T19:58:17"/>
        <d v="2011-11-16T23:09:01"/>
        <d v="2014-02-04T04:09:05"/>
        <d v="2012-06-06T21:41:56"/>
        <d v="2014-10-12T09:04:10"/>
        <d v="2016-02-14T04:00:11"/>
        <d v="2011-08-22T04:42:01"/>
        <d v="2016-06-14T13:35:36"/>
        <d v="2014-06-11T03:18:53"/>
        <d v="2015-02-28T22:14:52"/>
        <d v="2012-09-10T21:44:48"/>
        <d v="2014-09-02T15:49:43"/>
        <d v="2014-09-08T21:53:24"/>
        <d v="2016-04-14T15:06:15"/>
        <d v="2014-09-24T20:48:11"/>
        <d v="2014-07-16T17:08:07"/>
        <d v="2014-05-25T19:11:07"/>
        <d v="2015-07-27T04:32:55"/>
        <d v="2015-06-29T04:27:33"/>
        <d v="2016-05-11T18:41:12"/>
        <d v="2013-02-06T00:37:18"/>
        <d v="2016-03-13T23:22:17"/>
        <d v="2011-11-09T17:07:13"/>
        <d v="2013-09-30T12:53:40"/>
        <d v="2014-11-04T03:30:00"/>
        <d v="2014-04-02T19:01:17"/>
        <d v="2014-05-14T18:18:15"/>
        <d v="2015-06-13T20:04:28"/>
        <d v="2016-03-16T02:39:31"/>
        <d v="2016-08-14T18:12:00"/>
        <d v="2014-01-09T05:59:00"/>
        <d v="2016-07-19T05:19:50"/>
        <d v="2014-07-12T09:50:21"/>
        <d v="2014-04-24T02:15:27"/>
        <d v="2012-05-05T16:46:15"/>
        <d v="2014-08-23T20:40:24"/>
        <d v="2012-05-14T14:17:15"/>
        <d v="2016-12-19T19:03:10"/>
        <d v="2013-01-07T22:23:42"/>
        <d v="2016-02-08T04:53:10"/>
        <d v="2015-02-19T08:30:00"/>
        <d v="2014-09-14T23:27:00"/>
        <d v="2013-11-09T08:18:07"/>
        <d v="2016-04-30T15:41:35"/>
        <d v="2012-07-10T20:20:08"/>
        <d v="2016-01-25T14:21:53"/>
        <d v="2014-05-06T02:59:39"/>
        <d v="2014-05-07T19:01:04"/>
        <d v="2011-11-28T20:56:40"/>
        <d v="2016-04-13T21:25:16"/>
        <d v="2013-06-30T16:53:45"/>
        <d v="2014-05-20T12:34:08"/>
        <d v="2015-05-31T16:00:51"/>
        <d v="2015-10-26T14:58:50"/>
        <d v="2016-08-14T07:51:34"/>
        <d v="2014-12-15T21:30:00"/>
        <d v="2014-09-07T15:35:17"/>
        <d v="2016-07-06T06:21:33"/>
        <d v="2014-12-27T00:55:00"/>
        <d v="2016-01-24T21:47:48"/>
        <d v="2017-02-01T02:46:11"/>
        <d v="2014-08-31T09:46:21"/>
        <d v="2014-12-30T04:33:00"/>
        <d v="2016-09-06T23:44:54"/>
        <d v="2016-01-19T16:07:09"/>
        <d v="2016-05-24T19:40:21"/>
        <d v="2017-02-21T21:45:31"/>
        <d v="2015-02-01T08:20:26"/>
        <d v="2015-09-06T11:05:21"/>
        <d v="2015-08-09T16:47:30"/>
        <d v="2015-03-20T00:08:47"/>
        <d v="2016-01-17T04:38:46"/>
        <d v="2015-05-30T04:22:00"/>
        <d v="2014-11-02T17:56:32"/>
        <d v="2014-06-02T22:52:53"/>
        <d v="2014-11-19T23:19:43"/>
        <d v="2017-01-01T05:06:21"/>
        <d v="2016-07-17T17:02:46"/>
        <d v="2016-02-08T22:54:35"/>
        <d v="2015-10-08T02:27:43"/>
        <d v="2015-06-15T17:01:52"/>
        <d v="2015-07-19T17:08:25"/>
        <d v="2015-10-07T02:36:46"/>
        <d v="2014-09-14T18:20:08"/>
        <d v="2015-03-27T01:42:42"/>
        <d v="2015-01-05T16:04:40"/>
        <d v="2015-01-09T02:12:08"/>
        <d v="2015-07-31T15:45:00"/>
        <d v="2015-04-28T02:43:06"/>
        <d v="2015-06-19T15:06:29"/>
        <d v="2014-10-26T16:24:24"/>
        <d v="2014-09-09T17:22:00"/>
        <d v="2016-07-19T17:23:02"/>
        <d v="2014-08-06T05:08:50"/>
        <d v="2015-07-27T04:00:00"/>
        <d v="2014-10-13T17:38:15"/>
        <d v="2016-10-23T01:17:45"/>
        <d v="2015-03-25T08:29:23"/>
        <d v="2015-06-30T21:26:11"/>
        <d v="2014-12-14T20:18:47"/>
        <d v="2014-09-20T16:22:32"/>
        <d v="2015-09-03T04:27:37"/>
        <d v="2016-06-08T20:12:07"/>
        <d v="2015-08-15T17:28:59"/>
        <d v="2017-04-06T13:00:00"/>
        <d v="2014-11-15T15:51:36"/>
        <d v="2014-09-16T21:44:12"/>
        <d v="2015-11-28T17:17:07"/>
        <d v="2014-07-29T19:21:54"/>
        <d v="2015-04-01T08:08:41"/>
        <d v="2017-02-12T16:42:00"/>
        <d v="2016-12-03T03:59:00"/>
        <d v="2017-03-09T14:23:31"/>
        <d v="2015-07-09T04:00:00"/>
        <d v="2015-07-02T22:42:00"/>
        <d v="2015-06-17T18:00:00"/>
        <d v="2017-01-28T16:49:00"/>
        <d v="2016-07-30T23:29:55"/>
        <d v="2014-10-01T15:58:45"/>
        <d v="2016-04-20T13:29:20"/>
        <d v="2017-03-14T12:09:38"/>
        <d v="2016-05-10T17:37:33"/>
        <d v="2015-05-09T11:42:59"/>
        <d v="2016-01-20T09:00:00"/>
        <d v="2016-01-18T19:38:59"/>
        <d v="2016-07-14T05:59:00"/>
        <d v="2016-01-31T03:00:00"/>
        <d v="2015-08-08T18:30:00"/>
        <d v="2015-05-17T11:27:36"/>
        <d v="2016-08-15T14:34:06"/>
        <d v="2015-07-28T06:55:54"/>
        <d v="2015-07-01T14:45:27"/>
        <d v="2016-01-04T05:00:00"/>
        <d v="2015-07-14T12:09:11"/>
        <d v="2017-04-11T13:29:00"/>
        <d v="2016-05-01T10:00:00"/>
        <d v="2016-04-24T16:01:04"/>
        <d v="2017-03-28T20:18:25"/>
        <d v="2015-07-01T21:00:00"/>
        <d v="2016-07-10T20:47:41"/>
        <d v="2015-12-28T01:00:00"/>
        <d v="2017-03-03T18:08:20"/>
        <d v="2015-07-10T20:10:05"/>
        <d v="2014-06-30T22:09:16"/>
        <d v="2015-11-02T23:03:00"/>
        <d v="2016-08-14T19:25:40"/>
        <d v="2015-12-02T03:00:00"/>
        <d v="2016-11-20T11:05:13"/>
        <d v="2015-09-25T15:05:12"/>
        <d v="2017-01-04T00:00:00"/>
        <d v="2016-05-02T04:00:00"/>
        <d v="2016-12-11T05:15:09"/>
        <d v="2014-07-07T13:11:42"/>
        <d v="2013-11-22T21:44:38"/>
        <d v="2014-05-22T01:00:00"/>
        <d v="2014-09-07T07:00:00"/>
        <d v="2011-10-29T17:30:08"/>
        <d v="2012-05-17T16:00:00"/>
        <d v="2011-03-27T23:20:30"/>
        <d v="2015-09-28T01:00:00"/>
        <d v="2013-11-06T20:21:10"/>
        <d v="2012-03-23T22:46:14"/>
        <d v="2015-03-05T18:55:42"/>
        <d v="2014-01-15T03:14:59"/>
        <d v="2012-08-28T16:00:00"/>
        <d v="2012-09-24T06:47:45"/>
        <d v="2011-09-06T14:38:56"/>
        <d v="2012-02-05T23:06:07"/>
        <d v="2013-08-12T21:51:00"/>
        <d v="2014-12-04T05:59:00"/>
        <d v="2011-10-12T13:18:00"/>
        <d v="2011-08-08T21:00:00"/>
        <d v="2013-05-23T21:00:00"/>
        <d v="2014-07-15T14:23:54"/>
        <d v="2012-01-06T02:02:29"/>
        <d v="2013-06-06T07:00:55"/>
        <d v="2014-07-14T06:59:00"/>
        <d v="2012-08-07T17:46:51"/>
        <d v="2014-10-07T15:25:31"/>
        <d v="2011-10-26T19:32:47"/>
        <d v="2013-11-24T23:42:49"/>
        <d v="2014-10-04T18:48:27"/>
        <d v="2011-02-01T04:59:00"/>
        <d v="2014-01-01T21:17:32"/>
        <d v="2012-03-14T22:03:51"/>
        <d v="2011-05-04T01:03:10"/>
        <d v="2013-10-01T14:40:12"/>
        <d v="2014-07-10T03:59:00"/>
        <d v="2014-03-29T20:13:40"/>
        <d v="2014-03-01T08:13:47"/>
        <d v="2014-03-19T18:18:12"/>
        <d v="2014-04-29T01:00:00"/>
        <d v="2013-11-29T15:54:43"/>
        <d v="2010-12-31T15:43:35"/>
        <d v="2014-02-11T21:02:25"/>
        <d v="2013-08-24T14:02:38"/>
        <d v="2013-10-21T20:17:27"/>
        <d v="2016-05-17T00:00:00"/>
        <d v="2012-04-25T19:34:02"/>
        <d v="2013-12-14T17:24:19"/>
        <d v="2010-07-16T04:00:00"/>
        <d v="2014-10-01T17:31:31"/>
        <d v="2012-09-30T16:33:45"/>
        <d v="2013-09-07T20:49:47"/>
        <d v="2009-10-02T04:00:00"/>
        <d v="2012-10-05T13:29:07"/>
        <d v="2014-07-26T02:00:00"/>
        <d v="2014-04-24T01:22:50"/>
        <d v="2011-04-01T18:10:54"/>
        <d v="2013-08-28T17:50:36"/>
        <d v="2014-01-09T04:59:00"/>
        <d v="2013-04-11T04:00:00"/>
        <d v="2017-01-31T16:59:00"/>
        <d v="2015-07-21T13:59:35"/>
        <d v="2015-03-20T14:00:00"/>
        <d v="2015-07-13T14:54:16"/>
        <d v="2016-09-10T04:00:00"/>
        <d v="2017-02-04T03:14:05"/>
        <d v="2015-05-24T06:59:00"/>
        <d v="2015-05-08T07:00:00"/>
        <d v="2015-11-06T22:59:00"/>
        <d v="2015-12-15T17:49:31"/>
        <d v="2015-11-19T11:00:00"/>
        <d v="2015-08-29T17:00:00"/>
        <d v="2016-04-14T00:12:53"/>
        <d v="2016-06-01T17:55:58"/>
        <d v="2016-05-29T16:20:32"/>
        <d v="2015-08-14T19:32:39"/>
        <d v="2016-07-02T18:57:00"/>
        <d v="2015-08-21T03:00:00"/>
        <d v="2017-01-01T02:23:31"/>
        <d v="2016-08-31T11:00:00"/>
        <d v="2017-04-13T03:40:05"/>
        <d v="2016-08-21T17:30:00"/>
        <d v="2015-01-04T10:58:54"/>
        <d v="2016-03-19T12:04:39"/>
        <d v="2016-11-08T14:43:32"/>
        <d v="2015-11-15T21:11:08"/>
        <d v="2016-09-19T16:00:50"/>
        <d v="2016-12-31T20:15:19"/>
        <d v="2015-05-19T16:52:02"/>
        <d v="2016-04-03T17:01:54"/>
        <d v="2016-11-21T16:04:20"/>
        <d v="2015-12-07T01:00:00"/>
        <d v="2016-03-30T23:05:09"/>
        <d v="2016-08-21T14:00:00"/>
        <d v="2015-02-11T01:02:52"/>
        <d v="2014-08-11T16:00:00"/>
        <d v="2017-01-30T23:00:00"/>
        <d v="2017-01-23T17:58:57"/>
        <d v="2015-06-21T15:45:25"/>
        <d v="2016-05-27T06:55:00"/>
        <d v="2016-11-13T15:12:32"/>
        <d v="2017-01-30T02:03:55"/>
        <d v="2015-02-15T19:00:28"/>
        <d v="2015-06-29T16:17:15"/>
        <d v="2016-11-14T15:25:34"/>
        <d v="2015-01-02T06:19:05"/>
        <d v="2016-08-02T04:00:00"/>
        <d v="2016-09-17T12:05:54"/>
        <d v="2017-02-27T01:26:48"/>
        <d v="2014-08-16T02:33:45"/>
        <d v="2016-04-11T18:34:47"/>
        <d v="2016-01-05T22:28:22"/>
        <d v="2015-01-17T20:43:48"/>
        <d v="2017-04-03T13:51:19"/>
        <d v="2015-09-02T19:17:13"/>
        <d v="2015-01-08T16:31:55"/>
        <d v="2014-09-15T14:17:33"/>
        <d v="2016-11-01T14:58:37"/>
        <d v="2015-08-17T19:35:39"/>
        <d v="2016-09-19T03:59:00"/>
        <d v="2016-07-31T18:57:19"/>
        <d v="2014-08-14T19:32:39"/>
        <d v="2013-07-28T01:49:11"/>
        <d v="2015-04-07T15:18:45"/>
        <d v="2015-01-18T12:08:53"/>
        <d v="2016-01-16T06:59:00"/>
        <d v="2016-01-26T00:18:54"/>
        <d v="2016-03-14T17:45:44"/>
        <d v="2015-10-06T03:59:00"/>
        <d v="2013-04-11T00:00:00"/>
        <d v="2016-07-12T19:22:59"/>
        <d v="2012-12-31T10:00:00"/>
        <d v="2013-08-05T00:56:00"/>
        <d v="2013-04-01T05:59:00"/>
        <d v="2011-07-26T13:42:03"/>
        <d v="2011-08-06T19:33:10"/>
        <d v="2012-09-02T21:37:00"/>
        <d v="2014-07-22T17:12:52"/>
        <d v="2013-10-08T22:25:31"/>
        <d v="2016-03-17T07:59:00"/>
        <d v="2015-02-07T16:41:46"/>
        <d v="2015-04-16T16:35:52"/>
        <d v="2014-12-28T00:54:23"/>
        <d v="2015-12-15T01:04:10"/>
        <d v="2015-07-16T04:34:54"/>
        <d v="2014-05-12T14:15:46"/>
        <d v="2013-11-16T00:04:50"/>
        <d v="2015-06-07T18:12:22"/>
        <d v="2012-08-12T17:45:32"/>
        <d v="2017-01-30T22:50:33"/>
        <d v="2016-04-25T02:53:08"/>
        <d v="2017-02-15T01:35:19"/>
        <d v="2017-01-03T17:03:26"/>
        <d v="2017-03-06T04:11:00"/>
        <d v="2016-09-01T18:13:30"/>
        <d v="2015-07-06T11:47:56"/>
        <d v="2015-07-10T02:00:00"/>
        <d v="2017-01-29T05:08:45"/>
        <d v="2013-06-06T19:12:16"/>
        <d v="2017-01-23T01:47:58"/>
        <d v="2015-08-05T17:38:42"/>
        <d v="2016-05-30T12:11:00"/>
        <d v="2015-08-29T15:31:29"/>
        <d v="2015-07-04T04:30:00"/>
        <d v="2016-11-17T16:14:00"/>
        <d v="2016-09-13T11:32:37"/>
        <d v="2015-05-28T17:12:00"/>
        <d v="2015-09-22T04:59:00"/>
        <d v="2016-04-03T03:43:06"/>
        <d v="2016-09-01T16:22:03"/>
        <d v="2017-04-01T03:00:00"/>
        <d v="2017-02-14T21:48:01"/>
        <d v="2015-03-16T23:58:02"/>
        <d v="2016-11-27T21:19:00"/>
        <d v="2016-08-05T20:58:54"/>
        <d v="2014-11-07T00:06:13"/>
        <d v="2016-07-13T05:30:00"/>
        <d v="2013-06-26T23:54:34"/>
        <d v="2015-06-01T00:16:51"/>
        <d v="2013-08-26T01:30:35"/>
        <d v="2015-03-25T12:14:45"/>
        <d v="2014-12-29T17:20:01"/>
        <d v="2016-01-12T10:00:00"/>
        <d v="2014-09-12T12:52:58"/>
        <d v="2015-12-14T21:55:56"/>
        <d v="2015-02-01T04:12:15"/>
        <d v="2016-07-04T07:38:40"/>
        <d v="2015-03-09T01:25:00"/>
        <d v="2015-01-04T01:31:39"/>
        <d v="2016-03-22T10:29:30"/>
        <d v="2017-02-03T06:04:27"/>
        <d v="2015-09-16T16:13:11"/>
        <d v="2015-12-22T23:13:39"/>
        <d v="2015-10-16T11:11:00"/>
        <d v="2016-03-27T10:57:14"/>
        <d v="2016-11-09T10:56:59"/>
        <d v="2016-07-29T16:01:26"/>
        <d v="2015-03-11T21:58:29"/>
        <d v="2016-10-22T05:45:04"/>
        <d v="2016-02-01T08:38:51"/>
        <d v="2016-12-16T18:13:22"/>
        <d v="2015-05-30T03:09:19"/>
        <d v="2015-09-24T09:22:00"/>
        <d v="2016-10-19T20:26:25"/>
        <d v="2016-05-03T08:06:57"/>
        <d v="2015-05-11T01:27:22"/>
        <d v="2015-01-19T19:31:28"/>
        <d v="2015-12-27T06:03:36"/>
        <d v="2015-08-20T18:43:48"/>
        <d v="2017-01-10T11:00:00"/>
        <d v="2015-07-09T15:00:00"/>
        <d v="2015-11-11T18:43:40"/>
        <d v="2016-03-23T08:24:17"/>
        <d v="2014-08-13T04:59:00"/>
        <d v="2016-05-28T13:55:00"/>
        <d v="2015-04-07T19:55:01"/>
        <d v="2016-06-26T17:57:43"/>
        <d v="2015-10-12T18:22:49"/>
        <d v="2016-06-25T15:29:18"/>
        <d v="2017-02-02T22:13:29"/>
        <d v="2015-10-13T20:57:42"/>
        <d v="2015-07-15T13:00:55"/>
        <d v="2016-05-22T10:44:38"/>
        <d v="2016-08-08T17:32:14"/>
        <d v="2015-06-22T05:25:00"/>
        <d v="2015-06-10T19:28:25"/>
        <d v="2016-03-22T04:06:37"/>
        <d v="2014-12-20T00:00:59"/>
        <d v="2014-08-28T16:52:43"/>
        <d v="2017-05-16T15:42:27"/>
        <d v="2016-05-25T21:59:00"/>
        <d v="2014-10-06T13:39:00"/>
        <d v="2017-02-03T16:02:45"/>
        <d v="2015-12-12T22:30:44"/>
        <d v="2014-09-11T04:00:00"/>
        <d v="2016-01-02T17:25:00"/>
        <d v="2014-12-31T23:45:00"/>
        <d v="2014-11-21T00:00:00"/>
        <d v="2013-05-11T15:54:31"/>
        <d v="2013-05-08T20:52:18"/>
        <d v="2013-03-19T15:52:38"/>
        <d v="2012-04-22T03:00:00"/>
        <d v="2016-02-12T05:00:00"/>
        <d v="2012-04-25T18:14:45"/>
        <d v="2011-07-13T00:20:49"/>
        <d v="2013-03-18T14:21:49"/>
        <d v="2013-01-28T19:51:03"/>
        <d v="2015-05-10T22:58:54"/>
        <d v="2013-11-16T13:01:43"/>
        <d v="2012-04-01T23:30:39"/>
        <d v="2013-10-14T17:28:12"/>
        <d v="2015-01-20T04:59:00"/>
        <d v="2011-10-11T01:00:22"/>
        <d v="2012-01-23T03:00:00"/>
        <d v="2013-06-14T20:55:13"/>
        <d v="2014-06-10T03:59:00"/>
        <d v="2013-08-26T17:00:00"/>
        <d v="2013-12-03T22:09:05"/>
        <d v="2012-10-08T07:51:00"/>
        <d v="2016-08-22T04:37:55"/>
        <d v="2012-08-21T14:51:00"/>
        <d v="2015-07-21T19:06:13"/>
        <d v="2015-03-30T04:02:41"/>
        <d v="2016-09-02T22:01:11"/>
        <d v="2014-02-05T13:31:00"/>
        <d v="2012-12-16T15:40:52"/>
        <d v="2013-11-02T13:27:54"/>
        <d v="2015-03-18T15:38:00"/>
        <d v="2011-07-19T21:14:06"/>
        <d v="2013-07-17T20:47:55"/>
        <d v="2015-05-04T15:38:00"/>
        <d v="2011-09-27T18:57:11"/>
        <d v="2014-10-17T11:24:19"/>
        <d v="2013-08-31T19:43:00"/>
        <d v="2014-10-04T23:36:18"/>
        <d v="2016-09-05T00:10:33"/>
        <d v="2013-06-01T21:42:37"/>
        <d v="2015-08-08T14:00:23"/>
        <d v="2016-04-25T22:00:00"/>
        <d v="2016-11-23T08:20:01"/>
        <d v="2014-07-11T08:33:00"/>
        <d v="2016-04-22T20:01:00"/>
        <d v="2014-08-24T18:51:44"/>
        <d v="2010-06-15T08:10:00"/>
        <d v="2014-07-28T14:44:41"/>
        <d v="2017-03-17T22:59:00"/>
        <d v="2014-08-19T09:14:38"/>
        <d v="2015-12-19T15:00:04"/>
        <d v="2017-03-08T16:25:39"/>
        <d v="2014-08-16T15:17:46"/>
        <d v="2015-10-28T14:20:40"/>
        <d v="2016-04-16T05:04:57"/>
        <d v="2016-11-06T14:00:00"/>
        <d v="2015-01-06T06:00:00"/>
        <d v="2014-07-01T19:40:52"/>
        <d v="2014-07-21T21:59:00"/>
        <d v="2015-01-19T04:00:00"/>
        <d v="2016-07-08T04:01:31"/>
        <d v="2014-11-17T19:55:39"/>
        <d v="2015-01-23T00:00:00"/>
        <d v="2017-03-23T12:01:30"/>
        <d v="2016-09-18T16:52:18"/>
        <d v="2016-02-19T06:37:27"/>
        <d v="2017-04-14T13:24:46"/>
        <d v="2017-03-04T00:00:00"/>
        <d v="2015-04-19T14:05:20"/>
        <d v="2015-11-23T18:24:55"/>
        <d v="2015-01-01T03:00:00"/>
        <d v="2016-03-17T15:00:00"/>
        <d v="2016-06-02T03:59:00"/>
        <d v="2015-10-05T16:11:02"/>
        <d v="2016-06-23T22:00:00"/>
        <d v="2015-09-27T19:15:10"/>
        <d v="2016-09-06T18:00:00"/>
        <d v="2015-02-22T18:46:10"/>
        <d v="2017-02-03T22:03:39"/>
        <d v="2014-12-27T01:15:00"/>
        <d v="2015-01-31T17:05:38"/>
        <d v="2015-07-31T23:55:00"/>
        <d v="2014-12-23T13:13:54"/>
        <d v="2015-05-02T00:18:00"/>
        <d v="2015-04-02T21:16:00"/>
        <d v="2014-10-18T05:06:39"/>
        <d v="2017-03-26T10:14:42"/>
        <d v="2015-12-09T22:10:20"/>
        <d v="2015-12-04T04:15:59"/>
        <d v="2016-06-12T10:47:14"/>
        <d v="2015-06-27T19:47:19"/>
        <d v="2015-10-03T06:47:27"/>
        <d v="2015-09-02T06:03:10"/>
        <d v="2015-10-18T17:00:00"/>
        <d v="2016-08-04T03:40:24"/>
        <d v="2014-10-21T15:40:33"/>
        <d v="2015-09-28T12:12:00"/>
        <d v="2015-05-30T01:16:39"/>
        <d v="2014-12-14T01:29:53"/>
        <d v="2013-12-08T02:00:03"/>
        <d v="2010-01-02T00:50:00"/>
        <d v="2014-04-14T16:49:11"/>
        <d v="2015-06-28T20:05:00"/>
        <d v="2011-07-09T17:31:01"/>
        <d v="2016-08-27T22:00:00"/>
        <d v="2014-03-20T00:00:00"/>
        <d v="2015-01-24T01:29:45"/>
        <d v="2013-06-25T16:18:34"/>
        <d v="2016-05-09T18:31:22"/>
        <d v="2015-07-20T18:28:03"/>
        <d v="2016-03-30T23:59:00"/>
        <d v="2017-05-02T03:59:00"/>
        <d v="2015-03-20T22:15:29"/>
        <d v="2014-08-09T12:34:56"/>
        <d v="2015-07-31T21:06:08"/>
        <d v="2012-08-24T20:20:48"/>
        <d v="2010-10-03T02:00:00"/>
        <d v="2013-09-28T23:54:51"/>
        <d v="2012-06-21T01:12:06"/>
        <d v="2016-01-19T10:46:30"/>
        <d v="2015-11-26T21:20:00"/>
        <d v="2014-10-26T21:43:11"/>
        <d v="2014-06-30T15:35:01"/>
        <d v="2017-01-25T11:00:00"/>
        <d v="2015-05-06T01:30:22"/>
        <d v="2015-01-13T22:49:25"/>
        <d v="2015-03-03T20:12:00"/>
        <d v="2015-11-09T23:38:06"/>
        <d v="2015-10-24T20:34:24"/>
        <d v="2016-05-04T16:25:41"/>
        <d v="2015-04-28T00:44:45"/>
        <d v="2015-03-31T20:17:35"/>
        <d v="2016-06-15T16:21:00"/>
        <d v="2014-07-19T20:13:00"/>
        <d v="2015-01-13T11:19:29"/>
        <d v="2016-10-21T08:29:57"/>
        <d v="2015-08-26T16:00:58"/>
        <d v="2016-05-09T11:56:16"/>
        <d v="2014-08-15T05:11:00"/>
        <d v="2011-06-05T02:13:53"/>
        <d v="2011-11-14T23:00:00"/>
        <d v="2012-02-28T04:04:19"/>
        <d v="2012-04-17T19:17:15"/>
        <d v="2011-09-01T07:00:00"/>
        <d v="2011-04-24T01:40:38"/>
        <d v="2012-07-15T19:24:11"/>
        <d v="2014-02-01T05:26:00"/>
        <d v="2011-12-03T08:00:00"/>
        <d v="2013-01-15T22:11:50"/>
        <d v="2013-07-06T00:00:32"/>
        <d v="2013-02-02T20:59:44"/>
        <d v="2012-08-22T01:40:02"/>
        <d v="2014-09-03T17:00:00"/>
        <d v="2012-01-13T02:13:16"/>
        <d v="2012-12-23T22:00:00"/>
        <d v="2013-12-02T19:00:00"/>
        <d v="2013-04-08T15:42:15"/>
        <d v="2014-10-16T04:28:06"/>
        <d v="2013-03-26T08:09:00"/>
        <d v="2012-06-28T03:59:00"/>
        <d v="2015-01-17T07:59:00"/>
        <d v="2013-09-27T16:31:29"/>
        <d v="2013-02-09T08:48:55"/>
        <d v="2012-10-12T16:47:33"/>
        <d v="2014-01-01T21:21:07"/>
        <d v="2012-12-27T04:59:00"/>
        <d v="2014-07-18T17:41:22"/>
        <d v="2014-03-23T20:48:53"/>
        <d v="2012-04-02T06:59:00"/>
        <d v="2012-11-12T20:37:41"/>
        <d v="2011-10-25T08:10:54"/>
        <d v="2012-02-16T05:00:00"/>
        <d v="2011-07-03T05:59:00"/>
        <d v="2016-08-11T20:51:01"/>
        <d v="2011-07-13T04:00:00"/>
        <d v="2010-01-31T23:39:00"/>
        <d v="2013-03-31T21:25:00"/>
        <d v="2012-04-03T15:39:25"/>
        <d v="2010-09-03T01:59:00"/>
        <d v="2015-01-19T14:19:04"/>
        <d v="2011-07-15T00:35:27"/>
        <d v="2012-10-25T19:46:52"/>
        <d v="2012-12-23T02:26:00"/>
        <d v="2013-10-19T14:49:00"/>
        <d v="2014-09-14T18:11:00"/>
        <d v="2012-07-10T09:49:37"/>
        <d v="2011-04-20T15:54:42"/>
        <d v="2014-06-23T16:25:55"/>
        <d v="2013-11-09T10:27:17"/>
        <d v="2011-05-27T06:59:00"/>
        <d v="2013-12-25T12:49:53"/>
        <d v="2011-05-25T20:01:36"/>
        <d v="2012-05-19T21:22:40"/>
        <d v="2012-05-06T18:00:20"/>
        <d v="2013-01-13T22:17:32"/>
        <d v="2012-06-24T18:46:08"/>
        <d v="2013-01-18T14:20:00"/>
        <d v="2014-01-17T12:00:00"/>
        <d v="2016-05-31T21:59:00"/>
        <d v="2016-02-17T21:00:00"/>
        <d v="2012-01-31T05:45:36"/>
        <d v="2015-03-04T00:31:47"/>
        <d v="2012-04-16T03:59:00"/>
        <d v="2011-03-25T03:00:00"/>
        <d v="2013-04-28T05:04:33"/>
        <d v="2014-04-11T06:59:00"/>
        <d v="2011-12-29T04:35:39"/>
        <d v="2016-07-01T21:14:36"/>
        <d v="2010-08-05T04:00:00"/>
        <d v="2016-09-01T13:03:34"/>
        <d v="2012-07-05T15:45:30"/>
        <d v="2015-04-06T21:04:52"/>
        <d v="2016-09-18T06:59:00"/>
        <d v="2011-11-16T22:03:00"/>
        <d v="2012-05-22T03:59:00"/>
        <d v="2016-05-17T05:59:00"/>
        <d v="2014-03-09T20:31:11"/>
        <d v="2011-08-22T01:39:05"/>
        <d v="2014-08-12T18:11:07"/>
        <d v="2017-04-29T02:00:00"/>
        <d v="2017-05-15T04:07:40"/>
        <d v="2017-05-08T18:45:38"/>
        <d v="2017-04-17T18:34:01"/>
        <d v="2017-04-24T05:00:23"/>
        <d v="2017-05-28T19:15:19"/>
        <d v="2017-05-11T20:15:00"/>
        <d v="2017-05-10T11:49:54"/>
        <d v="2017-04-16T21:37:10"/>
        <d v="2017-05-07T09:20:42"/>
        <d v="2017-05-04T01:00:00"/>
        <d v="2017-04-26T23:59:00"/>
        <d v="2017-05-10T20:00:00"/>
        <d v="2017-04-27T04:36:00"/>
        <d v="2017-05-11T01:00:00"/>
        <d v="2017-05-02T00:40:11"/>
        <d v="2017-05-10T23:47:28"/>
        <d v="2017-04-26T03:33:00"/>
        <d v="2017-05-12T20:44:05"/>
        <d v="2017-05-02T04:00:00"/>
        <d v="2015-02-15T15:56:45"/>
        <d v="2015-04-30T19:52:30"/>
        <d v="2015-10-01T06:45:37"/>
        <d v="2015-03-19T03:21:13"/>
        <d v="2015-10-10T16:00:00"/>
        <d v="2015-09-23T07:21:12"/>
        <d v="2016-04-28T16:18:15"/>
        <d v="2016-06-01T20:48:26"/>
        <d v="2014-10-01T19:39:00"/>
        <d v="2016-02-18T13:00:00"/>
        <d v="2014-10-02T15:30:34"/>
        <d v="2015-07-31T21:55:53"/>
        <d v="2014-11-05T19:13:32"/>
        <d v="2015-06-01T22:02:41"/>
        <d v="2015-05-01T03:22:00"/>
        <d v="2017-01-09T14:51:39"/>
        <d v="2016-05-22T04:00:00"/>
        <d v="2016-06-14T04:59:00"/>
        <d v="2014-10-18T12:49:51"/>
        <d v="2014-12-10T19:47:51"/>
        <d v="2016-01-11T11:04:23"/>
        <d v="2016-05-04T00:10:00"/>
        <d v="2015-08-01T06:00:00"/>
        <d v="2014-11-30T22:22:42"/>
        <d v="2014-09-24T23:14:09"/>
        <d v="2014-07-28T22:04:24"/>
        <d v="2015-05-06T11:00:00"/>
        <d v="2015-11-21T15:01:14"/>
        <d v="2016-07-11T01:15:06"/>
        <d v="2015-11-25T02:06:23"/>
        <d v="2015-07-12T15:00:00"/>
        <d v="2016-02-16T05:00:00"/>
        <d v="2016-10-14T21:30:00"/>
        <d v="2015-06-08T00:52:36"/>
        <d v="2016-09-07T19:32:25"/>
        <d v="2015-12-09T21:40:33"/>
        <d v="2015-08-20T22:46:32"/>
        <d v="2014-11-02T20:59:02"/>
        <d v="2016-06-04T19:58:52"/>
        <d v="2015-08-16T19:37:02"/>
        <d v="2015-07-11T15:04:31"/>
        <d v="2017-02-07T21:00:00"/>
        <d v="2016-09-27T03:59:00"/>
        <d v="2015-04-08T13:31:17"/>
        <d v="2017-01-22T02:00:00"/>
        <d v="2016-12-25T02:00:00"/>
        <d v="2015-12-14T15:00:00"/>
        <d v="2015-10-03T22:49:03"/>
        <d v="2017-04-01T19:00:00"/>
        <d v="2016-05-20T20:05:04"/>
        <d v="2015-04-19T17:45:23"/>
        <d v="2016-11-14T06:04:42"/>
        <d v="2016-04-21T16:59:28"/>
        <d v="2015-05-04T20:02:33"/>
        <d v="2015-11-05T18:56:01"/>
        <d v="2016-09-29T04:01:09"/>
        <d v="2017-02-28T19:29:00"/>
        <d v="2016-08-14T22:56:32"/>
        <d v="2015-04-25T18:53:49"/>
        <d v="2016-03-27T16:08:33"/>
        <d v="2015-10-13T13:37:40"/>
        <d v="2016-04-11T23:34:05"/>
        <d v="2016-11-23T20:50:40"/>
        <d v="2014-09-03T11:39:39"/>
        <d v="2014-09-13T23:31:52"/>
        <d v="2014-09-25T20:38:08"/>
        <d v="2014-09-03T15:48:04"/>
        <d v="2014-10-28T13:27:24"/>
        <d v="2015-02-13T19:39:19"/>
        <d v="2014-11-14T18:43:14"/>
        <d v="2014-11-23T23:30:40"/>
        <d v="2014-08-06T17:13:56"/>
        <d v="2015-02-19T18:14:58"/>
        <d v="2014-12-30T14:59:00"/>
        <d v="2014-11-24T23:26:00"/>
        <d v="2014-11-29T22:57:51"/>
        <d v="2015-03-23T08:34:13"/>
        <d v="2015-04-27T19:43:15"/>
        <d v="2016-10-03T16:36:20"/>
        <d v="2016-08-02T14:25:10"/>
        <d v="2016-10-16T14:49:05"/>
        <d v="2016-03-23T13:48:09"/>
        <d v="2015-06-21T22:47:58"/>
        <d v="2015-03-03T03:25:00"/>
        <d v="2014-11-16T00:00:00"/>
        <d v="2015-01-15T13:12:57"/>
        <d v="2015-05-05T14:43:57"/>
        <d v="2014-12-01T22:45:42"/>
        <d v="2015-02-12T06:00:03"/>
        <d v="2015-03-08T16:11:18"/>
        <d v="2015-03-01T17:46:05"/>
        <d v="2015-09-10T06:59:00"/>
        <d v="2014-12-28T22:24:00"/>
        <d v="2015-03-14T13:13:42"/>
        <d v="2016-11-14T16:00:00"/>
        <d v="2016-08-24T10:32:46"/>
        <d v="2017-01-15T13:39:49"/>
        <d v="2016-03-06T07:50:33"/>
        <d v="2014-12-12T21:13:28"/>
        <d v="2016-11-10T14:32:50"/>
        <d v="2016-01-15T12:10:00"/>
        <d v="2015-07-28T21:59:00"/>
        <d v="2015-03-17T01:43:02"/>
        <d v="2015-12-15T17:16:44"/>
        <d v="2015-11-02T18:00:00"/>
        <d v="2014-10-31T15:19:09"/>
        <d v="2014-10-29T01:38:33"/>
        <d v="2017-03-14T16:20:30"/>
        <d v="2015-04-01T21:47:19"/>
        <d v="2014-09-21T21:50:26"/>
        <d v="2014-11-24T04:00:00"/>
        <d v="2016-08-03T07:38:56"/>
        <d v="2014-09-08T21:20:12"/>
        <d v="2015-03-31T07:32:16"/>
        <d v="2015-08-01T21:45:37"/>
        <d v="2016-08-25T19:00:00"/>
        <d v="2017-03-02T06:59:00"/>
        <d v="2015-05-04T04:37:30"/>
        <d v="2014-08-30T18:03:16"/>
        <d v="2015-05-02T01:01:30"/>
        <d v="2012-04-03T07:39:27"/>
        <d v="2014-03-03T19:01:00"/>
        <d v="2012-11-24T16:26:16"/>
        <d v="2014-02-08T02:08:00"/>
        <d v="2013-08-11T20:01:43"/>
        <d v="2014-03-20T22:10:17"/>
        <d v="2011-04-03T07:49:21"/>
        <d v="2014-06-09T22:00:00"/>
        <d v="2011-02-21T22:00:00"/>
        <d v="2014-03-27T16:25:07"/>
        <d v="2012-06-12T23:54:23"/>
        <d v="2011-04-04T12:57:07"/>
        <d v="2013-04-02T07:59:00"/>
        <d v="2015-02-24T23:08:15"/>
        <d v="2016-05-01T15:51:11"/>
        <d v="2013-03-20T19:25:29"/>
        <d v="2012-04-18T00:08:55"/>
        <d v="2011-11-01T03:00:00"/>
        <d v="2016-11-01T17:19:42"/>
        <d v="2013-06-07T04:59:00"/>
        <d v="2014-06-20T04:59:00"/>
        <d v="2015-04-02T05:59:00"/>
        <d v="2011-03-23T23:52:34"/>
        <d v="2011-07-12T03:00:00"/>
        <d v="2016-07-18T04:55:00"/>
        <d v="2013-01-15T15:36:17"/>
        <d v="2015-05-22T05:40:32"/>
        <d v="2011-08-31T06:59:00"/>
        <d v="2012-11-17T20:17:39"/>
        <d v="2014-08-10T23:01:40"/>
        <d v="2014-08-28T01:00:00"/>
        <d v="2015-05-26T00:00:00"/>
        <d v="2012-12-15T02:26:57"/>
        <d v="2013-06-24T00:30:37"/>
        <d v="2014-02-06T12:55:40"/>
        <d v="2014-08-18T20:31:12"/>
        <d v="2014-10-13T18:26:53"/>
        <d v="2012-01-16T05:48:41"/>
        <d v="2011-10-23T18:28:49"/>
        <d v="2014-03-09T17:01:24"/>
        <d v="2015-02-26T07:12:21"/>
        <d v="2017-04-08T07:30:00"/>
        <d v="2014-07-13T19:08:05"/>
        <d v="2014-06-04T17:11:40"/>
        <d v="2016-12-07T09:49:07"/>
        <d v="2017-04-01T04:00:00"/>
        <d v="2016-12-06T22:11:52"/>
        <d v="2016-01-15T07:59:00"/>
        <d v="2017-02-04T00:04:09"/>
        <d v="2016-03-02T04:17:00"/>
        <d v="2014-12-21T19:48:21"/>
        <d v="2015-07-31T03:06:42"/>
        <d v="2015-08-08T16:45:00"/>
        <d v="2016-07-29T23:15:33"/>
        <d v="2016-09-06T21:35:08"/>
        <d v="2014-07-17T06:50:05"/>
        <d v="2015-04-01T00:42:05"/>
        <d v="2014-07-14T00:12:35"/>
        <d v="2016-04-14T14:35:29"/>
        <d v="2016-04-30T12:36:20"/>
        <d v="2015-04-10T02:39:49"/>
        <d v="2012-08-10T23:48:00"/>
        <d v="2012-05-09T21:45:08"/>
        <d v="2012-12-28T12:00:00"/>
        <d v="2012-09-10T22:00:00"/>
        <d v="2014-12-13T22:45:38"/>
        <d v="2016-01-03T21:30:00"/>
        <d v="2010-07-02T04:59:00"/>
        <d v="2013-04-11T18:02:26"/>
        <d v="2013-01-15T18:52:08"/>
        <d v="2010-08-22T06:00:00"/>
        <d v="2011-07-08T15:18:01"/>
        <d v="2011-05-17T03:59:00"/>
        <d v="2012-03-14T21:43:03"/>
        <d v="2015-11-20T17:55:22"/>
        <d v="2012-05-13T17:02:45"/>
        <d v="2014-04-04T21:00:00"/>
        <d v="2016-03-03T18:00:00"/>
        <d v="2015-04-25T21:36:06"/>
        <d v="2012-11-06T09:59:00"/>
        <d v="2015-06-22T13:00:00"/>
        <d v="2015-04-04T18:57:27"/>
        <d v="2017-02-27T18:29:51"/>
        <d v="2016-02-02T16:27:01"/>
        <d v="2014-10-08T22:13:14"/>
        <d v="2016-07-24T16:06:23"/>
        <d v="2014-06-23T14:05:25"/>
        <d v="2017-01-29T22:01:40"/>
        <d v="2014-11-23T10:17:59"/>
        <d v="2015-12-01T22:45:00"/>
        <d v="2014-09-09T00:48:54"/>
        <d v="2015-07-05T05:26:00"/>
        <d v="2014-11-08T12:16:18"/>
        <d v="2014-12-02T03:59:00"/>
        <d v="2014-10-03T01:10:22"/>
        <d v="2016-12-08T18:12:55"/>
        <d v="2017-03-13T06:28:53"/>
        <d v="2014-09-12T18:57:31"/>
        <d v="2015-06-19T21:00:49"/>
        <d v="2015-11-21T23:00:00"/>
        <d v="2012-08-14T05:19:03"/>
        <d v="2014-01-12T06:08:27"/>
        <d v="2011-10-28T04:59:00"/>
        <d v="2014-02-15T19:33:00"/>
        <d v="2013-11-11T00:00:00"/>
        <d v="2010-12-03T00:26:00"/>
        <d v="2012-04-08T04:59:00"/>
        <d v="2013-06-07T15:33:14"/>
        <d v="2011-08-05T00:31:06"/>
        <d v="2013-08-07T13:24:42"/>
        <d v="2012-06-22T03:30:00"/>
        <d v="2012-02-24T19:26:13"/>
        <d v="2014-10-28T03:08:27"/>
        <d v="2012-01-25T05:00:00"/>
        <d v="2014-07-22T04:59:00"/>
        <d v="2012-01-06T05:59:00"/>
        <d v="2012-07-16T03:59:00"/>
        <d v="2013-08-02T05:00:00"/>
        <d v="2013-04-10T22:38:28"/>
        <d v="2011-07-16T03:59:00"/>
        <d v="2014-06-15T06:58:51"/>
        <d v="2011-08-04T19:52:20"/>
        <d v="2016-09-11T06:28:36"/>
        <d v="2014-06-01T14:01:30"/>
        <d v="2015-08-12T06:02:38"/>
        <d v="2014-05-21T02:36:01"/>
        <d v="2009-12-24T05:59:00"/>
        <d v="2016-07-07T17:02:00"/>
        <d v="2014-08-10T10:09:11"/>
        <d v="2011-05-23T04:21:13"/>
        <d v="2016-12-08T11:05:37"/>
        <d v="2013-11-16T14:33:35"/>
        <d v="2012-04-02T03:00:00"/>
        <d v="2016-04-12T05:00:00"/>
        <d v="2012-06-23T19:00:00"/>
        <d v="2015-05-19T21:10:05"/>
        <d v="2012-11-27T02:21:53"/>
        <d v="2013-04-23T22:42:41"/>
        <d v="2014-11-01T00:00:00"/>
        <d v="2015-01-21T08:42:21"/>
        <d v="2012-11-06T03:59:00"/>
        <d v="2014-06-13T18:43:56"/>
        <d v="2014-10-17T10:18:54"/>
        <d v="2016-05-23T06:32:52"/>
        <d v="2012-02-12T01:00:00"/>
        <d v="2014-09-14T12:58:18"/>
        <d v="2014-06-01T15:55:29"/>
        <d v="2017-01-03T15:05:15"/>
        <d v="2016-09-05T19:01:08"/>
        <d v="2013-05-21T03:38:21"/>
        <d v="2013-12-16T04:00:00"/>
        <d v="2012-12-19T01:17:24"/>
        <d v="2016-09-06T07:00:00"/>
        <d v="2013-09-19T08:01:09"/>
        <d v="2013-04-10T18:07:31"/>
        <d v="2013-08-13T21:35:25"/>
        <d v="2016-01-19T07:59:00"/>
        <d v="2012-07-13T07:00:00"/>
        <d v="2015-12-20T04:59:00"/>
        <d v="2016-05-04T12:01:02"/>
        <d v="2014-08-09T17:24:25"/>
        <d v="2017-01-04T15:04:47"/>
        <d v="2016-10-03T07:00:00"/>
        <d v="2014-12-31T19:58:01"/>
        <d v="2016-09-02T23:00:00"/>
        <d v="2016-04-14T09:24:43"/>
        <d v="2015-04-01T15:21:16"/>
        <d v="2015-09-20T18:19:02"/>
        <d v="2017-01-11T16:20:08"/>
        <d v="2016-03-15T04:42:12"/>
        <d v="2015-08-03T21:26:26"/>
        <d v="2015-03-21T03:26:31"/>
        <d v="2016-01-21T14:07:17"/>
        <d v="2017-01-07T01:09:02"/>
        <d v="2015-08-16T21:38:56"/>
        <d v="2014-08-10T19:40:11"/>
        <d v="2014-09-26T22:20:12"/>
        <d v="2014-09-01T02:50:38"/>
        <d v="2014-12-14T12:35:08"/>
        <d v="2016-02-06T22:50:13"/>
        <d v="2015-07-13T20:00:00"/>
        <d v="2017-02-23T17:05:43"/>
        <d v="2010-08-02T23:00:00"/>
        <d v="2014-08-10T14:31:03"/>
        <d v="2013-11-16T03:59:00"/>
        <d v="2015-01-03T13:00:45"/>
        <d v="2010-09-24T04:00:00"/>
        <d v="2011-10-20T14:30:22"/>
        <d v="2016-12-24T08:45:43"/>
        <d v="2016-09-18T23:54:51"/>
        <d v="2016-02-11T23:00:00"/>
        <d v="2015-03-08T19:44:01"/>
        <d v="2016-08-08T23:03:34"/>
        <d v="2013-04-25T04:08:59"/>
        <d v="2011-10-10T21:02:43"/>
        <d v="2013-04-09T21:08:19"/>
        <d v="2012-04-24T04:00:00"/>
        <d v="2015-09-13T08:46:49"/>
        <d v="2016-10-23T17:00:21"/>
        <d v="2014-06-14T23:04:00"/>
        <d v="2014-10-25T01:41:37"/>
        <d v="2016-07-12T13:39:32"/>
        <d v="2015-07-12T10:05:53"/>
        <d v="2012-09-13T03:00:00"/>
        <d v="2015-07-12T04:25:46"/>
        <d v="2014-05-22T03:59:00"/>
        <d v="2015-04-30T18:31:59"/>
        <d v="2010-04-15T21:55:00"/>
        <d v="2014-09-27T00:31:21"/>
        <d v="2012-12-30T23:54:56"/>
        <d v="2015-02-09T01:00:00"/>
        <d v="2017-01-15T05:00:00"/>
        <d v="2014-05-27T01:58:38"/>
        <d v="2015-06-07T06:58:00"/>
        <d v="2016-01-19T01:00:00"/>
        <d v="2014-06-09T20:45:19"/>
        <d v="2014-01-30T06:02:33"/>
        <d v="2013-08-01T18:00:00"/>
        <d v="2017-01-01T04:59:00"/>
        <d v="2013-12-16T23:15:03"/>
        <d v="2016-12-11T13:37:07"/>
        <d v="2016-02-22T16:59:34"/>
        <d v="2017-01-11T04:59:00"/>
        <d v="2015-07-14T16:25:14"/>
        <d v="2012-08-09T02:07:27"/>
        <d v="2013-06-23T04:07:24"/>
        <d v="2015-05-18T00:00:00"/>
        <d v="2013-06-23T15:38:11"/>
        <d v="2014-01-02T22:59:00"/>
        <d v="2015-07-01T01:42:58"/>
        <d v="2014-01-26T00:32:17"/>
        <d v="2016-03-22T02:00:53"/>
        <d v="2015-12-26T15:49:11"/>
        <d v="2014-06-02T12:30:10"/>
        <d v="2015-01-03T04:00:00"/>
        <d v="2013-05-18T18:15:42"/>
        <d v="2016-03-28T11:52:12"/>
        <d v="2015-04-02T20:00:00"/>
        <d v="2016-03-02T21:59:00"/>
        <d v="2014-08-23T15:25:50"/>
        <d v="2017-01-31T18:20:54"/>
        <d v="2016-04-24T08:11:38"/>
        <d v="2016-06-15T17:35:01"/>
        <d v="2013-07-01T12:00:00"/>
        <d v="2014-01-25T08:00:29"/>
        <d v="2014-09-23T18:31:23"/>
        <d v="2015-06-24T20:29:36"/>
        <d v="2016-11-20T20:11:55"/>
        <d v="2016-02-02T23:19:51"/>
        <d v="2016-07-29T15:45:23"/>
        <d v="2016-11-02T06:41:24"/>
        <d v="2016-06-07T13:57:12"/>
        <d v="2015-06-08T16:01:58"/>
        <d v="2016-06-06T19:49:42"/>
        <d v="2013-08-25T16:21:28"/>
        <d v="2014-08-23T21:08:09"/>
        <d v="2015-07-06T21:00:00"/>
        <d v="2017-01-18T18:30:57"/>
        <d v="2015-07-26T19:00:00"/>
        <d v="2015-12-12T23:58:20"/>
        <d v="2012-06-16T04:59:00"/>
        <d v="2011-12-25T03:53:16"/>
        <d v="2012-07-05T17:19:55"/>
        <d v="2014-06-04T06:59:00"/>
        <d v="2012-08-15T20:03:07"/>
        <d v="2012-01-14T04:59:00"/>
        <d v="2011-10-09T04:54:18"/>
        <d v="2010-10-12T03:59:00"/>
        <d v="2013-09-02T01:49:54"/>
        <d v="2013-03-27T09:09:15"/>
        <d v="2011-04-01T20:00:00"/>
        <d v="2011-11-07T16:58:52"/>
        <d v="2013-01-22T21:30:32"/>
        <d v="2012-04-05T03:00:00"/>
        <d v="2011-11-02T17:36:13"/>
        <d v="2012-11-26T03:59:00"/>
        <d v="2012-01-01T15:02:15"/>
        <d v="2012-04-08T02:43:55"/>
        <d v="2015-08-02T03:40:00"/>
        <d v="2012-07-31T03:59:00"/>
        <d v="2012-03-15T03:35:14"/>
        <d v="2011-06-05T20:50:48"/>
        <d v="2012-12-10T19:07:07"/>
        <d v="2013-07-01T00:00:00"/>
        <d v="2014-12-22T04:00:00"/>
        <d v="2013-02-26T05:09:34"/>
        <d v="2014-12-13T18:03:13"/>
        <d v="2012-10-11T03:55:00"/>
        <d v="2015-08-05T17:00:17"/>
        <d v="2014-06-28T04:59:00"/>
        <d v="2011-09-15T01:00:00"/>
        <d v="2013-05-16T22:16:33"/>
        <d v="2014-10-24T20:46:16"/>
        <d v="2011-01-09T04:59:00"/>
        <d v="2011-03-23T01:56:41"/>
        <d v="2012-11-02T18:40:03"/>
        <d v="2015-11-27T04:59:00"/>
        <d v="2011-08-24T20:08:56"/>
        <d v="2012-09-16T03:07:25"/>
        <d v="2014-02-01T23:08:56"/>
        <d v="2017-02-11T17:49:08"/>
        <d v="2017-02-07T07:12:49"/>
        <d v="2010-04-15T06:59:00"/>
        <d v="2010-12-31T05:00:00"/>
        <d v="2015-09-05T00:33:53"/>
        <d v="2015-01-08T23:21:27"/>
        <d v="2015-04-12T11:07:43"/>
        <d v="2014-10-22T18:32:49"/>
        <d v="2016-04-10T00:35:00"/>
        <d v="2014-09-16T02:04:23"/>
        <d v="2015-08-12T04:58:11"/>
        <d v="2014-03-06T11:41:32"/>
        <d v="2011-05-25T06:59:00"/>
        <d v="2013-05-28T21:16:31"/>
        <d v="2012-11-04T23:07:13"/>
        <d v="2013-11-19T12:13:06"/>
        <d v="2015-01-05T18:30:29"/>
        <d v="2013-12-10T01:18:59"/>
        <d v="2016-12-04T18:00:08"/>
        <d v="2013-02-11T20:00:24"/>
        <d v="2014-12-15T06:39:19"/>
        <d v="2016-01-30T16:50:10"/>
        <d v="2010-08-21T19:00:00"/>
        <d v="2013-10-15T13:07:20"/>
        <d v="2013-12-28T06:41:54"/>
        <d v="2016-03-13T16:18:30"/>
        <d v="2014-12-17T08:05:48"/>
        <d v="2015-05-03T16:36:22"/>
        <d v="2010-08-31T00:00:00"/>
        <d v="2016-08-13T06:49:59"/>
        <d v="2016-07-30T20:20:14"/>
        <d v="2014-04-15T18:58:29"/>
        <d v="2015-02-10T07:59:00"/>
        <d v="2014-02-28T15:10:27"/>
        <d v="2016-05-01T16:56:25"/>
        <d v="2013-10-17T20:30:06"/>
        <d v="2017-01-23T07:59:00"/>
        <d v="2013-03-07T20:29:34"/>
        <d v="2011-08-16T17:32:54"/>
        <d v="2012-06-19T17:05:05"/>
        <d v="2015-10-24T20:27:39"/>
        <d v="2014-08-24T18:23:11"/>
        <d v="2015-07-09T03:50:00"/>
        <d v="2016-07-26T03:59:00"/>
        <d v="2016-05-09T15:00:35"/>
        <d v="2015-01-05T21:06:58"/>
        <d v="2012-10-16T01:35:37"/>
        <d v="2017-03-13T05:00:00"/>
        <d v="2017-04-02T16:49:11"/>
        <d v="2015-09-22T18:00:22"/>
        <d v="2015-07-23T05:00:00"/>
        <d v="2015-05-19T13:55:20"/>
        <d v="2013-10-11T03:59:00"/>
        <d v="2016-06-05T13:01:47"/>
        <d v="2016-08-21T00:13:06"/>
        <d v="2015-06-02T15:11:49"/>
        <d v="2016-07-07T06:01:07"/>
        <d v="2017-02-18T15:16:37"/>
        <d v="2015-05-12T04:06:32"/>
        <d v="2015-12-14T17:04:28"/>
        <d v="2017-03-24T00:07:33"/>
        <d v="2014-11-02T21:37:05"/>
        <d v="2017-03-12T05:00:00"/>
        <d v="2016-02-25T16:00:00"/>
        <d v="2013-04-26T08:23:59"/>
        <d v="2016-10-08T02:00:00"/>
        <d v="2015-05-04T03:59:00"/>
        <d v="2016-11-25T17:00:00"/>
        <d v="2016-05-22T22:00:00"/>
        <d v="2016-04-23T06:59:00"/>
        <d v="2017-03-17T20:00:27"/>
        <d v="2017-01-15T23:00:00"/>
        <d v="2016-12-22T04:59:00"/>
        <d v="2016-04-26T17:11:30"/>
        <d v="2015-09-11T18:31:40"/>
        <d v="2017-01-02T07:00:00"/>
        <d v="2015-03-31T14:00:59"/>
        <d v="2015-12-15T13:20:00"/>
        <d v="2015-11-15T09:59:58"/>
        <d v="2015-08-06T03:00:00"/>
        <d v="2013-02-16T20:19:25"/>
        <d v="2012-12-02T20:22:48"/>
        <d v="2015-10-25T20:38:02"/>
        <d v="2013-04-09T07:28:39"/>
        <d v="2012-07-02T19:43:09"/>
        <d v="2012-05-17T06:10:24"/>
        <d v="2013-12-17T05:39:33"/>
        <d v="2012-05-08T04:00:00"/>
        <d v="2014-05-15T23:00:00"/>
        <d v="2012-05-15T17:36:00"/>
        <d v="2014-05-11T06:59:00"/>
        <d v="2013-12-05T01:00:00"/>
        <d v="2015-06-15T19:49:39"/>
        <d v="2014-03-09T19:00:48"/>
        <d v="2012-04-13T06:59:00"/>
        <d v="2015-08-23T18:02:25"/>
        <d v="2015-12-03T08:00:00"/>
        <d v="2012-09-29T00:00:00"/>
        <d v="2015-09-19T17:15:12"/>
        <d v="2013-08-27T01:27:16"/>
        <d v="2016-05-24T00:00:00"/>
        <d v="2012-02-28T18:54:07"/>
        <d v="2015-07-28T15:22:48"/>
        <d v="2016-11-29T19:00:00"/>
        <d v="2014-10-22T19:00:15"/>
        <d v="2016-03-14T04:59:00"/>
        <d v="2013-12-14T20:22:35"/>
        <d v="2015-09-16T06:40:36"/>
        <d v="2013-10-04T04:00:00"/>
        <d v="2014-05-26T21:08:47"/>
        <d v="2013-07-26T05:00:00"/>
        <d v="2014-08-19T03:00:00"/>
        <d v="2016-01-14T00:00:00"/>
        <d v="2017-02-05T19:47:27"/>
        <d v="2015-04-28T23:31:51"/>
        <d v="2016-03-03T14:48:43"/>
        <d v="2014-12-13T07:59:00"/>
        <d v="2017-04-10T14:55:16"/>
        <d v="2014-01-01T04:02:00"/>
        <d v="2016-05-23T19:49:04"/>
        <d v="2017-04-02T19:51:40"/>
        <d v="2013-12-28T03:02:00"/>
        <d v="2017-04-13T03:00:00"/>
        <d v="2016-11-16T20:30:00"/>
        <d v="2014-03-24T18:00:00"/>
        <d v="2015-10-05T19:00:10"/>
        <d v="2015-08-29T15:59:25"/>
        <d v="2017-01-14T21:01:18"/>
        <d v="2013-05-03T15:52:45"/>
        <d v="2017-01-03T01:07:53"/>
        <d v="2014-09-16T08:17:57"/>
        <d v="2016-09-06T07:52:18"/>
        <d v="2015-12-19T16:09:07"/>
        <d v="2017-02-24T15:32:48"/>
        <d v="2016-06-07T22:50:51"/>
        <d v="2016-12-23T10:50:46"/>
        <d v="2016-07-20T23:00:00"/>
        <d v="2015-07-12T18:01:27"/>
        <d v="2017-01-08T19:18:56"/>
        <d v="2014-04-26T23:24:10"/>
        <d v="2017-03-17T17:23:40"/>
        <d v="2014-12-19T00:00:00"/>
        <d v="2015-03-03T19:58:33"/>
        <d v="2016-06-23T03:00:00"/>
        <d v="2016-12-23T20:28:27"/>
        <d v="2016-05-28T02:00:00"/>
        <d v="2015-01-21T01:00:00"/>
        <d v="2017-04-12T01:58:35"/>
        <d v="2017-04-07T05:00:00"/>
        <d v="2017-02-10T21:59:00"/>
        <d v="2017-01-10T00:00:04"/>
        <d v="2016-01-07T16:47:16"/>
        <d v="2017-04-12T12:10:42"/>
        <d v="2014-03-26T12:00:57"/>
        <d v="2015-01-22T14:47:59"/>
        <d v="2014-02-05T15:38:09"/>
        <d v="2012-03-29T16:17:03"/>
        <d v="2016-02-03T22:59:00"/>
        <d v="2015-03-07T04:00:00"/>
        <d v="2015-10-18T14:59:51"/>
        <d v="2011-08-25T06:50:00"/>
        <d v="2016-02-14T04:11:26"/>
        <d v="2012-06-09T02:00:04"/>
        <d v="2011-04-12T04:00:00"/>
        <d v="2012-07-30T04:27:23"/>
        <d v="2013-10-07T03:59:00"/>
        <d v="2014-07-24T16:01:00"/>
        <d v="2012-07-27T18:00:00"/>
        <d v="2014-01-06T23:22:00"/>
        <d v="2010-01-01T17:00:00"/>
        <d v="2012-05-24T04:00:00"/>
        <d v="2012-05-19T16:44:36"/>
        <d v="2012-10-26T03:59:00"/>
        <d v="2013-02-20T17:21:20"/>
        <d v="2013-02-26T22:54:16"/>
        <d v="2012-03-25T17:33:46"/>
        <d v="2012-04-14T03:59:00"/>
        <d v="2014-04-26T19:10:33"/>
        <d v="2011-03-09T00:46:49"/>
        <d v="2012-07-29T17:26:56"/>
        <d v="2013-07-22T03:31:36"/>
        <d v="2014-01-31T07:00:00"/>
        <d v="2012-01-13T03:39:56"/>
        <d v="2014-09-08T18:00:00"/>
        <d v="2012-04-10T04:02:09"/>
        <d v="2012-06-05T19:15:28"/>
        <d v="2014-09-29T01:00:00"/>
        <d v="2013-04-09T23:42:17"/>
        <d v="2013-04-21T18:03:35"/>
        <d v="2014-06-07T00:06:29"/>
        <d v="2014-05-19T23:00:00"/>
        <d v="2012-06-03T23:00:26"/>
        <d v="2012-07-08T13:14:17"/>
        <d v="2012-06-05T17:25:43"/>
        <d v="2010-01-09T18:24:00"/>
        <d v="2010-03-18T05:00:00"/>
        <d v="2009-10-27T03:59:00"/>
        <d v="2014-01-15T01:58:05"/>
        <d v="2014-05-03T18:36:40"/>
        <d v="2017-05-05T05:15:01"/>
        <d v="2017-05-10T20:29:29"/>
        <d v="2017-04-20T18:07:27"/>
        <d v="2017-04-26T20:14:45"/>
        <d v="2017-04-29T23:32:11"/>
        <d v="2017-05-31T17:00:00"/>
        <d v="2014-09-26T22:00:40"/>
        <d v="2015-07-15T18:45:37"/>
        <d v="2014-08-17T14:59:06"/>
        <d v="2016-01-25T00:00:00"/>
        <d v="2014-09-18T00:08:10"/>
        <d v="2015-03-09T15:04:31"/>
        <d v="2014-06-29T17:50:00"/>
        <d v="2014-12-06T17:34:00"/>
        <d v="2014-07-12T13:44:03"/>
        <d v="2014-04-08T22:11:35"/>
        <d v="2014-07-27T15:22:23"/>
        <d v="2014-07-30T21:31:24"/>
        <d v="2017-01-19T07:59:00"/>
        <d v="2016-11-30T15:25:38"/>
        <d v="2015-08-12T19:31:44"/>
        <d v="2014-11-06T05:00:00"/>
        <d v="2016-02-08T19:47:00"/>
        <d v="2016-07-25T17:27:49"/>
        <d v="2015-05-01T23:39:00"/>
        <d v="2016-11-17T19:10:31"/>
        <d v="2016-09-25T14:34:36"/>
        <d v="2016-03-22T22:22:18"/>
        <d v="2015-09-11T18:37:08"/>
        <d v="2017-02-03T20:12:50"/>
        <d v="2015-05-31T02:25:39"/>
        <d v="2015-07-07T15:12:32"/>
        <d v="2015-05-22T16:13:42"/>
        <d v="2015-02-10T17:21:00"/>
        <d v="2015-06-02T22:02:16"/>
        <d v="2015-07-06T18:48:24"/>
        <d v="2015-11-17T14:52:58"/>
        <d v="2015-03-03T00:39:00"/>
        <d v="2015-09-03T15:35:24"/>
        <d v="2016-03-09T16:58:00"/>
        <d v="2016-05-31T22:00:00"/>
        <d v="2015-01-11T16:31:10"/>
        <d v="2016-01-29T00:16:40"/>
        <d v="2015-11-26T22:25:56"/>
        <d v="2016-02-17T23:00:00"/>
        <d v="2015-11-21T12:45:33"/>
        <d v="2016-05-26T22:16:56"/>
        <d v="2015-05-15T16:19:25"/>
        <d v="2016-03-12T19:30:11"/>
        <d v="2015-01-18T04:32:21"/>
        <d v="2015-07-26T18:39:56"/>
        <d v="2015-05-25T01:39:31"/>
        <d v="2015-09-29T15:53:44"/>
        <d v="2015-03-15T20:14:20"/>
        <d v="2016-10-10T20:03:57"/>
        <d v="2016-01-10T22:12:46"/>
        <d v="2016-12-26T21:53:03"/>
        <d v="2015-09-26T00:18:50"/>
        <d v="2015-11-05T00:23:36"/>
        <d v="2015-11-01T19:02:22"/>
        <d v="2015-05-11T22:27:28"/>
        <d v="2015-09-04T04:30:03"/>
        <d v="2015-03-25T01:21:47"/>
        <d v="2014-12-15T02:37:23"/>
        <d v="2015-09-05T16:50:32"/>
        <d v="2015-02-10T20:07:04"/>
        <d v="2016-08-22T15:02:20"/>
        <d v="2015-02-15T19:29:00"/>
        <d v="2015-08-25T21:59:00"/>
        <d v="2015-02-04T06:17:44"/>
        <d v="2015-05-01T18:04:04"/>
        <d v="2015-11-29T02:53:43"/>
        <d v="2015-09-08T15:33:37"/>
        <d v="2015-03-29T08:41:33"/>
        <d v="2017-02-10T08:57:00"/>
        <d v="2015-11-15T20:22:38"/>
        <d v="2015-02-02T21:14:16"/>
        <d v="2015-08-02T21:59:44"/>
        <d v="2015-01-18T20:28:26"/>
        <d v="2016-05-15T06:26:04"/>
        <d v="2016-04-05T19:44:56"/>
        <d v="2015-06-13T16:18:51"/>
        <d v="2016-04-30T20:10:58"/>
        <d v="2016-02-03T00:56:47"/>
        <d v="2016-10-04T14:02:55"/>
        <d v="2015-02-19T02:39:50"/>
        <d v="2015-05-12T06:00:00"/>
        <d v="2014-12-07T04:22:37"/>
        <d v="2015-09-18T21:01:15"/>
        <d v="2015-10-08T09:47:55"/>
        <d v="2015-09-25T17:34:42"/>
        <d v="2016-12-27T18:41:13"/>
        <d v="2014-07-01T23:30:00"/>
        <d v="2015-09-22T03:59:00"/>
        <d v="2016-08-15T20:42:26"/>
        <d v="2015-04-14T15:00:00"/>
        <d v="2014-09-10T21:13:07"/>
        <d v="2015-04-24T19:34:04"/>
        <d v="2015-03-21T17:43:09"/>
        <d v="2014-12-11T01:41:35"/>
        <d v="2015-03-24T16:29:56"/>
        <d v="2015-04-11T16:23:56"/>
        <d v="2015-01-31T16:54:50"/>
        <d v="2014-11-27T21:25:08"/>
        <d v="2016-06-27T22:04:00"/>
        <d v="2015-09-08T04:04:52"/>
        <d v="2016-04-23T06:38:53"/>
        <d v="2015-04-12T17:49:11"/>
        <d v="2017-03-08T16:44:00"/>
        <d v="2016-03-14T03:08:24"/>
        <d v="2016-07-29T02:23:33"/>
        <d v="2015-04-08T05:14:57"/>
        <d v="2016-03-29T21:35:43"/>
        <d v="2015-09-04T04:27:54"/>
        <d v="2015-11-05T06:39:46"/>
        <d v="2016-02-29T14:46:10"/>
        <d v="2015-04-17T18:00:00"/>
        <d v="2016-01-07T22:57:42"/>
        <d v="2015-11-18T19:38:49"/>
        <d v="2016-03-15T21:35:13"/>
        <d v="2015-08-23T04:59:00"/>
        <d v="2015-04-19T15:00:28"/>
        <d v="2014-09-15T15:00:22"/>
        <d v="2016-06-25T18:06:31"/>
        <d v="2015-10-27T04:33:41"/>
        <d v="2016-12-27T15:27:51"/>
        <d v="2016-12-13T04:00:00"/>
        <d v="2016-10-01T05:36:00"/>
        <d v="2014-12-31T04:25:15"/>
        <d v="2014-11-28T03:11:00"/>
        <d v="2017-04-05T21:48:10"/>
        <d v="2016-01-29T23:00:00"/>
        <d v="2017-03-05T16:36:49"/>
        <d v="2017-04-11T04:50:08"/>
        <d v="2016-05-21T18:45:50"/>
        <d v="2017-03-28T23:03:59"/>
        <d v="2016-04-24T13:27:36"/>
        <d v="2016-07-10T19:00:00"/>
        <d v="2016-04-23T14:18:05"/>
        <d v="2017-02-03T04:17:00"/>
        <d v="2012-08-19T04:28:16"/>
        <d v="2013-05-17T19:00:00"/>
        <d v="2015-10-31T19:29:00"/>
        <d v="2012-10-24T17:15:48"/>
        <d v="2013-06-09T02:27:33"/>
        <d v="2012-06-10T17:00:00"/>
        <d v="2012-11-28T05:00:00"/>
        <d v="2011-03-11T10:18:49"/>
        <d v="2012-06-24T01:47:35"/>
        <d v="2012-02-25T23:49:52"/>
        <d v="2010-10-05T01:03:00"/>
        <d v="2012-12-11T18:57:49"/>
        <d v="2010-11-11T00:16:16"/>
        <d v="2010-08-10T22:00:00"/>
        <d v="2014-12-04T08:52:50"/>
        <d v="2012-09-12T16:35:45"/>
        <d v="2013-02-13T22:48:33"/>
        <d v="2012-08-28T02:00:00"/>
        <d v="2015-11-10T22:28:04"/>
        <d v="2012-05-31T15:30:08"/>
        <d v="2011-09-01T18:46:23"/>
        <d v="2012-06-01T17:00:03"/>
        <d v="2011-10-16T22:00:03"/>
        <d v="2011-11-12T23:57:59"/>
        <d v="2012-05-23T16:59:36"/>
        <d v="2012-06-27T01:59:57"/>
        <d v="2011-12-17T16:11:48"/>
        <d v="2013-06-09T16:33:59"/>
        <d v="2012-07-24T05:27:56"/>
        <d v="2011-02-16T01:51:00"/>
        <d v="2012-07-17T09:59:00"/>
        <d v="2013-05-30T04:02:20"/>
        <d v="2012-06-23T15:29:04"/>
        <d v="2012-07-07T22:42:55"/>
        <d v="2013-04-29T22:54:52"/>
        <d v="2011-09-05T21:05:38"/>
        <d v="2015-02-27T23:13:07"/>
        <d v="2013-01-31T18:00:00"/>
        <d v="2012-07-24T18:32:55"/>
        <d v="2015-10-28T18:38:24"/>
        <d v="2014-10-22T19:48:38"/>
        <d v="2016-07-08T21:06:00"/>
        <d v="2014-12-16T01:22:14"/>
        <d v="2015-04-14T00:20:16"/>
        <d v="2015-11-03T21:00:00"/>
        <d v="2015-06-11T01:45:04"/>
        <d v="2014-09-14T22:50:34"/>
        <d v="2015-05-21T18:25:49"/>
        <d v="2015-06-14T23:56:12"/>
        <d v="2016-03-03T10:43:33"/>
        <d v="2015-01-13T21:02:41"/>
        <d v="2017-03-29T00:09:49"/>
        <d v="2014-09-20T09:21:17"/>
        <d v="2015-03-25T20:09:13"/>
        <d v="2014-12-30T16:40:52"/>
        <d v="2015-04-19T18:15:30"/>
        <d v="2014-12-14T17:20:28"/>
        <d v="2014-08-19T03:43:24"/>
        <d v="2016-11-15T19:21:00"/>
        <d v="2015-11-13T23:13:41"/>
        <d v="2016-05-23T14:52:00"/>
        <d v="2014-12-19T00:24:52"/>
        <d v="2015-01-21T04:30:00"/>
        <d v="2012-07-29T20:16:11"/>
        <d v="2015-01-08T04:59:00"/>
        <d v="2013-11-18T03:59:00"/>
        <d v="2015-09-20T11:00:00"/>
        <d v="2012-04-25T00:56:15"/>
        <d v="2015-05-21T04:50:00"/>
        <d v="2015-09-15T03:59:00"/>
        <d v="2012-09-16T20:22:46"/>
        <d v="2013-04-01T18:01:08"/>
        <d v="2010-02-01T06:00:00"/>
        <d v="2015-01-01T19:59:05"/>
        <d v="2013-08-30T02:32:46"/>
        <d v="2011-09-01T15:34:15"/>
        <d v="2013-03-27T04:59:00"/>
        <d v="2015-03-05T21:39:12"/>
        <d v="2011-11-29T16:12:01"/>
        <d v="2013-10-27T10:46:58"/>
        <d v="2013-11-01T03:59:00"/>
        <d v="2011-02-02T03:00:00"/>
        <d v="2012-08-08T12:29:29"/>
        <d v="2015-03-30T00:30:00"/>
        <d v="2013-11-05T05:00:00"/>
        <d v="2012-05-05T17:33:23"/>
        <d v="2016-10-31T04:27:00"/>
        <d v="2013-07-01T17:00:00"/>
        <d v="2015-11-08T03:59:00"/>
        <d v="2012-04-21T20:48:00"/>
        <d v="2017-04-05T19:26:21"/>
        <d v="2012-10-22T04:46:47"/>
        <d v="2015-07-02T03:59:00"/>
        <d v="2012-06-28T15:43:13"/>
        <d v="2013-01-24T23:47:37"/>
        <d v="2014-06-15T17:53:06"/>
        <d v="2015-06-01T13:59:00"/>
        <d v="2011-12-16T19:37:00"/>
        <d v="2015-04-06T22:49:34"/>
        <d v="2015-11-13T12:41:29"/>
        <d v="2016-11-11T12:35:39"/>
        <d v="2015-08-30T03:20:51"/>
        <d v="2014-09-01T00:58:19"/>
        <d v="2016-06-09T20:50:00"/>
        <d v="2014-09-21T23:32:28"/>
        <d v="2015-05-24T21:05:38"/>
        <d v="2016-10-02T15:59:54"/>
        <d v="2015-10-18T02:31:52"/>
        <d v="2017-03-11T21:40:35"/>
        <d v="2016-06-19T08:12:01"/>
        <d v="2015-05-14T02:51:57"/>
        <d v="2014-09-23T14:12:29"/>
        <d v="2016-06-18T19:49:05"/>
        <d v="2015-02-12T02:36:34"/>
        <d v="2015-05-11T23:14:07"/>
        <d v="2014-09-04T19:41:37"/>
        <d v="2015-11-09T17:00:00"/>
        <d v="2014-10-16T19:55:03"/>
        <d v="2015-06-16T03:00:00"/>
        <d v="2015-12-17T16:04:58"/>
        <d v="2016-11-29T23:43:54"/>
        <d v="2015-04-16T17:28:00"/>
        <d v="2015-07-16T04:09:29"/>
        <d v="2014-08-05T23:07:12"/>
        <d v="2016-01-25T07:55:36"/>
        <d v="2016-01-30T16:12:33"/>
        <d v="2015-05-01T13:14:00"/>
        <d v="2016-04-23T11:52:07"/>
        <d v="2016-02-26T14:08:17"/>
        <d v="2016-04-13T20:45:24"/>
        <d v="2014-11-05T19:13:41"/>
        <d v="2015-05-26T20:17:06"/>
        <d v="2014-09-07T23:13:48"/>
        <d v="2017-03-27T05:51:40"/>
        <d v="2014-09-07T15:56:49"/>
        <d v="2016-07-20T08:11:57"/>
        <d v="2015-10-24T20:10:01"/>
        <d v="2014-09-03T18:05:47"/>
        <d v="2016-04-25T20:36:40"/>
        <d v="2012-10-14T03:59:00"/>
        <d v="2014-12-13T21:20:00"/>
        <d v="2014-01-23T21:54:14"/>
        <d v="2012-05-30T01:13:43"/>
        <d v="2016-07-18T12:59:50"/>
        <d v="2014-05-30T17:06:22"/>
        <d v="2015-09-12T02:00:00"/>
        <d v="2017-04-15T00:00:00"/>
        <d v="2012-08-15T05:42:31"/>
        <d v="2016-09-22T06:59:00"/>
        <d v="2017-02-02T22:59:00"/>
        <d v="2015-02-09T03:26:10"/>
        <d v="2012-10-22T19:38:14"/>
        <d v="2014-05-31T05:00:00"/>
        <d v="2016-05-31T12:00:00"/>
        <d v="2015-09-25T23:52:09"/>
        <d v="2014-11-20T20:59:11"/>
        <d v="2016-01-01T20:01:01"/>
        <d v="2015-11-23T11:00:00"/>
        <d v="2015-11-11T01:00:00"/>
        <d v="2015-06-21T17:56:28"/>
        <d v="2017-01-30T17:50:16"/>
        <d v="2017-01-02T06:09:26"/>
        <d v="2012-10-14T10:07:02"/>
        <d v="2016-12-10T20:26:48"/>
        <d v="2015-07-04T15:04:29"/>
        <d v="2015-12-27T20:54:21"/>
        <d v="2014-12-31T23:11:07"/>
        <d v="2015-06-14T12:55:22"/>
        <d v="2016-07-31T10:00:00"/>
        <d v="2015-09-30T04:03:47"/>
        <d v="2016-06-29T01:28:59"/>
        <d v="2014-03-30T23:00:00"/>
        <d v="2016-10-30T15:45:21"/>
        <d v="2015-04-09T21:49:21"/>
        <d v="2016-11-16T01:00:00"/>
        <d v="2016-11-12T13:11:15"/>
        <d v="2015-02-15T21:54:55"/>
        <d v="2015-03-22T20:45:48"/>
        <d v="2015-07-09T03:51:14"/>
        <d v="2014-10-16T20:09:00"/>
        <d v="2016-08-15T06:57:00"/>
        <d v="2017-04-10T19:00:35"/>
        <d v="2014-12-09T21:13:23"/>
        <d v="2015-10-10T07:31:09"/>
        <d v="2015-09-14T06:16:59"/>
        <d v="2016-04-09T17:09:20"/>
        <d v="2016-03-03T23:55:41"/>
        <d v="2017-01-21T14:59:03"/>
        <d v="2016-01-17T19:20:09"/>
        <d v="2015-01-10T03:48:45"/>
        <d v="2014-07-14T04:00:00"/>
        <d v="2015-05-22T13:25:26"/>
        <d v="2016-03-11T20:00:00"/>
        <d v="2017-04-12T19:00:00"/>
        <d v="2016-09-03T01:30:00"/>
        <d v="2016-08-30T21:13:14"/>
        <d v="2015-05-19T01:40:10"/>
        <d v="2015-12-25T18:06:58"/>
        <d v="2013-11-25T23:00:10"/>
        <d v="2015-09-21T17:55:13"/>
        <d v="2015-10-05T15:00:00"/>
        <d v="2016-01-09T06:59:00"/>
        <d v="2015-06-04T21:29:34"/>
        <d v="2015-10-26T21:00:00"/>
        <d v="2016-03-12T22:13:36"/>
        <d v="2015-12-10T14:32:00"/>
        <d v="2016-02-10T00:51:36"/>
        <d v="2014-08-29T00:29:40"/>
        <d v="2015-01-19T19:38:00"/>
        <d v="2016-01-28T06:00:00"/>
        <d v="2014-11-29T22:45:00"/>
        <d v="2016-08-05T04:59:00"/>
        <d v="2014-12-11T21:34:49"/>
        <d v="2016-06-22T14:59:34"/>
        <d v="2014-08-03T00:42:23"/>
        <d v="2015-10-25T19:09:25"/>
        <d v="2015-03-31T00:01:34"/>
        <d v="2016-05-07T04:04:51"/>
        <d v="2014-08-10T21:29:10"/>
        <d v="2014-12-23T05:59:00"/>
        <d v="2015-04-01T18:07:20"/>
        <d v="2014-09-09T21:57:05"/>
        <d v="2015-05-28T15:42:10"/>
        <d v="2014-10-31T23:23:43"/>
        <d v="2015-07-30T15:21:58"/>
        <d v="2015-03-27T03:00:00"/>
        <d v="2016-08-30T23:04:50"/>
        <d v="2015-07-04T02:31:16"/>
        <d v="2015-06-10T17:22:37"/>
        <d v="2015-04-25T07:01:00"/>
        <d v="2014-09-13T03:19:26"/>
        <d v="2014-10-27T03:22:19"/>
        <d v="2015-05-15T03:21:58"/>
        <d v="2015-01-25T20:16:00"/>
        <d v="2015-09-02T22:00:00"/>
        <d v="2014-07-28T21:33:28"/>
        <d v="2014-09-08T21:31:03"/>
        <d v="2014-10-19T20:59:32"/>
        <d v="2017-05-08T17:35:34"/>
        <d v="2017-05-06T18:14:37"/>
        <d v="2017-04-22T15:33:50"/>
        <d v="2017-05-06T19:41:54"/>
        <d v="2017-04-24T20:59:18"/>
        <d v="2014-11-16T06:59:00"/>
        <d v="2013-06-27T06:59:00"/>
        <d v="2016-08-21T16:45:26"/>
        <d v="2016-11-04T03:59:00"/>
        <d v="2014-09-09T02:00:00"/>
        <d v="2014-07-21T22:01:00"/>
        <d v="2013-08-13T18:00:00"/>
        <d v="2016-01-24T15:41:24"/>
        <d v="2016-11-14T23:00:00"/>
        <d v="2016-03-23T09:33:48"/>
        <d v="2015-11-08T07:59:53"/>
        <d v="2015-01-06T22:57:29"/>
        <d v="2016-06-03T23:00:00"/>
        <d v="2016-05-18T23:44:54"/>
        <d v="2016-12-12T12:10:53"/>
        <d v="2013-10-07T19:00:00"/>
        <d v="2017-03-01T20:34:13"/>
        <d v="2015-01-31T21:08:08"/>
        <d v="2015-09-15T07:50:59"/>
        <d v="2017-04-01T17:52:15"/>
        <d v="2016-05-23T13:55:11"/>
        <d v="2015-09-07T16:14:23"/>
        <d v="2016-01-30T14:23:54"/>
        <d v="2015-06-01T05:46:37"/>
        <d v="2013-05-23T12:59:35"/>
        <d v="2014-11-18T04:00:00"/>
        <d v="2013-06-28T00:00:00"/>
        <d v="2015-05-11T05:32:54"/>
        <d v="2016-11-13T21:59:00"/>
        <d v="2013-04-13T20:00:00"/>
        <d v="2014-05-24T15:59:33"/>
        <d v="2014-02-15T19:00:00"/>
        <d v="2016-12-07T03:26:44"/>
        <d v="2014-06-05T21:18:37"/>
        <d v="2015-04-11T23:45:52"/>
        <d v="2014-11-20T02:07:00"/>
        <d v="2012-06-15T17:16:27"/>
        <d v="2016-11-19T07:53:27"/>
        <d v="2012-03-31T01:29:58"/>
        <d v="2012-08-14T23:42:48"/>
        <d v="2014-09-29T18:45:11"/>
        <d v="2012-07-17T03:10:00"/>
        <d v="2016-10-03T17:03:22"/>
        <d v="2015-05-05T18:10:37"/>
        <d v="2012-07-31T20:00:00"/>
        <d v="2014-07-18T21:17:22"/>
        <d v="2012-01-18T18:21:44"/>
        <d v="2012-09-26T21:37:03"/>
        <d v="2014-10-12T15:15:51"/>
        <d v="2015-05-09T18:58:47"/>
        <d v="2014-02-11T21:36:41"/>
        <d v="2016-09-06T15:45:32"/>
        <d v="2016-11-10T10:36:23"/>
        <d v="2016-08-16T08:47:46"/>
        <d v="2013-07-21T11:04:18"/>
        <d v="2013-02-03T01:31:33"/>
        <d v="2012-04-18T23:53:15"/>
        <d v="2013-06-24T13:54:44"/>
        <d v="2012-06-30T19:00:00"/>
        <d v="2012-11-28T13:53:48"/>
        <d v="2011-09-11T16:01:58"/>
        <d v="2015-09-16T23:00:50"/>
        <d v="2012-04-29T13:45:23"/>
        <d v="2014-07-06T19:49:50"/>
        <d v="2014-04-18T15:55:30"/>
        <d v="2013-03-04T17:00:00"/>
        <d v="2013-11-05T20:51:34"/>
        <d v="2016-05-25T20:45:21"/>
        <d v="2013-04-08T03:02:08"/>
        <d v="2012-01-16T00:19:14"/>
        <d v="2015-07-13T07:07:56"/>
        <d v="2015-08-17T16:03:24"/>
        <d v="2014-09-25T23:28:26"/>
        <d v="2015-12-23T15:03:41"/>
        <d v="2017-04-10T10:44:48"/>
        <d v="2015-03-15T07:00:00"/>
        <d v="2015-03-20T04:59:00"/>
        <d v="2015-05-24T12:50:46"/>
        <d v="2014-11-29T18:54:03"/>
        <d v="2016-09-05T21:00:00"/>
        <d v="2014-08-09T13:39:40"/>
        <d v="2014-08-18T04:45:52"/>
        <d v="2016-08-29T16:50:43"/>
        <d v="2015-04-12T04:00:00"/>
        <d v="2015-03-14T22:31:43"/>
        <d v="2016-10-10T04:00:00"/>
        <d v="2015-09-12T05:32:39"/>
        <d v="2015-08-21T10:03:25"/>
        <d v="2016-04-03T19:00:00"/>
        <d v="2014-07-07T23:00:00"/>
        <d v="2014-08-05T12:40:28"/>
        <d v="2014-08-08T22:34:00"/>
        <d v="2015-08-31T16:00:00"/>
        <d v="2016-07-18T16:00:00"/>
        <d v="2015-02-04T13:16:06"/>
        <d v="2014-11-10T11:00:00"/>
        <d v="2015-09-06T15:31:47"/>
        <d v="2015-08-16T00:00:00"/>
        <d v="2014-10-30T10:53:10"/>
        <d v="2015-09-22T12:07:53"/>
        <d v="2015-09-05T11:00:00"/>
        <d v="2015-07-30T20:57:18"/>
        <d v="2015-09-22T20:18:55"/>
        <d v="2016-04-30T14:39:00"/>
        <d v="2014-07-02T03:59:00"/>
        <d v="2015-03-26T11:55:03"/>
        <d v="2015-05-07T04:00:00"/>
        <d v="2017-01-14T17:49:21"/>
        <d v="2015-06-09T09:35:15"/>
        <d v="2016-09-07T18:38:29"/>
        <d v="2015-09-02T16:00:00"/>
        <d v="2015-03-31T15:14:22"/>
        <d v="2015-10-24T14:21:26"/>
        <d v="2015-07-15T12:36:49"/>
        <d v="2016-03-28T00:00:00"/>
        <d v="2014-10-24T22:08:55"/>
        <d v="2015-04-27T15:24:52"/>
        <d v="2015-05-01T22:59:00"/>
        <d v="2015-07-14T01:43:00"/>
        <d v="2016-01-04T19:01:26"/>
        <d v="2015-08-10T07:00:00"/>
        <d v="2016-07-04T16:30:00"/>
        <d v="2015-11-02T23:00:00"/>
        <d v="2016-07-03T10:25:18"/>
        <d v="2014-06-12T03:59:00"/>
        <d v="2015-08-16T19:47:50"/>
        <d v="2014-12-24T22:00:00"/>
        <d v="2015-11-11T02:00:00"/>
        <d v="2015-03-02T23:02:10"/>
        <d v="2016-01-05T00:00:00"/>
        <d v="2017-03-21T04:59:00"/>
        <d v="2016-01-09T22:48:04"/>
        <d v="2014-09-13T22:00:00"/>
        <d v="2014-09-25T04:59:00"/>
        <d v="2015-04-18T17:00:00"/>
        <d v="2016-01-13T18:44:57"/>
        <d v="2014-07-22T11:00:00"/>
        <d v="2016-07-14T04:00:00"/>
        <d v="2017-02-04T13:06:20"/>
        <d v="2015-07-09T00:23:53"/>
        <d v="2015-06-29T16:36:34"/>
        <d v="2016-06-23T19:21:05"/>
        <d v="2015-06-29T15:34:19"/>
        <d v="2016-05-24T10:16:40"/>
        <d v="2014-10-07T00:10:11"/>
        <d v="2016-02-29T23:17:00"/>
        <d v="2014-07-22T01:05:03"/>
        <d v="2014-10-15T04:34:57"/>
        <d v="2015-06-07T17:11:59"/>
        <d v="2016-02-29T23:34:00"/>
        <d v="2015-09-08T21:34:00"/>
        <d v="2017-03-23T18:00:00"/>
        <d v="2015-01-05T11:28:00"/>
        <d v="2015-11-16T08:41:44"/>
        <d v="2016-07-20T19:12:56"/>
        <d v="2015-10-25T14:10:48"/>
        <d v="2014-07-25T18:57:09"/>
        <d v="2014-10-10T16:12:03"/>
        <d v="2015-08-17T13:18:00"/>
        <d v="2015-02-06T02:44:19"/>
        <d v="2016-11-14T22:00:00"/>
        <d v="2016-08-04T04:00:00"/>
        <d v="2016-11-05T19:50:54"/>
        <d v="2016-08-19T14:14:41"/>
        <d v="2014-06-17T04:32:45"/>
        <d v="2015-01-21T17:43:33"/>
        <d v="2015-07-21T02:47:18"/>
        <d v="2015-02-28T19:37:11"/>
        <d v="2017-02-17T20:16:26"/>
        <d v="2016-06-05T03:04:53"/>
        <d v="2015-08-16T17:51:19"/>
        <d v="2016-12-31T17:00:00"/>
        <d v="2015-08-03T14:46:35"/>
        <d v="2016-02-20T17:24:21"/>
        <d v="2015-09-20T17:05:00"/>
        <d v="2015-01-03T15:20:36"/>
        <d v="2016-06-01T14:18:38"/>
        <d v="2016-03-08T04:59:00"/>
        <d v="2015-01-05T17:27:15"/>
        <d v="2015-04-14T00:50:01"/>
        <d v="2015-10-20T03:59:00"/>
        <d v="2015-02-11T10:15:24"/>
        <d v="2014-11-18T04:59:00"/>
        <d v="2014-09-29T20:43:05"/>
        <d v="2014-09-09T03:00:00"/>
        <d v="2016-05-16T20:12:08"/>
        <d v="2014-09-25T21:00:00"/>
        <d v="2015-02-09T02:00:00"/>
        <d v="2015-05-04T22:40:15"/>
        <d v="2014-07-23T21:00:00"/>
        <d v="2017-01-12T06:00:00"/>
        <d v="2015-11-11T15:29:05"/>
        <d v="2015-12-01T15:57:33"/>
        <d v="2016-08-24T01:52:38"/>
        <d v="2014-09-09T05:37:12"/>
        <d v="2015-03-10T21:42:19"/>
        <d v="2015-09-24T10:33:16"/>
        <d v="2015-10-10T04:00:18"/>
        <d v="2014-12-10T12:00:00"/>
        <d v="2016-10-08T01:21:53"/>
        <d v="2015-09-01T01:00:00"/>
        <d v="2016-06-14T21:03:57"/>
        <d v="2016-07-09T17:33:39"/>
        <d v="2014-12-26T19:46:00"/>
        <d v="2015-07-13T20:11:27"/>
        <d v="2015-07-28T18:27:06"/>
        <d v="2016-02-15T03:09:34"/>
        <d v="2014-10-07T22:08:59"/>
        <d v="2015-04-14T20:46:34"/>
        <d v="2016-04-16T08:33:10"/>
        <d v="2014-06-19T11:26:29"/>
        <d v="2015-10-17T05:37:27"/>
        <d v="2015-11-29T15:06:47"/>
        <d v="2014-09-05T14:52:09"/>
        <d v="2015-04-25T18:01:10"/>
        <d v="2014-10-26T21:16:44"/>
        <d v="2015-06-18T20:58:47"/>
        <d v="2015-02-24T03:00:00"/>
        <d v="2015-06-09T03:59:00"/>
        <d v="2014-10-12T14:01:08"/>
        <d v="2015-03-26T18:22:59"/>
        <d v="2014-08-15T05:00:00"/>
        <d v="2016-04-04T23:57:26"/>
        <d v="2014-06-25T13:32:38"/>
        <d v="2015-06-07T14:01:04"/>
        <d v="2014-10-16T06:08:00"/>
        <d v="2015-03-24T11:00:00"/>
        <d v="2016-07-05T22:57:33"/>
        <d v="2014-07-16T15:16:04"/>
        <d v="2016-09-29T17:00:00"/>
        <d v="2014-11-13T04:59:00"/>
        <d v="2014-08-13T10:58:33"/>
        <d v="2015-03-02T16:53:34"/>
        <d v="2014-09-28T01:00:00"/>
        <d v="2015-02-18T18:33:38"/>
        <d v="2015-04-01T23:02:35"/>
        <d v="2016-01-16T20:18:00"/>
        <d v="2015-05-14T03:06:20"/>
        <d v="2015-07-08T21:56:38"/>
        <d v="2015-06-24T03:21:00"/>
        <d v="2016-09-15T12:44:52"/>
        <d v="2016-12-25T17:11:00"/>
        <d v="2015-07-03T15:34:53"/>
        <d v="2015-12-20T20:45:17"/>
        <d v="2016-02-23T08:45:52"/>
        <d v="2014-11-05T19:16:13"/>
        <d v="2016-11-17T04:00:00"/>
        <d v="2015-11-08T19:00:21"/>
        <d v="2017-04-16T13:00:03"/>
        <d v="2015-07-17T17:47:29"/>
        <d v="2016-06-04T23:00:50"/>
        <d v="2015-04-27T23:16:12"/>
        <d v="2016-06-08T17:41:57"/>
        <d v="2016-07-08T00:12:05"/>
        <d v="2014-10-12T18:10:23"/>
        <d v="2015-04-26T04:00:00"/>
        <d v="2015-04-01T06:59:00"/>
        <d v="2015-08-02T11:17:04"/>
        <d v="2014-09-06T21:32:00"/>
        <d v="2015-08-07T17:30:33"/>
        <d v="2015-10-17T17:43:32"/>
        <d v="2015-04-09T03:44:52"/>
        <d v="2016-09-17T03:59:00"/>
        <d v="2015-06-03T22:51:00"/>
        <d v="2014-08-18T16:04:11"/>
        <d v="2014-10-01T15:47:58"/>
        <d v="2017-01-05T01:00:00"/>
        <d v="2016-02-01T04:00:00"/>
        <d v="2014-10-27T01:35:00"/>
        <d v="2014-12-28T03:00:00"/>
        <d v="2016-04-13T12:00:00"/>
        <d v="2015-04-23T02:14:00"/>
        <d v="2014-11-20T05:59:00"/>
        <d v="2015-02-06T06:00:00"/>
        <d v="2015-09-24T02:00:00"/>
        <d v="2015-10-24T13:25:56"/>
        <d v="2016-03-13T16:29:03"/>
        <d v="2014-12-12T16:10:36"/>
        <d v="2016-09-24T06:41:21"/>
        <d v="2016-12-01T04:00:00"/>
        <d v="2016-06-01T11:00:06"/>
        <d v="2016-11-13T00:00:00"/>
        <d v="2016-07-21T08:41:21"/>
        <d v="2016-01-21T04:59:00"/>
        <d v="2016-02-07T13:47:00"/>
        <d v="2017-02-27T20:05:30"/>
        <d v="2016-11-09T18:25:10"/>
        <d v="2016-03-22T20:07:47"/>
        <d v="2014-11-03T11:29:32"/>
        <d v="2017-02-19T15:57:51"/>
        <d v="2015-06-26T21:54:00"/>
        <d v="2017-03-30T04:59:00"/>
        <d v="2014-07-17T04:25:00"/>
        <d v="2017-03-03T18:00:00"/>
        <d v="2016-08-13T21:29:42"/>
        <d v="2013-01-26T20:04:12"/>
        <d v="2016-04-01T05:59:00"/>
        <d v="2014-12-16T22:08:44"/>
        <d v="2014-11-06T16:11:45"/>
        <d v="2015-01-14T18:09:51"/>
        <d v="2015-05-26T05:11:23"/>
        <d v="2016-02-21T05:05:19"/>
        <d v="2014-12-27T14:40:40"/>
        <d v="2015-03-24T19:58:39"/>
        <d v="2016-01-23T22:59:00"/>
        <d v="2015-03-13T16:52:10"/>
        <d v="2015-07-22T20:04:09"/>
        <d v="2014-12-06T05:00:00"/>
        <d v="2014-07-12T04:00:00"/>
        <d v="2014-08-18T13:09:12"/>
        <d v="2014-09-20T20:24:03"/>
        <d v="2015-08-20T22:00:00"/>
        <d v="2014-06-27T03:00:00"/>
        <d v="2015-09-14T20:18:53"/>
        <d v="2016-12-23T05:59:00"/>
        <d v="2016-09-27T22:53:29"/>
        <d v="2015-07-12T16:13:06"/>
        <d v="2012-11-06T23:51:15"/>
        <d v="2014-06-30T16:00:00"/>
        <d v="2017-04-03T11:01:32"/>
        <d v="2015-04-20T15:54:11"/>
        <d v="2016-09-15T06:20:25"/>
        <d v="2014-12-19T04:35:00"/>
        <d v="2015-10-17T17:56:11"/>
        <d v="2016-11-14T21:10:47"/>
        <d v="2015-10-12T01:04:19"/>
        <d v="2016-09-18T02:38:45"/>
        <d v="2016-12-02T03:59:00"/>
        <d v="2013-06-04T13:26:49"/>
        <d v="2013-09-16T11:59:00"/>
        <d v="2010-11-02T04:59:00"/>
        <d v="2016-04-04T06:03:17"/>
        <d v="2014-01-29T07:59:00"/>
        <d v="2015-07-27T23:00:00"/>
        <d v="2016-02-20T20:50:48"/>
        <d v="2015-11-06T16:30:47"/>
        <d v="2015-05-17T02:50:00"/>
        <d v="2016-03-04T17:26:38"/>
        <d v="2014-09-22T03:44:15"/>
        <d v="2014-10-11T04:52:00"/>
        <d v="2016-05-28T13:16:00"/>
        <d v="2015-01-31T21:22:00"/>
        <d v="2015-07-15T00:20:55"/>
        <d v="2016-06-05T04:02:40"/>
        <d v="2017-03-11T09:59:05"/>
        <d v="2015-06-28T15:59:00"/>
        <d v="2014-11-02T03:59:00"/>
        <d v="2015-04-02T01:04:00"/>
        <d v="2015-02-09T22:59:50"/>
        <d v="2014-10-30T15:16:24"/>
        <d v="2016-05-04T14:36:51"/>
        <d v="2016-06-20T08:59:00"/>
        <d v="2014-09-08T22:27:26"/>
        <d v="2015-10-29T06:35:34"/>
        <d v="2014-09-13T18:49:08"/>
        <d v="2015-10-31T18:00:00"/>
        <d v="2016-11-22T22:08:58"/>
        <d v="2015-12-23T06:59:00"/>
        <d v="2014-08-30T01:19:32"/>
        <d v="2016-08-10T05:28:57"/>
        <d v="2015-10-10T22:31:19"/>
        <d v="2015-11-16T16:35:52"/>
        <d v="2015-01-14T20:00:34"/>
        <d v="2017-01-07T17:36:09"/>
        <d v="2015-05-22T05:59:00"/>
        <d v="2016-11-30T01:46:00"/>
        <d v="2015-07-15T19:19:00"/>
        <d v="2016-04-10T13:42:39"/>
        <d v="2016-09-19T02:27:20"/>
        <d v="2015-11-09T15:38:43"/>
        <d v="2017-04-02T22:57:58"/>
        <d v="2015-03-29T03:19:55"/>
        <d v="2015-04-22T16:07:15"/>
        <d v="2015-01-27T01:40:44"/>
        <d v="2015-10-21T04:21:31"/>
        <d v="2015-12-16T23:09:06"/>
        <d v="2014-10-02T05:00:00"/>
        <d v="2015-06-05T18:48:00"/>
        <d v="2015-10-30T21:12:39"/>
        <d v="2015-09-17T16:05:59"/>
        <d v="2017-01-21T04:36:30"/>
        <d v="2015-02-08T13:41:00"/>
        <d v="2016-08-09T01:59:00"/>
        <d v="2015-06-01T18:39:05"/>
        <d v="2016-09-14T22:45:43"/>
        <d v="2015-11-15T22:00:00"/>
        <d v="2015-10-21T19:05:56"/>
        <d v="2016-09-01T00:36:20"/>
        <d v="2015-06-20T19:48:46"/>
        <d v="2016-11-07T14:00:00"/>
        <d v="2016-03-10T00:17:00"/>
        <d v="2016-03-14T04:33:11"/>
        <d v="2014-11-20T14:56:15"/>
        <d v="2015-08-16T07:56:00"/>
        <d v="2016-09-23T08:10:18"/>
        <d v="2015-07-13T03:45:06"/>
        <d v="2015-03-06T02:00:00"/>
        <d v="2014-11-19T05:00:00"/>
        <d v="2015-10-17T22:00:00"/>
        <d v="2015-06-11T19:32:31"/>
        <d v="2015-05-29T15:19:54"/>
        <d v="2014-09-28T03:00:10"/>
        <d v="2017-03-22T00:45:19"/>
        <d v="2014-11-04T14:17:00"/>
        <d v="2016-12-02T02:55:34"/>
        <d v="2015-05-18T17:33:02"/>
        <d v="2014-10-22T15:10:50"/>
        <d v="2016-07-06T10:43:47"/>
        <d v="2015-05-02T12:22:05"/>
        <d v="2016-06-27T13:12:00"/>
        <d v="2016-08-02T15:35:23"/>
        <d v="2015-04-27T00:05:32"/>
        <d v="2016-06-05T21:36:36"/>
        <d v="2014-10-27T16:18:55"/>
        <d v="2016-12-10T23:22:12"/>
        <d v="2016-08-09T23:49:58"/>
        <d v="2015-03-05T18:43:21"/>
        <d v="2016-02-07T04:57:52"/>
        <d v="2016-04-27T23:26:02"/>
        <d v="2015-04-01T20:33:49"/>
        <d v="2017-04-16T18:49:01"/>
        <d v="2017-05-19T19:13:39"/>
        <d v="2017-05-15T04:59:00"/>
        <d v="2017-05-09T12:54:05"/>
        <d v="2017-05-22T07:24:20"/>
        <d v="2017-04-24T12:33:54"/>
        <d v="2017-04-27T16:16:59"/>
        <d v="2017-05-05T03:38:41"/>
        <d v="2017-05-01T22:59:00"/>
        <d v="2017-06-03T19:12:00"/>
        <d v="2017-05-04T15:30:07"/>
        <d v="2017-04-25T04:33:00"/>
        <d v="2017-05-08T16:15:03"/>
        <d v="2017-05-17T20:00:00"/>
        <d v="2017-04-19T11:18:59"/>
        <d v="2017-05-10T08:35:56"/>
        <d v="2017-04-19T06:00:00"/>
        <d v="2017-04-27T23:58:54"/>
        <d v="2017-05-17T15:22:46"/>
        <d v="2014-12-08T00:15:55"/>
        <d v="2014-11-01T04:00:00"/>
        <d v="2013-01-07T02:00:00"/>
        <d v="2011-02-25T04:00:00"/>
        <d v="2014-10-11T20:09:34"/>
        <d v="2013-12-03T20:49:27"/>
        <d v="2011-06-01T04:59:00"/>
        <d v="2012-05-02T20:00:58"/>
        <d v="2013-01-20T11:58:45"/>
        <d v="2012-07-02T22:52:24"/>
        <d v="2014-08-19T05:00:00"/>
        <d v="2013-08-22T20:09:12"/>
        <d v="2012-02-18T23:00:00"/>
        <d v="2014-09-13T04:59:00"/>
        <d v="2014-11-15T12:52:02"/>
        <d v="2014-08-07T02:00:00"/>
        <d v="2014-07-16T18:05:25"/>
        <d v="2014-07-10T19:20:15"/>
        <d v="2014-12-27T07:59:00"/>
        <d v="2014-09-02T04:13:01"/>
        <d v="2014-07-14T22:00:00"/>
        <d v="2014-01-13T04:59:00"/>
        <d v="2014-08-02T04:00:00"/>
        <d v="2016-06-06T14:35:58"/>
        <d v="2012-03-16T17:31:08"/>
        <d v="2014-10-27T21:04:52"/>
        <d v="2014-09-25T20:45:08"/>
        <d v="2011-03-20T21:17:07"/>
        <d v="2013-09-18T15:00:00"/>
        <d v="2014-07-22T16:00:09"/>
        <d v="2014-08-16T14:31:15"/>
        <d v="2013-06-06T16:51:11"/>
        <d v="2014-07-21T09:54:09"/>
        <d v="2014-07-16T16:00:00"/>
        <d v="2012-03-02T17:00:00"/>
        <d v="2013-09-23T19:04:29"/>
        <d v="2014-08-01T23:50:31"/>
        <d v="2014-08-16T23:27:21"/>
        <d v="2014-10-17T21:00:00"/>
        <d v="2014-09-04T15:59:33"/>
        <d v="2015-07-11T09:58:22"/>
        <d v="2015-06-24T08:18:52"/>
        <d v="2017-01-09T04:37:55"/>
        <d v="2016-09-16T18:07:49"/>
        <d v="2015-03-31T22:00:00"/>
        <d v="2015-03-23T23:14:16"/>
        <d v="2015-08-27T01:29:58"/>
        <d v="2015-03-15T14:15:42"/>
        <d v="2015-09-01T14:00:00"/>
        <d v="2015-03-07T11:50:18"/>
        <d v="2015-03-19T10:11:17"/>
        <d v="2014-10-07T21:00:00"/>
        <d v="2016-05-31T05:34:00"/>
        <d v="2014-10-01T18:24:37"/>
        <d v="2016-01-14T05:59:00"/>
        <d v="2015-10-26T23:43:42"/>
        <d v="2015-08-17T16:14:00"/>
        <d v="2015-06-01T08:59:32"/>
        <d v="2015-10-20T06:37:31"/>
        <d v="2015-05-24T05:40:07"/>
        <d v="2014-08-28T14:31:17"/>
        <d v="2014-07-21T23:00:00"/>
        <d v="2012-07-02T03:59:00"/>
        <d v="2014-09-15T02:00:00"/>
        <d v="2014-09-08T19:05:51"/>
        <d v="2015-08-26T18:19:19"/>
        <d v="2016-02-05T23:55:00"/>
        <d v="2015-10-11T03:59:00"/>
        <d v="2015-08-11T14:30:00"/>
        <d v="2016-12-05T13:06:24"/>
        <d v="2015-01-31T00:00:00"/>
        <d v="2015-04-22T22:35:47"/>
        <d v="2017-04-12T21:00:00"/>
        <d v="2015-08-05T16:43:23"/>
        <d v="2015-11-24T21:29:00"/>
        <d v="2015-09-20T20:02:56"/>
        <d v="2017-02-10T05:00:00"/>
        <d v="2016-07-04T21:00:00"/>
        <d v="2015-11-30T14:00:12"/>
        <d v="2017-02-17T21:10:36"/>
        <d v="2016-01-17T04:59:00"/>
        <d v="2014-12-21T07:59:58"/>
        <d v="2016-05-17T22:39:07"/>
        <d v="2016-06-04T03:59:00"/>
        <d v="2017-04-02T19:19:15"/>
        <d v="2017-03-04T23:31:00"/>
        <d v="2016-08-01T08:20:51"/>
        <d v="2017-01-28T22:00:33"/>
        <d v="2015-10-30T03:59:00"/>
        <d v="2015-08-01T12:14:58"/>
        <d v="2015-11-25T23:59:00"/>
        <d v="2017-03-19T23:00:00"/>
        <d v="2014-11-14T06:59:00"/>
        <d v="2014-10-20T18:08:12"/>
        <d v="2015-11-09T00:00:00"/>
        <d v="2017-01-01T17:39:42"/>
        <d v="2015-07-13T02:00:00"/>
        <d v="2015-10-13T03:59:00"/>
        <d v="2015-08-12T10:25:12"/>
        <d v="2015-05-05T20:19:17"/>
        <d v="2015-07-21T17:55:14"/>
        <d v="2014-12-06T18:48:44"/>
        <d v="2015-07-22T17:32:46"/>
        <d v="2016-10-08T11:20:40"/>
        <d v="2016-10-09T03:45:00"/>
        <d v="2015-04-26T01:03:29"/>
        <d v="2014-11-07T18:26:15"/>
        <d v="2015-07-12T03:59:00"/>
        <d v="2017-03-25T13:25:52"/>
        <d v="2015-02-08T21:17:41"/>
        <d v="2016-11-01T03:59:00"/>
        <d v="2015-12-31T17:08:38"/>
        <d v="2015-08-16T17:24:36"/>
        <d v="2015-01-22T04:00:00"/>
        <d v="2015-11-30T21:00:00"/>
        <d v="2015-02-28T22:00:00"/>
        <d v="2016-01-03T17:00:00"/>
        <d v="2015-07-13T21:00:00"/>
        <d v="2015-08-17T18:11:00"/>
        <d v="2016-09-24T21:42:08"/>
        <d v="2015-07-17T11:00:00"/>
        <d v="2015-08-12T12:47:45"/>
        <d v="2014-12-03T11:29:35"/>
        <d v="2015-12-07T13:00:09"/>
        <d v="2016-10-15T19:00:00"/>
        <d v="2016-04-15T21:00:00"/>
        <d v="2015-03-12T04:30:00"/>
        <d v="2016-05-02T03:59:00"/>
        <d v="2014-12-19T17:23:26"/>
        <d v="2015-06-30T20:21:43"/>
        <d v="2016-05-02T01:27:39"/>
        <d v="2015-07-02T05:00:00"/>
        <d v="2015-10-03T00:28:25"/>
        <d v="2016-05-30T04:39:48"/>
        <d v="2016-03-12T21:00:00"/>
        <d v="2016-02-29T05:59:00"/>
        <d v="2017-03-31T05:00:00"/>
        <d v="2016-09-15T20:09:42"/>
        <d v="2015-12-29T18:00:28"/>
        <d v="2016-07-21T23:00:00"/>
        <d v="2017-03-23T08:50:02"/>
        <d v="2017-04-11T12:21:31"/>
        <d v="2015-10-18T03:59:00"/>
        <d v="2016-01-04T19:29:08"/>
        <d v="2017-04-04T10:12:32"/>
        <d v="2015-07-17T12:59:14"/>
        <d v="2016-10-27T10:37:09"/>
        <d v="2015-12-23T22:00:00"/>
        <d v="2015-08-27T22:59:00"/>
        <d v="2015-10-14T00:00:00"/>
        <d v="2015-11-14T22:01:03"/>
        <d v="2015-05-30T17:51:02"/>
        <d v="2016-09-01T06:59:00"/>
        <d v="2017-01-07T08:26:16"/>
        <d v="2015-04-28T14:38:04"/>
        <d v="2017-01-22T14:59:12"/>
        <d v="2015-08-31T20:32:28"/>
        <d v="2016-07-11T03:00:00"/>
        <d v="2016-06-15T01:22:19"/>
        <d v="2016-05-14T21:02:45"/>
        <d v="2016-11-16T15:36:18"/>
        <d v="2015-11-06T22:17:05"/>
        <d v="2015-11-17T07:00:10"/>
        <d v="2016-12-12T22:00:00"/>
        <d v="2016-02-27T01:00:00"/>
        <d v="2015-06-08T20:05:00"/>
        <d v="2016-06-06T07:17:21"/>
        <d v="2014-09-08T13:54:00"/>
        <d v="2016-07-09T00:57:04"/>
        <d v="2016-05-12T02:30:00"/>
        <d v="2015-03-03T14:03:06"/>
        <d v="2016-07-23T01:05:57"/>
        <d v="2014-11-16T03:59:00"/>
        <d v="2016-07-23T03:55:00"/>
        <d v="2016-10-26T08:46:48"/>
        <d v="2016-07-06T13:59:50"/>
        <d v="2015-05-06T17:51:17"/>
        <d v="2015-04-08T16:08:25"/>
        <d v="2016-06-08T08:59:26"/>
        <d v="2014-08-05T01:00:00"/>
        <d v="2014-08-27T23:00:00"/>
        <d v="2015-05-02T20:17:48"/>
        <d v="2015-11-06T16:44:46"/>
        <d v="2014-08-19T20:38:50"/>
        <d v="2015-07-16T16:14:40"/>
        <d v="2015-08-30T12:30:22"/>
        <d v="2014-09-03T23:00:00"/>
        <d v="2016-05-06T08:34:06"/>
        <d v="2014-11-10T21:00:00"/>
        <d v="2017-03-27T13:48:00"/>
        <d v="2016-08-28T15:58:38"/>
        <d v="2017-01-06T23:22:34"/>
        <d v="2016-07-13T17:00:00"/>
        <d v="2015-05-02T04:59:00"/>
        <d v="2016-05-14T13:18:00"/>
        <d v="2014-09-30T04:48:13"/>
        <d v="2015-05-19T00:37:00"/>
        <d v="2015-03-29T00:35:10"/>
        <d v="2016-06-08T21:00:00"/>
        <d v="2016-05-31T03:59:00"/>
        <d v="2016-07-14T17:00:00"/>
        <d v="2015-12-30T23:00:00"/>
        <d v="2014-08-23T11:00:00"/>
        <d v="2016-08-01T23:00:00"/>
        <d v="2016-06-02T23:00:00"/>
        <d v="2015-11-29T04:01:00"/>
        <d v="2016-06-10T11:17:00"/>
        <d v="2016-08-15T19:34:32"/>
        <d v="2014-09-01T10:01:50"/>
        <d v="2014-12-20T08:27:59"/>
        <d v="2017-03-28T01:22:14"/>
        <d v="2017-01-14T15:59:00"/>
        <d v="2014-10-02T15:59:00"/>
        <d v="2015-04-07T04:55:00"/>
        <d v="2014-09-19T16:00:00"/>
        <d v="2016-01-13T02:26:32"/>
        <d v="2015-06-13T01:37:17"/>
        <d v="2015-09-01T22:24:54"/>
        <d v="2015-02-01T05:00:00"/>
        <d v="2017-02-15T00:59:40"/>
        <d v="2017-01-17T08:00:00"/>
        <d v="2016-01-02T20:59:25"/>
        <d v="2015-08-18T16:00:00"/>
        <d v="2015-11-28T17:33:36"/>
        <d v="2014-06-18T14:39:33"/>
        <d v="2015-05-26T15:49:54"/>
        <d v="2015-04-20T16:56:00"/>
        <d v="2014-10-01T13:08:00"/>
        <d v="2015-09-26T23:00:00"/>
        <d v="2014-12-30T23:52:58"/>
        <d v="2015-04-11T03:26:23"/>
        <d v="2016-09-01T22:59:00"/>
        <d v="2016-07-24T18:47:00"/>
        <d v="2015-12-22T03:00:00"/>
        <d v="2015-01-10T20:49:12"/>
        <d v="2015-01-03T15:28:26"/>
        <d v="2015-01-14T18:18:08"/>
        <d v="2015-07-19T11:04:01"/>
        <d v="2016-07-04T13:31:22"/>
        <d v="2014-08-10T18:35:45"/>
        <d v="2014-09-08T22:28:00"/>
        <d v="2016-06-06T20:17:35"/>
        <d v="2014-12-07T00:46:00"/>
        <d v="2014-08-27T14:17:25"/>
        <d v="2015-06-30T18:10:00"/>
        <d v="2016-03-20T22:00:00"/>
        <d v="2014-12-22T17:00:00"/>
        <d v="2015-03-24T22:05:25"/>
        <d v="2014-09-28T22:53:34"/>
        <d v="2015-09-07T17:22:26"/>
        <d v="2015-12-13T02:31:00"/>
        <d v="2015-07-26T11:05:24"/>
        <d v="2015-07-18T12:05:02"/>
        <d v="2016-04-01T23:59:00"/>
        <d v="2014-08-16T11:49:36"/>
        <d v="2014-08-06T10:08:09"/>
        <d v="2014-08-18T23:48:24"/>
        <d v="2016-08-31T20:58:00"/>
        <d v="2016-07-07T07:00:00"/>
        <d v="2015-11-08T00:32:52"/>
        <d v="2014-10-28T23:01:02"/>
        <d v="2015-03-31T04:59:00"/>
        <d v="2017-01-01T07:59:00"/>
        <d v="2016-05-18T23:30:00"/>
        <d v="2015-05-24T18:30:00"/>
        <d v="2014-11-26T00:43:00"/>
        <d v="2014-06-23T20:01:47"/>
        <d v="2016-05-07T21:30:00"/>
        <d v="2016-03-16T00:00:00"/>
        <d v="2015-04-04T18:59:23"/>
        <d v="2015-05-25T21:52:21"/>
        <d v="2015-03-08T06:59:00"/>
        <d v="2014-11-04T14:48:56"/>
        <d v="2014-10-22T02:00:00"/>
        <d v="2014-08-02T15:29:12"/>
        <d v="2015-03-31T17:00:00"/>
        <d v="2016-12-03T00:31:01"/>
        <d v="2014-08-30T22:41:41"/>
        <d v="2014-09-18T17:32:33"/>
        <d v="2016-03-07T22:00:00"/>
        <d v="2014-07-18T03:00:00"/>
        <d v="2014-08-10T09:07:49"/>
        <d v="2016-09-07T03:00:00"/>
        <d v="2014-09-21T16:28:00"/>
        <d v="2015-09-19T17:03:40"/>
        <d v="2015-06-02T21:00:00"/>
        <d v="2016-02-19T04:59:00"/>
        <d v="2014-08-11T16:15:00"/>
        <d v="2015-12-14T20:17:00"/>
        <d v="2015-06-30T20:11:12"/>
        <d v="2014-10-10T12:35:46"/>
        <d v="2016-07-09T13:59:00"/>
        <d v="2015-11-23T12:43:56"/>
        <d v="2015-03-08T12:20:00"/>
        <d v="2016-04-18T20:20:12"/>
        <d v="2015-01-17T02:51:29"/>
        <d v="2016-08-09T04:00:00"/>
        <d v="2015-05-03T15:54:31"/>
        <d v="2015-05-22T17:22:07"/>
        <d v="2014-08-23T03:59:00"/>
        <d v="2016-09-13T23:29:16"/>
        <d v="2014-08-31T16:45:59"/>
        <d v="2016-11-13T18:00:27"/>
        <d v="2014-09-01T06:59:00"/>
        <d v="2015-03-15T05:59:00"/>
        <d v="2015-03-06T04:27:00"/>
        <d v="2016-06-20T11:31:00"/>
        <d v="2014-09-15T12:39:12"/>
        <d v="2016-11-29T03:00:00"/>
        <d v="2015-08-10T18:00:00"/>
        <d v="2016-11-11T03:59:00"/>
        <d v="2016-09-23T03:07:17"/>
        <d v="2015-09-09T16:00:00"/>
        <d v="2016-05-20T23:27:30"/>
        <d v="2015-04-20T15:07:12"/>
        <d v="2016-10-22T03:00:00"/>
        <d v="2016-05-29T15:24:05"/>
        <d v="2016-08-15T21:38:00"/>
        <d v="2014-10-01T20:00:00"/>
        <d v="2014-12-07T05:59:00"/>
        <d v="2015-04-20T20:27:00"/>
        <d v="2016-08-20T12:02:11"/>
        <d v="2014-12-04T00:00:00"/>
        <d v="2014-11-27T03:00:00"/>
        <d v="2015-06-17T03:00:00"/>
        <d v="2015-04-16T21:00:00"/>
        <d v="2014-07-22T20:31:20"/>
        <d v="2015-08-10T21:00:00"/>
        <d v="2015-02-02T05:56:28"/>
        <d v="2014-08-06T18:31:06"/>
        <d v="2014-08-03T16:03:01"/>
        <d v="2016-07-16T18:14:59"/>
        <d v="2016-03-04T16:38:00"/>
        <d v="2015-07-04T06:59:00"/>
        <d v="2015-07-25T22:34:12"/>
        <d v="2015-05-18T16:00:00"/>
        <d v="2014-06-24T21:00:00"/>
        <d v="2016-05-14T19:15:24"/>
        <d v="2015-06-18T05:59:44"/>
        <d v="2015-11-26T00:13:17"/>
        <d v="2014-09-17T05:11:00"/>
        <d v="2016-12-27T06:00:00"/>
        <d v="2014-12-02T17:18:00"/>
        <d v="2016-10-12T20:19:26"/>
        <d v="2016-07-03T22:00:00"/>
        <d v="2016-06-28T21:44:00"/>
        <d v="2015-08-01T06:59:00"/>
        <d v="2016-04-07T04:59:00"/>
        <d v="2015-10-12T18:19:55"/>
        <d v="2016-04-16T03:59:00"/>
        <d v="2016-08-24T11:28:48"/>
        <d v="2015-12-20T18:58:11"/>
        <d v="2014-06-13T04:00:00"/>
        <d v="2014-09-23T17:37:20"/>
        <d v="2016-07-01T22:08:57"/>
        <d v="2016-06-10T21:00:00"/>
        <d v="2014-12-22T04:55:00"/>
        <d v="2014-08-02T14:54:06"/>
        <d v="2014-12-08T18:30:00"/>
        <d v="2015-05-24T11:53:12"/>
        <d v="2014-07-05T04:59:00"/>
        <d v="2015-03-05T04:59:00"/>
        <d v="2015-07-01T18:32:51"/>
        <d v="2014-10-09T03:00:00"/>
        <d v="2014-08-04T11:00:00"/>
        <d v="2014-11-02T14:21:00"/>
        <d v="2015-04-04T14:22:30"/>
        <d v="2015-10-07T13:47:00"/>
        <d v="2014-10-30T08:40:20"/>
        <d v="2015-10-16T10:06:00"/>
        <d v="2016-10-26T23:00:00"/>
        <d v="2014-10-14T04:00:00"/>
        <d v="2016-05-29T05:59:00"/>
        <d v="2015-08-11T03:59:00"/>
        <d v="2017-02-18T12:01:58"/>
        <d v="2015-08-13T01:00:00"/>
        <d v="2016-05-11T20:00:00"/>
        <d v="2016-07-31T15:42:14"/>
        <d v="2014-10-19T03:59:00"/>
        <d v="2015-12-12T19:16:07"/>
        <d v="2015-11-01T15:00:23"/>
        <d v="2016-01-20T11:59:00"/>
        <d v="2014-12-18T07:59:00"/>
        <d v="2016-09-17T10:05:40"/>
        <d v="2016-10-09T18:08:42"/>
        <d v="2016-07-27T00:04:51"/>
        <d v="2015-10-01T17:31:15"/>
        <d v="2014-10-08T14:23:42"/>
        <d v="2015-07-26T18:07:39"/>
        <d v="2015-04-07T19:57:37"/>
        <d v="2015-05-12T19:22:39"/>
        <d v="2015-05-02T03:59:00"/>
        <d v="2016-06-14T03:59:00"/>
        <d v="2016-04-05T01:00:00"/>
        <d v="2015-10-05T09:27:53"/>
        <d v="2016-06-02T21:26:38"/>
        <d v="2014-06-22T22:07:00"/>
        <d v="2014-07-29T14:05:24"/>
        <d v="2015-09-12T00:00:00"/>
        <d v="2015-03-14T17:00:00"/>
        <d v="2016-12-18T11:36:34"/>
        <d v="2014-09-17T15:35:24"/>
        <d v="2014-06-05T06:38:31"/>
        <d v="2015-07-27T21:00:00"/>
        <d v="2015-08-31T08:58:00"/>
        <d v="2015-06-27T02:45:00"/>
        <d v="2015-09-05T18:36:00"/>
        <d v="2016-04-13T22:00:00"/>
        <d v="2016-09-01T19:00:00"/>
        <d v="2015-11-05T16:00:00"/>
        <d v="2015-01-31T17:50:08"/>
        <d v="2015-02-23T12:11:23"/>
        <d v="2015-07-11T19:27:24"/>
        <d v="2014-10-18T17:46:34"/>
        <d v="2015-02-08T16:31:36"/>
        <d v="2015-01-31T07:00:00"/>
        <d v="2014-11-30T20:36:53"/>
        <d v="2015-07-22T13:41:22"/>
        <d v="2014-12-09T10:00:46"/>
        <d v="2014-12-14T23:37:28"/>
        <d v="2016-09-11T03:59:00"/>
        <d v="2017-01-05T14:10:54"/>
        <d v="2015-05-27T06:28:00"/>
        <d v="2016-05-31T17:36:17"/>
        <d v="2016-05-01T17:17:36"/>
        <d v="2015-04-01T04:59:00"/>
        <d v="2014-08-30T11:18:30"/>
        <d v="2016-05-06T02:18:02"/>
        <d v="2016-05-19T09:13:25"/>
        <d v="2015-08-13T07:35:44"/>
        <d v="2015-01-21T17:11:30"/>
        <d v="2016-10-24T16:44:30"/>
        <d v="2016-07-28T19:00:00"/>
        <d v="2015-05-30T23:00:00"/>
        <d v="2015-06-26T15:32:27"/>
        <d v="2014-11-20T08:00:34"/>
        <d v="2015-02-24T04:59:00"/>
        <d v="2015-03-14T04:59:00"/>
        <d v="2015-02-05T20:26:00"/>
        <d v="2016-10-05T01:36:22"/>
        <d v="2015-04-13T06:59:00"/>
        <d v="2014-09-26T17:09:42"/>
        <d v="2016-04-03T05:59:00"/>
        <d v="2014-10-04T04:59:00"/>
        <d v="2015-09-30T00:00:00"/>
        <d v="2016-11-13T20:22:44"/>
        <d v="2015-02-16T23:58:02"/>
        <d v="2016-06-17T21:27:59"/>
        <d v="2015-12-06T21:44:40"/>
        <d v="2016-05-30T06:59:00"/>
        <d v="2016-03-15T19:02:06"/>
        <d v="2016-09-14T14:30:57"/>
        <d v="2016-01-15T00:00:00"/>
        <d v="2016-07-18T14:00:00"/>
        <d v="2016-04-30T22:48:05"/>
        <d v="2015-09-17T10:22:16"/>
        <d v="2015-05-09T08:53:21"/>
        <d v="2014-07-10T17:26:51"/>
        <d v="2014-07-29T14:09:34"/>
        <d v="2015-07-20T01:00:16"/>
        <d v="2016-01-10T14:14:56"/>
        <d v="2015-04-19T21:47:44"/>
        <d v="2017-03-31T00:00:00"/>
        <d v="2015-07-04T15:04:10"/>
        <d v="2016-12-20T22:00:00"/>
        <d v="2015-04-05T04:00:00"/>
        <d v="2016-10-31T21:00:00"/>
        <d v="2014-10-29T03:23:00"/>
        <d v="2014-08-26T07:00:00"/>
        <d v="2016-09-23T18:34:50"/>
        <d v="2015-08-02T15:39:37"/>
        <d v="2014-09-16T16:00:57"/>
        <d v="2016-06-21T03:59:00"/>
        <d v="2016-01-13T20:59:56"/>
        <d v="2016-06-05T17:00:00"/>
        <d v="2014-12-30T21:19:50"/>
        <d v="2014-10-24T03:59:00"/>
        <d v="2014-12-24T22:29:09"/>
        <d v="2016-12-20T01:00:00"/>
        <d v="2017-02-14T03:59:00"/>
        <d v="2016-05-21T21:11:16"/>
        <d v="2015-10-15T16:40:29"/>
        <d v="2015-02-01T16:48:55"/>
        <d v="2015-05-20T15:08:52"/>
        <d v="2016-11-07T15:11:00"/>
        <d v="2015-06-10T18:45:30"/>
        <d v="2014-11-05T05:00:00"/>
        <d v="2015-12-31T17:00:00"/>
        <d v="2015-12-18T04:27:19"/>
        <d v="2016-04-08T04:59:00"/>
        <d v="2016-12-23T00:17:18"/>
        <d v="2015-07-17T23:30:00"/>
        <d v="2016-10-31T17:58:47"/>
        <d v="2014-11-05T07:00:45"/>
        <d v="2014-07-17T17:06:34"/>
        <d v="2016-03-04T11:29:44"/>
        <d v="2014-09-10T15:59:00"/>
        <d v="2016-09-25T03:59:00"/>
        <d v="2015-09-05T08:43:27"/>
        <d v="2016-05-04T17:00:00"/>
        <d v="2015-08-18T06:59:00"/>
        <d v="2017-03-04T22:59:00"/>
        <d v="2016-07-02T21:42:00"/>
        <d v="2014-08-02T03:59:00"/>
        <d v="2015-04-19T14:39:00"/>
        <d v="2015-01-23T21:08:45"/>
        <d v="2016-05-11T04:00:00"/>
        <d v="2015-05-01T04:16:54"/>
        <d v="2017-01-21T11:50:30"/>
        <d v="2016-07-17T05:58:09"/>
        <d v="2015-11-28T19:54:00"/>
        <d v="2014-08-24T07:00:00"/>
        <d v="2015-08-18T23:16:59"/>
        <d v="2015-08-23T18:33:00"/>
        <d v="2015-07-12T16:12:17"/>
        <d v="2015-07-01T23:00:00"/>
        <d v="2014-08-21T03:59:00"/>
        <d v="2014-10-27T22:43:04"/>
        <d v="2014-12-06T12:52:00"/>
        <d v="2016-10-04T20:57:09"/>
        <d v="2016-06-15T23:00:00"/>
        <d v="2014-10-13T19:34:44"/>
        <d v="2014-08-03T03:59:00"/>
        <d v="2015-07-01T12:44:58"/>
        <d v="2014-08-01T04:59:00"/>
        <d v="2016-11-05T10:53:54"/>
        <d v="2016-02-15T15:38:10"/>
        <d v="2014-07-17T06:59:00"/>
        <d v="2016-11-20T02:48:16"/>
        <d v="2015-10-03T04:19:46"/>
        <d v="2014-06-19T21:00:00"/>
        <d v="2015-09-29T03:59:00"/>
        <d v="2014-07-28T05:14:15"/>
        <d v="2014-09-08T18:53:24"/>
        <d v="2015-07-22T22:25:00"/>
        <d v="2014-12-28T15:21:23"/>
        <d v="2015-04-02T04:59:00"/>
        <d v="2014-10-20T00:00:00"/>
        <d v="2015-12-31T22:30:00"/>
        <d v="2016-07-07T02:00:00"/>
        <d v="2015-02-11T20:53:30"/>
        <d v="2015-03-16T14:48:36"/>
        <d v="2016-06-10T11:10:48"/>
        <d v="2016-04-02T19:21:27"/>
        <d v="2014-11-15T14:26:56"/>
        <d v="2014-10-31T16:00:00"/>
        <d v="2015-07-05T12:59:53"/>
        <d v="2016-08-10T22:59:00"/>
        <d v="2016-09-13T06:59:00"/>
        <d v="2016-07-01T16:33:14"/>
        <d v="2014-07-24T18:00:00"/>
        <d v="2014-10-13T21:55:49"/>
        <d v="2016-08-22T05:26:00"/>
        <d v="2014-08-04T03:24:46"/>
        <d v="2014-07-26T16:59:06"/>
        <d v="2015-05-04T13:49:48"/>
        <d v="2015-07-01T06:59:00"/>
        <d v="2016-07-05T17:42:46"/>
        <d v="2015-06-26T03:59:00"/>
        <d v="2015-05-01T12:52:00"/>
        <d v="2016-02-21T21:18:29"/>
        <d v="2015-06-09T20:47:29"/>
        <d v="2015-03-30T17:11:15"/>
        <d v="2015-07-23T17:31:06"/>
        <d v="2015-08-02T23:50:06"/>
        <d v="2014-12-06T23:28:04"/>
        <d v="2016-03-13T22:59:00"/>
        <d v="2014-12-31T19:04:22"/>
        <d v="2016-06-04T23:00:00"/>
        <d v="2016-03-20T21:30:00"/>
        <d v="2016-05-30T21:00:00"/>
        <d v="2016-11-20T04:55:00"/>
        <d v="2015-09-19T04:06:16"/>
        <d v="2015-04-23T03:55:12"/>
        <d v="2015-09-17T16:15:59"/>
        <d v="2015-02-10T03:23:00"/>
        <d v="2015-02-24T12:00:00"/>
        <d v="2015-05-19T22:30:00"/>
        <d v="2015-06-25T21:38:16"/>
        <d v="2015-06-28T16:38:09"/>
        <d v="2015-04-23T18:00:00"/>
        <d v="2015-12-13T06:59:00"/>
        <d v="2014-08-15T22:00:00"/>
        <d v="2016-08-17T10:47:48"/>
        <d v="2014-09-12T01:53:58"/>
        <d v="2016-01-17T22:05:50"/>
        <d v="2014-10-07T05:09:04"/>
        <d v="2014-08-03T17:02:44"/>
        <d v="2014-08-05T03:59:00"/>
        <d v="2014-09-10T16:45:02"/>
        <d v="2016-11-08T09:20:39"/>
        <d v="2015-08-05T22:59:00"/>
        <d v="2016-03-18T05:59:00"/>
        <d v="2016-05-30T03:59:00"/>
        <d v="2015-03-13T07:59:00"/>
        <d v="2016-05-03T23:51:13"/>
        <d v="2016-11-16T21:00:00"/>
        <d v="2015-07-04T00:00:00"/>
        <d v="2014-08-26T04:59:00"/>
        <d v="2016-05-16T20:48:27"/>
        <d v="2014-07-12T19:33:18"/>
        <d v="2015-01-01T20:25:15"/>
        <d v="2014-06-19T05:00:00"/>
        <d v="2015-09-26T02:35:53"/>
        <d v="2014-06-05T12:36:26"/>
        <d v="2015-09-10T23:00:00"/>
        <d v="2015-09-02T19:31:29"/>
        <d v="2015-05-02T17:00:26"/>
        <d v="2016-06-29T00:36:00"/>
        <d v="2014-08-30T18:38:02"/>
        <d v="2014-08-03T04:00:45"/>
        <d v="2014-07-13T17:28:10"/>
        <d v="2016-05-16T14:21:19"/>
        <d v="2015-07-14T22:20:10"/>
        <d v="2016-06-18T00:00:00"/>
        <d v="2016-12-30T06:00:00"/>
        <d v="2016-12-16T02:08:00"/>
        <d v="2015-05-10T19:00:55"/>
        <d v="2015-05-10T04:00:00"/>
        <d v="2014-09-01T01:00:00"/>
        <d v="2014-10-28T04:00:00"/>
        <d v="2015-03-17T19:39:40"/>
        <d v="2016-04-26T16:39:00"/>
        <d v="2015-08-13T20:06:00"/>
        <d v="2014-10-09T21:11:25"/>
        <d v="2016-08-24T23:00:00"/>
        <d v="2016-04-15T16:00:00"/>
        <d v="2016-08-10T23:32:12"/>
        <d v="2016-09-02T10:03:00"/>
        <d v="2016-06-27T00:54:35"/>
        <d v="2016-01-23T16:18:00"/>
        <d v="2015-07-16T19:10:18"/>
        <d v="2016-12-23T17:00:23"/>
        <d v="2014-08-06T16:36:32"/>
        <d v="2015-08-15T10:43:42"/>
        <d v="2015-01-16T22:32:09"/>
        <d v="2015-07-08T13:55:54"/>
        <d v="2015-09-28T22:30:00"/>
        <d v="2017-02-14T00:42:36"/>
        <d v="2015-05-21T21:09:25"/>
        <d v="2014-09-10T17:20:48"/>
        <d v="2016-04-11T22:20:43"/>
        <d v="2015-02-11T04:59:00"/>
        <d v="2015-02-02T16:13:36"/>
        <d v="2015-11-22T03:01:46"/>
        <d v="2016-04-04T23:19:28"/>
        <d v="2016-08-31T07:00:00"/>
        <d v="2014-10-28T21:17:20"/>
        <d v="2014-07-30T06:13:01"/>
        <d v="2015-05-04T21:48:59"/>
        <d v="2015-05-26T09:53:39"/>
        <d v="2014-08-30T23:00:00"/>
        <d v="2015-04-21T19:22:38"/>
        <d v="2016-07-01T11:00:00"/>
        <d v="2016-07-15T21:43:00"/>
        <d v="2015-09-20T23:00:00"/>
        <d v="2014-08-17T16:33:43"/>
        <d v="2015-11-24T03:59:00"/>
        <d v="2015-04-12T19:13:02"/>
        <d v="2015-08-17T21:02:00"/>
        <d v="2015-08-05T15:38:37"/>
        <d v="2016-02-04T04:20:07"/>
        <d v="2016-02-19T22:59:00"/>
        <d v="2015-08-20T03:59:00"/>
        <d v="2016-09-01T13:41:00"/>
        <d v="2015-07-18T01:40:14"/>
        <d v="2015-06-07T10:09:54"/>
        <d v="2015-04-27T00:00:00"/>
        <d v="2015-01-31T13:39:47"/>
        <d v="2016-10-01T20:46:11"/>
        <d v="2016-06-27T17:46:51"/>
        <d v="2014-12-06T21:22:25"/>
        <d v="2016-03-22T02:45:35"/>
        <d v="2015-01-01T19:09:00"/>
        <d v="2015-07-19T10:41:07"/>
        <d v="2016-05-22T22:36:48"/>
        <d v="2016-09-03T04:09:00"/>
        <d v="2015-08-03T18:22:38"/>
        <d v="2015-06-22T17:03:29"/>
        <d v="2015-08-30T03:25:24"/>
        <d v="2016-04-28T15:50:29"/>
        <d v="2014-08-20T18:51:27"/>
        <d v="2014-06-11T11:50:52"/>
        <d v="2014-07-02T01:44:24"/>
        <d v="2014-07-04T06:59:00"/>
        <d v="2015-11-01T15:02:54"/>
        <d v="2014-11-04T06:59:00"/>
        <d v="2015-08-19T05:23:11"/>
        <d v="2015-11-18T19:36:29"/>
        <d v="2015-07-12T18:24:44"/>
        <d v="2015-02-01T02:59:03"/>
        <d v="2015-08-17T10:32:59"/>
        <d v="2015-04-27T03:34:36"/>
        <d v="2014-10-02T20:09:38"/>
        <d v="2015-06-09T21:14:18"/>
        <d v="2015-04-26T22:17:51"/>
        <d v="2015-04-08T16:50:03"/>
        <d v="2014-09-01T17:12:00"/>
        <d v="2015-06-22T21:00:00"/>
        <d v="2014-07-26T21:00:00"/>
        <d v="2014-09-12T15:51:50"/>
        <d v="2014-12-13T21:47:00"/>
        <d v="2016-10-13T16:59:00"/>
        <d v="2015-12-06T16:11:45"/>
        <d v="2015-12-18T22:24:14"/>
        <d v="2014-09-30T05:30:00"/>
        <d v="2016-04-23T03:29:00"/>
        <d v="2016-07-19T19:32:19"/>
        <d v="2014-10-09T15:50:05"/>
        <d v="2015-04-14T03:11:00"/>
        <d v="2014-08-03T04:07:58"/>
        <d v="2017-04-29T17:44:10"/>
        <d v="2015-09-14T03:29:56"/>
        <d v="2015-11-08T16:42:15"/>
        <d v="2015-02-24T01:00:00"/>
        <d v="2016-10-04T10:00:00"/>
        <d v="2016-03-04T14:58:48"/>
        <d v="2017-01-08T16:15:52"/>
        <d v="2015-07-31T03:59:00"/>
        <d v="2015-02-25T20:39:56"/>
        <d v="2017-03-23T00:26:39"/>
        <d v="2016-03-02T23:03:00"/>
        <d v="2014-10-03T14:27:49"/>
        <d v="2015-04-27T17:59:52"/>
        <d v="2016-06-09T22:49:51"/>
        <d v="2015-01-11T05:28:22"/>
        <d v="2015-06-01T22:00:00"/>
        <d v="2017-03-29T13:05:58"/>
        <d v="2015-02-04T23:26:00"/>
        <d v="2015-09-15T18:12:24"/>
        <d v="2015-04-23T04:59:00"/>
        <d v="2014-09-24T07:00:00"/>
        <d v="2014-08-01T06:00:00"/>
        <d v="2017-01-06T04:59:00"/>
        <d v="2015-03-31T06:00:18"/>
        <d v="2014-07-18T04:36:18"/>
        <d v="2015-02-08T20:58:03"/>
        <d v="2015-09-17T16:00:00"/>
        <d v="2014-09-12T18:36:01"/>
        <d v="2015-07-12T02:13:11"/>
        <d v="2016-01-19T19:49:59"/>
        <d v="2016-12-15T12:14:02"/>
        <d v="2015-09-14T19:38:00"/>
        <d v="2015-05-16T05:04:00"/>
        <d v="2015-07-12T23:00:00"/>
        <d v="2015-07-27T13:25:00"/>
        <d v="2014-11-26T20:08:00"/>
        <d v="2014-08-29T03:14:56"/>
        <d v="2014-10-12T08:37:22"/>
        <d v="2015-10-08T18:09:57"/>
        <d v="2014-12-27T20:29:37"/>
        <d v="2015-05-26T04:35:00"/>
        <d v="2015-12-31T06:04:09"/>
        <d v="2015-06-10T22:59:00"/>
        <d v="2016-07-02T23:38:29"/>
        <d v="2016-07-04T11:19:12"/>
        <d v="2014-10-12T12:39:21"/>
        <d v="2014-09-04T16:00:00"/>
        <d v="2016-02-18T00:00:00"/>
        <d v="2016-12-14T10:17:40"/>
        <d v="2014-11-26T18:00:00"/>
        <d v="2015-04-02T23:00:00"/>
        <d v="2015-05-10T23:31:11"/>
        <d v="2014-07-27T23:02:02"/>
        <d v="2014-08-30T20:53:59"/>
        <d v="2015-01-27T02:02:28"/>
        <d v="2014-09-09T06:25:04"/>
        <d v="2015-11-16T04:59:00"/>
        <d v="2016-10-19T19:51:05"/>
        <d v="2016-05-02T06:00:00"/>
        <d v="2015-10-07T03:38:27"/>
        <d v="2016-04-16T03:02:44"/>
        <d v="2016-08-17T00:43:00"/>
        <d v="2015-11-01T13:00:00"/>
        <d v="2015-11-04T15:45:46"/>
        <d v="2017-01-01T07:18:40"/>
        <d v="2016-08-11T15:09:20"/>
        <d v="2015-07-28T21:44:14"/>
        <d v="2014-11-07T04:30:00"/>
        <d v="2015-02-02T11:49:11"/>
        <d v="2014-12-26T01:00:00"/>
        <d v="2015-07-17T21:41:54"/>
        <d v="2015-12-03T16:50:00"/>
        <d v="2015-09-27T15:54:35"/>
        <d v="2015-06-15T19:14:28"/>
        <d v="2015-03-31T08:00:00"/>
        <d v="2016-11-02T03:25:44"/>
        <d v="2014-10-08T07:48:43"/>
        <d v="2015-03-14T02:53:41"/>
        <d v="2016-05-09T18:35:00"/>
        <d v="2016-06-03T18:49:02"/>
        <d v="2015-11-26T18:58:10"/>
        <d v="2016-08-29T23:29:00"/>
        <d v="2014-08-14T15:37:44"/>
        <d v="2015-12-29T21:22:21"/>
        <d v="2016-05-26T00:20:00"/>
        <d v="2016-08-08T23:25:54"/>
        <d v="2014-09-02T14:00:00"/>
        <d v="2014-10-29T18:55:56"/>
        <d v="2016-02-03T20:17:36"/>
        <d v="2014-06-08T21:23:30"/>
        <d v="2015-12-29T14:54:54"/>
        <d v="2015-12-19T04:41:57"/>
        <d v="2015-05-20T16:19:46"/>
        <d v="2016-05-15T04:39:40"/>
        <d v="2014-08-24T02:59:00"/>
        <d v="2017-04-06T06:58:27"/>
        <d v="2016-06-22T19:34:33"/>
        <d v="2016-09-29T03:55:00"/>
        <d v="2016-05-18T20:43:31"/>
        <d v="2014-08-21T12:52:06"/>
        <d v="2015-03-09T01:37:14"/>
        <d v="2016-06-09T04:00:00"/>
        <d v="2016-07-03T13:07:28"/>
        <d v="2016-08-13T20:48:18"/>
        <d v="2014-09-01T07:00:00"/>
        <d v="2016-08-22T18:55:32"/>
        <d v="2015-03-03T15:25:53"/>
        <d v="2015-04-29T20:00:00"/>
        <d v="2014-08-05T14:22:27"/>
        <d v="2016-08-17T04:19:09"/>
        <d v="2015-08-07T19:26:20"/>
        <d v="2014-06-20T06:59:00"/>
        <d v="2014-12-09T00:00:00"/>
        <d v="2016-03-22T21:05:00"/>
        <d v="2016-06-06T13:04:00"/>
        <d v="2014-06-16T22:11:30"/>
        <d v="2015-09-29T01:56:53"/>
        <d v="2015-12-09T18:59:41"/>
        <d v="2016-04-02T16:08:13"/>
        <d v="2015-07-01T15:28:02"/>
        <d v="2016-01-11T23:34:19"/>
        <d v="2015-06-13T20:45:12"/>
        <d v="2014-08-19T09:21:30"/>
        <d v="2015-03-17T11:27:00"/>
        <d v="2014-12-21T16:04:00"/>
        <d v="2015-05-06T08:23:41"/>
        <d v="2015-04-28T22:07:06"/>
        <d v="2014-10-01T19:51:49"/>
        <d v="2016-06-07T14:29:18"/>
        <d v="2014-10-28T01:02:41"/>
        <d v="2015-03-18T14:05:47"/>
        <d v="2014-11-08T03:54:17"/>
        <d v="2014-11-20T19:23:05"/>
        <d v="2016-03-18T18:33:07"/>
        <d v="2014-09-26T16:28:00"/>
        <d v="2015-08-22T23:08:27"/>
        <d v="2014-10-10T16:49:20"/>
        <d v="2014-11-26T18:29:26"/>
        <d v="2015-02-28T13:04:38"/>
        <d v="2015-06-02T13:04:09"/>
        <d v="2015-03-19T07:13:43"/>
        <d v="2016-04-05T05:54:29"/>
        <d v="2015-08-19T18:44:23"/>
        <d v="2014-10-18T20:56:40"/>
        <d v="2014-10-05T16:07:54"/>
        <d v="2016-11-07T21:51:48"/>
        <d v="2016-05-16T16:28:00"/>
        <d v="2015-04-24T03:34:59"/>
        <d v="2014-11-26T21:52:38"/>
        <d v="2015-03-04T02:54:00"/>
        <d v="2016-04-24T22:59:23"/>
        <d v="2015-10-01T16:04:57"/>
        <d v="2015-08-26T05:42:16"/>
        <d v="2016-01-04T16:43:59"/>
        <d v="2017-03-26T01:00:00"/>
        <d v="2014-07-06T22:31:40"/>
        <d v="2016-01-14T00:36:10"/>
        <d v="2016-03-05T18:49:00"/>
        <d v="2015-01-18T15:02:44"/>
        <d v="2016-01-15T20:25:16"/>
        <d v="2016-11-02T09:00:00"/>
        <d v="2015-05-04T21:44:10"/>
        <d v="2014-11-21T21:11:27"/>
        <d v="2014-08-01T22:30:00"/>
        <d v="2016-06-24T14:25:00"/>
        <d v="2014-11-17T19:10:10"/>
        <d v="2016-01-01T05:59:00"/>
        <d v="2015-08-18T03:00:00"/>
        <d v="2016-10-07T11:22:34"/>
        <d v="2015-02-20T19:16:00"/>
        <d v="2014-12-21T22:58:45"/>
        <d v="2015-05-11T05:00:00"/>
        <d v="2014-09-21T04:49:49"/>
        <d v="2014-11-22T15:36:50"/>
        <d v="2015-02-11T01:00:00"/>
        <d v="2016-05-12T11:13:07"/>
        <d v="2015-08-14T23:00:15"/>
        <d v="2014-11-23T15:16:31"/>
        <d v="2014-06-09T06:53:00"/>
        <d v="2014-11-13T21:05:16"/>
        <d v="2014-12-16T20:00:00"/>
        <d v="2016-11-01T04:00:00"/>
        <d v="2014-07-20T15:33:51"/>
        <d v="2016-08-03T19:59:00"/>
        <d v="2015-12-26T23:00:00"/>
        <d v="2014-10-17T03:00:00"/>
        <d v="2014-07-24T16:00:00"/>
        <d v="2016-05-22T02:23:43"/>
        <d v="2016-08-02T17:44:28"/>
        <d v="2014-07-28T16:21:24"/>
        <d v="2015-05-30T14:07:06"/>
        <d v="2014-09-12T22:50:11"/>
        <d v="2016-06-19T00:56:28"/>
        <d v="2015-10-29T02:49:10"/>
        <d v="2017-02-13T23:05:00"/>
        <d v="2015-03-31T12:00:00"/>
        <d v="2015-04-01T03:00:00"/>
        <d v="2017-01-26T19:18:51"/>
        <d v="2014-09-21T18:35:11"/>
        <d v="2015-06-09T04:00:00"/>
        <d v="2015-12-06T14:16:15"/>
        <d v="2014-07-31T17:28:00"/>
        <d v="2014-11-21T19:51:00"/>
        <d v="2017-01-21T17:03:14"/>
        <d v="2017-02-27T18:54:02"/>
        <d v="2016-07-20T22:32:01"/>
        <d v="2016-07-15T18:54:00"/>
        <d v="2015-04-08T12:57:05"/>
        <d v="2015-12-15T23:00:00"/>
        <d v="2016-02-14T18:16:56"/>
        <d v="2016-11-09T10:28:26"/>
        <d v="2015-04-24T03:59:00"/>
        <d v="2015-12-22T04:00:00"/>
        <d v="2016-08-17T17:49:46"/>
        <d v="2015-02-16T10:26:00"/>
        <d v="2015-07-01T17:35:00"/>
        <d v="2015-09-07T15:00:00"/>
        <d v="2015-02-16T12:09:11"/>
        <d v="2015-05-06T03:40:47"/>
        <d v="2015-09-22T19:34:53"/>
        <d v="2014-11-22T04:59:00"/>
        <d v="2017-01-19T00:45:50"/>
        <d v="2017-03-31T08:51:00"/>
        <d v="2016-03-02T23:55:00"/>
        <d v="2016-07-05T17:19:57"/>
        <d v="2016-10-03T20:24:33"/>
        <d v="2014-11-25T02:59:50"/>
        <d v="2017-02-25T21:41:22"/>
        <d v="2016-06-15T20:21:13"/>
        <d v="2015-09-26T18:32:00"/>
        <d v="2016-11-27T06:40:34"/>
        <d v="2017-01-26T00:15:09"/>
        <d v="2015-05-03T01:00:00"/>
        <d v="2014-10-25T22:00:01"/>
        <d v="2017-04-03T05:00:00"/>
        <d v="2015-12-30T13:56:44"/>
        <d v="2016-08-21T15:02:31"/>
        <d v="2015-03-27T03:15:40"/>
        <d v="2016-03-30T00:00:00"/>
        <d v="2016-02-08T06:34:00"/>
      </sharedItems>
    </cacheField>
    <cacheField name="Quarters" numFmtId="0" databaseField="0">
      <fieldGroup base="18">
        <rangePr groupBy="quarters" startDate="2009-06-17T03:55:13" endDate="2017-04-15T15:30:07"/>
        <groupItems count="6">
          <s v="&lt;6/17/2009"/>
          <s v="Qtr1"/>
          <s v="Qtr2"/>
          <s v="Qtr3"/>
          <s v="Qtr4"/>
          <s v="&gt;4/15/2017"/>
        </groupItems>
      </fieldGroup>
    </cacheField>
    <cacheField name="Years" numFmtId="0" databaseField="0">
      <fieldGroup base="18">
        <rangePr groupBy="years" startDate="2009-06-17T03:55:13" endDate="2017-04-15T15:30:07"/>
        <groupItems count="11">
          <s v="&lt;6/17/2009"/>
          <s v="2009"/>
          <s v="2010"/>
          <s v="2011"/>
          <s v="2012"/>
          <s v="2013"/>
          <s v="2014"/>
          <s v="2015"/>
          <s v="2016"/>
          <s v="2017"/>
          <s v="&gt;4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n v="8500"/>
    <n v="11633"/>
    <x v="0"/>
    <x v="0"/>
    <s v="USD"/>
    <x v="0"/>
    <x v="0"/>
    <b v="0"/>
    <n v="182"/>
    <x v="0"/>
    <x v="0"/>
    <x v="0"/>
    <n v="63.917582417582416"/>
    <x v="0"/>
    <x v="0"/>
    <x v="0"/>
    <x v="0"/>
  </r>
  <r>
    <x v="1"/>
    <x v="1"/>
    <x v="1"/>
    <n v="10275"/>
    <n v="14653"/>
    <x v="0"/>
    <x v="0"/>
    <s v="USD"/>
    <x v="1"/>
    <x v="1"/>
    <b v="0"/>
    <n v="79"/>
    <x v="0"/>
    <x v="0"/>
    <x v="1"/>
    <n v="185.48101265822785"/>
    <x v="0"/>
    <x v="0"/>
    <x v="1"/>
    <x v="1"/>
  </r>
  <r>
    <x v="2"/>
    <x v="2"/>
    <x v="2"/>
    <n v="500"/>
    <n v="525"/>
    <x v="0"/>
    <x v="1"/>
    <s v="GBP"/>
    <x v="2"/>
    <x v="2"/>
    <b v="0"/>
    <n v="35"/>
    <x v="0"/>
    <x v="0"/>
    <x v="2"/>
    <n v="15"/>
    <x v="0"/>
    <x v="0"/>
    <x v="2"/>
    <x v="2"/>
  </r>
  <r>
    <x v="3"/>
    <x v="3"/>
    <x v="3"/>
    <n v="10000"/>
    <n v="10390"/>
    <x v="0"/>
    <x v="0"/>
    <s v="USD"/>
    <x v="3"/>
    <x v="3"/>
    <b v="0"/>
    <n v="150"/>
    <x v="0"/>
    <x v="0"/>
    <x v="3"/>
    <n v="69.266666666666666"/>
    <x v="0"/>
    <x v="0"/>
    <x v="3"/>
    <x v="3"/>
  </r>
  <r>
    <x v="4"/>
    <x v="4"/>
    <x v="4"/>
    <n v="44000"/>
    <n v="54116.28"/>
    <x v="0"/>
    <x v="0"/>
    <s v="USD"/>
    <x v="4"/>
    <x v="4"/>
    <b v="0"/>
    <n v="284"/>
    <x v="0"/>
    <x v="0"/>
    <x v="4"/>
    <n v="190.55028169014085"/>
    <x v="0"/>
    <x v="0"/>
    <x v="4"/>
    <x v="4"/>
  </r>
  <r>
    <x v="5"/>
    <x v="5"/>
    <x v="5"/>
    <n v="3999"/>
    <n v="4390"/>
    <x v="0"/>
    <x v="0"/>
    <s v="USD"/>
    <x v="5"/>
    <x v="5"/>
    <b v="0"/>
    <n v="47"/>
    <x v="0"/>
    <x v="0"/>
    <x v="5"/>
    <n v="93.40425531914893"/>
    <x v="0"/>
    <x v="0"/>
    <x v="5"/>
    <x v="5"/>
  </r>
  <r>
    <x v="6"/>
    <x v="6"/>
    <x v="6"/>
    <n v="8000"/>
    <n v="8519"/>
    <x v="0"/>
    <x v="0"/>
    <s v="USD"/>
    <x v="6"/>
    <x v="6"/>
    <b v="0"/>
    <n v="58"/>
    <x v="0"/>
    <x v="0"/>
    <x v="6"/>
    <n v="146.87931034482759"/>
    <x v="0"/>
    <x v="0"/>
    <x v="6"/>
    <x v="6"/>
  </r>
  <r>
    <x v="7"/>
    <x v="7"/>
    <x v="7"/>
    <n v="9000"/>
    <n v="9110"/>
    <x v="0"/>
    <x v="0"/>
    <s v="USD"/>
    <x v="7"/>
    <x v="7"/>
    <b v="0"/>
    <n v="57"/>
    <x v="0"/>
    <x v="0"/>
    <x v="7"/>
    <n v="159.82456140350877"/>
    <x v="0"/>
    <x v="0"/>
    <x v="7"/>
    <x v="7"/>
  </r>
  <r>
    <x v="8"/>
    <x v="8"/>
    <x v="8"/>
    <n v="3500"/>
    <n v="3501.52"/>
    <x v="0"/>
    <x v="0"/>
    <s v="USD"/>
    <x v="8"/>
    <x v="8"/>
    <b v="0"/>
    <n v="12"/>
    <x v="0"/>
    <x v="0"/>
    <x v="8"/>
    <n v="291.79333333333335"/>
    <x v="0"/>
    <x v="0"/>
    <x v="8"/>
    <x v="8"/>
  </r>
  <r>
    <x v="9"/>
    <x v="9"/>
    <x v="9"/>
    <n v="500"/>
    <n v="629.99"/>
    <x v="0"/>
    <x v="0"/>
    <s v="USD"/>
    <x v="9"/>
    <x v="9"/>
    <b v="0"/>
    <n v="20"/>
    <x v="0"/>
    <x v="0"/>
    <x v="9"/>
    <n v="31.499500000000001"/>
    <x v="0"/>
    <x v="0"/>
    <x v="9"/>
    <x v="9"/>
  </r>
  <r>
    <x v="10"/>
    <x v="10"/>
    <x v="10"/>
    <n v="3000"/>
    <n v="3015"/>
    <x v="0"/>
    <x v="0"/>
    <s v="USD"/>
    <x v="10"/>
    <x v="10"/>
    <b v="0"/>
    <n v="19"/>
    <x v="0"/>
    <x v="0"/>
    <x v="10"/>
    <n v="158.68421052631578"/>
    <x v="0"/>
    <x v="0"/>
    <x v="10"/>
    <x v="10"/>
  </r>
  <r>
    <x v="11"/>
    <x v="11"/>
    <x v="11"/>
    <n v="5000"/>
    <n v="6025"/>
    <x v="0"/>
    <x v="0"/>
    <s v="USD"/>
    <x v="11"/>
    <x v="11"/>
    <b v="0"/>
    <n v="75"/>
    <x v="0"/>
    <x v="0"/>
    <x v="11"/>
    <n v="80.333333333333329"/>
    <x v="0"/>
    <x v="0"/>
    <x v="11"/>
    <x v="11"/>
  </r>
  <r>
    <x v="12"/>
    <x v="12"/>
    <x v="12"/>
    <n v="30000"/>
    <n v="49588"/>
    <x v="0"/>
    <x v="0"/>
    <s v="USD"/>
    <x v="12"/>
    <x v="12"/>
    <b v="0"/>
    <n v="827"/>
    <x v="0"/>
    <x v="0"/>
    <x v="12"/>
    <n v="59.961305925030231"/>
    <x v="0"/>
    <x v="0"/>
    <x v="12"/>
    <x v="12"/>
  </r>
  <r>
    <x v="13"/>
    <x v="13"/>
    <x v="13"/>
    <n v="3500"/>
    <n v="5599"/>
    <x v="0"/>
    <x v="0"/>
    <s v="USD"/>
    <x v="13"/>
    <x v="13"/>
    <b v="0"/>
    <n v="51"/>
    <x v="0"/>
    <x v="0"/>
    <x v="13"/>
    <n v="109.78431372549019"/>
    <x v="0"/>
    <x v="0"/>
    <x v="13"/>
    <x v="13"/>
  </r>
  <r>
    <x v="14"/>
    <x v="14"/>
    <x v="14"/>
    <n v="6000"/>
    <n v="6056"/>
    <x v="0"/>
    <x v="2"/>
    <s v="AUD"/>
    <x v="14"/>
    <x v="14"/>
    <b v="0"/>
    <n v="41"/>
    <x v="0"/>
    <x v="0"/>
    <x v="14"/>
    <n v="147.70731707317074"/>
    <x v="0"/>
    <x v="0"/>
    <x v="14"/>
    <x v="14"/>
  </r>
  <r>
    <x v="15"/>
    <x v="15"/>
    <x v="15"/>
    <n v="2000"/>
    <n v="2132"/>
    <x v="0"/>
    <x v="3"/>
    <s v="EUR"/>
    <x v="15"/>
    <x v="15"/>
    <b v="0"/>
    <n v="98"/>
    <x v="0"/>
    <x v="0"/>
    <x v="15"/>
    <n v="21.755102040816325"/>
    <x v="0"/>
    <x v="0"/>
    <x v="15"/>
    <x v="15"/>
  </r>
  <r>
    <x v="16"/>
    <x v="16"/>
    <x v="16"/>
    <n v="12000"/>
    <n v="12029"/>
    <x v="0"/>
    <x v="0"/>
    <s v="USD"/>
    <x v="16"/>
    <x v="16"/>
    <b v="0"/>
    <n v="70"/>
    <x v="0"/>
    <x v="0"/>
    <x v="16"/>
    <n v="171.84285714285716"/>
    <x v="0"/>
    <x v="0"/>
    <x v="16"/>
    <x v="16"/>
  </r>
  <r>
    <x v="17"/>
    <x v="17"/>
    <x v="17"/>
    <n v="1500"/>
    <n v="1510"/>
    <x v="0"/>
    <x v="1"/>
    <s v="GBP"/>
    <x v="17"/>
    <x v="17"/>
    <b v="0"/>
    <n v="36"/>
    <x v="0"/>
    <x v="0"/>
    <x v="17"/>
    <n v="41.944444444444443"/>
    <x v="0"/>
    <x v="0"/>
    <x v="17"/>
    <x v="17"/>
  </r>
  <r>
    <x v="18"/>
    <x v="18"/>
    <x v="18"/>
    <n v="30000"/>
    <n v="31896.33"/>
    <x v="0"/>
    <x v="0"/>
    <s v="USD"/>
    <x v="18"/>
    <x v="18"/>
    <b v="0"/>
    <n v="342"/>
    <x v="0"/>
    <x v="0"/>
    <x v="18"/>
    <n v="93.264122807017543"/>
    <x v="0"/>
    <x v="0"/>
    <x v="18"/>
    <x v="18"/>
  </r>
  <r>
    <x v="19"/>
    <x v="19"/>
    <x v="19"/>
    <n v="850"/>
    <n v="1235"/>
    <x v="0"/>
    <x v="0"/>
    <s v="USD"/>
    <x v="19"/>
    <x v="19"/>
    <b v="0"/>
    <n v="22"/>
    <x v="0"/>
    <x v="0"/>
    <x v="19"/>
    <n v="56.136363636363633"/>
    <x v="0"/>
    <x v="0"/>
    <x v="19"/>
    <x v="19"/>
  </r>
  <r>
    <x v="20"/>
    <x v="20"/>
    <x v="20"/>
    <n v="2000"/>
    <n v="2004"/>
    <x v="0"/>
    <x v="0"/>
    <s v="USD"/>
    <x v="20"/>
    <x v="20"/>
    <b v="0"/>
    <n v="25"/>
    <x v="0"/>
    <x v="0"/>
    <x v="20"/>
    <n v="80.16"/>
    <x v="0"/>
    <x v="0"/>
    <x v="20"/>
    <x v="20"/>
  </r>
  <r>
    <x v="21"/>
    <x v="21"/>
    <x v="21"/>
    <n v="18500"/>
    <n v="20190"/>
    <x v="0"/>
    <x v="0"/>
    <s v="USD"/>
    <x v="21"/>
    <x v="21"/>
    <b v="0"/>
    <n v="101"/>
    <x v="0"/>
    <x v="0"/>
    <x v="21"/>
    <n v="199.9009900990099"/>
    <x v="0"/>
    <x v="0"/>
    <x v="21"/>
    <x v="21"/>
  </r>
  <r>
    <x v="22"/>
    <x v="22"/>
    <x v="22"/>
    <n v="350"/>
    <n v="410"/>
    <x v="0"/>
    <x v="0"/>
    <s v="USD"/>
    <x v="22"/>
    <x v="22"/>
    <b v="0"/>
    <n v="8"/>
    <x v="0"/>
    <x v="0"/>
    <x v="22"/>
    <n v="51.25"/>
    <x v="0"/>
    <x v="0"/>
    <x v="22"/>
    <x v="22"/>
  </r>
  <r>
    <x v="23"/>
    <x v="23"/>
    <x v="23"/>
    <n v="2000"/>
    <n v="2370"/>
    <x v="0"/>
    <x v="0"/>
    <s v="USD"/>
    <x v="23"/>
    <x v="23"/>
    <b v="0"/>
    <n v="23"/>
    <x v="0"/>
    <x v="0"/>
    <x v="23"/>
    <n v="103.04347826086956"/>
    <x v="0"/>
    <x v="0"/>
    <x v="23"/>
    <x v="23"/>
  </r>
  <r>
    <x v="24"/>
    <x v="24"/>
    <x v="24"/>
    <n v="35000"/>
    <n v="38082.69"/>
    <x v="0"/>
    <x v="0"/>
    <s v="USD"/>
    <x v="24"/>
    <x v="24"/>
    <b v="0"/>
    <n v="574"/>
    <x v="0"/>
    <x v="0"/>
    <x v="24"/>
    <n v="66.346149825783982"/>
    <x v="0"/>
    <x v="0"/>
    <x v="24"/>
    <x v="24"/>
  </r>
  <r>
    <x v="25"/>
    <x v="25"/>
    <x v="25"/>
    <n v="600"/>
    <n v="800"/>
    <x v="0"/>
    <x v="0"/>
    <s v="USD"/>
    <x v="25"/>
    <x v="25"/>
    <b v="0"/>
    <n v="14"/>
    <x v="0"/>
    <x v="0"/>
    <x v="25"/>
    <n v="57.142857142857146"/>
    <x v="0"/>
    <x v="0"/>
    <x v="25"/>
    <x v="25"/>
  </r>
  <r>
    <x v="26"/>
    <x v="26"/>
    <x v="26"/>
    <n v="1250"/>
    <n v="1940"/>
    <x v="0"/>
    <x v="0"/>
    <s v="USD"/>
    <x v="26"/>
    <x v="26"/>
    <b v="0"/>
    <n v="19"/>
    <x v="0"/>
    <x v="0"/>
    <x v="26"/>
    <n v="102.10526315789474"/>
    <x v="0"/>
    <x v="0"/>
    <x v="26"/>
    <x v="26"/>
  </r>
  <r>
    <x v="27"/>
    <x v="27"/>
    <x v="27"/>
    <n v="20000"/>
    <n v="22345"/>
    <x v="0"/>
    <x v="4"/>
    <s v="NZD"/>
    <x v="27"/>
    <x v="27"/>
    <b v="0"/>
    <n v="150"/>
    <x v="0"/>
    <x v="0"/>
    <x v="27"/>
    <n v="148.96666666666667"/>
    <x v="0"/>
    <x v="0"/>
    <x v="27"/>
    <x v="27"/>
  </r>
  <r>
    <x v="28"/>
    <x v="28"/>
    <x v="28"/>
    <n v="12000"/>
    <n v="12042"/>
    <x v="0"/>
    <x v="0"/>
    <s v="USD"/>
    <x v="28"/>
    <x v="28"/>
    <b v="0"/>
    <n v="71"/>
    <x v="0"/>
    <x v="0"/>
    <x v="28"/>
    <n v="169.6056338028169"/>
    <x v="0"/>
    <x v="0"/>
    <x v="28"/>
    <x v="28"/>
  </r>
  <r>
    <x v="29"/>
    <x v="29"/>
    <x v="29"/>
    <n v="3000"/>
    <n v="3700"/>
    <x v="0"/>
    <x v="1"/>
    <s v="GBP"/>
    <x v="29"/>
    <x v="29"/>
    <b v="0"/>
    <n v="117"/>
    <x v="0"/>
    <x v="0"/>
    <x v="29"/>
    <n v="31.623931623931625"/>
    <x v="0"/>
    <x v="0"/>
    <x v="29"/>
    <x v="29"/>
  </r>
  <r>
    <x v="30"/>
    <x v="30"/>
    <x v="30"/>
    <n v="4000"/>
    <n v="4051.99"/>
    <x v="0"/>
    <x v="0"/>
    <s v="USD"/>
    <x v="30"/>
    <x v="30"/>
    <b v="0"/>
    <n v="53"/>
    <x v="0"/>
    <x v="0"/>
    <x v="30"/>
    <n v="76.45264150943396"/>
    <x v="0"/>
    <x v="0"/>
    <x v="30"/>
    <x v="30"/>
  </r>
  <r>
    <x v="31"/>
    <x v="31"/>
    <x v="31"/>
    <n v="13"/>
    <n v="13"/>
    <x v="0"/>
    <x v="0"/>
    <s v="USD"/>
    <x v="31"/>
    <x v="31"/>
    <b v="0"/>
    <n v="1"/>
    <x v="0"/>
    <x v="0"/>
    <x v="31"/>
    <n v="13"/>
    <x v="0"/>
    <x v="0"/>
    <x v="31"/>
    <x v="31"/>
  </r>
  <r>
    <x v="32"/>
    <x v="32"/>
    <x v="32"/>
    <n v="28450"/>
    <n v="28520"/>
    <x v="0"/>
    <x v="0"/>
    <s v="USD"/>
    <x v="32"/>
    <x v="32"/>
    <b v="0"/>
    <n v="89"/>
    <x v="0"/>
    <x v="0"/>
    <x v="32"/>
    <n v="320.44943820224717"/>
    <x v="0"/>
    <x v="0"/>
    <x v="32"/>
    <x v="32"/>
  </r>
  <r>
    <x v="33"/>
    <x v="33"/>
    <x v="33"/>
    <n v="5250"/>
    <n v="5360"/>
    <x v="0"/>
    <x v="0"/>
    <s v="USD"/>
    <x v="33"/>
    <x v="33"/>
    <b v="0"/>
    <n v="64"/>
    <x v="0"/>
    <x v="0"/>
    <x v="33"/>
    <n v="83.75"/>
    <x v="0"/>
    <x v="0"/>
    <x v="33"/>
    <x v="33"/>
  </r>
  <r>
    <x v="34"/>
    <x v="34"/>
    <x v="34"/>
    <n v="2600"/>
    <n v="3392"/>
    <x v="0"/>
    <x v="0"/>
    <s v="USD"/>
    <x v="34"/>
    <x v="34"/>
    <b v="0"/>
    <n v="68"/>
    <x v="0"/>
    <x v="0"/>
    <x v="34"/>
    <n v="49.882352941176471"/>
    <x v="0"/>
    <x v="0"/>
    <x v="34"/>
    <x v="34"/>
  </r>
  <r>
    <x v="35"/>
    <x v="35"/>
    <x v="35"/>
    <n v="1000"/>
    <n v="1665"/>
    <x v="0"/>
    <x v="0"/>
    <s v="USD"/>
    <x v="35"/>
    <x v="35"/>
    <b v="0"/>
    <n v="28"/>
    <x v="0"/>
    <x v="0"/>
    <x v="35"/>
    <n v="59.464285714285715"/>
    <x v="0"/>
    <x v="0"/>
    <x v="35"/>
    <x v="35"/>
  </r>
  <r>
    <x v="36"/>
    <x v="36"/>
    <x v="36"/>
    <n v="6000"/>
    <n v="8529"/>
    <x v="0"/>
    <x v="0"/>
    <s v="USD"/>
    <x v="36"/>
    <x v="36"/>
    <b v="0"/>
    <n v="44"/>
    <x v="0"/>
    <x v="0"/>
    <x v="36"/>
    <n v="193.84090909090909"/>
    <x v="0"/>
    <x v="0"/>
    <x v="36"/>
    <x v="36"/>
  </r>
  <r>
    <x v="37"/>
    <x v="37"/>
    <x v="37"/>
    <n v="22000"/>
    <n v="40357"/>
    <x v="0"/>
    <x v="0"/>
    <s v="USD"/>
    <x v="37"/>
    <x v="37"/>
    <b v="0"/>
    <n v="253"/>
    <x v="0"/>
    <x v="0"/>
    <x v="37"/>
    <n v="159.51383399209487"/>
    <x v="0"/>
    <x v="0"/>
    <x v="37"/>
    <x v="37"/>
  </r>
  <r>
    <x v="38"/>
    <x v="38"/>
    <x v="38"/>
    <n v="2500"/>
    <n v="2751"/>
    <x v="0"/>
    <x v="0"/>
    <s v="USD"/>
    <x v="38"/>
    <x v="38"/>
    <b v="0"/>
    <n v="66"/>
    <x v="0"/>
    <x v="0"/>
    <x v="38"/>
    <n v="41.68181818181818"/>
    <x v="0"/>
    <x v="0"/>
    <x v="38"/>
    <x v="38"/>
  </r>
  <r>
    <x v="39"/>
    <x v="39"/>
    <x v="39"/>
    <n v="25000"/>
    <n v="32745"/>
    <x v="0"/>
    <x v="1"/>
    <s v="GBP"/>
    <x v="39"/>
    <x v="39"/>
    <b v="0"/>
    <n v="217"/>
    <x v="0"/>
    <x v="0"/>
    <x v="39"/>
    <n v="150.89861751152074"/>
    <x v="0"/>
    <x v="0"/>
    <x v="39"/>
    <x v="39"/>
  </r>
  <r>
    <x v="40"/>
    <x v="40"/>
    <x v="40"/>
    <n v="2000"/>
    <n v="2027"/>
    <x v="0"/>
    <x v="0"/>
    <s v="USD"/>
    <x v="40"/>
    <x v="40"/>
    <b v="0"/>
    <n v="16"/>
    <x v="0"/>
    <x v="0"/>
    <x v="40"/>
    <n v="126.6875"/>
    <x v="0"/>
    <x v="0"/>
    <x v="40"/>
    <x v="40"/>
  </r>
  <r>
    <x v="41"/>
    <x v="41"/>
    <x v="41"/>
    <n v="2000"/>
    <n v="2000"/>
    <x v="0"/>
    <x v="0"/>
    <s v="USD"/>
    <x v="41"/>
    <x v="41"/>
    <b v="0"/>
    <n v="19"/>
    <x v="0"/>
    <x v="0"/>
    <x v="31"/>
    <n v="105.26315789473684"/>
    <x v="0"/>
    <x v="0"/>
    <x v="41"/>
    <x v="41"/>
  </r>
  <r>
    <x v="42"/>
    <x v="42"/>
    <x v="42"/>
    <n v="14000"/>
    <n v="19860"/>
    <x v="0"/>
    <x v="0"/>
    <s v="USD"/>
    <x v="42"/>
    <x v="42"/>
    <b v="0"/>
    <n v="169"/>
    <x v="0"/>
    <x v="0"/>
    <x v="41"/>
    <n v="117.51479289940828"/>
    <x v="0"/>
    <x v="0"/>
    <x v="42"/>
    <x v="42"/>
  </r>
  <r>
    <x v="43"/>
    <x v="43"/>
    <x v="43"/>
    <n v="10000"/>
    <n v="30866"/>
    <x v="0"/>
    <x v="0"/>
    <s v="USD"/>
    <x v="43"/>
    <x v="43"/>
    <b v="0"/>
    <n v="263"/>
    <x v="0"/>
    <x v="0"/>
    <x v="42"/>
    <n v="117.36121673003802"/>
    <x v="0"/>
    <x v="0"/>
    <x v="43"/>
    <x v="43"/>
  </r>
  <r>
    <x v="44"/>
    <x v="44"/>
    <x v="44"/>
    <n v="2000"/>
    <n v="2000"/>
    <x v="0"/>
    <x v="0"/>
    <s v="USD"/>
    <x v="44"/>
    <x v="44"/>
    <b v="0"/>
    <n v="15"/>
    <x v="0"/>
    <x v="0"/>
    <x v="31"/>
    <n v="133.33333333333334"/>
    <x v="0"/>
    <x v="0"/>
    <x v="44"/>
    <x v="44"/>
  </r>
  <r>
    <x v="45"/>
    <x v="45"/>
    <x v="45"/>
    <n v="5000"/>
    <n v="6000"/>
    <x v="0"/>
    <x v="0"/>
    <s v="USD"/>
    <x v="45"/>
    <x v="45"/>
    <b v="0"/>
    <n v="61"/>
    <x v="0"/>
    <x v="0"/>
    <x v="43"/>
    <n v="98.360655737704917"/>
    <x v="0"/>
    <x v="0"/>
    <x v="45"/>
    <x v="45"/>
  </r>
  <r>
    <x v="46"/>
    <x v="46"/>
    <x v="46"/>
    <n v="8400"/>
    <n v="8750"/>
    <x v="0"/>
    <x v="2"/>
    <s v="AUD"/>
    <x v="46"/>
    <x v="46"/>
    <b v="0"/>
    <n v="45"/>
    <x v="0"/>
    <x v="0"/>
    <x v="44"/>
    <n v="194.44444444444446"/>
    <x v="0"/>
    <x v="0"/>
    <x v="46"/>
    <x v="46"/>
  </r>
  <r>
    <x v="47"/>
    <x v="47"/>
    <x v="47"/>
    <n v="5000"/>
    <n v="5380.55"/>
    <x v="0"/>
    <x v="0"/>
    <s v="USD"/>
    <x v="47"/>
    <x v="47"/>
    <b v="0"/>
    <n v="70"/>
    <x v="0"/>
    <x v="0"/>
    <x v="45"/>
    <n v="76.865000000000009"/>
    <x v="0"/>
    <x v="0"/>
    <x v="47"/>
    <x v="47"/>
  </r>
  <r>
    <x v="48"/>
    <x v="48"/>
    <x v="48"/>
    <n v="2000"/>
    <n v="2159"/>
    <x v="0"/>
    <x v="1"/>
    <s v="GBP"/>
    <x v="48"/>
    <x v="48"/>
    <b v="0"/>
    <n v="38"/>
    <x v="0"/>
    <x v="0"/>
    <x v="46"/>
    <n v="56.815789473684212"/>
    <x v="0"/>
    <x v="0"/>
    <x v="48"/>
    <x v="48"/>
  </r>
  <r>
    <x v="49"/>
    <x v="49"/>
    <x v="49"/>
    <n v="12000"/>
    <n v="12000"/>
    <x v="0"/>
    <x v="0"/>
    <s v="USD"/>
    <x v="49"/>
    <x v="49"/>
    <b v="0"/>
    <n v="87"/>
    <x v="0"/>
    <x v="0"/>
    <x v="31"/>
    <n v="137.93103448275863"/>
    <x v="0"/>
    <x v="0"/>
    <x v="49"/>
    <x v="49"/>
  </r>
  <r>
    <x v="50"/>
    <x v="50"/>
    <x v="50"/>
    <n v="600"/>
    <n v="600"/>
    <x v="0"/>
    <x v="1"/>
    <s v="GBP"/>
    <x v="50"/>
    <x v="50"/>
    <b v="0"/>
    <n v="22"/>
    <x v="0"/>
    <x v="0"/>
    <x v="31"/>
    <n v="27.272727272727273"/>
    <x v="0"/>
    <x v="0"/>
    <x v="50"/>
    <x v="50"/>
  </r>
  <r>
    <x v="51"/>
    <x v="51"/>
    <x v="51"/>
    <n v="11000"/>
    <n v="14082"/>
    <x v="0"/>
    <x v="0"/>
    <s v="USD"/>
    <x v="51"/>
    <x v="51"/>
    <b v="0"/>
    <n v="119"/>
    <x v="0"/>
    <x v="0"/>
    <x v="47"/>
    <n v="118.33613445378151"/>
    <x v="0"/>
    <x v="0"/>
    <x v="51"/>
    <x v="51"/>
  </r>
  <r>
    <x v="52"/>
    <x v="52"/>
    <x v="52"/>
    <n v="10000"/>
    <n v="11621"/>
    <x v="0"/>
    <x v="0"/>
    <s v="USD"/>
    <x v="52"/>
    <x v="52"/>
    <b v="0"/>
    <n v="52"/>
    <x v="0"/>
    <x v="0"/>
    <x v="48"/>
    <n v="223.48076923076923"/>
    <x v="0"/>
    <x v="0"/>
    <x v="52"/>
    <x v="52"/>
  </r>
  <r>
    <x v="53"/>
    <x v="53"/>
    <x v="53"/>
    <n v="3000"/>
    <n v="3289"/>
    <x v="0"/>
    <x v="0"/>
    <s v="USD"/>
    <x v="53"/>
    <x v="53"/>
    <b v="0"/>
    <n v="117"/>
    <x v="0"/>
    <x v="0"/>
    <x v="49"/>
    <n v="28.111111111111111"/>
    <x v="0"/>
    <x v="0"/>
    <x v="53"/>
    <x v="53"/>
  </r>
  <r>
    <x v="54"/>
    <x v="54"/>
    <x v="54"/>
    <n v="10000"/>
    <n v="10100"/>
    <x v="0"/>
    <x v="0"/>
    <s v="USD"/>
    <x v="54"/>
    <x v="54"/>
    <b v="0"/>
    <n v="52"/>
    <x v="0"/>
    <x v="0"/>
    <x v="50"/>
    <n v="194.23076923076923"/>
    <x v="0"/>
    <x v="0"/>
    <x v="54"/>
    <x v="54"/>
  </r>
  <r>
    <x v="55"/>
    <x v="55"/>
    <x v="55"/>
    <n v="8600"/>
    <n v="11090"/>
    <x v="0"/>
    <x v="0"/>
    <s v="USD"/>
    <x v="55"/>
    <x v="55"/>
    <b v="0"/>
    <n v="86"/>
    <x v="0"/>
    <x v="0"/>
    <x v="51"/>
    <n v="128.95348837209303"/>
    <x v="0"/>
    <x v="0"/>
    <x v="55"/>
    <x v="55"/>
  </r>
  <r>
    <x v="56"/>
    <x v="56"/>
    <x v="56"/>
    <n v="8000"/>
    <n v="8581"/>
    <x v="0"/>
    <x v="1"/>
    <s v="GBP"/>
    <x v="56"/>
    <x v="56"/>
    <b v="0"/>
    <n v="174"/>
    <x v="0"/>
    <x v="0"/>
    <x v="52"/>
    <n v="49.316091954022987"/>
    <x v="0"/>
    <x v="0"/>
    <x v="56"/>
    <x v="56"/>
  </r>
  <r>
    <x v="57"/>
    <x v="57"/>
    <x v="57"/>
    <n v="15000"/>
    <n v="15285"/>
    <x v="0"/>
    <x v="0"/>
    <s v="USD"/>
    <x v="57"/>
    <x v="57"/>
    <b v="0"/>
    <n v="69"/>
    <x v="0"/>
    <x v="0"/>
    <x v="53"/>
    <n v="221.52173913043478"/>
    <x v="0"/>
    <x v="0"/>
    <x v="57"/>
    <x v="57"/>
  </r>
  <r>
    <x v="58"/>
    <x v="58"/>
    <x v="58"/>
    <n v="10000"/>
    <n v="10291"/>
    <x v="0"/>
    <x v="0"/>
    <s v="USD"/>
    <x v="58"/>
    <x v="58"/>
    <b v="0"/>
    <n v="75"/>
    <x v="0"/>
    <x v="0"/>
    <x v="54"/>
    <n v="137.21333333333334"/>
    <x v="0"/>
    <x v="0"/>
    <x v="58"/>
    <x v="58"/>
  </r>
  <r>
    <x v="59"/>
    <x v="59"/>
    <x v="59"/>
    <n v="20000"/>
    <n v="20025.14"/>
    <x v="0"/>
    <x v="0"/>
    <s v="USD"/>
    <x v="59"/>
    <x v="59"/>
    <b v="0"/>
    <n v="33"/>
    <x v="0"/>
    <x v="0"/>
    <x v="55"/>
    <n v="606.82242424242418"/>
    <x v="0"/>
    <x v="0"/>
    <x v="59"/>
    <x v="59"/>
  </r>
  <r>
    <x v="60"/>
    <x v="60"/>
    <x v="60"/>
    <n v="4500"/>
    <n v="4648.33"/>
    <x v="0"/>
    <x v="1"/>
    <s v="GBP"/>
    <x v="60"/>
    <x v="60"/>
    <b v="0"/>
    <n v="108"/>
    <x v="0"/>
    <x v="1"/>
    <x v="56"/>
    <n v="43.040092592592593"/>
    <x v="0"/>
    <x v="1"/>
    <x v="60"/>
    <x v="60"/>
  </r>
  <r>
    <x v="61"/>
    <x v="61"/>
    <x v="61"/>
    <n v="5000"/>
    <n v="7415"/>
    <x v="0"/>
    <x v="0"/>
    <s v="USD"/>
    <x v="61"/>
    <x v="61"/>
    <b v="0"/>
    <n v="23"/>
    <x v="0"/>
    <x v="1"/>
    <x v="57"/>
    <n v="322.39130434782606"/>
    <x v="0"/>
    <x v="1"/>
    <x v="61"/>
    <x v="61"/>
  </r>
  <r>
    <x v="62"/>
    <x v="62"/>
    <x v="62"/>
    <n v="3000"/>
    <n v="4642"/>
    <x v="0"/>
    <x v="0"/>
    <s v="USD"/>
    <x v="62"/>
    <x v="62"/>
    <b v="0"/>
    <n v="48"/>
    <x v="0"/>
    <x v="1"/>
    <x v="58"/>
    <n v="96.708333333333329"/>
    <x v="0"/>
    <x v="1"/>
    <x v="62"/>
    <x v="62"/>
  </r>
  <r>
    <x v="63"/>
    <x v="63"/>
    <x v="63"/>
    <n v="2000"/>
    <n v="2270.37"/>
    <x v="0"/>
    <x v="0"/>
    <s v="USD"/>
    <x v="63"/>
    <x v="63"/>
    <b v="0"/>
    <n v="64"/>
    <x v="0"/>
    <x v="1"/>
    <x v="59"/>
    <n v="35.474531249999998"/>
    <x v="0"/>
    <x v="1"/>
    <x v="63"/>
    <x v="63"/>
  </r>
  <r>
    <x v="64"/>
    <x v="64"/>
    <x v="64"/>
    <n v="1200"/>
    <n v="2080"/>
    <x v="0"/>
    <x v="0"/>
    <s v="USD"/>
    <x v="64"/>
    <x v="64"/>
    <b v="0"/>
    <n v="24"/>
    <x v="0"/>
    <x v="1"/>
    <x v="60"/>
    <n v="86.666666666666671"/>
    <x v="0"/>
    <x v="1"/>
    <x v="64"/>
    <x v="64"/>
  </r>
  <r>
    <x v="65"/>
    <x v="65"/>
    <x v="65"/>
    <n v="7000"/>
    <n v="7527"/>
    <x v="0"/>
    <x v="5"/>
    <s v="CAD"/>
    <x v="65"/>
    <x v="65"/>
    <b v="0"/>
    <n v="57"/>
    <x v="0"/>
    <x v="1"/>
    <x v="61"/>
    <n v="132.05263157894737"/>
    <x v="0"/>
    <x v="1"/>
    <x v="65"/>
    <x v="65"/>
  </r>
  <r>
    <x v="66"/>
    <x v="66"/>
    <x v="66"/>
    <n v="2000"/>
    <n v="2372"/>
    <x v="0"/>
    <x v="0"/>
    <s v="USD"/>
    <x v="66"/>
    <x v="66"/>
    <b v="0"/>
    <n v="26"/>
    <x v="0"/>
    <x v="1"/>
    <x v="62"/>
    <n v="91.230769230769226"/>
    <x v="0"/>
    <x v="1"/>
    <x v="66"/>
    <x v="66"/>
  </r>
  <r>
    <x v="67"/>
    <x v="67"/>
    <x v="67"/>
    <n v="2000"/>
    <n v="2325"/>
    <x v="0"/>
    <x v="0"/>
    <s v="USD"/>
    <x v="67"/>
    <x v="67"/>
    <b v="0"/>
    <n v="20"/>
    <x v="0"/>
    <x v="1"/>
    <x v="63"/>
    <n v="116.25"/>
    <x v="0"/>
    <x v="1"/>
    <x v="67"/>
    <x v="67"/>
  </r>
  <r>
    <x v="68"/>
    <x v="68"/>
    <x v="68"/>
    <n v="600"/>
    <n v="763"/>
    <x v="0"/>
    <x v="1"/>
    <s v="GBP"/>
    <x v="68"/>
    <x v="68"/>
    <b v="0"/>
    <n v="36"/>
    <x v="0"/>
    <x v="1"/>
    <x v="64"/>
    <n v="21.194444444444443"/>
    <x v="0"/>
    <x v="1"/>
    <x v="68"/>
    <x v="68"/>
  </r>
  <r>
    <x v="69"/>
    <x v="69"/>
    <x v="69"/>
    <n v="10000"/>
    <n v="11094.23"/>
    <x v="0"/>
    <x v="0"/>
    <s v="USD"/>
    <x v="69"/>
    <x v="69"/>
    <b v="0"/>
    <n v="178"/>
    <x v="0"/>
    <x v="1"/>
    <x v="65"/>
    <n v="62.327134831460668"/>
    <x v="0"/>
    <x v="1"/>
    <x v="69"/>
    <x v="69"/>
  </r>
  <r>
    <x v="70"/>
    <x v="70"/>
    <x v="70"/>
    <n v="500"/>
    <n v="636"/>
    <x v="0"/>
    <x v="0"/>
    <s v="USD"/>
    <x v="70"/>
    <x v="70"/>
    <b v="0"/>
    <n v="17"/>
    <x v="0"/>
    <x v="1"/>
    <x v="66"/>
    <n v="37.411764705882355"/>
    <x v="0"/>
    <x v="1"/>
    <x v="70"/>
    <x v="70"/>
  </r>
  <r>
    <x v="71"/>
    <x v="71"/>
    <x v="71"/>
    <n v="1800"/>
    <n v="2231"/>
    <x v="0"/>
    <x v="0"/>
    <s v="USD"/>
    <x v="71"/>
    <x v="71"/>
    <b v="0"/>
    <n v="32"/>
    <x v="0"/>
    <x v="1"/>
    <x v="67"/>
    <n v="69.71875"/>
    <x v="0"/>
    <x v="1"/>
    <x v="71"/>
    <x v="71"/>
  </r>
  <r>
    <x v="72"/>
    <x v="72"/>
    <x v="72"/>
    <n v="2200"/>
    <n v="2385"/>
    <x v="0"/>
    <x v="0"/>
    <s v="USD"/>
    <x v="72"/>
    <x v="72"/>
    <b v="0"/>
    <n v="41"/>
    <x v="0"/>
    <x v="1"/>
    <x v="68"/>
    <n v="58.170731707317074"/>
    <x v="0"/>
    <x v="1"/>
    <x v="72"/>
    <x v="72"/>
  </r>
  <r>
    <x v="73"/>
    <x v="73"/>
    <x v="73"/>
    <n v="900"/>
    <n v="900"/>
    <x v="0"/>
    <x v="0"/>
    <s v="USD"/>
    <x v="73"/>
    <x v="73"/>
    <b v="0"/>
    <n v="18"/>
    <x v="0"/>
    <x v="1"/>
    <x v="31"/>
    <n v="50"/>
    <x v="0"/>
    <x v="1"/>
    <x v="73"/>
    <x v="73"/>
  </r>
  <r>
    <x v="74"/>
    <x v="74"/>
    <x v="74"/>
    <n v="500"/>
    <n v="564.66"/>
    <x v="0"/>
    <x v="6"/>
    <s v="EUR"/>
    <x v="74"/>
    <x v="74"/>
    <b v="0"/>
    <n v="29"/>
    <x v="0"/>
    <x v="1"/>
    <x v="69"/>
    <n v="19.471034482758618"/>
    <x v="0"/>
    <x v="1"/>
    <x v="74"/>
    <x v="74"/>
  </r>
  <r>
    <x v="75"/>
    <x v="75"/>
    <x v="75"/>
    <n v="3500"/>
    <n v="4040"/>
    <x v="0"/>
    <x v="0"/>
    <s v="USD"/>
    <x v="75"/>
    <x v="75"/>
    <b v="0"/>
    <n v="47"/>
    <x v="0"/>
    <x v="1"/>
    <x v="70"/>
    <n v="85.957446808510639"/>
    <x v="0"/>
    <x v="1"/>
    <x v="75"/>
    <x v="75"/>
  </r>
  <r>
    <x v="76"/>
    <x v="76"/>
    <x v="76"/>
    <n v="300"/>
    <n v="460"/>
    <x v="0"/>
    <x v="0"/>
    <s v="USD"/>
    <x v="76"/>
    <x v="76"/>
    <b v="0"/>
    <n v="15"/>
    <x v="0"/>
    <x v="1"/>
    <x v="71"/>
    <n v="30.666666666666668"/>
    <x v="0"/>
    <x v="1"/>
    <x v="76"/>
    <x v="76"/>
  </r>
  <r>
    <x v="77"/>
    <x v="77"/>
    <x v="77"/>
    <n v="400"/>
    <n v="1570"/>
    <x v="0"/>
    <x v="0"/>
    <s v="USD"/>
    <x v="77"/>
    <x v="77"/>
    <b v="0"/>
    <n v="26"/>
    <x v="0"/>
    <x v="1"/>
    <x v="72"/>
    <n v="60.384615384615387"/>
    <x v="0"/>
    <x v="1"/>
    <x v="77"/>
    <x v="77"/>
  </r>
  <r>
    <x v="78"/>
    <x v="78"/>
    <x v="78"/>
    <n v="50"/>
    <n v="1351"/>
    <x v="0"/>
    <x v="6"/>
    <s v="EUR"/>
    <x v="78"/>
    <x v="78"/>
    <b v="0"/>
    <n v="35"/>
    <x v="0"/>
    <x v="1"/>
    <x v="73"/>
    <n v="38.6"/>
    <x v="0"/>
    <x v="1"/>
    <x v="78"/>
    <x v="78"/>
  </r>
  <r>
    <x v="79"/>
    <x v="79"/>
    <x v="79"/>
    <n v="1300"/>
    <n v="1651"/>
    <x v="0"/>
    <x v="1"/>
    <s v="GBP"/>
    <x v="79"/>
    <x v="79"/>
    <b v="0"/>
    <n v="41"/>
    <x v="0"/>
    <x v="1"/>
    <x v="74"/>
    <n v="40.268292682926827"/>
    <x v="0"/>
    <x v="1"/>
    <x v="79"/>
    <x v="79"/>
  </r>
  <r>
    <x v="80"/>
    <x v="80"/>
    <x v="80"/>
    <n v="12000"/>
    <n v="12870"/>
    <x v="0"/>
    <x v="0"/>
    <s v="USD"/>
    <x v="80"/>
    <x v="80"/>
    <b v="0"/>
    <n v="47"/>
    <x v="0"/>
    <x v="1"/>
    <x v="75"/>
    <n v="273.82978723404256"/>
    <x v="0"/>
    <x v="1"/>
    <x v="80"/>
    <x v="80"/>
  </r>
  <r>
    <x v="81"/>
    <x v="81"/>
    <x v="81"/>
    <n v="750"/>
    <n v="1485"/>
    <x v="0"/>
    <x v="0"/>
    <s v="USD"/>
    <x v="81"/>
    <x v="81"/>
    <b v="0"/>
    <n v="28"/>
    <x v="0"/>
    <x v="1"/>
    <x v="76"/>
    <n v="53.035714285714285"/>
    <x v="0"/>
    <x v="1"/>
    <x v="81"/>
    <x v="81"/>
  </r>
  <r>
    <x v="82"/>
    <x v="82"/>
    <x v="82"/>
    <n v="4000"/>
    <n v="4000.5"/>
    <x v="0"/>
    <x v="0"/>
    <s v="USD"/>
    <x v="82"/>
    <x v="82"/>
    <b v="0"/>
    <n v="100"/>
    <x v="0"/>
    <x v="1"/>
    <x v="77"/>
    <n v="40.005000000000003"/>
    <x v="0"/>
    <x v="1"/>
    <x v="82"/>
    <x v="82"/>
  </r>
  <r>
    <x v="83"/>
    <x v="83"/>
    <x v="83"/>
    <n v="200"/>
    <n v="205"/>
    <x v="0"/>
    <x v="1"/>
    <s v="GBP"/>
    <x v="83"/>
    <x v="83"/>
    <b v="0"/>
    <n v="13"/>
    <x v="0"/>
    <x v="1"/>
    <x v="78"/>
    <n v="15.76923076923077"/>
    <x v="0"/>
    <x v="1"/>
    <x v="83"/>
    <x v="83"/>
  </r>
  <r>
    <x v="84"/>
    <x v="84"/>
    <x v="84"/>
    <n v="500"/>
    <n v="500"/>
    <x v="0"/>
    <x v="0"/>
    <s v="USD"/>
    <x v="84"/>
    <x v="84"/>
    <b v="0"/>
    <n v="7"/>
    <x v="0"/>
    <x v="1"/>
    <x v="31"/>
    <n v="71.428571428571431"/>
    <x v="0"/>
    <x v="1"/>
    <x v="84"/>
    <x v="84"/>
  </r>
  <r>
    <x v="85"/>
    <x v="85"/>
    <x v="85"/>
    <n v="1200"/>
    <n v="1506"/>
    <x v="0"/>
    <x v="0"/>
    <s v="USD"/>
    <x v="85"/>
    <x v="85"/>
    <b v="0"/>
    <n v="21"/>
    <x v="0"/>
    <x v="1"/>
    <x v="79"/>
    <n v="71.714285714285708"/>
    <x v="0"/>
    <x v="1"/>
    <x v="85"/>
    <x v="85"/>
  </r>
  <r>
    <x v="86"/>
    <x v="86"/>
    <x v="86"/>
    <n v="6000"/>
    <n v="6388"/>
    <x v="0"/>
    <x v="6"/>
    <s v="EUR"/>
    <x v="86"/>
    <x v="86"/>
    <b v="0"/>
    <n v="17"/>
    <x v="0"/>
    <x v="1"/>
    <x v="80"/>
    <n v="375.76470588235293"/>
    <x v="0"/>
    <x v="1"/>
    <x v="86"/>
    <x v="86"/>
  </r>
  <r>
    <x v="87"/>
    <x v="87"/>
    <x v="87"/>
    <n v="2500"/>
    <n v="2615"/>
    <x v="0"/>
    <x v="0"/>
    <s v="USD"/>
    <x v="87"/>
    <x v="87"/>
    <b v="0"/>
    <n v="25"/>
    <x v="0"/>
    <x v="1"/>
    <x v="81"/>
    <n v="104.6"/>
    <x v="0"/>
    <x v="1"/>
    <x v="87"/>
    <x v="87"/>
  </r>
  <r>
    <x v="88"/>
    <x v="88"/>
    <x v="88"/>
    <n v="3500"/>
    <n v="3600"/>
    <x v="0"/>
    <x v="0"/>
    <s v="USD"/>
    <x v="88"/>
    <x v="88"/>
    <b v="0"/>
    <n v="60"/>
    <x v="0"/>
    <x v="1"/>
    <x v="82"/>
    <n v="60"/>
    <x v="0"/>
    <x v="1"/>
    <x v="88"/>
    <x v="88"/>
  </r>
  <r>
    <x v="89"/>
    <x v="89"/>
    <x v="89"/>
    <n v="6000"/>
    <n v="6904"/>
    <x v="0"/>
    <x v="0"/>
    <s v="USD"/>
    <x v="89"/>
    <x v="89"/>
    <b v="0"/>
    <n v="56"/>
    <x v="0"/>
    <x v="1"/>
    <x v="83"/>
    <n v="123.28571428571429"/>
    <x v="0"/>
    <x v="1"/>
    <x v="89"/>
    <x v="89"/>
  </r>
  <r>
    <x v="90"/>
    <x v="90"/>
    <x v="90"/>
    <n v="500"/>
    <n v="502"/>
    <x v="0"/>
    <x v="0"/>
    <s v="USD"/>
    <x v="90"/>
    <x v="90"/>
    <b v="0"/>
    <n v="16"/>
    <x v="0"/>
    <x v="1"/>
    <x v="84"/>
    <n v="31.375"/>
    <x v="0"/>
    <x v="1"/>
    <x v="90"/>
    <x v="90"/>
  </r>
  <r>
    <x v="91"/>
    <x v="91"/>
    <x v="91"/>
    <n v="3000"/>
    <n v="3600"/>
    <x v="0"/>
    <x v="0"/>
    <s v="USD"/>
    <x v="91"/>
    <x v="91"/>
    <b v="0"/>
    <n v="46"/>
    <x v="0"/>
    <x v="1"/>
    <x v="43"/>
    <n v="78.260869565217391"/>
    <x v="0"/>
    <x v="1"/>
    <x v="91"/>
    <x v="91"/>
  </r>
  <r>
    <x v="92"/>
    <x v="92"/>
    <x v="92"/>
    <n v="5000"/>
    <n v="5260"/>
    <x v="0"/>
    <x v="5"/>
    <s v="CAD"/>
    <x v="92"/>
    <x v="92"/>
    <b v="0"/>
    <n v="43"/>
    <x v="0"/>
    <x v="1"/>
    <x v="85"/>
    <n v="122.32558139534883"/>
    <x v="0"/>
    <x v="1"/>
    <x v="92"/>
    <x v="92"/>
  </r>
  <r>
    <x v="93"/>
    <x v="93"/>
    <x v="93"/>
    <n v="1000"/>
    <n v="1106"/>
    <x v="0"/>
    <x v="0"/>
    <s v="USD"/>
    <x v="93"/>
    <x v="93"/>
    <b v="0"/>
    <n v="15"/>
    <x v="0"/>
    <x v="1"/>
    <x v="86"/>
    <n v="73.733333333333334"/>
    <x v="0"/>
    <x v="1"/>
    <x v="93"/>
    <x v="93"/>
  </r>
  <r>
    <x v="94"/>
    <x v="94"/>
    <x v="94"/>
    <n v="250"/>
    <n v="260"/>
    <x v="0"/>
    <x v="1"/>
    <s v="GBP"/>
    <x v="94"/>
    <x v="94"/>
    <b v="0"/>
    <n v="12"/>
    <x v="0"/>
    <x v="1"/>
    <x v="87"/>
    <n v="21.666666666666668"/>
    <x v="0"/>
    <x v="1"/>
    <x v="94"/>
    <x v="94"/>
  </r>
  <r>
    <x v="95"/>
    <x v="95"/>
    <x v="95"/>
    <n v="350"/>
    <n v="460"/>
    <x v="0"/>
    <x v="0"/>
    <s v="USD"/>
    <x v="95"/>
    <x v="95"/>
    <b v="0"/>
    <n v="21"/>
    <x v="0"/>
    <x v="1"/>
    <x v="88"/>
    <n v="21.904761904761905"/>
    <x v="0"/>
    <x v="1"/>
    <x v="95"/>
    <x v="95"/>
  </r>
  <r>
    <x v="96"/>
    <x v="96"/>
    <x v="96"/>
    <n v="1500"/>
    <n v="1720"/>
    <x v="0"/>
    <x v="0"/>
    <s v="USD"/>
    <x v="96"/>
    <x v="96"/>
    <b v="0"/>
    <n v="34"/>
    <x v="0"/>
    <x v="1"/>
    <x v="89"/>
    <n v="50.588235294117645"/>
    <x v="0"/>
    <x v="1"/>
    <x v="96"/>
    <x v="96"/>
  </r>
  <r>
    <x v="97"/>
    <x v="97"/>
    <x v="97"/>
    <n v="400"/>
    <n v="425"/>
    <x v="0"/>
    <x v="0"/>
    <s v="USD"/>
    <x v="97"/>
    <x v="97"/>
    <b v="0"/>
    <n v="8"/>
    <x v="0"/>
    <x v="1"/>
    <x v="90"/>
    <n v="53.125"/>
    <x v="0"/>
    <x v="1"/>
    <x v="97"/>
    <x v="97"/>
  </r>
  <r>
    <x v="98"/>
    <x v="98"/>
    <x v="98"/>
    <n v="3200"/>
    <n v="3400"/>
    <x v="0"/>
    <x v="0"/>
    <s v="USD"/>
    <x v="98"/>
    <x v="98"/>
    <b v="0"/>
    <n v="60"/>
    <x v="0"/>
    <x v="1"/>
    <x v="90"/>
    <n v="56.666666666666664"/>
    <x v="0"/>
    <x v="1"/>
    <x v="98"/>
    <x v="98"/>
  </r>
  <r>
    <x v="99"/>
    <x v="99"/>
    <x v="99"/>
    <n v="1500"/>
    <n v="1590.29"/>
    <x v="0"/>
    <x v="0"/>
    <s v="USD"/>
    <x v="99"/>
    <x v="99"/>
    <b v="0"/>
    <n v="39"/>
    <x v="0"/>
    <x v="1"/>
    <x v="91"/>
    <n v="40.776666666666664"/>
    <x v="0"/>
    <x v="1"/>
    <x v="99"/>
    <x v="99"/>
  </r>
  <r>
    <x v="100"/>
    <x v="100"/>
    <x v="100"/>
    <n v="5000"/>
    <n v="5000"/>
    <x v="0"/>
    <x v="0"/>
    <s v="USD"/>
    <x v="100"/>
    <x v="100"/>
    <b v="0"/>
    <n v="26"/>
    <x v="0"/>
    <x v="1"/>
    <x v="31"/>
    <n v="192.30769230769232"/>
    <x v="0"/>
    <x v="1"/>
    <x v="100"/>
    <x v="100"/>
  </r>
  <r>
    <x v="101"/>
    <x v="101"/>
    <x v="101"/>
    <n v="3500"/>
    <n v="3500"/>
    <x v="0"/>
    <x v="0"/>
    <s v="USD"/>
    <x v="101"/>
    <x v="101"/>
    <b v="0"/>
    <n v="35"/>
    <x v="0"/>
    <x v="1"/>
    <x v="31"/>
    <n v="100"/>
    <x v="0"/>
    <x v="1"/>
    <x v="101"/>
    <x v="101"/>
  </r>
  <r>
    <x v="102"/>
    <x v="102"/>
    <x v="102"/>
    <n v="6000"/>
    <n v="7665"/>
    <x v="0"/>
    <x v="0"/>
    <s v="USD"/>
    <x v="102"/>
    <x v="102"/>
    <b v="0"/>
    <n v="65"/>
    <x v="0"/>
    <x v="1"/>
    <x v="92"/>
    <n v="117.92307692307692"/>
    <x v="0"/>
    <x v="1"/>
    <x v="102"/>
    <x v="102"/>
  </r>
  <r>
    <x v="103"/>
    <x v="103"/>
    <x v="103"/>
    <n v="1300"/>
    <n v="1367"/>
    <x v="0"/>
    <x v="1"/>
    <s v="GBP"/>
    <x v="103"/>
    <x v="103"/>
    <b v="0"/>
    <n v="49"/>
    <x v="0"/>
    <x v="1"/>
    <x v="93"/>
    <n v="27.897959183673468"/>
    <x v="0"/>
    <x v="1"/>
    <x v="103"/>
    <x v="103"/>
  </r>
  <r>
    <x v="104"/>
    <x v="104"/>
    <x v="104"/>
    <n v="500"/>
    <n v="600"/>
    <x v="0"/>
    <x v="0"/>
    <s v="USD"/>
    <x v="104"/>
    <x v="104"/>
    <b v="0"/>
    <n v="10"/>
    <x v="0"/>
    <x v="1"/>
    <x v="43"/>
    <n v="60"/>
    <x v="0"/>
    <x v="1"/>
    <x v="104"/>
    <x v="104"/>
  </r>
  <r>
    <x v="105"/>
    <x v="105"/>
    <x v="105"/>
    <n v="2200"/>
    <n v="2363"/>
    <x v="0"/>
    <x v="0"/>
    <s v="USD"/>
    <x v="105"/>
    <x v="105"/>
    <b v="0"/>
    <n v="60"/>
    <x v="0"/>
    <x v="1"/>
    <x v="94"/>
    <n v="39.383333333333333"/>
    <x v="0"/>
    <x v="1"/>
    <x v="105"/>
    <x v="105"/>
  </r>
  <r>
    <x v="106"/>
    <x v="106"/>
    <x v="106"/>
    <n v="5000"/>
    <n v="5025"/>
    <x v="0"/>
    <x v="0"/>
    <s v="USD"/>
    <x v="106"/>
    <x v="106"/>
    <b v="0"/>
    <n v="27"/>
    <x v="0"/>
    <x v="1"/>
    <x v="10"/>
    <n v="186.11111111111111"/>
    <x v="0"/>
    <x v="1"/>
    <x v="106"/>
    <x v="106"/>
  </r>
  <r>
    <x v="107"/>
    <x v="107"/>
    <x v="107"/>
    <n v="7500"/>
    <n v="7685"/>
    <x v="0"/>
    <x v="0"/>
    <s v="USD"/>
    <x v="107"/>
    <x v="107"/>
    <b v="0"/>
    <n v="69"/>
    <x v="0"/>
    <x v="1"/>
    <x v="95"/>
    <n v="111.37681159420291"/>
    <x v="0"/>
    <x v="1"/>
    <x v="107"/>
    <x v="107"/>
  </r>
  <r>
    <x v="108"/>
    <x v="108"/>
    <x v="108"/>
    <n v="1500"/>
    <n v="3700"/>
    <x v="0"/>
    <x v="0"/>
    <s v="USD"/>
    <x v="108"/>
    <x v="108"/>
    <b v="0"/>
    <n v="47"/>
    <x v="0"/>
    <x v="1"/>
    <x v="96"/>
    <n v="78.723404255319153"/>
    <x v="0"/>
    <x v="1"/>
    <x v="108"/>
    <x v="108"/>
  </r>
  <r>
    <x v="109"/>
    <x v="109"/>
    <x v="109"/>
    <n v="1000"/>
    <n v="2195"/>
    <x v="0"/>
    <x v="0"/>
    <s v="USD"/>
    <x v="109"/>
    <x v="109"/>
    <b v="0"/>
    <n v="47"/>
    <x v="0"/>
    <x v="1"/>
    <x v="97"/>
    <n v="46.702127659574465"/>
    <x v="0"/>
    <x v="1"/>
    <x v="109"/>
    <x v="109"/>
  </r>
  <r>
    <x v="110"/>
    <x v="110"/>
    <x v="110"/>
    <n v="1300"/>
    <n v="1700"/>
    <x v="0"/>
    <x v="0"/>
    <s v="USD"/>
    <x v="110"/>
    <x v="110"/>
    <b v="0"/>
    <n v="26"/>
    <x v="0"/>
    <x v="1"/>
    <x v="98"/>
    <n v="65.384615384615387"/>
    <x v="0"/>
    <x v="1"/>
    <x v="110"/>
    <x v="110"/>
  </r>
  <r>
    <x v="111"/>
    <x v="111"/>
    <x v="111"/>
    <n v="3500"/>
    <n v="5410"/>
    <x v="0"/>
    <x v="2"/>
    <s v="AUD"/>
    <x v="111"/>
    <x v="111"/>
    <b v="0"/>
    <n v="53"/>
    <x v="0"/>
    <x v="1"/>
    <x v="99"/>
    <n v="102.0754716981132"/>
    <x v="0"/>
    <x v="1"/>
    <x v="111"/>
    <x v="111"/>
  </r>
  <r>
    <x v="112"/>
    <x v="112"/>
    <x v="112"/>
    <n v="5000"/>
    <n v="5200"/>
    <x v="0"/>
    <x v="0"/>
    <s v="USD"/>
    <x v="112"/>
    <x v="112"/>
    <b v="0"/>
    <n v="81"/>
    <x v="0"/>
    <x v="1"/>
    <x v="87"/>
    <n v="64.197530864197532"/>
    <x v="0"/>
    <x v="1"/>
    <x v="112"/>
    <x v="112"/>
  </r>
  <r>
    <x v="113"/>
    <x v="113"/>
    <x v="113"/>
    <n v="5000"/>
    <n v="7050"/>
    <x v="0"/>
    <x v="0"/>
    <s v="USD"/>
    <x v="113"/>
    <x v="113"/>
    <b v="0"/>
    <n v="78"/>
    <x v="0"/>
    <x v="1"/>
    <x v="100"/>
    <n v="90.384615384615387"/>
    <x v="0"/>
    <x v="1"/>
    <x v="113"/>
    <x v="113"/>
  </r>
  <r>
    <x v="114"/>
    <x v="114"/>
    <x v="114"/>
    <n v="3000"/>
    <n v="3100"/>
    <x v="0"/>
    <x v="0"/>
    <s v="USD"/>
    <x v="114"/>
    <x v="114"/>
    <b v="0"/>
    <n v="35"/>
    <x v="0"/>
    <x v="1"/>
    <x v="101"/>
    <n v="88.571428571428569"/>
    <x v="0"/>
    <x v="1"/>
    <x v="114"/>
    <x v="114"/>
  </r>
  <r>
    <x v="115"/>
    <x v="115"/>
    <x v="115"/>
    <n v="450"/>
    <n v="632"/>
    <x v="0"/>
    <x v="0"/>
    <s v="USD"/>
    <x v="115"/>
    <x v="115"/>
    <b v="0"/>
    <n v="22"/>
    <x v="0"/>
    <x v="1"/>
    <x v="102"/>
    <n v="28.727272727272727"/>
    <x v="0"/>
    <x v="1"/>
    <x v="115"/>
    <x v="115"/>
  </r>
  <r>
    <x v="116"/>
    <x v="116"/>
    <x v="116"/>
    <n v="3500"/>
    <n v="3978"/>
    <x v="0"/>
    <x v="0"/>
    <s v="USD"/>
    <x v="116"/>
    <x v="116"/>
    <b v="0"/>
    <n v="57"/>
    <x v="0"/>
    <x v="1"/>
    <x v="103"/>
    <n v="69.78947368421052"/>
    <x v="0"/>
    <x v="1"/>
    <x v="116"/>
    <x v="116"/>
  </r>
  <r>
    <x v="117"/>
    <x v="117"/>
    <x v="117"/>
    <n v="4500"/>
    <n v="4522.22"/>
    <x v="0"/>
    <x v="0"/>
    <s v="USD"/>
    <x v="117"/>
    <x v="117"/>
    <b v="0"/>
    <n v="27"/>
    <x v="0"/>
    <x v="1"/>
    <x v="104"/>
    <n v="167.48962962962963"/>
    <x v="0"/>
    <x v="1"/>
    <x v="117"/>
    <x v="117"/>
  </r>
  <r>
    <x v="118"/>
    <x v="118"/>
    <x v="118"/>
    <n v="5000"/>
    <n v="5651.58"/>
    <x v="0"/>
    <x v="0"/>
    <s v="USD"/>
    <x v="118"/>
    <x v="118"/>
    <b v="0"/>
    <n v="39"/>
    <x v="0"/>
    <x v="1"/>
    <x v="105"/>
    <n v="144.91230769230768"/>
    <x v="0"/>
    <x v="1"/>
    <x v="118"/>
    <x v="118"/>
  </r>
  <r>
    <x v="119"/>
    <x v="119"/>
    <x v="119"/>
    <n v="3250"/>
    <n v="3398.1"/>
    <x v="0"/>
    <x v="0"/>
    <s v="USD"/>
    <x v="119"/>
    <x v="119"/>
    <b v="0"/>
    <n v="37"/>
    <x v="0"/>
    <x v="1"/>
    <x v="106"/>
    <n v="91.840540540540545"/>
    <x v="0"/>
    <x v="1"/>
    <x v="119"/>
    <x v="119"/>
  </r>
  <r>
    <x v="120"/>
    <x v="120"/>
    <x v="120"/>
    <n v="70000"/>
    <n v="10"/>
    <x v="1"/>
    <x v="7"/>
    <s v="HKD"/>
    <x v="120"/>
    <x v="120"/>
    <b v="0"/>
    <n v="1"/>
    <x v="1"/>
    <x v="2"/>
    <x v="107"/>
    <n v="10"/>
    <x v="0"/>
    <x v="2"/>
    <x v="120"/>
    <x v="120"/>
  </r>
  <r>
    <x v="121"/>
    <x v="121"/>
    <x v="121"/>
    <n v="3000"/>
    <n v="1"/>
    <x v="1"/>
    <x v="0"/>
    <s v="USD"/>
    <x v="121"/>
    <x v="121"/>
    <b v="0"/>
    <n v="1"/>
    <x v="1"/>
    <x v="2"/>
    <x v="108"/>
    <n v="1"/>
    <x v="0"/>
    <x v="2"/>
    <x v="121"/>
    <x v="121"/>
  </r>
  <r>
    <x v="122"/>
    <x v="122"/>
    <x v="122"/>
    <n v="100000000"/>
    <n v="0"/>
    <x v="1"/>
    <x v="0"/>
    <s v="USD"/>
    <x v="122"/>
    <x v="122"/>
    <b v="0"/>
    <n v="0"/>
    <x v="1"/>
    <x v="2"/>
    <x v="109"/>
    <e v="#DIV/0!"/>
    <x v="0"/>
    <x v="2"/>
    <x v="122"/>
    <x v="122"/>
  </r>
  <r>
    <x v="123"/>
    <x v="123"/>
    <x v="123"/>
    <n v="55000"/>
    <n v="151"/>
    <x v="1"/>
    <x v="0"/>
    <s v="USD"/>
    <x v="123"/>
    <x v="123"/>
    <b v="0"/>
    <n v="6"/>
    <x v="1"/>
    <x v="2"/>
    <x v="110"/>
    <n v="25.166666666666668"/>
    <x v="0"/>
    <x v="2"/>
    <x v="123"/>
    <x v="123"/>
  </r>
  <r>
    <x v="124"/>
    <x v="124"/>
    <x v="124"/>
    <n v="4000"/>
    <n v="0"/>
    <x v="1"/>
    <x v="0"/>
    <s v="USD"/>
    <x v="124"/>
    <x v="124"/>
    <b v="0"/>
    <n v="0"/>
    <x v="1"/>
    <x v="2"/>
    <x v="109"/>
    <e v="#DIV/0!"/>
    <x v="0"/>
    <x v="2"/>
    <x v="124"/>
    <x v="124"/>
  </r>
  <r>
    <x v="125"/>
    <x v="125"/>
    <x v="125"/>
    <n v="500"/>
    <n v="70"/>
    <x v="1"/>
    <x v="5"/>
    <s v="CAD"/>
    <x v="125"/>
    <x v="125"/>
    <b v="0"/>
    <n v="6"/>
    <x v="1"/>
    <x v="2"/>
    <x v="111"/>
    <n v="11.666666666666666"/>
    <x v="0"/>
    <x v="2"/>
    <x v="125"/>
    <x v="125"/>
  </r>
  <r>
    <x v="126"/>
    <x v="126"/>
    <x v="126"/>
    <n v="25000"/>
    <n v="1387"/>
    <x v="1"/>
    <x v="0"/>
    <s v="USD"/>
    <x v="126"/>
    <x v="126"/>
    <b v="0"/>
    <n v="13"/>
    <x v="1"/>
    <x v="2"/>
    <x v="112"/>
    <n v="106.69230769230769"/>
    <x v="0"/>
    <x v="2"/>
    <x v="126"/>
    <x v="126"/>
  </r>
  <r>
    <x v="127"/>
    <x v="127"/>
    <x v="127"/>
    <n v="8000"/>
    <n v="190"/>
    <x v="1"/>
    <x v="0"/>
    <s v="USD"/>
    <x v="127"/>
    <x v="127"/>
    <b v="0"/>
    <n v="4"/>
    <x v="1"/>
    <x v="2"/>
    <x v="113"/>
    <n v="47.5"/>
    <x v="0"/>
    <x v="2"/>
    <x v="127"/>
    <x v="127"/>
  </r>
  <r>
    <x v="128"/>
    <x v="128"/>
    <x v="128"/>
    <n v="100000"/>
    <n v="1867"/>
    <x v="1"/>
    <x v="0"/>
    <s v="USD"/>
    <x v="128"/>
    <x v="128"/>
    <b v="0"/>
    <n v="6"/>
    <x v="1"/>
    <x v="2"/>
    <x v="114"/>
    <n v="311.16666666666669"/>
    <x v="0"/>
    <x v="2"/>
    <x v="128"/>
    <x v="128"/>
  </r>
  <r>
    <x v="129"/>
    <x v="129"/>
    <x v="129"/>
    <n v="20000"/>
    <n v="0"/>
    <x v="1"/>
    <x v="0"/>
    <s v="USD"/>
    <x v="129"/>
    <x v="129"/>
    <b v="0"/>
    <n v="0"/>
    <x v="1"/>
    <x v="2"/>
    <x v="109"/>
    <e v="#DIV/0!"/>
    <x v="0"/>
    <x v="2"/>
    <x v="129"/>
    <x v="129"/>
  </r>
  <r>
    <x v="130"/>
    <x v="130"/>
    <x v="130"/>
    <n v="600"/>
    <n v="0"/>
    <x v="1"/>
    <x v="1"/>
    <s v="GBP"/>
    <x v="130"/>
    <x v="130"/>
    <b v="0"/>
    <n v="0"/>
    <x v="1"/>
    <x v="2"/>
    <x v="109"/>
    <e v="#DIV/0!"/>
    <x v="0"/>
    <x v="2"/>
    <x v="130"/>
    <x v="130"/>
  </r>
  <r>
    <x v="131"/>
    <x v="131"/>
    <x v="131"/>
    <n v="1200"/>
    <n v="0"/>
    <x v="1"/>
    <x v="0"/>
    <s v="USD"/>
    <x v="131"/>
    <x v="131"/>
    <b v="0"/>
    <n v="0"/>
    <x v="1"/>
    <x v="2"/>
    <x v="109"/>
    <e v="#DIV/0!"/>
    <x v="0"/>
    <x v="2"/>
    <x v="131"/>
    <x v="131"/>
  </r>
  <r>
    <x v="132"/>
    <x v="132"/>
    <x v="132"/>
    <n v="80000"/>
    <n v="7655"/>
    <x v="1"/>
    <x v="0"/>
    <s v="USD"/>
    <x v="132"/>
    <x v="132"/>
    <b v="0"/>
    <n v="81"/>
    <x v="1"/>
    <x v="2"/>
    <x v="115"/>
    <n v="94.506172839506178"/>
    <x v="0"/>
    <x v="2"/>
    <x v="132"/>
    <x v="132"/>
  </r>
  <r>
    <x v="133"/>
    <x v="133"/>
    <x v="133"/>
    <n v="71764"/>
    <n v="0"/>
    <x v="1"/>
    <x v="0"/>
    <s v="USD"/>
    <x v="133"/>
    <x v="133"/>
    <b v="0"/>
    <n v="0"/>
    <x v="1"/>
    <x v="2"/>
    <x v="109"/>
    <e v="#DIV/0!"/>
    <x v="0"/>
    <x v="2"/>
    <x v="133"/>
    <x v="133"/>
  </r>
  <r>
    <x v="134"/>
    <x v="134"/>
    <x v="134"/>
    <n v="5000"/>
    <n v="0"/>
    <x v="1"/>
    <x v="0"/>
    <s v="USD"/>
    <x v="134"/>
    <x v="134"/>
    <b v="0"/>
    <n v="0"/>
    <x v="1"/>
    <x v="2"/>
    <x v="109"/>
    <e v="#DIV/0!"/>
    <x v="0"/>
    <x v="2"/>
    <x v="134"/>
    <x v="134"/>
  </r>
  <r>
    <x v="135"/>
    <x v="135"/>
    <x v="135"/>
    <n v="3000"/>
    <n v="403"/>
    <x v="1"/>
    <x v="0"/>
    <s v="USD"/>
    <x v="135"/>
    <x v="135"/>
    <b v="0"/>
    <n v="5"/>
    <x v="1"/>
    <x v="2"/>
    <x v="116"/>
    <n v="80.599999999999994"/>
    <x v="0"/>
    <x v="2"/>
    <x v="135"/>
    <x v="135"/>
  </r>
  <r>
    <x v="136"/>
    <x v="136"/>
    <x v="121"/>
    <n v="3000"/>
    <n v="0"/>
    <x v="1"/>
    <x v="0"/>
    <s v="USD"/>
    <x v="136"/>
    <x v="136"/>
    <b v="0"/>
    <n v="0"/>
    <x v="1"/>
    <x v="2"/>
    <x v="109"/>
    <e v="#DIV/0!"/>
    <x v="0"/>
    <x v="2"/>
    <x v="136"/>
    <x v="136"/>
  </r>
  <r>
    <x v="137"/>
    <x v="137"/>
    <x v="136"/>
    <n v="55000"/>
    <n v="0"/>
    <x v="1"/>
    <x v="8"/>
    <s v="DKK"/>
    <x v="137"/>
    <x v="137"/>
    <b v="0"/>
    <n v="0"/>
    <x v="1"/>
    <x v="2"/>
    <x v="109"/>
    <e v="#DIV/0!"/>
    <x v="0"/>
    <x v="2"/>
    <x v="137"/>
    <x v="137"/>
  </r>
  <r>
    <x v="138"/>
    <x v="138"/>
    <x v="137"/>
    <n v="150000"/>
    <n v="4712"/>
    <x v="1"/>
    <x v="0"/>
    <s v="USD"/>
    <x v="138"/>
    <x v="138"/>
    <b v="0"/>
    <n v="58"/>
    <x v="1"/>
    <x v="2"/>
    <x v="117"/>
    <n v="81.241379310344826"/>
    <x v="0"/>
    <x v="2"/>
    <x v="138"/>
    <x v="138"/>
  </r>
  <r>
    <x v="139"/>
    <x v="139"/>
    <x v="138"/>
    <n v="500"/>
    <n v="500"/>
    <x v="1"/>
    <x v="0"/>
    <s v="USD"/>
    <x v="139"/>
    <x v="139"/>
    <b v="0"/>
    <n v="1"/>
    <x v="1"/>
    <x v="2"/>
    <x v="31"/>
    <n v="500"/>
    <x v="0"/>
    <x v="2"/>
    <x v="139"/>
    <x v="139"/>
  </r>
  <r>
    <x v="140"/>
    <x v="140"/>
    <x v="139"/>
    <n v="200000"/>
    <n v="0"/>
    <x v="1"/>
    <x v="0"/>
    <s v="USD"/>
    <x v="140"/>
    <x v="140"/>
    <b v="0"/>
    <n v="0"/>
    <x v="1"/>
    <x v="2"/>
    <x v="109"/>
    <e v="#DIV/0!"/>
    <x v="0"/>
    <x v="2"/>
    <x v="140"/>
    <x v="140"/>
  </r>
  <r>
    <x v="141"/>
    <x v="141"/>
    <x v="140"/>
    <n v="12000"/>
    <n v="1293"/>
    <x v="1"/>
    <x v="0"/>
    <s v="USD"/>
    <x v="141"/>
    <x v="141"/>
    <b v="0"/>
    <n v="28"/>
    <x v="1"/>
    <x v="2"/>
    <x v="118"/>
    <n v="46.178571428571431"/>
    <x v="0"/>
    <x v="2"/>
    <x v="141"/>
    <x v="141"/>
  </r>
  <r>
    <x v="142"/>
    <x v="142"/>
    <x v="141"/>
    <n v="3000"/>
    <n v="10"/>
    <x v="1"/>
    <x v="0"/>
    <s v="USD"/>
    <x v="142"/>
    <x v="142"/>
    <b v="0"/>
    <n v="1"/>
    <x v="1"/>
    <x v="2"/>
    <x v="119"/>
    <n v="10"/>
    <x v="0"/>
    <x v="2"/>
    <x v="142"/>
    <x v="142"/>
  </r>
  <r>
    <x v="143"/>
    <x v="143"/>
    <x v="142"/>
    <n v="5500"/>
    <n v="0"/>
    <x v="1"/>
    <x v="2"/>
    <s v="AUD"/>
    <x v="143"/>
    <x v="143"/>
    <b v="0"/>
    <n v="0"/>
    <x v="1"/>
    <x v="2"/>
    <x v="109"/>
    <e v="#DIV/0!"/>
    <x v="0"/>
    <x v="2"/>
    <x v="143"/>
    <x v="143"/>
  </r>
  <r>
    <x v="144"/>
    <x v="144"/>
    <x v="143"/>
    <n v="7500"/>
    <n v="2070"/>
    <x v="1"/>
    <x v="5"/>
    <s v="CAD"/>
    <x v="144"/>
    <x v="144"/>
    <b v="0"/>
    <n v="37"/>
    <x v="1"/>
    <x v="2"/>
    <x v="120"/>
    <n v="55.945945945945944"/>
    <x v="0"/>
    <x v="2"/>
    <x v="144"/>
    <x v="144"/>
  </r>
  <r>
    <x v="145"/>
    <x v="145"/>
    <x v="144"/>
    <n v="4500"/>
    <n v="338"/>
    <x v="1"/>
    <x v="0"/>
    <s v="USD"/>
    <x v="145"/>
    <x v="145"/>
    <b v="0"/>
    <n v="9"/>
    <x v="1"/>
    <x v="2"/>
    <x v="121"/>
    <n v="37.555555555555557"/>
    <x v="0"/>
    <x v="2"/>
    <x v="145"/>
    <x v="145"/>
  </r>
  <r>
    <x v="146"/>
    <x v="146"/>
    <x v="145"/>
    <n v="20000"/>
    <n v="115"/>
    <x v="1"/>
    <x v="0"/>
    <s v="USD"/>
    <x v="146"/>
    <x v="146"/>
    <b v="0"/>
    <n v="3"/>
    <x v="1"/>
    <x v="2"/>
    <x v="122"/>
    <n v="38.333333333333336"/>
    <x v="0"/>
    <x v="2"/>
    <x v="146"/>
    <x v="146"/>
  </r>
  <r>
    <x v="147"/>
    <x v="147"/>
    <x v="146"/>
    <n v="7000"/>
    <n v="0"/>
    <x v="1"/>
    <x v="1"/>
    <s v="GBP"/>
    <x v="147"/>
    <x v="147"/>
    <b v="0"/>
    <n v="0"/>
    <x v="1"/>
    <x v="2"/>
    <x v="109"/>
    <e v="#DIV/0!"/>
    <x v="0"/>
    <x v="2"/>
    <x v="147"/>
    <x v="147"/>
  </r>
  <r>
    <x v="148"/>
    <x v="148"/>
    <x v="147"/>
    <n v="50000"/>
    <n v="40"/>
    <x v="1"/>
    <x v="0"/>
    <s v="USD"/>
    <x v="148"/>
    <x v="148"/>
    <b v="0"/>
    <n v="2"/>
    <x v="1"/>
    <x v="2"/>
    <x v="123"/>
    <n v="20"/>
    <x v="0"/>
    <x v="2"/>
    <x v="148"/>
    <x v="148"/>
  </r>
  <r>
    <x v="149"/>
    <x v="149"/>
    <x v="148"/>
    <n v="10000"/>
    <n v="92"/>
    <x v="1"/>
    <x v="0"/>
    <s v="USD"/>
    <x v="149"/>
    <x v="149"/>
    <b v="0"/>
    <n v="6"/>
    <x v="1"/>
    <x v="2"/>
    <x v="124"/>
    <n v="15.333333333333334"/>
    <x v="0"/>
    <x v="2"/>
    <x v="149"/>
    <x v="149"/>
  </r>
  <r>
    <x v="150"/>
    <x v="150"/>
    <x v="149"/>
    <n v="130000"/>
    <n v="30112"/>
    <x v="1"/>
    <x v="0"/>
    <s v="USD"/>
    <x v="150"/>
    <x v="150"/>
    <b v="0"/>
    <n v="67"/>
    <x v="1"/>
    <x v="2"/>
    <x v="125"/>
    <n v="449.43283582089555"/>
    <x v="0"/>
    <x v="2"/>
    <x v="150"/>
    <x v="150"/>
  </r>
  <r>
    <x v="151"/>
    <x v="151"/>
    <x v="150"/>
    <n v="250000"/>
    <n v="140"/>
    <x v="1"/>
    <x v="2"/>
    <s v="AUD"/>
    <x v="151"/>
    <x v="151"/>
    <b v="0"/>
    <n v="5"/>
    <x v="1"/>
    <x v="2"/>
    <x v="126"/>
    <n v="28"/>
    <x v="0"/>
    <x v="2"/>
    <x v="151"/>
    <x v="151"/>
  </r>
  <r>
    <x v="152"/>
    <x v="152"/>
    <x v="151"/>
    <n v="380000"/>
    <n v="30"/>
    <x v="1"/>
    <x v="0"/>
    <s v="USD"/>
    <x v="152"/>
    <x v="152"/>
    <b v="0"/>
    <n v="2"/>
    <x v="1"/>
    <x v="2"/>
    <x v="127"/>
    <n v="15"/>
    <x v="0"/>
    <x v="2"/>
    <x v="152"/>
    <x v="152"/>
  </r>
  <r>
    <x v="153"/>
    <x v="153"/>
    <x v="152"/>
    <n v="50000"/>
    <n v="359"/>
    <x v="1"/>
    <x v="0"/>
    <s v="USD"/>
    <x v="153"/>
    <x v="153"/>
    <b v="0"/>
    <n v="10"/>
    <x v="1"/>
    <x v="2"/>
    <x v="128"/>
    <n v="35.9"/>
    <x v="0"/>
    <x v="2"/>
    <x v="153"/>
    <x v="153"/>
  </r>
  <r>
    <x v="154"/>
    <x v="154"/>
    <x v="153"/>
    <n v="1500"/>
    <n v="40"/>
    <x v="1"/>
    <x v="0"/>
    <s v="USD"/>
    <x v="154"/>
    <x v="154"/>
    <b v="0"/>
    <n v="3"/>
    <x v="1"/>
    <x v="2"/>
    <x v="129"/>
    <n v="13.333333333333334"/>
    <x v="0"/>
    <x v="2"/>
    <x v="154"/>
    <x v="154"/>
  </r>
  <r>
    <x v="155"/>
    <x v="155"/>
    <x v="154"/>
    <n v="1350000"/>
    <n v="81"/>
    <x v="1"/>
    <x v="0"/>
    <s v="USD"/>
    <x v="155"/>
    <x v="155"/>
    <b v="0"/>
    <n v="4"/>
    <x v="1"/>
    <x v="2"/>
    <x v="130"/>
    <n v="20.25"/>
    <x v="0"/>
    <x v="2"/>
    <x v="155"/>
    <x v="155"/>
  </r>
  <r>
    <x v="156"/>
    <x v="156"/>
    <x v="155"/>
    <n v="35000"/>
    <n v="1785"/>
    <x v="1"/>
    <x v="5"/>
    <s v="CAD"/>
    <x v="156"/>
    <x v="156"/>
    <b v="0"/>
    <n v="15"/>
    <x v="1"/>
    <x v="2"/>
    <x v="131"/>
    <n v="119"/>
    <x v="0"/>
    <x v="2"/>
    <x v="156"/>
    <x v="156"/>
  </r>
  <r>
    <x v="157"/>
    <x v="157"/>
    <x v="156"/>
    <n v="2995"/>
    <n v="8"/>
    <x v="1"/>
    <x v="0"/>
    <s v="USD"/>
    <x v="157"/>
    <x v="157"/>
    <b v="0"/>
    <n v="2"/>
    <x v="1"/>
    <x v="2"/>
    <x v="132"/>
    <n v="4"/>
    <x v="0"/>
    <x v="2"/>
    <x v="157"/>
    <x v="157"/>
  </r>
  <r>
    <x v="158"/>
    <x v="158"/>
    <x v="157"/>
    <n v="5000"/>
    <n v="0"/>
    <x v="1"/>
    <x v="0"/>
    <s v="USD"/>
    <x v="158"/>
    <x v="158"/>
    <b v="0"/>
    <n v="0"/>
    <x v="1"/>
    <x v="2"/>
    <x v="109"/>
    <e v="#DIV/0!"/>
    <x v="0"/>
    <x v="2"/>
    <x v="158"/>
    <x v="158"/>
  </r>
  <r>
    <x v="159"/>
    <x v="159"/>
    <x v="158"/>
    <n v="500000"/>
    <n v="10"/>
    <x v="1"/>
    <x v="0"/>
    <s v="USD"/>
    <x v="159"/>
    <x v="159"/>
    <b v="0"/>
    <n v="1"/>
    <x v="1"/>
    <x v="2"/>
    <x v="133"/>
    <n v="10"/>
    <x v="0"/>
    <x v="2"/>
    <x v="159"/>
    <x v="159"/>
  </r>
  <r>
    <x v="160"/>
    <x v="160"/>
    <x v="159"/>
    <n v="5000"/>
    <n v="0"/>
    <x v="2"/>
    <x v="0"/>
    <s v="USD"/>
    <x v="160"/>
    <x v="160"/>
    <b v="0"/>
    <n v="0"/>
    <x v="1"/>
    <x v="3"/>
    <x v="109"/>
    <e v="#DIV/0!"/>
    <x v="0"/>
    <x v="3"/>
    <x v="160"/>
    <x v="160"/>
  </r>
  <r>
    <x v="161"/>
    <x v="161"/>
    <x v="160"/>
    <n v="50000"/>
    <n v="5"/>
    <x v="2"/>
    <x v="0"/>
    <s v="USD"/>
    <x v="161"/>
    <x v="161"/>
    <b v="0"/>
    <n v="1"/>
    <x v="1"/>
    <x v="3"/>
    <x v="134"/>
    <n v="5"/>
    <x v="0"/>
    <x v="3"/>
    <x v="161"/>
    <x v="161"/>
  </r>
  <r>
    <x v="162"/>
    <x v="162"/>
    <x v="161"/>
    <n v="2800"/>
    <n v="435"/>
    <x v="2"/>
    <x v="0"/>
    <s v="USD"/>
    <x v="162"/>
    <x v="162"/>
    <b v="0"/>
    <n v="10"/>
    <x v="1"/>
    <x v="3"/>
    <x v="135"/>
    <n v="43.5"/>
    <x v="0"/>
    <x v="3"/>
    <x v="162"/>
    <x v="162"/>
  </r>
  <r>
    <x v="163"/>
    <x v="163"/>
    <x v="162"/>
    <n v="2000000"/>
    <n v="0"/>
    <x v="2"/>
    <x v="0"/>
    <s v="USD"/>
    <x v="163"/>
    <x v="163"/>
    <b v="0"/>
    <n v="0"/>
    <x v="1"/>
    <x v="3"/>
    <x v="109"/>
    <e v="#DIV/0!"/>
    <x v="0"/>
    <x v="3"/>
    <x v="163"/>
    <x v="163"/>
  </r>
  <r>
    <x v="164"/>
    <x v="164"/>
    <x v="163"/>
    <n v="120000"/>
    <n v="640"/>
    <x v="2"/>
    <x v="0"/>
    <s v="USD"/>
    <x v="164"/>
    <x v="164"/>
    <b v="0"/>
    <n v="7"/>
    <x v="1"/>
    <x v="3"/>
    <x v="136"/>
    <n v="91.428571428571431"/>
    <x v="0"/>
    <x v="3"/>
    <x v="164"/>
    <x v="164"/>
  </r>
  <r>
    <x v="165"/>
    <x v="165"/>
    <x v="164"/>
    <n v="17000"/>
    <n v="0"/>
    <x v="2"/>
    <x v="1"/>
    <s v="GBP"/>
    <x v="165"/>
    <x v="165"/>
    <b v="0"/>
    <n v="0"/>
    <x v="1"/>
    <x v="3"/>
    <x v="109"/>
    <e v="#DIV/0!"/>
    <x v="0"/>
    <x v="3"/>
    <x v="165"/>
    <x v="165"/>
  </r>
  <r>
    <x v="166"/>
    <x v="166"/>
    <x v="165"/>
    <n v="5000"/>
    <n v="3000"/>
    <x v="2"/>
    <x v="0"/>
    <s v="USD"/>
    <x v="166"/>
    <x v="166"/>
    <b v="0"/>
    <n v="1"/>
    <x v="1"/>
    <x v="3"/>
    <x v="137"/>
    <n v="3000"/>
    <x v="0"/>
    <x v="3"/>
    <x v="166"/>
    <x v="166"/>
  </r>
  <r>
    <x v="167"/>
    <x v="167"/>
    <x v="166"/>
    <n v="110000"/>
    <n v="11"/>
    <x v="2"/>
    <x v="0"/>
    <s v="USD"/>
    <x v="167"/>
    <x v="167"/>
    <b v="0"/>
    <n v="2"/>
    <x v="1"/>
    <x v="3"/>
    <x v="134"/>
    <n v="5.5"/>
    <x v="0"/>
    <x v="3"/>
    <x v="167"/>
    <x v="167"/>
  </r>
  <r>
    <x v="168"/>
    <x v="168"/>
    <x v="167"/>
    <n v="8000"/>
    <n v="325"/>
    <x v="2"/>
    <x v="0"/>
    <s v="USD"/>
    <x v="168"/>
    <x v="168"/>
    <b v="0"/>
    <n v="3"/>
    <x v="1"/>
    <x v="3"/>
    <x v="138"/>
    <n v="108.33333333333333"/>
    <x v="0"/>
    <x v="3"/>
    <x v="168"/>
    <x v="168"/>
  </r>
  <r>
    <x v="169"/>
    <x v="169"/>
    <x v="168"/>
    <n v="2500"/>
    <n v="560"/>
    <x v="2"/>
    <x v="1"/>
    <s v="GBP"/>
    <x v="169"/>
    <x v="169"/>
    <b v="0"/>
    <n v="10"/>
    <x v="1"/>
    <x v="3"/>
    <x v="139"/>
    <n v="56"/>
    <x v="0"/>
    <x v="3"/>
    <x v="169"/>
    <x v="169"/>
  </r>
  <r>
    <x v="170"/>
    <x v="170"/>
    <x v="169"/>
    <n v="10000"/>
    <n v="325"/>
    <x v="2"/>
    <x v="0"/>
    <s v="USD"/>
    <x v="170"/>
    <x v="170"/>
    <b v="0"/>
    <n v="10"/>
    <x v="1"/>
    <x v="3"/>
    <x v="140"/>
    <n v="32.5"/>
    <x v="0"/>
    <x v="3"/>
    <x v="170"/>
    <x v="170"/>
  </r>
  <r>
    <x v="171"/>
    <x v="171"/>
    <x v="170"/>
    <n v="50000"/>
    <n v="1"/>
    <x v="2"/>
    <x v="0"/>
    <s v="USD"/>
    <x v="171"/>
    <x v="171"/>
    <b v="0"/>
    <n v="1"/>
    <x v="1"/>
    <x v="3"/>
    <x v="133"/>
    <n v="1"/>
    <x v="0"/>
    <x v="3"/>
    <x v="171"/>
    <x v="171"/>
  </r>
  <r>
    <x v="172"/>
    <x v="172"/>
    <x v="171"/>
    <n v="95000"/>
    <n v="0"/>
    <x v="2"/>
    <x v="0"/>
    <s v="USD"/>
    <x v="172"/>
    <x v="172"/>
    <b v="0"/>
    <n v="0"/>
    <x v="1"/>
    <x v="3"/>
    <x v="109"/>
    <e v="#DIV/0!"/>
    <x v="0"/>
    <x v="3"/>
    <x v="172"/>
    <x v="172"/>
  </r>
  <r>
    <x v="173"/>
    <x v="173"/>
    <x v="172"/>
    <n v="1110"/>
    <n v="0"/>
    <x v="2"/>
    <x v="1"/>
    <s v="GBP"/>
    <x v="173"/>
    <x v="173"/>
    <b v="0"/>
    <n v="0"/>
    <x v="1"/>
    <x v="3"/>
    <x v="109"/>
    <e v="#DIV/0!"/>
    <x v="0"/>
    <x v="3"/>
    <x v="173"/>
    <x v="173"/>
  </r>
  <r>
    <x v="174"/>
    <x v="174"/>
    <x v="173"/>
    <n v="6000"/>
    <n v="0"/>
    <x v="2"/>
    <x v="9"/>
    <s v="EUR"/>
    <x v="174"/>
    <x v="174"/>
    <b v="0"/>
    <n v="0"/>
    <x v="1"/>
    <x v="3"/>
    <x v="109"/>
    <e v="#DIV/0!"/>
    <x v="0"/>
    <x v="3"/>
    <x v="174"/>
    <x v="174"/>
  </r>
  <r>
    <x v="175"/>
    <x v="175"/>
    <x v="174"/>
    <n v="20000"/>
    <n v="1297"/>
    <x v="2"/>
    <x v="1"/>
    <s v="GBP"/>
    <x v="175"/>
    <x v="175"/>
    <b v="0"/>
    <n v="26"/>
    <x v="1"/>
    <x v="3"/>
    <x v="141"/>
    <n v="49.884615384615387"/>
    <x v="0"/>
    <x v="3"/>
    <x v="175"/>
    <x v="175"/>
  </r>
  <r>
    <x v="176"/>
    <x v="176"/>
    <x v="175"/>
    <n v="1500"/>
    <n v="0"/>
    <x v="2"/>
    <x v="0"/>
    <s v="USD"/>
    <x v="176"/>
    <x v="176"/>
    <b v="0"/>
    <n v="0"/>
    <x v="1"/>
    <x v="3"/>
    <x v="109"/>
    <e v="#DIV/0!"/>
    <x v="0"/>
    <x v="3"/>
    <x v="176"/>
    <x v="176"/>
  </r>
  <r>
    <x v="177"/>
    <x v="177"/>
    <x v="176"/>
    <n v="450"/>
    <n v="180"/>
    <x v="2"/>
    <x v="0"/>
    <s v="USD"/>
    <x v="177"/>
    <x v="177"/>
    <b v="0"/>
    <n v="7"/>
    <x v="1"/>
    <x v="3"/>
    <x v="142"/>
    <n v="25.714285714285715"/>
    <x v="0"/>
    <x v="3"/>
    <x v="177"/>
    <x v="177"/>
  </r>
  <r>
    <x v="178"/>
    <x v="178"/>
    <x v="177"/>
    <n v="500000"/>
    <n v="0"/>
    <x v="2"/>
    <x v="3"/>
    <s v="EUR"/>
    <x v="178"/>
    <x v="178"/>
    <b v="0"/>
    <n v="0"/>
    <x v="1"/>
    <x v="3"/>
    <x v="109"/>
    <e v="#DIV/0!"/>
    <x v="0"/>
    <x v="3"/>
    <x v="178"/>
    <x v="178"/>
  </r>
  <r>
    <x v="179"/>
    <x v="179"/>
    <x v="178"/>
    <n v="1000"/>
    <n v="200"/>
    <x v="2"/>
    <x v="0"/>
    <s v="USD"/>
    <x v="179"/>
    <x v="179"/>
    <b v="0"/>
    <n v="2"/>
    <x v="1"/>
    <x v="3"/>
    <x v="143"/>
    <n v="100"/>
    <x v="0"/>
    <x v="3"/>
    <x v="179"/>
    <x v="179"/>
  </r>
  <r>
    <x v="180"/>
    <x v="180"/>
    <x v="179"/>
    <n v="1200"/>
    <n v="401"/>
    <x v="2"/>
    <x v="1"/>
    <s v="GBP"/>
    <x v="180"/>
    <x v="180"/>
    <b v="0"/>
    <n v="13"/>
    <x v="1"/>
    <x v="3"/>
    <x v="144"/>
    <n v="30.846153846153847"/>
    <x v="0"/>
    <x v="3"/>
    <x v="180"/>
    <x v="180"/>
  </r>
  <r>
    <x v="181"/>
    <x v="181"/>
    <x v="180"/>
    <n v="3423"/>
    <n v="722"/>
    <x v="2"/>
    <x v="1"/>
    <s v="GBP"/>
    <x v="181"/>
    <x v="181"/>
    <b v="0"/>
    <n v="4"/>
    <x v="1"/>
    <x v="3"/>
    <x v="145"/>
    <n v="180.5"/>
    <x v="0"/>
    <x v="3"/>
    <x v="181"/>
    <x v="181"/>
  </r>
  <r>
    <x v="182"/>
    <x v="182"/>
    <x v="181"/>
    <n v="1000"/>
    <n v="0"/>
    <x v="2"/>
    <x v="0"/>
    <s v="USD"/>
    <x v="182"/>
    <x v="182"/>
    <b v="0"/>
    <n v="0"/>
    <x v="1"/>
    <x v="3"/>
    <x v="109"/>
    <e v="#DIV/0!"/>
    <x v="0"/>
    <x v="3"/>
    <x v="182"/>
    <x v="182"/>
  </r>
  <r>
    <x v="183"/>
    <x v="183"/>
    <x v="182"/>
    <n v="12500"/>
    <n v="4482"/>
    <x v="2"/>
    <x v="1"/>
    <s v="GBP"/>
    <x v="183"/>
    <x v="183"/>
    <b v="0"/>
    <n v="12"/>
    <x v="1"/>
    <x v="3"/>
    <x v="146"/>
    <n v="373.5"/>
    <x v="0"/>
    <x v="3"/>
    <x v="183"/>
    <x v="183"/>
  </r>
  <r>
    <x v="184"/>
    <x v="184"/>
    <x v="183"/>
    <n v="1500"/>
    <n v="51"/>
    <x v="2"/>
    <x v="5"/>
    <s v="CAD"/>
    <x v="184"/>
    <x v="184"/>
    <b v="0"/>
    <n v="2"/>
    <x v="1"/>
    <x v="3"/>
    <x v="147"/>
    <n v="25.5"/>
    <x v="0"/>
    <x v="3"/>
    <x v="184"/>
    <x v="184"/>
  </r>
  <r>
    <x v="185"/>
    <x v="185"/>
    <x v="184"/>
    <n v="40000"/>
    <n v="2200"/>
    <x v="2"/>
    <x v="10"/>
    <s v="NOK"/>
    <x v="185"/>
    <x v="185"/>
    <b v="0"/>
    <n v="10"/>
    <x v="1"/>
    <x v="3"/>
    <x v="148"/>
    <n v="220"/>
    <x v="0"/>
    <x v="3"/>
    <x v="185"/>
    <x v="185"/>
  </r>
  <r>
    <x v="186"/>
    <x v="186"/>
    <x v="185"/>
    <n v="5000"/>
    <n v="0"/>
    <x v="2"/>
    <x v="0"/>
    <s v="USD"/>
    <x v="186"/>
    <x v="186"/>
    <b v="0"/>
    <n v="0"/>
    <x v="1"/>
    <x v="3"/>
    <x v="109"/>
    <e v="#DIV/0!"/>
    <x v="0"/>
    <x v="3"/>
    <x v="186"/>
    <x v="186"/>
  </r>
  <r>
    <x v="187"/>
    <x v="187"/>
    <x v="186"/>
    <n v="5000"/>
    <n v="800"/>
    <x v="2"/>
    <x v="0"/>
    <s v="USD"/>
    <x v="187"/>
    <x v="187"/>
    <b v="0"/>
    <n v="5"/>
    <x v="1"/>
    <x v="3"/>
    <x v="149"/>
    <n v="160"/>
    <x v="0"/>
    <x v="3"/>
    <x v="187"/>
    <x v="187"/>
  </r>
  <r>
    <x v="188"/>
    <x v="188"/>
    <x v="187"/>
    <n v="1500"/>
    <n v="0"/>
    <x v="2"/>
    <x v="0"/>
    <s v="USD"/>
    <x v="188"/>
    <x v="188"/>
    <b v="0"/>
    <n v="0"/>
    <x v="1"/>
    <x v="3"/>
    <x v="109"/>
    <e v="#DIV/0!"/>
    <x v="0"/>
    <x v="3"/>
    <x v="188"/>
    <x v="188"/>
  </r>
  <r>
    <x v="189"/>
    <x v="189"/>
    <x v="188"/>
    <n v="500000"/>
    <n v="345"/>
    <x v="2"/>
    <x v="0"/>
    <s v="USD"/>
    <x v="189"/>
    <x v="189"/>
    <b v="0"/>
    <n v="5"/>
    <x v="1"/>
    <x v="3"/>
    <x v="150"/>
    <n v="69"/>
    <x v="0"/>
    <x v="3"/>
    <x v="189"/>
    <x v="189"/>
  </r>
  <r>
    <x v="190"/>
    <x v="190"/>
    <x v="189"/>
    <n v="12000"/>
    <n v="50"/>
    <x v="2"/>
    <x v="0"/>
    <s v="USD"/>
    <x v="190"/>
    <x v="190"/>
    <b v="0"/>
    <n v="1"/>
    <x v="1"/>
    <x v="3"/>
    <x v="151"/>
    <n v="50"/>
    <x v="0"/>
    <x v="3"/>
    <x v="190"/>
    <x v="190"/>
  </r>
  <r>
    <x v="191"/>
    <x v="191"/>
    <x v="190"/>
    <n v="5000"/>
    <n v="250"/>
    <x v="2"/>
    <x v="2"/>
    <s v="AUD"/>
    <x v="191"/>
    <x v="191"/>
    <b v="0"/>
    <n v="3"/>
    <x v="1"/>
    <x v="3"/>
    <x v="152"/>
    <n v="83.333333333333329"/>
    <x v="0"/>
    <x v="3"/>
    <x v="191"/>
    <x v="191"/>
  </r>
  <r>
    <x v="192"/>
    <x v="192"/>
    <x v="191"/>
    <n v="1000000"/>
    <n v="17"/>
    <x v="2"/>
    <x v="0"/>
    <s v="USD"/>
    <x v="192"/>
    <x v="192"/>
    <b v="0"/>
    <n v="3"/>
    <x v="1"/>
    <x v="3"/>
    <x v="153"/>
    <n v="5.666666666666667"/>
    <x v="0"/>
    <x v="3"/>
    <x v="192"/>
    <x v="192"/>
  </r>
  <r>
    <x v="193"/>
    <x v="193"/>
    <x v="192"/>
    <n v="1000"/>
    <n v="0"/>
    <x v="2"/>
    <x v="1"/>
    <s v="GBP"/>
    <x v="193"/>
    <x v="193"/>
    <b v="0"/>
    <n v="0"/>
    <x v="1"/>
    <x v="3"/>
    <x v="109"/>
    <e v="#DIV/0!"/>
    <x v="0"/>
    <x v="3"/>
    <x v="193"/>
    <x v="193"/>
  </r>
  <r>
    <x v="194"/>
    <x v="194"/>
    <x v="193"/>
    <n v="2500"/>
    <n v="3"/>
    <x v="2"/>
    <x v="1"/>
    <s v="GBP"/>
    <x v="194"/>
    <x v="194"/>
    <b v="0"/>
    <n v="3"/>
    <x v="1"/>
    <x v="3"/>
    <x v="154"/>
    <n v="1"/>
    <x v="0"/>
    <x v="3"/>
    <x v="194"/>
    <x v="194"/>
  </r>
  <r>
    <x v="195"/>
    <x v="195"/>
    <x v="194"/>
    <n v="2000000"/>
    <n v="0"/>
    <x v="2"/>
    <x v="0"/>
    <s v="USD"/>
    <x v="195"/>
    <x v="195"/>
    <b v="0"/>
    <n v="0"/>
    <x v="1"/>
    <x v="3"/>
    <x v="109"/>
    <e v="#DIV/0!"/>
    <x v="0"/>
    <x v="3"/>
    <x v="195"/>
    <x v="195"/>
  </r>
  <r>
    <x v="196"/>
    <x v="196"/>
    <x v="195"/>
    <n v="3500"/>
    <n v="1465"/>
    <x v="2"/>
    <x v="1"/>
    <s v="GBP"/>
    <x v="196"/>
    <x v="196"/>
    <b v="0"/>
    <n v="19"/>
    <x v="1"/>
    <x v="3"/>
    <x v="155"/>
    <n v="77.10526315789474"/>
    <x v="0"/>
    <x v="3"/>
    <x v="196"/>
    <x v="196"/>
  </r>
  <r>
    <x v="197"/>
    <x v="197"/>
    <x v="196"/>
    <n v="2500"/>
    <n v="262"/>
    <x v="2"/>
    <x v="1"/>
    <s v="GBP"/>
    <x v="197"/>
    <x v="197"/>
    <b v="0"/>
    <n v="8"/>
    <x v="1"/>
    <x v="3"/>
    <x v="156"/>
    <n v="32.75"/>
    <x v="0"/>
    <x v="3"/>
    <x v="197"/>
    <x v="197"/>
  </r>
  <r>
    <x v="198"/>
    <x v="198"/>
    <x v="197"/>
    <n v="25000"/>
    <n v="279"/>
    <x v="2"/>
    <x v="0"/>
    <s v="USD"/>
    <x v="198"/>
    <x v="198"/>
    <b v="0"/>
    <n v="6"/>
    <x v="1"/>
    <x v="3"/>
    <x v="157"/>
    <n v="46.5"/>
    <x v="0"/>
    <x v="3"/>
    <x v="198"/>
    <x v="198"/>
  </r>
  <r>
    <x v="199"/>
    <x v="199"/>
    <x v="198"/>
    <n v="10000"/>
    <n v="0"/>
    <x v="2"/>
    <x v="0"/>
    <s v="USD"/>
    <x v="199"/>
    <x v="199"/>
    <b v="0"/>
    <n v="0"/>
    <x v="1"/>
    <x v="3"/>
    <x v="109"/>
    <e v="#DIV/0!"/>
    <x v="0"/>
    <x v="3"/>
    <x v="199"/>
    <x v="199"/>
  </r>
  <r>
    <x v="200"/>
    <x v="200"/>
    <x v="199"/>
    <n v="6000"/>
    <n v="1571.55"/>
    <x v="2"/>
    <x v="0"/>
    <s v="USD"/>
    <x v="200"/>
    <x v="200"/>
    <b v="0"/>
    <n v="18"/>
    <x v="1"/>
    <x v="3"/>
    <x v="158"/>
    <n v="87.308333333333337"/>
    <x v="0"/>
    <x v="3"/>
    <x v="200"/>
    <x v="200"/>
  </r>
  <r>
    <x v="201"/>
    <x v="201"/>
    <x v="200"/>
    <n v="650"/>
    <n v="380"/>
    <x v="2"/>
    <x v="0"/>
    <s v="USD"/>
    <x v="201"/>
    <x v="201"/>
    <b v="0"/>
    <n v="7"/>
    <x v="1"/>
    <x v="3"/>
    <x v="159"/>
    <n v="54.285714285714285"/>
    <x v="0"/>
    <x v="3"/>
    <x v="201"/>
    <x v="201"/>
  </r>
  <r>
    <x v="202"/>
    <x v="202"/>
    <x v="201"/>
    <n v="6000"/>
    <n v="0"/>
    <x v="2"/>
    <x v="0"/>
    <s v="USD"/>
    <x v="202"/>
    <x v="202"/>
    <b v="0"/>
    <n v="0"/>
    <x v="1"/>
    <x v="3"/>
    <x v="109"/>
    <e v="#DIV/0!"/>
    <x v="0"/>
    <x v="3"/>
    <x v="202"/>
    <x v="202"/>
  </r>
  <r>
    <x v="203"/>
    <x v="203"/>
    <x v="202"/>
    <n v="2500"/>
    <n v="746"/>
    <x v="2"/>
    <x v="1"/>
    <s v="GBP"/>
    <x v="203"/>
    <x v="203"/>
    <b v="0"/>
    <n v="8"/>
    <x v="1"/>
    <x v="3"/>
    <x v="160"/>
    <n v="93.25"/>
    <x v="0"/>
    <x v="3"/>
    <x v="203"/>
    <x v="203"/>
  </r>
  <r>
    <x v="204"/>
    <x v="204"/>
    <x v="203"/>
    <n v="300000"/>
    <n v="152165"/>
    <x v="2"/>
    <x v="2"/>
    <s v="AUD"/>
    <x v="204"/>
    <x v="204"/>
    <b v="0"/>
    <n v="1293"/>
    <x v="1"/>
    <x v="3"/>
    <x v="161"/>
    <n v="117.68368136117556"/>
    <x v="0"/>
    <x v="3"/>
    <x v="204"/>
    <x v="204"/>
  </r>
  <r>
    <x v="205"/>
    <x v="205"/>
    <x v="204"/>
    <n v="8000"/>
    <n v="1300"/>
    <x v="2"/>
    <x v="0"/>
    <s v="USD"/>
    <x v="205"/>
    <x v="205"/>
    <b v="0"/>
    <n v="17"/>
    <x v="1"/>
    <x v="3"/>
    <x v="162"/>
    <n v="76.470588235294116"/>
    <x v="0"/>
    <x v="3"/>
    <x v="205"/>
    <x v="205"/>
  </r>
  <r>
    <x v="206"/>
    <x v="206"/>
    <x v="205"/>
    <n v="12700"/>
    <n v="0"/>
    <x v="2"/>
    <x v="0"/>
    <s v="USD"/>
    <x v="206"/>
    <x v="206"/>
    <b v="0"/>
    <n v="0"/>
    <x v="1"/>
    <x v="3"/>
    <x v="109"/>
    <e v="#DIV/0!"/>
    <x v="0"/>
    <x v="3"/>
    <x v="206"/>
    <x v="206"/>
  </r>
  <r>
    <x v="207"/>
    <x v="207"/>
    <x v="206"/>
    <n v="14000"/>
    <n v="2130"/>
    <x v="2"/>
    <x v="5"/>
    <s v="CAD"/>
    <x v="207"/>
    <x v="207"/>
    <b v="0"/>
    <n v="13"/>
    <x v="1"/>
    <x v="3"/>
    <x v="163"/>
    <n v="163.84615384615384"/>
    <x v="0"/>
    <x v="3"/>
    <x v="207"/>
    <x v="207"/>
  </r>
  <r>
    <x v="208"/>
    <x v="208"/>
    <x v="207"/>
    <n v="50000"/>
    <n v="0"/>
    <x v="2"/>
    <x v="2"/>
    <s v="AUD"/>
    <x v="208"/>
    <x v="208"/>
    <b v="0"/>
    <n v="0"/>
    <x v="1"/>
    <x v="3"/>
    <x v="109"/>
    <e v="#DIV/0!"/>
    <x v="0"/>
    <x v="3"/>
    <x v="208"/>
    <x v="208"/>
  </r>
  <r>
    <x v="209"/>
    <x v="209"/>
    <x v="208"/>
    <n v="25000"/>
    <n v="0"/>
    <x v="2"/>
    <x v="0"/>
    <s v="USD"/>
    <x v="209"/>
    <x v="209"/>
    <b v="0"/>
    <n v="0"/>
    <x v="1"/>
    <x v="3"/>
    <x v="109"/>
    <e v="#DIV/0!"/>
    <x v="0"/>
    <x v="3"/>
    <x v="209"/>
    <x v="209"/>
  </r>
  <r>
    <x v="210"/>
    <x v="210"/>
    <x v="209"/>
    <n v="12000"/>
    <n v="3030"/>
    <x v="2"/>
    <x v="0"/>
    <s v="USD"/>
    <x v="210"/>
    <x v="210"/>
    <b v="0"/>
    <n v="33"/>
    <x v="1"/>
    <x v="3"/>
    <x v="164"/>
    <n v="91.818181818181813"/>
    <x v="0"/>
    <x v="3"/>
    <x v="210"/>
    <x v="210"/>
  </r>
  <r>
    <x v="211"/>
    <x v="211"/>
    <x v="210"/>
    <n v="5000"/>
    <n v="2230"/>
    <x v="2"/>
    <x v="0"/>
    <s v="USD"/>
    <x v="211"/>
    <x v="211"/>
    <b v="0"/>
    <n v="12"/>
    <x v="1"/>
    <x v="3"/>
    <x v="165"/>
    <n v="185.83333333333334"/>
    <x v="0"/>
    <x v="3"/>
    <x v="211"/>
    <x v="211"/>
  </r>
  <r>
    <x v="212"/>
    <x v="212"/>
    <x v="211"/>
    <n v="6300"/>
    <n v="1"/>
    <x v="2"/>
    <x v="0"/>
    <s v="USD"/>
    <x v="212"/>
    <x v="212"/>
    <b v="0"/>
    <n v="1"/>
    <x v="1"/>
    <x v="3"/>
    <x v="166"/>
    <n v="1"/>
    <x v="0"/>
    <x v="3"/>
    <x v="212"/>
    <x v="212"/>
  </r>
  <r>
    <x v="213"/>
    <x v="213"/>
    <x v="212"/>
    <n v="50000"/>
    <n v="20"/>
    <x v="2"/>
    <x v="0"/>
    <s v="USD"/>
    <x v="213"/>
    <x v="213"/>
    <b v="0"/>
    <n v="1"/>
    <x v="1"/>
    <x v="3"/>
    <x v="167"/>
    <n v="20"/>
    <x v="0"/>
    <x v="3"/>
    <x v="213"/>
    <x v="213"/>
  </r>
  <r>
    <x v="214"/>
    <x v="214"/>
    <x v="213"/>
    <n v="12500"/>
    <n v="1"/>
    <x v="2"/>
    <x v="0"/>
    <s v="USD"/>
    <x v="214"/>
    <x v="214"/>
    <b v="0"/>
    <n v="1"/>
    <x v="1"/>
    <x v="3"/>
    <x v="168"/>
    <n v="1"/>
    <x v="0"/>
    <x v="3"/>
    <x v="214"/>
    <x v="214"/>
  </r>
  <r>
    <x v="215"/>
    <x v="215"/>
    <x v="214"/>
    <n v="4400"/>
    <n v="10"/>
    <x v="2"/>
    <x v="1"/>
    <s v="GBP"/>
    <x v="215"/>
    <x v="215"/>
    <b v="0"/>
    <n v="1"/>
    <x v="1"/>
    <x v="3"/>
    <x v="169"/>
    <n v="10"/>
    <x v="0"/>
    <x v="3"/>
    <x v="215"/>
    <x v="215"/>
  </r>
  <r>
    <x v="216"/>
    <x v="216"/>
    <x v="215"/>
    <n v="50000"/>
    <n v="27849.22"/>
    <x v="2"/>
    <x v="0"/>
    <s v="USD"/>
    <x v="216"/>
    <x v="216"/>
    <b v="0"/>
    <n v="84"/>
    <x v="1"/>
    <x v="3"/>
    <x v="170"/>
    <n v="331.53833333333336"/>
    <x v="0"/>
    <x v="3"/>
    <x v="216"/>
    <x v="216"/>
  </r>
  <r>
    <x v="217"/>
    <x v="217"/>
    <x v="216"/>
    <n v="100000"/>
    <n v="11943"/>
    <x v="2"/>
    <x v="11"/>
    <s v="SEK"/>
    <x v="217"/>
    <x v="217"/>
    <b v="0"/>
    <n v="38"/>
    <x v="1"/>
    <x v="3"/>
    <x v="171"/>
    <n v="314.28947368421052"/>
    <x v="0"/>
    <x v="3"/>
    <x v="217"/>
    <x v="217"/>
  </r>
  <r>
    <x v="218"/>
    <x v="218"/>
    <x v="217"/>
    <n v="5000"/>
    <n v="100"/>
    <x v="2"/>
    <x v="0"/>
    <s v="USD"/>
    <x v="218"/>
    <x v="218"/>
    <b v="0"/>
    <n v="1"/>
    <x v="1"/>
    <x v="3"/>
    <x v="172"/>
    <n v="100"/>
    <x v="0"/>
    <x v="3"/>
    <x v="218"/>
    <x v="218"/>
  </r>
  <r>
    <x v="219"/>
    <x v="219"/>
    <x v="218"/>
    <n v="50000"/>
    <n v="8815"/>
    <x v="2"/>
    <x v="0"/>
    <s v="USD"/>
    <x v="219"/>
    <x v="219"/>
    <b v="0"/>
    <n v="76"/>
    <x v="1"/>
    <x v="3"/>
    <x v="173"/>
    <n v="115.98684210526316"/>
    <x v="0"/>
    <x v="3"/>
    <x v="219"/>
    <x v="219"/>
  </r>
  <r>
    <x v="220"/>
    <x v="220"/>
    <x v="219"/>
    <n v="50000"/>
    <n v="360"/>
    <x v="2"/>
    <x v="0"/>
    <s v="USD"/>
    <x v="220"/>
    <x v="220"/>
    <b v="0"/>
    <n v="3"/>
    <x v="1"/>
    <x v="3"/>
    <x v="174"/>
    <n v="120"/>
    <x v="0"/>
    <x v="3"/>
    <x v="220"/>
    <x v="220"/>
  </r>
  <r>
    <x v="221"/>
    <x v="221"/>
    <x v="220"/>
    <n v="50000"/>
    <n v="0"/>
    <x v="2"/>
    <x v="0"/>
    <s v="USD"/>
    <x v="221"/>
    <x v="221"/>
    <b v="0"/>
    <n v="0"/>
    <x v="1"/>
    <x v="3"/>
    <x v="109"/>
    <e v="#DIV/0!"/>
    <x v="0"/>
    <x v="3"/>
    <x v="221"/>
    <x v="221"/>
  </r>
  <r>
    <x v="222"/>
    <x v="222"/>
    <x v="221"/>
    <n v="1000"/>
    <n v="130"/>
    <x v="2"/>
    <x v="0"/>
    <s v="USD"/>
    <x v="222"/>
    <x v="222"/>
    <b v="0"/>
    <n v="2"/>
    <x v="1"/>
    <x v="3"/>
    <x v="175"/>
    <n v="65"/>
    <x v="0"/>
    <x v="3"/>
    <x v="222"/>
    <x v="222"/>
  </r>
  <r>
    <x v="223"/>
    <x v="223"/>
    <x v="222"/>
    <n v="1500000"/>
    <n v="0"/>
    <x v="2"/>
    <x v="0"/>
    <s v="USD"/>
    <x v="223"/>
    <x v="223"/>
    <b v="0"/>
    <n v="0"/>
    <x v="1"/>
    <x v="3"/>
    <x v="109"/>
    <e v="#DIV/0!"/>
    <x v="0"/>
    <x v="3"/>
    <x v="223"/>
    <x v="223"/>
  </r>
  <r>
    <x v="224"/>
    <x v="224"/>
    <x v="223"/>
    <n v="6000000"/>
    <n v="0"/>
    <x v="2"/>
    <x v="2"/>
    <s v="AUD"/>
    <x v="224"/>
    <x v="224"/>
    <b v="0"/>
    <n v="0"/>
    <x v="1"/>
    <x v="3"/>
    <x v="109"/>
    <e v="#DIV/0!"/>
    <x v="0"/>
    <x v="3"/>
    <x v="224"/>
    <x v="224"/>
  </r>
  <r>
    <x v="225"/>
    <x v="225"/>
    <x v="224"/>
    <n v="200"/>
    <n v="0"/>
    <x v="2"/>
    <x v="0"/>
    <s v="USD"/>
    <x v="225"/>
    <x v="225"/>
    <b v="0"/>
    <n v="0"/>
    <x v="1"/>
    <x v="3"/>
    <x v="109"/>
    <e v="#DIV/0!"/>
    <x v="0"/>
    <x v="3"/>
    <x v="225"/>
    <x v="225"/>
  </r>
  <r>
    <x v="226"/>
    <x v="226"/>
    <x v="225"/>
    <n v="29000"/>
    <n v="250"/>
    <x v="2"/>
    <x v="1"/>
    <s v="GBP"/>
    <x v="226"/>
    <x v="226"/>
    <b v="0"/>
    <n v="2"/>
    <x v="1"/>
    <x v="3"/>
    <x v="176"/>
    <n v="125"/>
    <x v="0"/>
    <x v="3"/>
    <x v="226"/>
    <x v="226"/>
  </r>
  <r>
    <x v="227"/>
    <x v="227"/>
    <x v="226"/>
    <n v="28000"/>
    <n v="0"/>
    <x v="2"/>
    <x v="0"/>
    <s v="USD"/>
    <x v="227"/>
    <x v="227"/>
    <b v="0"/>
    <n v="0"/>
    <x v="1"/>
    <x v="3"/>
    <x v="109"/>
    <e v="#DIV/0!"/>
    <x v="0"/>
    <x v="3"/>
    <x v="227"/>
    <x v="227"/>
  </r>
  <r>
    <x v="228"/>
    <x v="228"/>
    <x v="227"/>
    <n v="8000"/>
    <n v="0"/>
    <x v="2"/>
    <x v="1"/>
    <s v="GBP"/>
    <x v="228"/>
    <x v="228"/>
    <b v="0"/>
    <n v="0"/>
    <x v="1"/>
    <x v="3"/>
    <x v="109"/>
    <e v="#DIV/0!"/>
    <x v="0"/>
    <x v="3"/>
    <x v="228"/>
    <x v="228"/>
  </r>
  <r>
    <x v="229"/>
    <x v="229"/>
    <x v="228"/>
    <n v="3000"/>
    <n v="0"/>
    <x v="2"/>
    <x v="12"/>
    <s v="EUR"/>
    <x v="229"/>
    <x v="229"/>
    <b v="0"/>
    <n v="0"/>
    <x v="1"/>
    <x v="3"/>
    <x v="109"/>
    <e v="#DIV/0!"/>
    <x v="0"/>
    <x v="3"/>
    <x v="229"/>
    <x v="229"/>
  </r>
  <r>
    <x v="230"/>
    <x v="230"/>
    <x v="229"/>
    <n v="15000"/>
    <n v="60"/>
    <x v="2"/>
    <x v="0"/>
    <s v="USD"/>
    <x v="230"/>
    <x v="230"/>
    <b v="0"/>
    <n v="2"/>
    <x v="1"/>
    <x v="3"/>
    <x v="177"/>
    <n v="30"/>
    <x v="0"/>
    <x v="3"/>
    <x v="230"/>
    <x v="230"/>
  </r>
  <r>
    <x v="231"/>
    <x v="231"/>
    <x v="230"/>
    <n v="1500000"/>
    <n v="0"/>
    <x v="2"/>
    <x v="0"/>
    <s v="USD"/>
    <x v="231"/>
    <x v="231"/>
    <b v="0"/>
    <n v="0"/>
    <x v="1"/>
    <x v="3"/>
    <x v="109"/>
    <e v="#DIV/0!"/>
    <x v="0"/>
    <x v="3"/>
    <x v="231"/>
    <x v="231"/>
  </r>
  <r>
    <x v="232"/>
    <x v="232"/>
    <x v="231"/>
    <n v="4000"/>
    <n v="110"/>
    <x v="2"/>
    <x v="1"/>
    <s v="GBP"/>
    <x v="232"/>
    <x v="232"/>
    <b v="0"/>
    <n v="7"/>
    <x v="1"/>
    <x v="3"/>
    <x v="178"/>
    <n v="15.714285714285714"/>
    <x v="0"/>
    <x v="3"/>
    <x v="232"/>
    <x v="232"/>
  </r>
  <r>
    <x v="233"/>
    <x v="233"/>
    <x v="232"/>
    <n v="350000"/>
    <n v="0"/>
    <x v="2"/>
    <x v="0"/>
    <s v="USD"/>
    <x v="233"/>
    <x v="233"/>
    <b v="0"/>
    <n v="0"/>
    <x v="1"/>
    <x v="3"/>
    <x v="109"/>
    <e v="#DIV/0!"/>
    <x v="0"/>
    <x v="3"/>
    <x v="233"/>
    <x v="233"/>
  </r>
  <r>
    <x v="234"/>
    <x v="234"/>
    <x v="233"/>
    <n v="1000"/>
    <n v="401"/>
    <x v="2"/>
    <x v="0"/>
    <s v="USD"/>
    <x v="234"/>
    <x v="234"/>
    <b v="0"/>
    <n v="5"/>
    <x v="1"/>
    <x v="3"/>
    <x v="179"/>
    <n v="80.2"/>
    <x v="0"/>
    <x v="3"/>
    <x v="234"/>
    <x v="234"/>
  </r>
  <r>
    <x v="235"/>
    <x v="235"/>
    <x v="234"/>
    <n v="10000"/>
    <n v="0"/>
    <x v="2"/>
    <x v="0"/>
    <s v="USD"/>
    <x v="235"/>
    <x v="235"/>
    <b v="0"/>
    <n v="0"/>
    <x v="1"/>
    <x v="3"/>
    <x v="109"/>
    <e v="#DIV/0!"/>
    <x v="0"/>
    <x v="3"/>
    <x v="235"/>
    <x v="235"/>
  </r>
  <r>
    <x v="236"/>
    <x v="236"/>
    <x v="235"/>
    <n v="150000"/>
    <n v="0"/>
    <x v="2"/>
    <x v="0"/>
    <s v="USD"/>
    <x v="236"/>
    <x v="236"/>
    <b v="0"/>
    <n v="0"/>
    <x v="1"/>
    <x v="3"/>
    <x v="109"/>
    <e v="#DIV/0!"/>
    <x v="0"/>
    <x v="3"/>
    <x v="236"/>
    <x v="236"/>
  </r>
  <r>
    <x v="237"/>
    <x v="237"/>
    <x v="236"/>
    <n v="15000"/>
    <n v="50"/>
    <x v="2"/>
    <x v="0"/>
    <s v="USD"/>
    <x v="237"/>
    <x v="237"/>
    <b v="0"/>
    <n v="1"/>
    <x v="1"/>
    <x v="3"/>
    <x v="119"/>
    <n v="50"/>
    <x v="0"/>
    <x v="3"/>
    <x v="237"/>
    <x v="237"/>
  </r>
  <r>
    <x v="238"/>
    <x v="238"/>
    <x v="237"/>
    <n v="26000"/>
    <n v="0"/>
    <x v="2"/>
    <x v="0"/>
    <s v="USD"/>
    <x v="238"/>
    <x v="238"/>
    <b v="0"/>
    <n v="0"/>
    <x v="1"/>
    <x v="3"/>
    <x v="109"/>
    <e v="#DIV/0!"/>
    <x v="0"/>
    <x v="3"/>
    <x v="238"/>
    <x v="238"/>
  </r>
  <r>
    <x v="239"/>
    <x v="239"/>
    <x v="238"/>
    <n v="1000"/>
    <n v="250"/>
    <x v="2"/>
    <x v="2"/>
    <s v="AUD"/>
    <x v="239"/>
    <x v="239"/>
    <b v="0"/>
    <n v="5"/>
    <x v="1"/>
    <x v="3"/>
    <x v="180"/>
    <n v="50"/>
    <x v="0"/>
    <x v="3"/>
    <x v="239"/>
    <x v="239"/>
  </r>
  <r>
    <x v="240"/>
    <x v="240"/>
    <x v="239"/>
    <n v="15000"/>
    <n v="16145.12"/>
    <x v="0"/>
    <x v="0"/>
    <s v="USD"/>
    <x v="240"/>
    <x v="240"/>
    <b v="1"/>
    <n v="137"/>
    <x v="0"/>
    <x v="4"/>
    <x v="181"/>
    <n v="117.84759124087591"/>
    <x v="0"/>
    <x v="4"/>
    <x v="240"/>
    <x v="240"/>
  </r>
  <r>
    <x v="241"/>
    <x v="241"/>
    <x v="240"/>
    <n v="36400"/>
    <n v="41000"/>
    <x v="0"/>
    <x v="0"/>
    <s v="USD"/>
    <x v="241"/>
    <x v="241"/>
    <b v="1"/>
    <n v="376"/>
    <x v="0"/>
    <x v="4"/>
    <x v="182"/>
    <n v="109.04255319148936"/>
    <x v="0"/>
    <x v="4"/>
    <x v="241"/>
    <x v="241"/>
  </r>
  <r>
    <x v="242"/>
    <x v="242"/>
    <x v="241"/>
    <n v="13000"/>
    <n v="14750"/>
    <x v="0"/>
    <x v="0"/>
    <s v="USD"/>
    <x v="242"/>
    <x v="242"/>
    <b v="1"/>
    <n v="202"/>
    <x v="0"/>
    <x v="4"/>
    <x v="183"/>
    <n v="73.019801980198025"/>
    <x v="0"/>
    <x v="4"/>
    <x v="242"/>
    <x v="242"/>
  </r>
  <r>
    <x v="243"/>
    <x v="243"/>
    <x v="242"/>
    <n v="25000"/>
    <n v="25648"/>
    <x v="0"/>
    <x v="0"/>
    <s v="USD"/>
    <x v="243"/>
    <x v="243"/>
    <b v="1"/>
    <n v="328"/>
    <x v="0"/>
    <x v="4"/>
    <x v="184"/>
    <n v="78.195121951219505"/>
    <x v="0"/>
    <x v="4"/>
    <x v="243"/>
    <x v="243"/>
  </r>
  <r>
    <x v="244"/>
    <x v="244"/>
    <x v="243"/>
    <n v="3500"/>
    <n v="3981.5"/>
    <x v="0"/>
    <x v="0"/>
    <s v="USD"/>
    <x v="244"/>
    <x v="244"/>
    <b v="1"/>
    <n v="84"/>
    <x v="0"/>
    <x v="4"/>
    <x v="185"/>
    <n v="47.398809523809526"/>
    <x v="0"/>
    <x v="4"/>
    <x v="244"/>
    <x v="244"/>
  </r>
  <r>
    <x v="245"/>
    <x v="245"/>
    <x v="244"/>
    <n v="5000"/>
    <n v="5186"/>
    <x v="0"/>
    <x v="0"/>
    <s v="USD"/>
    <x v="245"/>
    <x v="245"/>
    <b v="1"/>
    <n v="96"/>
    <x v="0"/>
    <x v="4"/>
    <x v="186"/>
    <n v="54.020833333333336"/>
    <x v="0"/>
    <x v="4"/>
    <x v="245"/>
    <x v="245"/>
  </r>
  <r>
    <x v="246"/>
    <x v="246"/>
    <x v="245"/>
    <n v="5000"/>
    <n v="15273"/>
    <x v="0"/>
    <x v="0"/>
    <s v="USD"/>
    <x v="246"/>
    <x v="246"/>
    <b v="1"/>
    <n v="223"/>
    <x v="0"/>
    <x v="4"/>
    <x v="187"/>
    <n v="68.488789237668158"/>
    <x v="0"/>
    <x v="4"/>
    <x v="246"/>
    <x v="246"/>
  </r>
  <r>
    <x v="247"/>
    <x v="247"/>
    <x v="246"/>
    <n v="5000"/>
    <n v="6705"/>
    <x v="0"/>
    <x v="0"/>
    <s v="USD"/>
    <x v="247"/>
    <x v="247"/>
    <b v="1"/>
    <n v="62"/>
    <x v="0"/>
    <x v="4"/>
    <x v="188"/>
    <n v="108.14516129032258"/>
    <x v="0"/>
    <x v="4"/>
    <x v="247"/>
    <x v="247"/>
  </r>
  <r>
    <x v="248"/>
    <x v="248"/>
    <x v="247"/>
    <n v="85000"/>
    <n v="86133"/>
    <x v="0"/>
    <x v="0"/>
    <s v="USD"/>
    <x v="248"/>
    <x v="248"/>
    <b v="1"/>
    <n v="146"/>
    <x v="0"/>
    <x v="4"/>
    <x v="189"/>
    <n v="589.95205479452056"/>
    <x v="0"/>
    <x v="4"/>
    <x v="248"/>
    <x v="248"/>
  </r>
  <r>
    <x v="249"/>
    <x v="249"/>
    <x v="248"/>
    <n v="10000"/>
    <n v="11292"/>
    <x v="0"/>
    <x v="0"/>
    <s v="USD"/>
    <x v="249"/>
    <x v="249"/>
    <b v="1"/>
    <n v="235"/>
    <x v="0"/>
    <x v="4"/>
    <x v="190"/>
    <n v="48.051063829787232"/>
    <x v="0"/>
    <x v="4"/>
    <x v="249"/>
    <x v="249"/>
  </r>
  <r>
    <x v="250"/>
    <x v="250"/>
    <x v="249"/>
    <n v="30000"/>
    <n v="31675"/>
    <x v="0"/>
    <x v="0"/>
    <s v="USD"/>
    <x v="250"/>
    <x v="250"/>
    <b v="1"/>
    <n v="437"/>
    <x v="0"/>
    <x v="4"/>
    <x v="191"/>
    <n v="72.482837528604122"/>
    <x v="0"/>
    <x v="4"/>
    <x v="250"/>
    <x v="250"/>
  </r>
  <r>
    <x v="251"/>
    <x v="251"/>
    <x v="250"/>
    <n v="3500"/>
    <n v="4395"/>
    <x v="0"/>
    <x v="0"/>
    <s v="USD"/>
    <x v="251"/>
    <x v="251"/>
    <b v="1"/>
    <n v="77"/>
    <x v="0"/>
    <x v="4"/>
    <x v="192"/>
    <n v="57.077922077922075"/>
    <x v="0"/>
    <x v="4"/>
    <x v="251"/>
    <x v="251"/>
  </r>
  <r>
    <x v="252"/>
    <x v="252"/>
    <x v="251"/>
    <n v="5000"/>
    <n v="9228"/>
    <x v="0"/>
    <x v="0"/>
    <s v="USD"/>
    <x v="252"/>
    <x v="252"/>
    <b v="1"/>
    <n v="108"/>
    <x v="0"/>
    <x v="4"/>
    <x v="193"/>
    <n v="85.444444444444443"/>
    <x v="0"/>
    <x v="4"/>
    <x v="252"/>
    <x v="252"/>
  </r>
  <r>
    <x v="253"/>
    <x v="253"/>
    <x v="252"/>
    <n v="1500"/>
    <n v="1511"/>
    <x v="0"/>
    <x v="0"/>
    <s v="USD"/>
    <x v="253"/>
    <x v="253"/>
    <b v="1"/>
    <n v="7"/>
    <x v="0"/>
    <x v="4"/>
    <x v="194"/>
    <n v="215.85714285714286"/>
    <x v="0"/>
    <x v="4"/>
    <x v="253"/>
    <x v="253"/>
  </r>
  <r>
    <x v="254"/>
    <x v="254"/>
    <x v="253"/>
    <n v="24000"/>
    <n v="28067.34"/>
    <x v="0"/>
    <x v="0"/>
    <s v="USD"/>
    <x v="254"/>
    <x v="254"/>
    <b v="1"/>
    <n v="314"/>
    <x v="0"/>
    <x v="4"/>
    <x v="195"/>
    <n v="89.38643312101911"/>
    <x v="0"/>
    <x v="4"/>
    <x v="254"/>
    <x v="254"/>
  </r>
  <r>
    <x v="255"/>
    <x v="255"/>
    <x v="254"/>
    <n v="8000"/>
    <n v="8538.66"/>
    <x v="0"/>
    <x v="0"/>
    <s v="USD"/>
    <x v="255"/>
    <x v="255"/>
    <b v="1"/>
    <n v="188"/>
    <x v="0"/>
    <x v="4"/>
    <x v="196"/>
    <n v="45.418404255319146"/>
    <x v="0"/>
    <x v="4"/>
    <x v="255"/>
    <x v="255"/>
  </r>
  <r>
    <x v="256"/>
    <x v="256"/>
    <x v="255"/>
    <n v="13000"/>
    <n v="18083"/>
    <x v="0"/>
    <x v="0"/>
    <s v="USD"/>
    <x v="256"/>
    <x v="256"/>
    <b v="1"/>
    <n v="275"/>
    <x v="0"/>
    <x v="4"/>
    <x v="197"/>
    <n v="65.756363636363631"/>
    <x v="0"/>
    <x v="4"/>
    <x v="256"/>
    <x v="256"/>
  </r>
  <r>
    <x v="257"/>
    <x v="257"/>
    <x v="256"/>
    <n v="35000"/>
    <n v="37354.269999999997"/>
    <x v="0"/>
    <x v="0"/>
    <s v="USD"/>
    <x v="257"/>
    <x v="257"/>
    <b v="1"/>
    <n v="560"/>
    <x v="0"/>
    <x v="4"/>
    <x v="198"/>
    <n v="66.70405357142856"/>
    <x v="0"/>
    <x v="4"/>
    <x v="257"/>
    <x v="257"/>
  </r>
  <r>
    <x v="258"/>
    <x v="258"/>
    <x v="257"/>
    <n v="30000"/>
    <n v="57342"/>
    <x v="0"/>
    <x v="0"/>
    <s v="USD"/>
    <x v="258"/>
    <x v="258"/>
    <b v="1"/>
    <n v="688"/>
    <x v="0"/>
    <x v="4"/>
    <x v="199"/>
    <n v="83.345930232558146"/>
    <x v="0"/>
    <x v="4"/>
    <x v="258"/>
    <x v="258"/>
  </r>
  <r>
    <x v="259"/>
    <x v="259"/>
    <x v="258"/>
    <n v="75000"/>
    <n v="98953.42"/>
    <x v="0"/>
    <x v="0"/>
    <s v="USD"/>
    <x v="259"/>
    <x v="259"/>
    <b v="1"/>
    <n v="942"/>
    <x v="0"/>
    <x v="4"/>
    <x v="200"/>
    <n v="105.04609341825902"/>
    <x v="0"/>
    <x v="4"/>
    <x v="259"/>
    <x v="259"/>
  </r>
  <r>
    <x v="260"/>
    <x v="260"/>
    <x v="259"/>
    <n v="10000"/>
    <n v="10640"/>
    <x v="0"/>
    <x v="0"/>
    <s v="USD"/>
    <x v="260"/>
    <x v="260"/>
    <b v="1"/>
    <n v="88"/>
    <x v="0"/>
    <x v="4"/>
    <x v="201"/>
    <n v="120.90909090909091"/>
    <x v="0"/>
    <x v="4"/>
    <x v="260"/>
    <x v="260"/>
  </r>
  <r>
    <x v="261"/>
    <x v="261"/>
    <x v="260"/>
    <n v="20000"/>
    <n v="21480"/>
    <x v="0"/>
    <x v="0"/>
    <s v="USD"/>
    <x v="261"/>
    <x v="261"/>
    <b v="1"/>
    <n v="220"/>
    <x v="0"/>
    <x v="4"/>
    <x v="202"/>
    <n v="97.63636363636364"/>
    <x v="0"/>
    <x v="4"/>
    <x v="261"/>
    <x v="261"/>
  </r>
  <r>
    <x v="262"/>
    <x v="262"/>
    <x v="261"/>
    <n v="2500"/>
    <n v="6000"/>
    <x v="0"/>
    <x v="0"/>
    <s v="USD"/>
    <x v="262"/>
    <x v="262"/>
    <b v="1"/>
    <n v="145"/>
    <x v="0"/>
    <x v="4"/>
    <x v="203"/>
    <n v="41.379310344827587"/>
    <x v="0"/>
    <x v="4"/>
    <x v="262"/>
    <x v="262"/>
  </r>
  <r>
    <x v="263"/>
    <x v="263"/>
    <x v="262"/>
    <n v="25000"/>
    <n v="29520.27"/>
    <x v="0"/>
    <x v="0"/>
    <s v="USD"/>
    <x v="263"/>
    <x v="263"/>
    <b v="1"/>
    <n v="963"/>
    <x v="0"/>
    <x v="4"/>
    <x v="204"/>
    <n v="30.654485981308412"/>
    <x v="0"/>
    <x v="4"/>
    <x v="263"/>
    <x v="263"/>
  </r>
  <r>
    <x v="264"/>
    <x v="264"/>
    <x v="263"/>
    <n v="5000"/>
    <n v="5910"/>
    <x v="0"/>
    <x v="0"/>
    <s v="USD"/>
    <x v="264"/>
    <x v="264"/>
    <b v="1"/>
    <n v="91"/>
    <x v="0"/>
    <x v="4"/>
    <x v="205"/>
    <n v="64.945054945054949"/>
    <x v="0"/>
    <x v="4"/>
    <x v="264"/>
    <x v="264"/>
  </r>
  <r>
    <x v="265"/>
    <x v="265"/>
    <x v="264"/>
    <n v="5000"/>
    <n v="5555"/>
    <x v="0"/>
    <x v="0"/>
    <s v="USD"/>
    <x v="265"/>
    <x v="265"/>
    <b v="1"/>
    <n v="58"/>
    <x v="0"/>
    <x v="4"/>
    <x v="206"/>
    <n v="95.775862068965523"/>
    <x v="0"/>
    <x v="4"/>
    <x v="265"/>
    <x v="265"/>
  </r>
  <r>
    <x v="266"/>
    <x v="266"/>
    <x v="265"/>
    <n v="1000"/>
    <n v="1455"/>
    <x v="0"/>
    <x v="0"/>
    <s v="USD"/>
    <x v="266"/>
    <x v="266"/>
    <b v="1"/>
    <n v="36"/>
    <x v="0"/>
    <x v="4"/>
    <x v="207"/>
    <n v="40.416666666666664"/>
    <x v="0"/>
    <x v="4"/>
    <x v="266"/>
    <x v="266"/>
  </r>
  <r>
    <x v="267"/>
    <x v="267"/>
    <x v="266"/>
    <n v="9850"/>
    <n v="12965.44"/>
    <x v="0"/>
    <x v="1"/>
    <s v="GBP"/>
    <x v="267"/>
    <x v="267"/>
    <b v="1"/>
    <n v="165"/>
    <x v="0"/>
    <x v="4"/>
    <x v="208"/>
    <n v="78.578424242424248"/>
    <x v="0"/>
    <x v="4"/>
    <x v="267"/>
    <x v="267"/>
  </r>
  <r>
    <x v="268"/>
    <x v="268"/>
    <x v="267"/>
    <n v="5000"/>
    <n v="5570"/>
    <x v="0"/>
    <x v="0"/>
    <s v="USD"/>
    <x v="268"/>
    <x v="268"/>
    <b v="1"/>
    <n v="111"/>
    <x v="0"/>
    <x v="4"/>
    <x v="209"/>
    <n v="50.18018018018018"/>
    <x v="0"/>
    <x v="4"/>
    <x v="268"/>
    <x v="268"/>
  </r>
  <r>
    <x v="269"/>
    <x v="269"/>
    <x v="268"/>
    <n v="100000"/>
    <n v="147233.76999999999"/>
    <x v="0"/>
    <x v="2"/>
    <s v="AUD"/>
    <x v="269"/>
    <x v="269"/>
    <b v="1"/>
    <n v="1596"/>
    <x v="0"/>
    <x v="4"/>
    <x v="210"/>
    <n v="92.251735588972423"/>
    <x v="0"/>
    <x v="4"/>
    <x v="269"/>
    <x v="269"/>
  </r>
  <r>
    <x v="270"/>
    <x v="270"/>
    <x v="269"/>
    <n v="2300"/>
    <n v="3510"/>
    <x v="0"/>
    <x v="0"/>
    <s v="USD"/>
    <x v="270"/>
    <x v="270"/>
    <b v="1"/>
    <n v="61"/>
    <x v="0"/>
    <x v="4"/>
    <x v="211"/>
    <n v="57.540983606557376"/>
    <x v="0"/>
    <x v="4"/>
    <x v="270"/>
    <x v="270"/>
  </r>
  <r>
    <x v="271"/>
    <x v="271"/>
    <x v="270"/>
    <n v="30000"/>
    <n v="31404"/>
    <x v="0"/>
    <x v="0"/>
    <s v="USD"/>
    <x v="271"/>
    <x v="271"/>
    <b v="1"/>
    <n v="287"/>
    <x v="0"/>
    <x v="4"/>
    <x v="212"/>
    <n v="109.42160278745645"/>
    <x v="0"/>
    <x v="4"/>
    <x v="271"/>
    <x v="271"/>
  </r>
  <r>
    <x v="272"/>
    <x v="272"/>
    <x v="271"/>
    <n v="3000"/>
    <n v="5323.01"/>
    <x v="0"/>
    <x v="0"/>
    <s v="USD"/>
    <x v="272"/>
    <x v="272"/>
    <b v="1"/>
    <n v="65"/>
    <x v="0"/>
    <x v="4"/>
    <x v="213"/>
    <n v="81.892461538461546"/>
    <x v="0"/>
    <x v="4"/>
    <x v="272"/>
    <x v="272"/>
  </r>
  <r>
    <x v="273"/>
    <x v="273"/>
    <x v="272"/>
    <n v="5000"/>
    <n v="5388.79"/>
    <x v="0"/>
    <x v="0"/>
    <s v="USD"/>
    <x v="273"/>
    <x v="273"/>
    <b v="1"/>
    <n v="118"/>
    <x v="0"/>
    <x v="4"/>
    <x v="214"/>
    <n v="45.667711864406776"/>
    <x v="0"/>
    <x v="4"/>
    <x v="273"/>
    <x v="273"/>
  </r>
  <r>
    <x v="274"/>
    <x v="274"/>
    <x v="273"/>
    <n v="4000"/>
    <n v="6240"/>
    <x v="0"/>
    <x v="0"/>
    <s v="USD"/>
    <x v="274"/>
    <x v="274"/>
    <b v="1"/>
    <n v="113"/>
    <x v="0"/>
    <x v="4"/>
    <x v="215"/>
    <n v="55.221238938053098"/>
    <x v="0"/>
    <x v="4"/>
    <x v="274"/>
    <x v="274"/>
  </r>
  <r>
    <x v="275"/>
    <x v="275"/>
    <x v="274"/>
    <n v="20000"/>
    <n v="21679"/>
    <x v="0"/>
    <x v="0"/>
    <s v="USD"/>
    <x v="275"/>
    <x v="275"/>
    <b v="1"/>
    <n v="332"/>
    <x v="0"/>
    <x v="4"/>
    <x v="216"/>
    <n v="65.298192771084331"/>
    <x v="0"/>
    <x v="4"/>
    <x v="275"/>
    <x v="275"/>
  </r>
  <r>
    <x v="276"/>
    <x v="276"/>
    <x v="275"/>
    <n v="4000"/>
    <n v="5904"/>
    <x v="0"/>
    <x v="0"/>
    <s v="USD"/>
    <x v="276"/>
    <x v="276"/>
    <b v="1"/>
    <n v="62"/>
    <x v="0"/>
    <x v="4"/>
    <x v="217"/>
    <n v="95.225806451612897"/>
    <x v="0"/>
    <x v="4"/>
    <x v="276"/>
    <x v="276"/>
  </r>
  <r>
    <x v="277"/>
    <x v="277"/>
    <x v="276"/>
    <n v="65000"/>
    <n v="71748"/>
    <x v="0"/>
    <x v="0"/>
    <s v="USD"/>
    <x v="277"/>
    <x v="277"/>
    <b v="1"/>
    <n v="951"/>
    <x v="0"/>
    <x v="4"/>
    <x v="218"/>
    <n v="75.444794952681391"/>
    <x v="0"/>
    <x v="4"/>
    <x v="277"/>
    <x v="277"/>
  </r>
  <r>
    <x v="278"/>
    <x v="278"/>
    <x v="277"/>
    <n v="27000"/>
    <n v="40594"/>
    <x v="0"/>
    <x v="0"/>
    <s v="USD"/>
    <x v="278"/>
    <x v="278"/>
    <b v="1"/>
    <n v="415"/>
    <x v="0"/>
    <x v="4"/>
    <x v="219"/>
    <n v="97.816867469879512"/>
    <x v="0"/>
    <x v="4"/>
    <x v="278"/>
    <x v="278"/>
  </r>
  <r>
    <x v="279"/>
    <x v="279"/>
    <x v="278"/>
    <n v="17000"/>
    <n v="26744.11"/>
    <x v="0"/>
    <x v="0"/>
    <s v="USD"/>
    <x v="279"/>
    <x v="279"/>
    <b v="1"/>
    <n v="305"/>
    <x v="0"/>
    <x v="4"/>
    <x v="220"/>
    <n v="87.685606557377056"/>
    <x v="0"/>
    <x v="4"/>
    <x v="279"/>
    <x v="279"/>
  </r>
  <r>
    <x v="280"/>
    <x v="280"/>
    <x v="279"/>
    <n v="75000"/>
    <n v="117108"/>
    <x v="0"/>
    <x v="0"/>
    <s v="USD"/>
    <x v="280"/>
    <x v="280"/>
    <b v="1"/>
    <n v="2139"/>
    <x v="0"/>
    <x v="4"/>
    <x v="221"/>
    <n v="54.748948106591868"/>
    <x v="0"/>
    <x v="4"/>
    <x v="280"/>
    <x v="280"/>
  </r>
  <r>
    <x v="281"/>
    <x v="281"/>
    <x v="280"/>
    <n v="5500"/>
    <n v="6632.32"/>
    <x v="0"/>
    <x v="0"/>
    <s v="USD"/>
    <x v="281"/>
    <x v="281"/>
    <b v="1"/>
    <n v="79"/>
    <x v="0"/>
    <x v="4"/>
    <x v="222"/>
    <n v="83.953417721518989"/>
    <x v="0"/>
    <x v="4"/>
    <x v="281"/>
    <x v="281"/>
  </r>
  <r>
    <x v="282"/>
    <x v="282"/>
    <x v="281"/>
    <n v="45000"/>
    <n v="45535"/>
    <x v="0"/>
    <x v="0"/>
    <s v="USD"/>
    <x v="282"/>
    <x v="282"/>
    <b v="1"/>
    <n v="179"/>
    <x v="0"/>
    <x v="4"/>
    <x v="223"/>
    <n v="254.38547486033519"/>
    <x v="0"/>
    <x v="4"/>
    <x v="282"/>
    <x v="282"/>
  </r>
  <r>
    <x v="283"/>
    <x v="283"/>
    <x v="282"/>
    <n v="18000"/>
    <n v="20569.05"/>
    <x v="0"/>
    <x v="0"/>
    <s v="USD"/>
    <x v="283"/>
    <x v="283"/>
    <b v="1"/>
    <n v="202"/>
    <x v="0"/>
    <x v="4"/>
    <x v="224"/>
    <n v="101.8269801980198"/>
    <x v="0"/>
    <x v="4"/>
    <x v="283"/>
    <x v="283"/>
  </r>
  <r>
    <x v="284"/>
    <x v="284"/>
    <x v="283"/>
    <n v="40000"/>
    <n v="41850.46"/>
    <x v="0"/>
    <x v="0"/>
    <s v="USD"/>
    <x v="284"/>
    <x v="284"/>
    <b v="1"/>
    <n v="760"/>
    <x v="0"/>
    <x v="4"/>
    <x v="225"/>
    <n v="55.066394736842106"/>
    <x v="0"/>
    <x v="4"/>
    <x v="284"/>
    <x v="284"/>
  </r>
  <r>
    <x v="285"/>
    <x v="285"/>
    <x v="284"/>
    <n v="14000"/>
    <n v="32035.51"/>
    <x v="0"/>
    <x v="0"/>
    <s v="USD"/>
    <x v="285"/>
    <x v="285"/>
    <b v="1"/>
    <n v="563"/>
    <x v="0"/>
    <x v="4"/>
    <x v="226"/>
    <n v="56.901438721136763"/>
    <x v="0"/>
    <x v="4"/>
    <x v="285"/>
    <x v="285"/>
  </r>
  <r>
    <x v="286"/>
    <x v="286"/>
    <x v="285"/>
    <n v="15000"/>
    <n v="16373"/>
    <x v="0"/>
    <x v="0"/>
    <s v="USD"/>
    <x v="286"/>
    <x v="286"/>
    <b v="1"/>
    <n v="135"/>
    <x v="0"/>
    <x v="4"/>
    <x v="227"/>
    <n v="121.28148148148148"/>
    <x v="0"/>
    <x v="4"/>
    <x v="286"/>
    <x v="286"/>
  </r>
  <r>
    <x v="287"/>
    <x v="287"/>
    <x v="286"/>
    <n v="15000"/>
    <n v="26445"/>
    <x v="0"/>
    <x v="0"/>
    <s v="USD"/>
    <x v="287"/>
    <x v="287"/>
    <b v="1"/>
    <n v="290"/>
    <x v="0"/>
    <x v="4"/>
    <x v="228"/>
    <n v="91.189655172413794"/>
    <x v="0"/>
    <x v="4"/>
    <x v="287"/>
    <x v="287"/>
  </r>
  <r>
    <x v="288"/>
    <x v="288"/>
    <x v="287"/>
    <n v="50000"/>
    <n v="51605.31"/>
    <x v="0"/>
    <x v="0"/>
    <s v="USD"/>
    <x v="288"/>
    <x v="288"/>
    <b v="1"/>
    <n v="447"/>
    <x v="0"/>
    <x v="4"/>
    <x v="229"/>
    <n v="115.44812080536913"/>
    <x v="0"/>
    <x v="4"/>
    <x v="288"/>
    <x v="288"/>
  </r>
  <r>
    <x v="289"/>
    <x v="289"/>
    <x v="288"/>
    <n v="15000"/>
    <n v="15723"/>
    <x v="0"/>
    <x v="1"/>
    <s v="GBP"/>
    <x v="289"/>
    <x v="289"/>
    <b v="1"/>
    <n v="232"/>
    <x v="0"/>
    <x v="4"/>
    <x v="230"/>
    <n v="67.771551724137936"/>
    <x v="0"/>
    <x v="4"/>
    <x v="289"/>
    <x v="289"/>
  </r>
  <r>
    <x v="290"/>
    <x v="290"/>
    <x v="289"/>
    <n v="4500"/>
    <n v="4800.8"/>
    <x v="0"/>
    <x v="0"/>
    <s v="USD"/>
    <x v="290"/>
    <x v="290"/>
    <b v="1"/>
    <n v="168"/>
    <x v="0"/>
    <x v="4"/>
    <x v="231"/>
    <n v="28.576190476190476"/>
    <x v="0"/>
    <x v="4"/>
    <x v="290"/>
    <x v="290"/>
  </r>
  <r>
    <x v="291"/>
    <x v="291"/>
    <x v="290"/>
    <n v="5000"/>
    <n v="6001"/>
    <x v="0"/>
    <x v="0"/>
    <s v="USD"/>
    <x v="291"/>
    <x v="291"/>
    <b v="1"/>
    <n v="128"/>
    <x v="0"/>
    <x v="4"/>
    <x v="232"/>
    <n v="46.8828125"/>
    <x v="0"/>
    <x v="4"/>
    <x v="291"/>
    <x v="291"/>
  </r>
  <r>
    <x v="292"/>
    <x v="292"/>
    <x v="291"/>
    <n v="75000"/>
    <n v="76130.2"/>
    <x v="0"/>
    <x v="0"/>
    <s v="USD"/>
    <x v="292"/>
    <x v="292"/>
    <b v="1"/>
    <n v="493"/>
    <x v="0"/>
    <x v="4"/>
    <x v="233"/>
    <n v="154.42231237322514"/>
    <x v="0"/>
    <x v="4"/>
    <x v="292"/>
    <x v="292"/>
  </r>
  <r>
    <x v="293"/>
    <x v="293"/>
    <x v="292"/>
    <n v="26000"/>
    <n v="26360"/>
    <x v="0"/>
    <x v="0"/>
    <s v="USD"/>
    <x v="293"/>
    <x v="293"/>
    <b v="1"/>
    <n v="131"/>
    <x v="0"/>
    <x v="4"/>
    <x v="234"/>
    <n v="201.22137404580153"/>
    <x v="0"/>
    <x v="4"/>
    <x v="293"/>
    <x v="293"/>
  </r>
  <r>
    <x v="294"/>
    <x v="294"/>
    <x v="293"/>
    <n v="5000"/>
    <n v="5000"/>
    <x v="0"/>
    <x v="0"/>
    <s v="USD"/>
    <x v="294"/>
    <x v="294"/>
    <b v="1"/>
    <n v="50"/>
    <x v="0"/>
    <x v="4"/>
    <x v="31"/>
    <n v="100"/>
    <x v="0"/>
    <x v="4"/>
    <x v="294"/>
    <x v="294"/>
  </r>
  <r>
    <x v="295"/>
    <x v="295"/>
    <x v="294"/>
    <n v="50000"/>
    <n v="66554.559999999998"/>
    <x v="0"/>
    <x v="0"/>
    <s v="USD"/>
    <x v="295"/>
    <x v="295"/>
    <b v="1"/>
    <n v="665"/>
    <x v="0"/>
    <x v="4"/>
    <x v="235"/>
    <n v="100.08204511278196"/>
    <x v="0"/>
    <x v="4"/>
    <x v="295"/>
    <x v="295"/>
  </r>
  <r>
    <x v="296"/>
    <x v="296"/>
    <x v="295"/>
    <n v="25000"/>
    <n v="29681.55"/>
    <x v="0"/>
    <x v="0"/>
    <s v="USD"/>
    <x v="296"/>
    <x v="296"/>
    <b v="1"/>
    <n v="129"/>
    <x v="0"/>
    <x v="4"/>
    <x v="236"/>
    <n v="230.08953488372092"/>
    <x v="0"/>
    <x v="4"/>
    <x v="296"/>
    <x v="296"/>
  </r>
  <r>
    <x v="297"/>
    <x v="297"/>
    <x v="296"/>
    <n v="20000"/>
    <n v="20128"/>
    <x v="0"/>
    <x v="0"/>
    <s v="USD"/>
    <x v="297"/>
    <x v="297"/>
    <b v="1"/>
    <n v="142"/>
    <x v="0"/>
    <x v="4"/>
    <x v="237"/>
    <n v="141.74647887323943"/>
    <x v="0"/>
    <x v="4"/>
    <x v="297"/>
    <x v="297"/>
  </r>
  <r>
    <x v="298"/>
    <x v="298"/>
    <x v="297"/>
    <n v="126000"/>
    <n v="137254.84"/>
    <x v="0"/>
    <x v="0"/>
    <s v="USD"/>
    <x v="298"/>
    <x v="298"/>
    <b v="1"/>
    <n v="2436"/>
    <x v="0"/>
    <x v="4"/>
    <x v="238"/>
    <n v="56.344351395730705"/>
    <x v="0"/>
    <x v="4"/>
    <x v="298"/>
    <x v="298"/>
  </r>
  <r>
    <x v="299"/>
    <x v="299"/>
    <x v="298"/>
    <n v="10000"/>
    <n v="17895.25"/>
    <x v="0"/>
    <x v="0"/>
    <s v="USD"/>
    <x v="299"/>
    <x v="299"/>
    <b v="1"/>
    <n v="244"/>
    <x v="0"/>
    <x v="4"/>
    <x v="239"/>
    <n v="73.341188524590166"/>
    <x v="0"/>
    <x v="4"/>
    <x v="299"/>
    <x v="299"/>
  </r>
  <r>
    <x v="300"/>
    <x v="300"/>
    <x v="299"/>
    <n v="25000"/>
    <n v="25430.66"/>
    <x v="0"/>
    <x v="0"/>
    <s v="USD"/>
    <x v="300"/>
    <x v="300"/>
    <b v="1"/>
    <n v="298"/>
    <x v="0"/>
    <x v="4"/>
    <x v="240"/>
    <n v="85.337785234899329"/>
    <x v="0"/>
    <x v="4"/>
    <x v="300"/>
    <x v="300"/>
  </r>
  <r>
    <x v="301"/>
    <x v="301"/>
    <x v="300"/>
    <n v="13000"/>
    <n v="15435.55"/>
    <x v="0"/>
    <x v="0"/>
    <s v="USD"/>
    <x v="301"/>
    <x v="301"/>
    <b v="1"/>
    <n v="251"/>
    <x v="0"/>
    <x v="4"/>
    <x v="241"/>
    <n v="61.496215139442228"/>
    <x v="0"/>
    <x v="4"/>
    <x v="301"/>
    <x v="301"/>
  </r>
  <r>
    <x v="302"/>
    <x v="302"/>
    <x v="301"/>
    <n v="10000"/>
    <n v="10046"/>
    <x v="0"/>
    <x v="0"/>
    <s v="USD"/>
    <x v="302"/>
    <x v="302"/>
    <b v="1"/>
    <n v="108"/>
    <x v="0"/>
    <x v="4"/>
    <x v="242"/>
    <n v="93.018518518518519"/>
    <x v="0"/>
    <x v="4"/>
    <x v="302"/>
    <x v="302"/>
  </r>
  <r>
    <x v="303"/>
    <x v="303"/>
    <x v="302"/>
    <n v="3000"/>
    <n v="4124"/>
    <x v="0"/>
    <x v="0"/>
    <s v="USD"/>
    <x v="303"/>
    <x v="303"/>
    <b v="1"/>
    <n v="82"/>
    <x v="0"/>
    <x v="4"/>
    <x v="243"/>
    <n v="50.292682926829265"/>
    <x v="0"/>
    <x v="4"/>
    <x v="303"/>
    <x v="303"/>
  </r>
  <r>
    <x v="304"/>
    <x v="304"/>
    <x v="303"/>
    <n v="3400"/>
    <n v="7876"/>
    <x v="0"/>
    <x v="0"/>
    <s v="USD"/>
    <x v="304"/>
    <x v="304"/>
    <b v="1"/>
    <n v="74"/>
    <x v="0"/>
    <x v="4"/>
    <x v="244"/>
    <n v="106.43243243243244"/>
    <x v="0"/>
    <x v="4"/>
    <x v="304"/>
    <x v="304"/>
  </r>
  <r>
    <x v="305"/>
    <x v="305"/>
    <x v="304"/>
    <n v="7500"/>
    <n v="9775"/>
    <x v="0"/>
    <x v="0"/>
    <s v="USD"/>
    <x v="305"/>
    <x v="305"/>
    <b v="1"/>
    <n v="189"/>
    <x v="0"/>
    <x v="4"/>
    <x v="245"/>
    <n v="51.719576719576722"/>
    <x v="0"/>
    <x v="4"/>
    <x v="305"/>
    <x v="305"/>
  </r>
  <r>
    <x v="306"/>
    <x v="306"/>
    <x v="305"/>
    <n v="1000"/>
    <n v="2929"/>
    <x v="0"/>
    <x v="0"/>
    <s v="USD"/>
    <x v="306"/>
    <x v="306"/>
    <b v="1"/>
    <n v="80"/>
    <x v="0"/>
    <x v="4"/>
    <x v="246"/>
    <n v="36.612499999999997"/>
    <x v="0"/>
    <x v="4"/>
    <x v="306"/>
    <x v="306"/>
  </r>
  <r>
    <x v="307"/>
    <x v="307"/>
    <x v="306"/>
    <n v="22000"/>
    <n v="24490"/>
    <x v="0"/>
    <x v="0"/>
    <s v="USD"/>
    <x v="307"/>
    <x v="307"/>
    <b v="1"/>
    <n v="576"/>
    <x v="0"/>
    <x v="4"/>
    <x v="247"/>
    <n v="42.517361111111114"/>
    <x v="0"/>
    <x v="4"/>
    <x v="307"/>
    <x v="307"/>
  </r>
  <r>
    <x v="308"/>
    <x v="308"/>
    <x v="307"/>
    <n v="12000"/>
    <n v="12668"/>
    <x v="0"/>
    <x v="0"/>
    <s v="USD"/>
    <x v="308"/>
    <x v="308"/>
    <b v="1"/>
    <n v="202"/>
    <x v="0"/>
    <x v="4"/>
    <x v="248"/>
    <n v="62.712871287128714"/>
    <x v="0"/>
    <x v="4"/>
    <x v="308"/>
    <x v="308"/>
  </r>
  <r>
    <x v="309"/>
    <x v="309"/>
    <x v="308"/>
    <n v="18000"/>
    <n v="21410"/>
    <x v="0"/>
    <x v="0"/>
    <s v="USD"/>
    <x v="309"/>
    <x v="309"/>
    <b v="1"/>
    <n v="238"/>
    <x v="0"/>
    <x v="4"/>
    <x v="249"/>
    <n v="89.957983193277315"/>
    <x v="0"/>
    <x v="4"/>
    <x v="309"/>
    <x v="309"/>
  </r>
  <r>
    <x v="310"/>
    <x v="310"/>
    <x v="309"/>
    <n v="1000"/>
    <n v="1041.29"/>
    <x v="0"/>
    <x v="0"/>
    <s v="USD"/>
    <x v="310"/>
    <x v="310"/>
    <b v="1"/>
    <n v="36"/>
    <x v="0"/>
    <x v="4"/>
    <x v="250"/>
    <n v="28.924722222222222"/>
    <x v="0"/>
    <x v="4"/>
    <x v="310"/>
    <x v="310"/>
  </r>
  <r>
    <x v="311"/>
    <x v="311"/>
    <x v="310"/>
    <n v="20000"/>
    <n v="20820.330000000002"/>
    <x v="0"/>
    <x v="0"/>
    <s v="USD"/>
    <x v="311"/>
    <x v="311"/>
    <b v="1"/>
    <n v="150"/>
    <x v="0"/>
    <x v="4"/>
    <x v="251"/>
    <n v="138.8022"/>
    <x v="0"/>
    <x v="4"/>
    <x v="311"/>
    <x v="311"/>
  </r>
  <r>
    <x v="312"/>
    <x v="312"/>
    <x v="311"/>
    <n v="8000"/>
    <n v="8950"/>
    <x v="0"/>
    <x v="0"/>
    <s v="USD"/>
    <x v="312"/>
    <x v="312"/>
    <b v="1"/>
    <n v="146"/>
    <x v="0"/>
    <x v="4"/>
    <x v="252"/>
    <n v="61.301369863013697"/>
    <x v="0"/>
    <x v="4"/>
    <x v="312"/>
    <x v="312"/>
  </r>
  <r>
    <x v="313"/>
    <x v="313"/>
    <x v="312"/>
    <n v="17000"/>
    <n v="17805"/>
    <x v="0"/>
    <x v="0"/>
    <s v="USD"/>
    <x v="313"/>
    <x v="313"/>
    <b v="1"/>
    <n v="222"/>
    <x v="0"/>
    <x v="4"/>
    <x v="253"/>
    <n v="80.202702702702709"/>
    <x v="0"/>
    <x v="4"/>
    <x v="313"/>
    <x v="313"/>
  </r>
  <r>
    <x v="314"/>
    <x v="314"/>
    <x v="313"/>
    <n v="1000"/>
    <n v="3851.5"/>
    <x v="0"/>
    <x v="0"/>
    <s v="USD"/>
    <x v="314"/>
    <x v="314"/>
    <b v="1"/>
    <n v="120"/>
    <x v="0"/>
    <x v="4"/>
    <x v="254"/>
    <n v="32.095833333333331"/>
    <x v="0"/>
    <x v="4"/>
    <x v="314"/>
    <x v="314"/>
  </r>
  <r>
    <x v="315"/>
    <x v="315"/>
    <x v="314"/>
    <n v="25000"/>
    <n v="25312"/>
    <x v="0"/>
    <x v="0"/>
    <s v="USD"/>
    <x v="315"/>
    <x v="315"/>
    <b v="1"/>
    <n v="126"/>
    <x v="0"/>
    <x v="4"/>
    <x v="255"/>
    <n v="200.88888888888889"/>
    <x v="0"/>
    <x v="4"/>
    <x v="315"/>
    <x v="315"/>
  </r>
  <r>
    <x v="316"/>
    <x v="316"/>
    <x v="315"/>
    <n v="15000"/>
    <n v="17066"/>
    <x v="0"/>
    <x v="5"/>
    <s v="CAD"/>
    <x v="316"/>
    <x v="316"/>
    <b v="1"/>
    <n v="158"/>
    <x v="0"/>
    <x v="4"/>
    <x v="256"/>
    <n v="108.01265822784811"/>
    <x v="0"/>
    <x v="4"/>
    <x v="316"/>
    <x v="316"/>
  </r>
  <r>
    <x v="317"/>
    <x v="317"/>
    <x v="316"/>
    <n v="30000"/>
    <n v="30241"/>
    <x v="0"/>
    <x v="0"/>
    <s v="USD"/>
    <x v="317"/>
    <x v="317"/>
    <b v="1"/>
    <n v="316"/>
    <x v="0"/>
    <x v="4"/>
    <x v="257"/>
    <n v="95.699367088607602"/>
    <x v="0"/>
    <x v="4"/>
    <x v="317"/>
    <x v="317"/>
  </r>
  <r>
    <x v="318"/>
    <x v="318"/>
    <x v="317"/>
    <n v="5000"/>
    <n v="14166"/>
    <x v="0"/>
    <x v="0"/>
    <s v="USD"/>
    <x v="318"/>
    <x v="318"/>
    <b v="1"/>
    <n v="284"/>
    <x v="0"/>
    <x v="4"/>
    <x v="258"/>
    <n v="49.880281690140848"/>
    <x v="0"/>
    <x v="4"/>
    <x v="318"/>
    <x v="318"/>
  </r>
  <r>
    <x v="319"/>
    <x v="319"/>
    <x v="318"/>
    <n v="5000"/>
    <n v="5634"/>
    <x v="0"/>
    <x v="0"/>
    <s v="USD"/>
    <x v="319"/>
    <x v="319"/>
    <b v="1"/>
    <n v="51"/>
    <x v="0"/>
    <x v="4"/>
    <x v="259"/>
    <n v="110.47058823529412"/>
    <x v="0"/>
    <x v="4"/>
    <x v="319"/>
    <x v="319"/>
  </r>
  <r>
    <x v="320"/>
    <x v="320"/>
    <x v="319"/>
    <n v="20000"/>
    <n v="21316"/>
    <x v="0"/>
    <x v="1"/>
    <s v="GBP"/>
    <x v="320"/>
    <x v="320"/>
    <b v="1"/>
    <n v="158"/>
    <x v="0"/>
    <x v="4"/>
    <x v="260"/>
    <n v="134.91139240506328"/>
    <x v="0"/>
    <x v="4"/>
    <x v="320"/>
    <x v="320"/>
  </r>
  <r>
    <x v="321"/>
    <x v="321"/>
    <x v="320"/>
    <n v="35000"/>
    <n v="35932"/>
    <x v="0"/>
    <x v="12"/>
    <s v="EUR"/>
    <x v="321"/>
    <x v="321"/>
    <b v="1"/>
    <n v="337"/>
    <x v="0"/>
    <x v="4"/>
    <x v="261"/>
    <n v="106.62314540059347"/>
    <x v="0"/>
    <x v="4"/>
    <x v="321"/>
    <x v="321"/>
  </r>
  <r>
    <x v="322"/>
    <x v="322"/>
    <x v="321"/>
    <n v="25000"/>
    <n v="26978"/>
    <x v="0"/>
    <x v="0"/>
    <s v="USD"/>
    <x v="322"/>
    <x v="322"/>
    <b v="1"/>
    <n v="186"/>
    <x v="0"/>
    <x v="4"/>
    <x v="262"/>
    <n v="145.04301075268816"/>
    <x v="0"/>
    <x v="4"/>
    <x v="322"/>
    <x v="322"/>
  </r>
  <r>
    <x v="323"/>
    <x v="323"/>
    <x v="322"/>
    <n v="5400"/>
    <n v="6646"/>
    <x v="0"/>
    <x v="0"/>
    <s v="USD"/>
    <x v="323"/>
    <x v="323"/>
    <b v="1"/>
    <n v="58"/>
    <x v="0"/>
    <x v="4"/>
    <x v="263"/>
    <n v="114.58620689655173"/>
    <x v="0"/>
    <x v="4"/>
    <x v="323"/>
    <x v="323"/>
  </r>
  <r>
    <x v="324"/>
    <x v="324"/>
    <x v="323"/>
    <n v="8500"/>
    <n v="8636"/>
    <x v="0"/>
    <x v="0"/>
    <s v="USD"/>
    <x v="324"/>
    <x v="324"/>
    <b v="1"/>
    <n v="82"/>
    <x v="0"/>
    <x v="4"/>
    <x v="264"/>
    <n v="105.3170731707317"/>
    <x v="0"/>
    <x v="4"/>
    <x v="324"/>
    <x v="324"/>
  </r>
  <r>
    <x v="325"/>
    <x v="325"/>
    <x v="324"/>
    <n v="50000"/>
    <n v="52198"/>
    <x v="0"/>
    <x v="0"/>
    <s v="USD"/>
    <x v="325"/>
    <x v="325"/>
    <b v="1"/>
    <n v="736"/>
    <x v="0"/>
    <x v="4"/>
    <x v="265"/>
    <n v="70.921195652173907"/>
    <x v="0"/>
    <x v="4"/>
    <x v="325"/>
    <x v="325"/>
  </r>
  <r>
    <x v="326"/>
    <x v="326"/>
    <x v="325"/>
    <n v="150000"/>
    <n v="169394.6"/>
    <x v="0"/>
    <x v="0"/>
    <s v="USD"/>
    <x v="326"/>
    <x v="326"/>
    <b v="1"/>
    <n v="1151"/>
    <x v="0"/>
    <x v="4"/>
    <x v="266"/>
    <n v="147.17167680278018"/>
    <x v="0"/>
    <x v="4"/>
    <x v="326"/>
    <x v="326"/>
  </r>
  <r>
    <x v="327"/>
    <x v="327"/>
    <x v="326"/>
    <n v="4000"/>
    <n v="5456"/>
    <x v="0"/>
    <x v="0"/>
    <s v="USD"/>
    <x v="327"/>
    <x v="327"/>
    <b v="1"/>
    <n v="34"/>
    <x v="0"/>
    <x v="4"/>
    <x v="267"/>
    <n v="160.47058823529412"/>
    <x v="0"/>
    <x v="4"/>
    <x v="327"/>
    <x v="327"/>
  </r>
  <r>
    <x v="328"/>
    <x v="328"/>
    <x v="327"/>
    <n v="75000"/>
    <n v="77710.8"/>
    <x v="0"/>
    <x v="0"/>
    <s v="USD"/>
    <x v="328"/>
    <x v="328"/>
    <b v="1"/>
    <n v="498"/>
    <x v="0"/>
    <x v="4"/>
    <x v="268"/>
    <n v="156.04578313253012"/>
    <x v="0"/>
    <x v="4"/>
    <x v="328"/>
    <x v="328"/>
  </r>
  <r>
    <x v="329"/>
    <x v="329"/>
    <x v="328"/>
    <n v="10000"/>
    <n v="10550"/>
    <x v="0"/>
    <x v="0"/>
    <s v="USD"/>
    <x v="329"/>
    <x v="329"/>
    <b v="1"/>
    <n v="167"/>
    <x v="0"/>
    <x v="4"/>
    <x v="269"/>
    <n v="63.17365269461078"/>
    <x v="0"/>
    <x v="4"/>
    <x v="329"/>
    <x v="329"/>
  </r>
  <r>
    <x v="330"/>
    <x v="330"/>
    <x v="329"/>
    <n v="35000"/>
    <n v="35640"/>
    <x v="0"/>
    <x v="0"/>
    <s v="USD"/>
    <x v="330"/>
    <x v="330"/>
    <b v="1"/>
    <n v="340"/>
    <x v="0"/>
    <x v="4"/>
    <x v="270"/>
    <n v="104.82352941176471"/>
    <x v="0"/>
    <x v="4"/>
    <x v="330"/>
    <x v="330"/>
  </r>
  <r>
    <x v="331"/>
    <x v="331"/>
    <x v="330"/>
    <n v="40000"/>
    <n v="42642"/>
    <x v="0"/>
    <x v="0"/>
    <s v="USD"/>
    <x v="331"/>
    <x v="331"/>
    <b v="1"/>
    <n v="438"/>
    <x v="0"/>
    <x v="4"/>
    <x v="271"/>
    <n v="97.356164383561648"/>
    <x v="0"/>
    <x v="4"/>
    <x v="331"/>
    <x v="331"/>
  </r>
  <r>
    <x v="332"/>
    <x v="332"/>
    <x v="331"/>
    <n v="100000"/>
    <n v="113015"/>
    <x v="0"/>
    <x v="0"/>
    <s v="USD"/>
    <x v="332"/>
    <x v="332"/>
    <b v="1"/>
    <n v="555"/>
    <x v="0"/>
    <x v="4"/>
    <x v="272"/>
    <n v="203.63063063063063"/>
    <x v="0"/>
    <x v="4"/>
    <x v="332"/>
    <x v="332"/>
  </r>
  <r>
    <x v="333"/>
    <x v="333"/>
    <x v="332"/>
    <n v="40000"/>
    <n v="50091"/>
    <x v="0"/>
    <x v="0"/>
    <s v="USD"/>
    <x v="333"/>
    <x v="333"/>
    <b v="1"/>
    <n v="266"/>
    <x v="0"/>
    <x v="4"/>
    <x v="273"/>
    <n v="188.31203007518798"/>
    <x v="0"/>
    <x v="4"/>
    <x v="333"/>
    <x v="333"/>
  </r>
  <r>
    <x v="334"/>
    <x v="334"/>
    <x v="333"/>
    <n v="10000"/>
    <n v="10119"/>
    <x v="0"/>
    <x v="0"/>
    <s v="USD"/>
    <x v="334"/>
    <x v="334"/>
    <b v="1"/>
    <n v="69"/>
    <x v="0"/>
    <x v="4"/>
    <x v="274"/>
    <n v="146.65217391304347"/>
    <x v="0"/>
    <x v="4"/>
    <x v="334"/>
    <x v="334"/>
  </r>
  <r>
    <x v="335"/>
    <x v="335"/>
    <x v="334"/>
    <n v="8500"/>
    <n v="8735"/>
    <x v="0"/>
    <x v="0"/>
    <s v="USD"/>
    <x v="335"/>
    <x v="335"/>
    <b v="1"/>
    <n v="80"/>
    <x v="0"/>
    <x v="4"/>
    <x v="275"/>
    <n v="109.1875"/>
    <x v="0"/>
    <x v="4"/>
    <x v="335"/>
    <x v="335"/>
  </r>
  <r>
    <x v="336"/>
    <x v="336"/>
    <x v="335"/>
    <n v="25000"/>
    <n v="29209.78"/>
    <x v="0"/>
    <x v="0"/>
    <s v="USD"/>
    <x v="336"/>
    <x v="336"/>
    <b v="1"/>
    <n v="493"/>
    <x v="0"/>
    <x v="4"/>
    <x v="276"/>
    <n v="59.249046653144013"/>
    <x v="0"/>
    <x v="4"/>
    <x v="336"/>
    <x v="336"/>
  </r>
  <r>
    <x v="337"/>
    <x v="337"/>
    <x v="336"/>
    <n v="3000"/>
    <n v="3035.05"/>
    <x v="0"/>
    <x v="0"/>
    <s v="USD"/>
    <x v="337"/>
    <x v="337"/>
    <b v="1"/>
    <n v="31"/>
    <x v="0"/>
    <x v="4"/>
    <x v="277"/>
    <n v="97.904838709677421"/>
    <x v="0"/>
    <x v="4"/>
    <x v="337"/>
    <x v="337"/>
  </r>
  <r>
    <x v="338"/>
    <x v="338"/>
    <x v="337"/>
    <n v="15000"/>
    <n v="16520.04"/>
    <x v="0"/>
    <x v="0"/>
    <s v="USD"/>
    <x v="338"/>
    <x v="338"/>
    <b v="1"/>
    <n v="236"/>
    <x v="0"/>
    <x v="4"/>
    <x v="278"/>
    <n v="70.000169491525426"/>
    <x v="0"/>
    <x v="4"/>
    <x v="338"/>
    <x v="338"/>
  </r>
  <r>
    <x v="339"/>
    <x v="339"/>
    <x v="338"/>
    <n v="6000"/>
    <n v="6485"/>
    <x v="0"/>
    <x v="0"/>
    <s v="USD"/>
    <x v="339"/>
    <x v="339"/>
    <b v="1"/>
    <n v="89"/>
    <x v="0"/>
    <x v="4"/>
    <x v="279"/>
    <n v="72.865168539325836"/>
    <x v="0"/>
    <x v="4"/>
    <x v="339"/>
    <x v="339"/>
  </r>
  <r>
    <x v="340"/>
    <x v="340"/>
    <x v="339"/>
    <n v="35000"/>
    <n v="43758"/>
    <x v="0"/>
    <x v="0"/>
    <s v="USD"/>
    <x v="340"/>
    <x v="340"/>
    <b v="1"/>
    <n v="299"/>
    <x v="0"/>
    <x v="4"/>
    <x v="280"/>
    <n v="146.34782608695653"/>
    <x v="0"/>
    <x v="4"/>
    <x v="340"/>
    <x v="340"/>
  </r>
  <r>
    <x v="341"/>
    <x v="341"/>
    <x v="340"/>
    <n v="3500"/>
    <n v="3735"/>
    <x v="0"/>
    <x v="0"/>
    <s v="USD"/>
    <x v="341"/>
    <x v="341"/>
    <b v="1"/>
    <n v="55"/>
    <x v="0"/>
    <x v="4"/>
    <x v="281"/>
    <n v="67.909090909090907"/>
    <x v="0"/>
    <x v="4"/>
    <x v="341"/>
    <x v="341"/>
  </r>
  <r>
    <x v="342"/>
    <x v="342"/>
    <x v="341"/>
    <n v="55000"/>
    <n v="55201.52"/>
    <x v="0"/>
    <x v="0"/>
    <s v="USD"/>
    <x v="342"/>
    <x v="342"/>
    <b v="1"/>
    <n v="325"/>
    <x v="0"/>
    <x v="4"/>
    <x v="282"/>
    <n v="169.85083076923075"/>
    <x v="0"/>
    <x v="4"/>
    <x v="342"/>
    <x v="342"/>
  </r>
  <r>
    <x v="343"/>
    <x v="343"/>
    <x v="342"/>
    <n v="30000"/>
    <n v="30608.59"/>
    <x v="0"/>
    <x v="0"/>
    <s v="USD"/>
    <x v="343"/>
    <x v="343"/>
    <b v="1"/>
    <n v="524"/>
    <x v="0"/>
    <x v="4"/>
    <x v="283"/>
    <n v="58.413339694656486"/>
    <x v="0"/>
    <x v="4"/>
    <x v="343"/>
    <x v="343"/>
  </r>
  <r>
    <x v="344"/>
    <x v="344"/>
    <x v="343"/>
    <n v="33500"/>
    <n v="34198"/>
    <x v="0"/>
    <x v="0"/>
    <s v="USD"/>
    <x v="344"/>
    <x v="344"/>
    <b v="1"/>
    <n v="285"/>
    <x v="0"/>
    <x v="4"/>
    <x v="284"/>
    <n v="119.99298245614035"/>
    <x v="0"/>
    <x v="4"/>
    <x v="344"/>
    <x v="344"/>
  </r>
  <r>
    <x v="345"/>
    <x v="345"/>
    <x v="344"/>
    <n v="14500"/>
    <n v="17875"/>
    <x v="0"/>
    <x v="0"/>
    <s v="USD"/>
    <x v="345"/>
    <x v="345"/>
    <b v="1"/>
    <n v="179"/>
    <x v="0"/>
    <x v="4"/>
    <x v="285"/>
    <n v="99.860335195530723"/>
    <x v="0"/>
    <x v="4"/>
    <x v="345"/>
    <x v="345"/>
  </r>
  <r>
    <x v="346"/>
    <x v="346"/>
    <x v="345"/>
    <n v="10000"/>
    <n v="17028.88"/>
    <x v="0"/>
    <x v="0"/>
    <s v="USD"/>
    <x v="346"/>
    <x v="346"/>
    <b v="1"/>
    <n v="188"/>
    <x v="0"/>
    <x v="4"/>
    <x v="286"/>
    <n v="90.579148936170213"/>
    <x v="0"/>
    <x v="4"/>
    <x v="346"/>
    <x v="346"/>
  </r>
  <r>
    <x v="347"/>
    <x v="347"/>
    <x v="346"/>
    <n v="40000"/>
    <n v="44636.2"/>
    <x v="0"/>
    <x v="0"/>
    <s v="USD"/>
    <x v="347"/>
    <x v="347"/>
    <b v="1"/>
    <n v="379"/>
    <x v="0"/>
    <x v="4"/>
    <x v="287"/>
    <n v="117.77361477572559"/>
    <x v="0"/>
    <x v="4"/>
    <x v="347"/>
    <x v="347"/>
  </r>
  <r>
    <x v="348"/>
    <x v="348"/>
    <x v="347"/>
    <n v="10000"/>
    <n v="10300"/>
    <x v="0"/>
    <x v="0"/>
    <s v="USD"/>
    <x v="348"/>
    <x v="348"/>
    <b v="1"/>
    <n v="119"/>
    <x v="0"/>
    <x v="4"/>
    <x v="288"/>
    <n v="86.554621848739501"/>
    <x v="0"/>
    <x v="4"/>
    <x v="348"/>
    <x v="348"/>
  </r>
  <r>
    <x v="349"/>
    <x v="349"/>
    <x v="348"/>
    <n v="11260"/>
    <n v="12007.18"/>
    <x v="0"/>
    <x v="0"/>
    <s v="USD"/>
    <x v="349"/>
    <x v="349"/>
    <b v="1"/>
    <n v="167"/>
    <x v="0"/>
    <x v="4"/>
    <x v="289"/>
    <n v="71.899281437125751"/>
    <x v="0"/>
    <x v="4"/>
    <x v="349"/>
    <x v="349"/>
  </r>
  <r>
    <x v="350"/>
    <x v="350"/>
    <x v="349"/>
    <n v="25000"/>
    <n v="28690"/>
    <x v="0"/>
    <x v="0"/>
    <s v="USD"/>
    <x v="350"/>
    <x v="350"/>
    <b v="1"/>
    <n v="221"/>
    <x v="0"/>
    <x v="4"/>
    <x v="290"/>
    <n v="129.81900452488688"/>
    <x v="0"/>
    <x v="4"/>
    <x v="350"/>
    <x v="350"/>
  </r>
  <r>
    <x v="351"/>
    <x v="351"/>
    <x v="350"/>
    <n v="34000"/>
    <n v="43296"/>
    <x v="0"/>
    <x v="3"/>
    <s v="EUR"/>
    <x v="351"/>
    <x v="351"/>
    <b v="1"/>
    <n v="964"/>
    <x v="0"/>
    <x v="4"/>
    <x v="291"/>
    <n v="44.912863070539416"/>
    <x v="0"/>
    <x v="4"/>
    <x v="351"/>
    <x v="351"/>
  </r>
  <r>
    <x v="352"/>
    <x v="352"/>
    <x v="351"/>
    <n v="10000"/>
    <n v="11656"/>
    <x v="0"/>
    <x v="0"/>
    <s v="USD"/>
    <x v="352"/>
    <x v="352"/>
    <b v="1"/>
    <n v="286"/>
    <x v="0"/>
    <x v="4"/>
    <x v="292"/>
    <n v="40.755244755244753"/>
    <x v="0"/>
    <x v="4"/>
    <x v="352"/>
    <x v="352"/>
  </r>
  <r>
    <x v="353"/>
    <x v="353"/>
    <x v="352"/>
    <n v="58425"/>
    <n v="63460.18"/>
    <x v="0"/>
    <x v="0"/>
    <s v="USD"/>
    <x v="353"/>
    <x v="353"/>
    <b v="1"/>
    <n v="613"/>
    <x v="0"/>
    <x v="4"/>
    <x v="293"/>
    <n v="103.52394779771615"/>
    <x v="0"/>
    <x v="4"/>
    <x v="353"/>
    <x v="353"/>
  </r>
  <r>
    <x v="354"/>
    <x v="354"/>
    <x v="353"/>
    <n v="3500"/>
    <n v="3638"/>
    <x v="0"/>
    <x v="0"/>
    <s v="USD"/>
    <x v="354"/>
    <x v="354"/>
    <b v="1"/>
    <n v="29"/>
    <x v="0"/>
    <x v="4"/>
    <x v="294"/>
    <n v="125.44827586206897"/>
    <x v="0"/>
    <x v="4"/>
    <x v="354"/>
    <x v="354"/>
  </r>
  <r>
    <x v="355"/>
    <x v="355"/>
    <x v="354"/>
    <n v="35000"/>
    <n v="40690"/>
    <x v="0"/>
    <x v="0"/>
    <s v="USD"/>
    <x v="355"/>
    <x v="355"/>
    <b v="1"/>
    <n v="165"/>
    <x v="0"/>
    <x v="4"/>
    <x v="295"/>
    <n v="246.60606060606059"/>
    <x v="0"/>
    <x v="4"/>
    <x v="355"/>
    <x v="355"/>
  </r>
  <r>
    <x v="356"/>
    <x v="356"/>
    <x v="355"/>
    <n v="7500"/>
    <n v="7701.93"/>
    <x v="0"/>
    <x v="0"/>
    <s v="USD"/>
    <x v="356"/>
    <x v="356"/>
    <b v="1"/>
    <n v="97"/>
    <x v="0"/>
    <x v="4"/>
    <x v="296"/>
    <n v="79.401340206185566"/>
    <x v="0"/>
    <x v="4"/>
    <x v="356"/>
    <x v="356"/>
  </r>
  <r>
    <x v="357"/>
    <x v="357"/>
    <x v="356"/>
    <n v="15000"/>
    <n v="26100"/>
    <x v="0"/>
    <x v="0"/>
    <s v="USD"/>
    <x v="357"/>
    <x v="357"/>
    <b v="1"/>
    <n v="303"/>
    <x v="0"/>
    <x v="4"/>
    <x v="297"/>
    <n v="86.138613861386133"/>
    <x v="0"/>
    <x v="4"/>
    <x v="357"/>
    <x v="357"/>
  </r>
  <r>
    <x v="358"/>
    <x v="358"/>
    <x v="357"/>
    <n v="50000"/>
    <n v="51544"/>
    <x v="0"/>
    <x v="0"/>
    <s v="USD"/>
    <x v="358"/>
    <x v="358"/>
    <b v="1"/>
    <n v="267"/>
    <x v="0"/>
    <x v="4"/>
    <x v="298"/>
    <n v="193.04868913857678"/>
    <x v="0"/>
    <x v="4"/>
    <x v="358"/>
    <x v="358"/>
  </r>
  <r>
    <x v="359"/>
    <x v="359"/>
    <x v="358"/>
    <n v="24200"/>
    <n v="25375"/>
    <x v="0"/>
    <x v="0"/>
    <s v="USD"/>
    <x v="359"/>
    <x v="359"/>
    <b v="1"/>
    <n v="302"/>
    <x v="0"/>
    <x v="4"/>
    <x v="299"/>
    <n v="84.023178807947019"/>
    <x v="0"/>
    <x v="4"/>
    <x v="359"/>
    <x v="359"/>
  </r>
  <r>
    <x v="360"/>
    <x v="360"/>
    <x v="359"/>
    <n v="12000"/>
    <n v="12165"/>
    <x v="0"/>
    <x v="0"/>
    <s v="USD"/>
    <x v="360"/>
    <x v="360"/>
    <b v="0"/>
    <n v="87"/>
    <x v="0"/>
    <x v="4"/>
    <x v="300"/>
    <n v="139.82758620689654"/>
    <x v="0"/>
    <x v="4"/>
    <x v="360"/>
    <x v="360"/>
  </r>
  <r>
    <x v="361"/>
    <x v="361"/>
    <x v="360"/>
    <n v="35000"/>
    <n v="38876.949999999997"/>
    <x v="0"/>
    <x v="0"/>
    <s v="USD"/>
    <x v="361"/>
    <x v="361"/>
    <b v="0"/>
    <n v="354"/>
    <x v="0"/>
    <x v="4"/>
    <x v="301"/>
    <n v="109.82189265536722"/>
    <x v="0"/>
    <x v="4"/>
    <x v="361"/>
    <x v="361"/>
  </r>
  <r>
    <x v="362"/>
    <x v="362"/>
    <x v="361"/>
    <n v="9665"/>
    <n v="12000"/>
    <x v="0"/>
    <x v="0"/>
    <s v="USD"/>
    <x v="362"/>
    <x v="362"/>
    <b v="0"/>
    <n v="86"/>
    <x v="0"/>
    <x v="4"/>
    <x v="302"/>
    <n v="139.53488372093022"/>
    <x v="0"/>
    <x v="4"/>
    <x v="362"/>
    <x v="362"/>
  </r>
  <r>
    <x v="363"/>
    <x v="363"/>
    <x v="362"/>
    <n v="8925"/>
    <n v="9044"/>
    <x v="0"/>
    <x v="0"/>
    <s v="USD"/>
    <x v="363"/>
    <x v="363"/>
    <b v="0"/>
    <n v="26"/>
    <x v="0"/>
    <x v="4"/>
    <x v="303"/>
    <n v="347.84615384615387"/>
    <x v="0"/>
    <x v="4"/>
    <x v="363"/>
    <x v="363"/>
  </r>
  <r>
    <x v="364"/>
    <x v="364"/>
    <x v="363"/>
    <n v="7000"/>
    <n v="7711.3"/>
    <x v="0"/>
    <x v="0"/>
    <s v="USD"/>
    <x v="364"/>
    <x v="364"/>
    <b v="0"/>
    <n v="113"/>
    <x v="0"/>
    <x v="4"/>
    <x v="304"/>
    <n v="68.24159292035398"/>
    <x v="0"/>
    <x v="4"/>
    <x v="364"/>
    <x v="364"/>
  </r>
  <r>
    <x v="365"/>
    <x v="365"/>
    <x v="364"/>
    <n v="15000"/>
    <n v="15596"/>
    <x v="0"/>
    <x v="1"/>
    <s v="GBP"/>
    <x v="365"/>
    <x v="365"/>
    <b v="0"/>
    <n v="65"/>
    <x v="0"/>
    <x v="4"/>
    <x v="305"/>
    <n v="239.93846153846152"/>
    <x v="0"/>
    <x v="4"/>
    <x v="365"/>
    <x v="365"/>
  </r>
  <r>
    <x v="366"/>
    <x v="366"/>
    <x v="365"/>
    <n v="38000"/>
    <n v="38500"/>
    <x v="0"/>
    <x v="0"/>
    <s v="USD"/>
    <x v="366"/>
    <x v="366"/>
    <b v="0"/>
    <n v="134"/>
    <x v="0"/>
    <x v="4"/>
    <x v="306"/>
    <n v="287.31343283582089"/>
    <x v="0"/>
    <x v="4"/>
    <x v="366"/>
    <x v="366"/>
  </r>
  <r>
    <x v="367"/>
    <x v="367"/>
    <x v="366"/>
    <n v="10000"/>
    <n v="10335.01"/>
    <x v="0"/>
    <x v="0"/>
    <s v="USD"/>
    <x v="367"/>
    <x v="367"/>
    <b v="0"/>
    <n v="119"/>
    <x v="0"/>
    <x v="4"/>
    <x v="307"/>
    <n v="86.84882352941176"/>
    <x v="0"/>
    <x v="4"/>
    <x v="367"/>
    <x v="367"/>
  </r>
  <r>
    <x v="368"/>
    <x v="368"/>
    <x v="367"/>
    <n v="12500"/>
    <n v="13014"/>
    <x v="0"/>
    <x v="0"/>
    <s v="USD"/>
    <x v="368"/>
    <x v="368"/>
    <b v="0"/>
    <n v="159"/>
    <x v="0"/>
    <x v="4"/>
    <x v="308"/>
    <n v="81.84905660377359"/>
    <x v="0"/>
    <x v="4"/>
    <x v="368"/>
    <x v="368"/>
  </r>
  <r>
    <x v="369"/>
    <x v="369"/>
    <x v="368"/>
    <n v="6500"/>
    <n v="7160.12"/>
    <x v="0"/>
    <x v="0"/>
    <s v="USD"/>
    <x v="369"/>
    <x v="369"/>
    <b v="0"/>
    <n v="167"/>
    <x v="0"/>
    <x v="4"/>
    <x v="309"/>
    <n v="42.874970059880241"/>
    <x v="0"/>
    <x v="4"/>
    <x v="369"/>
    <x v="369"/>
  </r>
  <r>
    <x v="370"/>
    <x v="370"/>
    <x v="369"/>
    <n v="25000"/>
    <n v="30505"/>
    <x v="0"/>
    <x v="0"/>
    <s v="USD"/>
    <x v="370"/>
    <x v="370"/>
    <b v="0"/>
    <n v="43"/>
    <x v="0"/>
    <x v="4"/>
    <x v="310"/>
    <n v="709.41860465116281"/>
    <x v="0"/>
    <x v="4"/>
    <x v="370"/>
    <x v="370"/>
  </r>
  <r>
    <x v="371"/>
    <x v="371"/>
    <x v="370"/>
    <n v="150000"/>
    <n v="171253"/>
    <x v="0"/>
    <x v="0"/>
    <s v="USD"/>
    <x v="371"/>
    <x v="371"/>
    <b v="0"/>
    <n v="1062"/>
    <x v="0"/>
    <x v="4"/>
    <x v="311"/>
    <n v="161.25517890772127"/>
    <x v="0"/>
    <x v="4"/>
    <x v="371"/>
    <x v="371"/>
  </r>
  <r>
    <x v="372"/>
    <x v="372"/>
    <x v="371"/>
    <n v="300"/>
    <n v="376"/>
    <x v="0"/>
    <x v="1"/>
    <s v="GBP"/>
    <x v="372"/>
    <x v="372"/>
    <b v="0"/>
    <n v="9"/>
    <x v="0"/>
    <x v="4"/>
    <x v="312"/>
    <n v="41.777777777777779"/>
    <x v="0"/>
    <x v="4"/>
    <x v="372"/>
    <x v="372"/>
  </r>
  <r>
    <x v="373"/>
    <x v="373"/>
    <x v="372"/>
    <n v="7500"/>
    <n v="8000"/>
    <x v="0"/>
    <x v="0"/>
    <s v="USD"/>
    <x v="373"/>
    <x v="373"/>
    <b v="0"/>
    <n v="89"/>
    <x v="0"/>
    <x v="4"/>
    <x v="313"/>
    <n v="89.887640449438209"/>
    <x v="0"/>
    <x v="4"/>
    <x v="373"/>
    <x v="373"/>
  </r>
  <r>
    <x v="374"/>
    <x v="374"/>
    <x v="373"/>
    <n v="6000"/>
    <n v="7839"/>
    <x v="0"/>
    <x v="0"/>
    <s v="USD"/>
    <x v="374"/>
    <x v="374"/>
    <b v="0"/>
    <n v="174"/>
    <x v="0"/>
    <x v="4"/>
    <x v="314"/>
    <n v="45.051724137931032"/>
    <x v="0"/>
    <x v="4"/>
    <x v="374"/>
    <x v="374"/>
  </r>
  <r>
    <x v="375"/>
    <x v="375"/>
    <x v="374"/>
    <n v="500"/>
    <n v="600"/>
    <x v="0"/>
    <x v="0"/>
    <s v="USD"/>
    <x v="375"/>
    <x v="375"/>
    <b v="0"/>
    <n v="14"/>
    <x v="0"/>
    <x v="4"/>
    <x v="43"/>
    <n v="42.857142857142854"/>
    <x v="0"/>
    <x v="4"/>
    <x v="375"/>
    <x v="375"/>
  </r>
  <r>
    <x v="376"/>
    <x v="376"/>
    <x v="375"/>
    <n v="2450"/>
    <n v="2596"/>
    <x v="0"/>
    <x v="1"/>
    <s v="GBP"/>
    <x v="376"/>
    <x v="376"/>
    <b v="0"/>
    <n v="48"/>
    <x v="0"/>
    <x v="4"/>
    <x v="315"/>
    <n v="54.083333333333336"/>
    <x v="0"/>
    <x v="4"/>
    <x v="376"/>
    <x v="376"/>
  </r>
  <r>
    <x v="377"/>
    <x v="377"/>
    <x v="376"/>
    <n v="12000"/>
    <n v="13728"/>
    <x v="0"/>
    <x v="0"/>
    <s v="USD"/>
    <x v="377"/>
    <x v="377"/>
    <b v="0"/>
    <n v="133"/>
    <x v="0"/>
    <x v="4"/>
    <x v="316"/>
    <n v="103.21804511278195"/>
    <x v="0"/>
    <x v="4"/>
    <x v="377"/>
    <x v="377"/>
  </r>
  <r>
    <x v="378"/>
    <x v="378"/>
    <x v="377"/>
    <n v="3000"/>
    <n v="3353"/>
    <x v="0"/>
    <x v="5"/>
    <s v="CAD"/>
    <x v="378"/>
    <x v="378"/>
    <b v="0"/>
    <n v="83"/>
    <x v="0"/>
    <x v="4"/>
    <x v="317"/>
    <n v="40.397590361445786"/>
    <x v="0"/>
    <x v="4"/>
    <x v="378"/>
    <x v="378"/>
  </r>
  <r>
    <x v="379"/>
    <x v="379"/>
    <x v="378"/>
    <n v="15000"/>
    <n v="17412"/>
    <x v="0"/>
    <x v="0"/>
    <s v="USD"/>
    <x v="379"/>
    <x v="379"/>
    <b v="0"/>
    <n v="149"/>
    <x v="0"/>
    <x v="4"/>
    <x v="318"/>
    <n v="116.85906040268456"/>
    <x v="0"/>
    <x v="4"/>
    <x v="379"/>
    <x v="379"/>
  </r>
  <r>
    <x v="380"/>
    <x v="380"/>
    <x v="379"/>
    <n v="4000"/>
    <n v="5660"/>
    <x v="0"/>
    <x v="0"/>
    <s v="USD"/>
    <x v="380"/>
    <x v="380"/>
    <b v="0"/>
    <n v="49"/>
    <x v="0"/>
    <x v="4"/>
    <x v="319"/>
    <n v="115.51020408163265"/>
    <x v="0"/>
    <x v="4"/>
    <x v="380"/>
    <x v="380"/>
  </r>
  <r>
    <x v="381"/>
    <x v="381"/>
    <x v="380"/>
    <n v="25000"/>
    <n v="26182.5"/>
    <x v="0"/>
    <x v="0"/>
    <s v="USD"/>
    <x v="381"/>
    <x v="381"/>
    <b v="0"/>
    <n v="251"/>
    <x v="0"/>
    <x v="4"/>
    <x v="320"/>
    <n v="104.31274900398407"/>
    <x v="0"/>
    <x v="4"/>
    <x v="381"/>
    <x v="381"/>
  </r>
  <r>
    <x v="382"/>
    <x v="382"/>
    <x v="381"/>
    <n v="600"/>
    <n v="1535"/>
    <x v="0"/>
    <x v="0"/>
    <s v="USD"/>
    <x v="382"/>
    <x v="382"/>
    <b v="0"/>
    <n v="22"/>
    <x v="0"/>
    <x v="4"/>
    <x v="321"/>
    <n v="69.772727272727266"/>
    <x v="0"/>
    <x v="4"/>
    <x v="382"/>
    <x v="382"/>
  </r>
  <r>
    <x v="383"/>
    <x v="383"/>
    <x v="382"/>
    <n v="999"/>
    <n v="2065"/>
    <x v="0"/>
    <x v="0"/>
    <s v="USD"/>
    <x v="383"/>
    <x v="383"/>
    <b v="0"/>
    <n v="48"/>
    <x v="0"/>
    <x v="4"/>
    <x v="322"/>
    <n v="43.020833333333336"/>
    <x v="0"/>
    <x v="4"/>
    <x v="383"/>
    <x v="383"/>
  </r>
  <r>
    <x v="384"/>
    <x v="384"/>
    <x v="383"/>
    <n v="20000"/>
    <n v="22421"/>
    <x v="0"/>
    <x v="0"/>
    <s v="USD"/>
    <x v="384"/>
    <x v="384"/>
    <b v="0"/>
    <n v="383"/>
    <x v="0"/>
    <x v="4"/>
    <x v="323"/>
    <n v="58.540469973890339"/>
    <x v="0"/>
    <x v="4"/>
    <x v="384"/>
    <x v="384"/>
  </r>
  <r>
    <x v="385"/>
    <x v="385"/>
    <x v="384"/>
    <n v="25000"/>
    <n v="26495.5"/>
    <x v="0"/>
    <x v="0"/>
    <s v="USD"/>
    <x v="385"/>
    <x v="385"/>
    <b v="0"/>
    <n v="237"/>
    <x v="0"/>
    <x v="4"/>
    <x v="324"/>
    <n v="111.79535864978902"/>
    <x v="0"/>
    <x v="4"/>
    <x v="385"/>
    <x v="385"/>
  </r>
  <r>
    <x v="386"/>
    <x v="386"/>
    <x v="385"/>
    <n v="600"/>
    <n v="601"/>
    <x v="0"/>
    <x v="0"/>
    <s v="USD"/>
    <x v="386"/>
    <x v="386"/>
    <b v="0"/>
    <n v="13"/>
    <x v="0"/>
    <x v="4"/>
    <x v="325"/>
    <n v="46.230769230769234"/>
    <x v="0"/>
    <x v="4"/>
    <x v="386"/>
    <x v="386"/>
  </r>
  <r>
    <x v="387"/>
    <x v="387"/>
    <x v="386"/>
    <n v="38000"/>
    <n v="81316"/>
    <x v="0"/>
    <x v="0"/>
    <s v="USD"/>
    <x v="387"/>
    <x v="387"/>
    <b v="0"/>
    <n v="562"/>
    <x v="0"/>
    <x v="4"/>
    <x v="326"/>
    <n v="144.69039145907473"/>
    <x v="0"/>
    <x v="4"/>
    <x v="387"/>
    <x v="387"/>
  </r>
  <r>
    <x v="388"/>
    <x v="388"/>
    <x v="387"/>
    <n v="5000"/>
    <n v="6308"/>
    <x v="0"/>
    <x v="0"/>
    <s v="USD"/>
    <x v="388"/>
    <x v="388"/>
    <b v="0"/>
    <n v="71"/>
    <x v="0"/>
    <x v="4"/>
    <x v="327"/>
    <n v="88.845070422535215"/>
    <x v="0"/>
    <x v="4"/>
    <x v="388"/>
    <x v="388"/>
  </r>
  <r>
    <x v="389"/>
    <x v="389"/>
    <x v="388"/>
    <n v="68000"/>
    <n v="123444.12"/>
    <x v="0"/>
    <x v="0"/>
    <s v="USD"/>
    <x v="389"/>
    <x v="389"/>
    <b v="0"/>
    <n v="1510"/>
    <x v="0"/>
    <x v="4"/>
    <x v="328"/>
    <n v="81.75107284768211"/>
    <x v="0"/>
    <x v="4"/>
    <x v="389"/>
    <x v="389"/>
  </r>
  <r>
    <x v="390"/>
    <x v="390"/>
    <x v="389"/>
    <n v="1000"/>
    <n v="1000"/>
    <x v="0"/>
    <x v="0"/>
    <s v="USD"/>
    <x v="390"/>
    <x v="390"/>
    <b v="0"/>
    <n v="14"/>
    <x v="0"/>
    <x v="4"/>
    <x v="31"/>
    <n v="71.428571428571431"/>
    <x v="0"/>
    <x v="4"/>
    <x v="390"/>
    <x v="390"/>
  </r>
  <r>
    <x v="391"/>
    <x v="391"/>
    <x v="390"/>
    <n v="20000"/>
    <n v="20122"/>
    <x v="0"/>
    <x v="0"/>
    <s v="USD"/>
    <x v="391"/>
    <x v="391"/>
    <b v="0"/>
    <n v="193"/>
    <x v="0"/>
    <x v="4"/>
    <x v="329"/>
    <n v="104.25906735751295"/>
    <x v="0"/>
    <x v="4"/>
    <x v="391"/>
    <x v="391"/>
  </r>
  <r>
    <x v="392"/>
    <x v="392"/>
    <x v="391"/>
    <n v="18500"/>
    <n v="18667"/>
    <x v="0"/>
    <x v="0"/>
    <s v="USD"/>
    <x v="392"/>
    <x v="392"/>
    <b v="0"/>
    <n v="206"/>
    <x v="0"/>
    <x v="4"/>
    <x v="330"/>
    <n v="90.616504854368927"/>
    <x v="0"/>
    <x v="4"/>
    <x v="392"/>
    <x v="392"/>
  </r>
  <r>
    <x v="393"/>
    <x v="393"/>
    <x v="392"/>
    <n v="50000"/>
    <n v="55223"/>
    <x v="0"/>
    <x v="0"/>
    <s v="USD"/>
    <x v="393"/>
    <x v="393"/>
    <b v="0"/>
    <n v="351"/>
    <x v="0"/>
    <x v="4"/>
    <x v="331"/>
    <n v="157.33048433048432"/>
    <x v="0"/>
    <x v="4"/>
    <x v="393"/>
    <x v="393"/>
  </r>
  <r>
    <x v="394"/>
    <x v="394"/>
    <x v="393"/>
    <n v="4700"/>
    <n v="5259"/>
    <x v="0"/>
    <x v="3"/>
    <s v="EUR"/>
    <x v="394"/>
    <x v="394"/>
    <b v="0"/>
    <n v="50"/>
    <x v="0"/>
    <x v="4"/>
    <x v="332"/>
    <n v="105.18"/>
    <x v="0"/>
    <x v="4"/>
    <x v="394"/>
    <x v="394"/>
  </r>
  <r>
    <x v="395"/>
    <x v="395"/>
    <x v="394"/>
    <n v="10000"/>
    <n v="10804.45"/>
    <x v="0"/>
    <x v="0"/>
    <s v="USD"/>
    <x v="395"/>
    <x v="395"/>
    <b v="0"/>
    <n v="184"/>
    <x v="0"/>
    <x v="4"/>
    <x v="333"/>
    <n v="58.719836956521746"/>
    <x v="0"/>
    <x v="4"/>
    <x v="395"/>
    <x v="395"/>
  </r>
  <r>
    <x v="396"/>
    <x v="396"/>
    <x v="395"/>
    <n v="15000"/>
    <n v="16000"/>
    <x v="0"/>
    <x v="0"/>
    <s v="USD"/>
    <x v="396"/>
    <x v="396"/>
    <b v="0"/>
    <n v="196"/>
    <x v="0"/>
    <x v="4"/>
    <x v="313"/>
    <n v="81.632653061224488"/>
    <x v="0"/>
    <x v="4"/>
    <x v="396"/>
    <x v="396"/>
  </r>
  <r>
    <x v="397"/>
    <x v="397"/>
    <x v="396"/>
    <n v="12444"/>
    <n v="12929.35"/>
    <x v="0"/>
    <x v="0"/>
    <s v="USD"/>
    <x v="397"/>
    <x v="397"/>
    <b v="0"/>
    <n v="229"/>
    <x v="0"/>
    <x v="4"/>
    <x v="334"/>
    <n v="56.460043668122275"/>
    <x v="0"/>
    <x v="4"/>
    <x v="397"/>
    <x v="397"/>
  </r>
  <r>
    <x v="398"/>
    <x v="398"/>
    <x v="397"/>
    <n v="7500"/>
    <n v="9387"/>
    <x v="0"/>
    <x v="0"/>
    <s v="USD"/>
    <x v="398"/>
    <x v="398"/>
    <b v="0"/>
    <n v="67"/>
    <x v="0"/>
    <x v="4"/>
    <x v="335"/>
    <n v="140.1044776119403"/>
    <x v="0"/>
    <x v="4"/>
    <x v="398"/>
    <x v="398"/>
  </r>
  <r>
    <x v="399"/>
    <x v="399"/>
    <x v="398"/>
    <n v="20000"/>
    <n v="21361"/>
    <x v="0"/>
    <x v="1"/>
    <s v="GBP"/>
    <x v="399"/>
    <x v="399"/>
    <b v="0"/>
    <n v="95"/>
    <x v="0"/>
    <x v="4"/>
    <x v="336"/>
    <n v="224.85263157894738"/>
    <x v="0"/>
    <x v="4"/>
    <x v="399"/>
    <x v="399"/>
  </r>
  <r>
    <x v="400"/>
    <x v="400"/>
    <x v="399"/>
    <n v="10000"/>
    <n v="11230.25"/>
    <x v="0"/>
    <x v="0"/>
    <s v="USD"/>
    <x v="400"/>
    <x v="400"/>
    <b v="0"/>
    <n v="62"/>
    <x v="0"/>
    <x v="4"/>
    <x v="337"/>
    <n v="181.13306451612902"/>
    <x v="0"/>
    <x v="4"/>
    <x v="400"/>
    <x v="400"/>
  </r>
  <r>
    <x v="401"/>
    <x v="401"/>
    <x v="400"/>
    <n v="50000"/>
    <n v="51906"/>
    <x v="0"/>
    <x v="0"/>
    <s v="USD"/>
    <x v="401"/>
    <x v="401"/>
    <b v="0"/>
    <n v="73"/>
    <x v="0"/>
    <x v="4"/>
    <x v="338"/>
    <n v="711.04109589041093"/>
    <x v="0"/>
    <x v="4"/>
    <x v="401"/>
    <x v="401"/>
  </r>
  <r>
    <x v="402"/>
    <x v="402"/>
    <x v="401"/>
    <n v="2000"/>
    <n v="2833"/>
    <x v="0"/>
    <x v="0"/>
    <s v="USD"/>
    <x v="402"/>
    <x v="402"/>
    <b v="0"/>
    <n v="43"/>
    <x v="0"/>
    <x v="4"/>
    <x v="339"/>
    <n v="65.883720930232556"/>
    <x v="0"/>
    <x v="4"/>
    <x v="402"/>
    <x v="402"/>
  </r>
  <r>
    <x v="403"/>
    <x v="403"/>
    <x v="402"/>
    <n v="5000"/>
    <n v="5263"/>
    <x v="0"/>
    <x v="0"/>
    <s v="USD"/>
    <x v="403"/>
    <x v="403"/>
    <b v="0"/>
    <n v="70"/>
    <x v="0"/>
    <x v="4"/>
    <x v="340"/>
    <n v="75.185714285714283"/>
    <x v="0"/>
    <x v="4"/>
    <x v="403"/>
    <x v="403"/>
  </r>
  <r>
    <x v="404"/>
    <x v="404"/>
    <x v="403"/>
    <n v="35000"/>
    <n v="36082"/>
    <x v="0"/>
    <x v="0"/>
    <s v="USD"/>
    <x v="404"/>
    <x v="404"/>
    <b v="0"/>
    <n v="271"/>
    <x v="0"/>
    <x v="4"/>
    <x v="341"/>
    <n v="133.14391143911439"/>
    <x v="0"/>
    <x v="4"/>
    <x v="404"/>
    <x v="404"/>
  </r>
  <r>
    <x v="405"/>
    <x v="405"/>
    <x v="404"/>
    <n v="2820"/>
    <n v="3036"/>
    <x v="0"/>
    <x v="0"/>
    <s v="USD"/>
    <x v="405"/>
    <x v="405"/>
    <b v="0"/>
    <n v="55"/>
    <x v="0"/>
    <x v="4"/>
    <x v="342"/>
    <n v="55.2"/>
    <x v="0"/>
    <x v="4"/>
    <x v="405"/>
    <x v="405"/>
  </r>
  <r>
    <x v="406"/>
    <x v="406"/>
    <x v="405"/>
    <n v="2800"/>
    <n v="3015.73"/>
    <x v="0"/>
    <x v="0"/>
    <s v="USD"/>
    <x v="406"/>
    <x v="406"/>
    <b v="0"/>
    <n v="35"/>
    <x v="0"/>
    <x v="4"/>
    <x v="343"/>
    <n v="86.163714285714292"/>
    <x v="0"/>
    <x v="4"/>
    <x v="406"/>
    <x v="406"/>
  </r>
  <r>
    <x v="407"/>
    <x v="407"/>
    <x v="406"/>
    <n v="2000"/>
    <n v="2031"/>
    <x v="0"/>
    <x v="0"/>
    <s v="USD"/>
    <x v="407"/>
    <x v="407"/>
    <b v="0"/>
    <n v="22"/>
    <x v="0"/>
    <x v="4"/>
    <x v="344"/>
    <n v="92.318181818181813"/>
    <x v="0"/>
    <x v="4"/>
    <x v="407"/>
    <x v="407"/>
  </r>
  <r>
    <x v="408"/>
    <x v="408"/>
    <x v="407"/>
    <n v="6000"/>
    <n v="6086.26"/>
    <x v="0"/>
    <x v="0"/>
    <s v="USD"/>
    <x v="408"/>
    <x v="408"/>
    <b v="0"/>
    <n v="38"/>
    <x v="0"/>
    <x v="4"/>
    <x v="345"/>
    <n v="160.16473684210527"/>
    <x v="0"/>
    <x v="4"/>
    <x v="408"/>
    <x v="408"/>
  </r>
  <r>
    <x v="409"/>
    <x v="409"/>
    <x v="408"/>
    <n v="500"/>
    <n v="684"/>
    <x v="0"/>
    <x v="1"/>
    <s v="GBP"/>
    <x v="409"/>
    <x v="409"/>
    <b v="0"/>
    <n v="15"/>
    <x v="0"/>
    <x v="4"/>
    <x v="346"/>
    <n v="45.6"/>
    <x v="0"/>
    <x v="4"/>
    <x v="409"/>
    <x v="409"/>
  </r>
  <r>
    <x v="410"/>
    <x v="410"/>
    <x v="409"/>
    <n v="1000"/>
    <n v="1283"/>
    <x v="0"/>
    <x v="5"/>
    <s v="CAD"/>
    <x v="410"/>
    <x v="410"/>
    <b v="0"/>
    <n v="7"/>
    <x v="0"/>
    <x v="4"/>
    <x v="347"/>
    <n v="183.28571428571428"/>
    <x v="0"/>
    <x v="4"/>
    <x v="410"/>
    <x v="410"/>
  </r>
  <r>
    <x v="411"/>
    <x v="411"/>
    <x v="410"/>
    <n v="30000"/>
    <n v="30315"/>
    <x v="0"/>
    <x v="0"/>
    <s v="USD"/>
    <x v="411"/>
    <x v="411"/>
    <b v="0"/>
    <n v="241"/>
    <x v="0"/>
    <x v="4"/>
    <x v="348"/>
    <n v="125.78838174273859"/>
    <x v="0"/>
    <x v="4"/>
    <x v="411"/>
    <x v="411"/>
  </r>
  <r>
    <x v="412"/>
    <x v="412"/>
    <x v="411"/>
    <n v="2500"/>
    <n v="3171"/>
    <x v="0"/>
    <x v="0"/>
    <s v="USD"/>
    <x v="412"/>
    <x v="412"/>
    <b v="0"/>
    <n v="55"/>
    <x v="0"/>
    <x v="4"/>
    <x v="349"/>
    <n v="57.654545454545456"/>
    <x v="0"/>
    <x v="4"/>
    <x v="412"/>
    <x v="412"/>
  </r>
  <r>
    <x v="413"/>
    <x v="413"/>
    <x v="412"/>
    <n v="12800"/>
    <n v="13451"/>
    <x v="0"/>
    <x v="0"/>
    <s v="USD"/>
    <x v="413"/>
    <x v="413"/>
    <b v="0"/>
    <n v="171"/>
    <x v="0"/>
    <x v="4"/>
    <x v="350"/>
    <n v="78.660818713450297"/>
    <x v="0"/>
    <x v="4"/>
    <x v="413"/>
    <x v="413"/>
  </r>
  <r>
    <x v="414"/>
    <x v="414"/>
    <x v="413"/>
    <n v="18500"/>
    <n v="19028"/>
    <x v="0"/>
    <x v="0"/>
    <s v="USD"/>
    <x v="414"/>
    <x v="414"/>
    <b v="0"/>
    <n v="208"/>
    <x v="0"/>
    <x v="4"/>
    <x v="351"/>
    <n v="91.480769230769226"/>
    <x v="0"/>
    <x v="4"/>
    <x v="414"/>
    <x v="414"/>
  </r>
  <r>
    <x v="415"/>
    <x v="415"/>
    <x v="414"/>
    <n v="1400"/>
    <n v="1430.06"/>
    <x v="0"/>
    <x v="5"/>
    <s v="CAD"/>
    <x v="415"/>
    <x v="415"/>
    <b v="0"/>
    <n v="21"/>
    <x v="0"/>
    <x v="4"/>
    <x v="352"/>
    <n v="68.09809523809524"/>
    <x v="0"/>
    <x v="4"/>
    <x v="415"/>
    <x v="415"/>
  </r>
  <r>
    <x v="416"/>
    <x v="416"/>
    <x v="415"/>
    <n v="1000"/>
    <n v="1202.17"/>
    <x v="0"/>
    <x v="0"/>
    <s v="USD"/>
    <x v="416"/>
    <x v="416"/>
    <b v="0"/>
    <n v="25"/>
    <x v="0"/>
    <x v="4"/>
    <x v="353"/>
    <n v="48.086800000000004"/>
    <x v="0"/>
    <x v="4"/>
    <x v="416"/>
    <x v="416"/>
  </r>
  <r>
    <x v="417"/>
    <x v="417"/>
    <x v="416"/>
    <n v="10500"/>
    <n v="10526"/>
    <x v="0"/>
    <x v="0"/>
    <s v="USD"/>
    <x v="417"/>
    <x v="417"/>
    <b v="0"/>
    <n v="52"/>
    <x v="0"/>
    <x v="4"/>
    <x v="354"/>
    <n v="202.42307692307693"/>
    <x v="0"/>
    <x v="4"/>
    <x v="417"/>
    <x v="417"/>
  </r>
  <r>
    <x v="418"/>
    <x v="418"/>
    <x v="417"/>
    <n v="22400"/>
    <n v="22542"/>
    <x v="0"/>
    <x v="0"/>
    <s v="USD"/>
    <x v="418"/>
    <x v="418"/>
    <b v="0"/>
    <n v="104"/>
    <x v="0"/>
    <x v="4"/>
    <x v="355"/>
    <n v="216.75"/>
    <x v="0"/>
    <x v="4"/>
    <x v="418"/>
    <x v="418"/>
  </r>
  <r>
    <x v="419"/>
    <x v="419"/>
    <x v="418"/>
    <n v="8000"/>
    <n v="8035"/>
    <x v="0"/>
    <x v="0"/>
    <s v="USD"/>
    <x v="419"/>
    <x v="419"/>
    <b v="0"/>
    <n v="73"/>
    <x v="0"/>
    <x v="4"/>
    <x v="356"/>
    <n v="110.06849315068493"/>
    <x v="0"/>
    <x v="4"/>
    <x v="419"/>
    <x v="419"/>
  </r>
  <r>
    <x v="420"/>
    <x v="420"/>
    <x v="419"/>
    <n v="3300"/>
    <n v="14.5"/>
    <x v="2"/>
    <x v="0"/>
    <s v="USD"/>
    <x v="420"/>
    <x v="420"/>
    <b v="0"/>
    <n v="3"/>
    <x v="1"/>
    <x v="5"/>
    <x v="357"/>
    <n v="4.833333333333333"/>
    <x v="0"/>
    <x v="5"/>
    <x v="420"/>
    <x v="420"/>
  </r>
  <r>
    <x v="421"/>
    <x v="421"/>
    <x v="420"/>
    <n v="15000"/>
    <n v="301"/>
    <x v="2"/>
    <x v="0"/>
    <s v="USD"/>
    <x v="421"/>
    <x v="421"/>
    <b v="0"/>
    <n v="6"/>
    <x v="1"/>
    <x v="5"/>
    <x v="358"/>
    <n v="50.166666666666664"/>
    <x v="0"/>
    <x v="5"/>
    <x v="421"/>
    <x v="421"/>
  </r>
  <r>
    <x v="422"/>
    <x v="422"/>
    <x v="421"/>
    <n v="40000"/>
    <n v="430"/>
    <x v="2"/>
    <x v="0"/>
    <s v="USD"/>
    <x v="422"/>
    <x v="422"/>
    <b v="0"/>
    <n v="12"/>
    <x v="1"/>
    <x v="5"/>
    <x v="359"/>
    <n v="35.833333333333336"/>
    <x v="0"/>
    <x v="5"/>
    <x v="422"/>
    <x v="422"/>
  </r>
  <r>
    <x v="423"/>
    <x v="423"/>
    <x v="422"/>
    <n v="20000"/>
    <n v="153"/>
    <x v="2"/>
    <x v="0"/>
    <s v="USD"/>
    <x v="423"/>
    <x v="423"/>
    <b v="0"/>
    <n v="13"/>
    <x v="1"/>
    <x v="5"/>
    <x v="360"/>
    <n v="11.76923076923077"/>
    <x v="0"/>
    <x v="5"/>
    <x v="423"/>
    <x v="423"/>
  </r>
  <r>
    <x v="424"/>
    <x v="424"/>
    <x v="423"/>
    <n v="3000"/>
    <n v="203.9"/>
    <x v="2"/>
    <x v="0"/>
    <s v="USD"/>
    <x v="424"/>
    <x v="424"/>
    <b v="0"/>
    <n v="5"/>
    <x v="1"/>
    <x v="5"/>
    <x v="361"/>
    <n v="40.78"/>
    <x v="0"/>
    <x v="5"/>
    <x v="424"/>
    <x v="424"/>
  </r>
  <r>
    <x v="425"/>
    <x v="425"/>
    <x v="424"/>
    <n v="50000"/>
    <n v="6"/>
    <x v="2"/>
    <x v="0"/>
    <s v="USD"/>
    <x v="425"/>
    <x v="425"/>
    <b v="0"/>
    <n v="2"/>
    <x v="1"/>
    <x v="5"/>
    <x v="362"/>
    <n v="3"/>
    <x v="0"/>
    <x v="5"/>
    <x v="425"/>
    <x v="425"/>
  </r>
  <r>
    <x v="426"/>
    <x v="426"/>
    <x v="425"/>
    <n v="10000"/>
    <n v="133"/>
    <x v="2"/>
    <x v="0"/>
    <s v="USD"/>
    <x v="426"/>
    <x v="426"/>
    <b v="0"/>
    <n v="8"/>
    <x v="1"/>
    <x v="5"/>
    <x v="363"/>
    <n v="16.625"/>
    <x v="0"/>
    <x v="5"/>
    <x v="426"/>
    <x v="426"/>
  </r>
  <r>
    <x v="427"/>
    <x v="427"/>
    <x v="426"/>
    <n v="6500"/>
    <n v="0"/>
    <x v="2"/>
    <x v="0"/>
    <s v="USD"/>
    <x v="427"/>
    <x v="427"/>
    <b v="0"/>
    <n v="0"/>
    <x v="1"/>
    <x v="5"/>
    <x v="109"/>
    <e v="#DIV/0!"/>
    <x v="0"/>
    <x v="5"/>
    <x v="427"/>
    <x v="427"/>
  </r>
  <r>
    <x v="428"/>
    <x v="428"/>
    <x v="427"/>
    <n v="12000"/>
    <n v="676"/>
    <x v="2"/>
    <x v="0"/>
    <s v="USD"/>
    <x v="428"/>
    <x v="428"/>
    <b v="0"/>
    <n v="13"/>
    <x v="1"/>
    <x v="5"/>
    <x v="364"/>
    <n v="52"/>
    <x v="0"/>
    <x v="5"/>
    <x v="428"/>
    <x v="428"/>
  </r>
  <r>
    <x v="429"/>
    <x v="429"/>
    <x v="428"/>
    <n v="5000"/>
    <n v="0"/>
    <x v="2"/>
    <x v="0"/>
    <s v="USD"/>
    <x v="429"/>
    <x v="429"/>
    <b v="0"/>
    <n v="0"/>
    <x v="1"/>
    <x v="5"/>
    <x v="109"/>
    <e v="#DIV/0!"/>
    <x v="0"/>
    <x v="5"/>
    <x v="429"/>
    <x v="429"/>
  </r>
  <r>
    <x v="430"/>
    <x v="430"/>
    <x v="429"/>
    <n v="1000"/>
    <n v="24"/>
    <x v="2"/>
    <x v="0"/>
    <s v="USD"/>
    <x v="430"/>
    <x v="430"/>
    <b v="0"/>
    <n v="5"/>
    <x v="1"/>
    <x v="5"/>
    <x v="365"/>
    <n v="4.8"/>
    <x v="0"/>
    <x v="5"/>
    <x v="430"/>
    <x v="430"/>
  </r>
  <r>
    <x v="431"/>
    <x v="431"/>
    <x v="430"/>
    <n v="3000"/>
    <n v="415"/>
    <x v="2"/>
    <x v="1"/>
    <s v="GBP"/>
    <x v="431"/>
    <x v="431"/>
    <b v="0"/>
    <n v="8"/>
    <x v="1"/>
    <x v="5"/>
    <x v="366"/>
    <n v="51.875"/>
    <x v="0"/>
    <x v="5"/>
    <x v="431"/>
    <x v="431"/>
  </r>
  <r>
    <x v="432"/>
    <x v="432"/>
    <x v="431"/>
    <n v="6000"/>
    <n v="570"/>
    <x v="2"/>
    <x v="0"/>
    <s v="USD"/>
    <x v="432"/>
    <x v="432"/>
    <b v="0"/>
    <n v="8"/>
    <x v="1"/>
    <x v="5"/>
    <x v="367"/>
    <n v="71.25"/>
    <x v="0"/>
    <x v="5"/>
    <x v="432"/>
    <x v="432"/>
  </r>
  <r>
    <x v="433"/>
    <x v="433"/>
    <x v="432"/>
    <n v="3000"/>
    <n v="0"/>
    <x v="2"/>
    <x v="0"/>
    <s v="USD"/>
    <x v="433"/>
    <x v="433"/>
    <b v="0"/>
    <n v="0"/>
    <x v="1"/>
    <x v="5"/>
    <x v="109"/>
    <e v="#DIV/0!"/>
    <x v="0"/>
    <x v="5"/>
    <x v="433"/>
    <x v="433"/>
  </r>
  <r>
    <x v="434"/>
    <x v="434"/>
    <x v="433"/>
    <n v="2500"/>
    <n v="125"/>
    <x v="2"/>
    <x v="0"/>
    <s v="USD"/>
    <x v="434"/>
    <x v="434"/>
    <b v="0"/>
    <n v="2"/>
    <x v="1"/>
    <x v="5"/>
    <x v="152"/>
    <n v="62.5"/>
    <x v="0"/>
    <x v="5"/>
    <x v="434"/>
    <x v="434"/>
  </r>
  <r>
    <x v="435"/>
    <x v="435"/>
    <x v="434"/>
    <n v="110000"/>
    <n v="3"/>
    <x v="2"/>
    <x v="0"/>
    <s v="USD"/>
    <x v="435"/>
    <x v="435"/>
    <b v="0"/>
    <n v="3"/>
    <x v="1"/>
    <x v="5"/>
    <x v="368"/>
    <n v="1"/>
    <x v="0"/>
    <x v="5"/>
    <x v="435"/>
    <x v="435"/>
  </r>
  <r>
    <x v="436"/>
    <x v="436"/>
    <x v="435"/>
    <n v="1000"/>
    <n v="0"/>
    <x v="2"/>
    <x v="0"/>
    <s v="USD"/>
    <x v="436"/>
    <x v="436"/>
    <b v="0"/>
    <n v="0"/>
    <x v="1"/>
    <x v="5"/>
    <x v="109"/>
    <e v="#DIV/0!"/>
    <x v="0"/>
    <x v="5"/>
    <x v="436"/>
    <x v="436"/>
  </r>
  <r>
    <x v="437"/>
    <x v="437"/>
    <x v="436"/>
    <n v="7000"/>
    <n v="0"/>
    <x v="2"/>
    <x v="5"/>
    <s v="CAD"/>
    <x v="437"/>
    <x v="437"/>
    <b v="0"/>
    <n v="0"/>
    <x v="1"/>
    <x v="5"/>
    <x v="109"/>
    <e v="#DIV/0!"/>
    <x v="0"/>
    <x v="5"/>
    <x v="437"/>
    <x v="437"/>
  </r>
  <r>
    <x v="438"/>
    <x v="438"/>
    <x v="437"/>
    <n v="20000"/>
    <n v="1876"/>
    <x v="2"/>
    <x v="0"/>
    <s v="USD"/>
    <x v="438"/>
    <x v="438"/>
    <b v="0"/>
    <n v="11"/>
    <x v="1"/>
    <x v="5"/>
    <x v="369"/>
    <n v="170.54545454545453"/>
    <x v="0"/>
    <x v="5"/>
    <x v="438"/>
    <x v="438"/>
  </r>
  <r>
    <x v="439"/>
    <x v="439"/>
    <x v="438"/>
    <n v="450"/>
    <n v="0"/>
    <x v="2"/>
    <x v="0"/>
    <s v="USD"/>
    <x v="439"/>
    <x v="439"/>
    <b v="0"/>
    <n v="0"/>
    <x v="1"/>
    <x v="5"/>
    <x v="109"/>
    <e v="#DIV/0!"/>
    <x v="0"/>
    <x v="5"/>
    <x v="439"/>
    <x v="439"/>
  </r>
  <r>
    <x v="440"/>
    <x v="440"/>
    <x v="439"/>
    <n v="5000"/>
    <n v="5"/>
    <x v="2"/>
    <x v="0"/>
    <s v="USD"/>
    <x v="440"/>
    <x v="440"/>
    <b v="0"/>
    <n v="1"/>
    <x v="1"/>
    <x v="5"/>
    <x v="370"/>
    <n v="5"/>
    <x v="0"/>
    <x v="5"/>
    <x v="440"/>
    <x v="440"/>
  </r>
  <r>
    <x v="441"/>
    <x v="441"/>
    <x v="440"/>
    <n v="400"/>
    <n v="0"/>
    <x v="2"/>
    <x v="1"/>
    <s v="GBP"/>
    <x v="441"/>
    <x v="441"/>
    <b v="0"/>
    <n v="0"/>
    <x v="1"/>
    <x v="5"/>
    <x v="109"/>
    <e v="#DIV/0!"/>
    <x v="0"/>
    <x v="5"/>
    <x v="441"/>
    <x v="441"/>
  </r>
  <r>
    <x v="442"/>
    <x v="442"/>
    <x v="441"/>
    <n v="17000"/>
    <n v="6691"/>
    <x v="2"/>
    <x v="0"/>
    <s v="USD"/>
    <x v="442"/>
    <x v="442"/>
    <b v="0"/>
    <n v="17"/>
    <x v="1"/>
    <x v="5"/>
    <x v="371"/>
    <n v="393.58823529411762"/>
    <x v="0"/>
    <x v="5"/>
    <x v="442"/>
    <x v="442"/>
  </r>
  <r>
    <x v="443"/>
    <x v="443"/>
    <x v="442"/>
    <n v="10000"/>
    <n v="10"/>
    <x v="2"/>
    <x v="5"/>
    <s v="CAD"/>
    <x v="443"/>
    <x v="443"/>
    <b v="0"/>
    <n v="2"/>
    <x v="1"/>
    <x v="5"/>
    <x v="370"/>
    <n v="5"/>
    <x v="0"/>
    <x v="5"/>
    <x v="443"/>
    <x v="443"/>
  </r>
  <r>
    <x v="444"/>
    <x v="444"/>
    <x v="443"/>
    <n v="1000"/>
    <n v="50"/>
    <x v="2"/>
    <x v="0"/>
    <s v="USD"/>
    <x v="444"/>
    <x v="444"/>
    <b v="0"/>
    <n v="1"/>
    <x v="1"/>
    <x v="5"/>
    <x v="152"/>
    <n v="50"/>
    <x v="0"/>
    <x v="5"/>
    <x v="444"/>
    <x v="444"/>
  </r>
  <r>
    <x v="445"/>
    <x v="445"/>
    <x v="444"/>
    <n v="60000"/>
    <n v="2"/>
    <x v="2"/>
    <x v="0"/>
    <s v="USD"/>
    <x v="445"/>
    <x v="445"/>
    <b v="0"/>
    <n v="2"/>
    <x v="1"/>
    <x v="5"/>
    <x v="372"/>
    <n v="1"/>
    <x v="0"/>
    <x v="5"/>
    <x v="445"/>
    <x v="445"/>
  </r>
  <r>
    <x v="446"/>
    <x v="446"/>
    <x v="445"/>
    <n v="10500"/>
    <n v="766"/>
    <x v="2"/>
    <x v="0"/>
    <s v="USD"/>
    <x v="446"/>
    <x v="446"/>
    <b v="0"/>
    <n v="16"/>
    <x v="1"/>
    <x v="5"/>
    <x v="373"/>
    <n v="47.875"/>
    <x v="0"/>
    <x v="5"/>
    <x v="446"/>
    <x v="446"/>
  </r>
  <r>
    <x v="447"/>
    <x v="447"/>
    <x v="446"/>
    <n v="30000"/>
    <n v="5"/>
    <x v="2"/>
    <x v="1"/>
    <s v="GBP"/>
    <x v="447"/>
    <x v="447"/>
    <b v="0"/>
    <n v="1"/>
    <x v="1"/>
    <x v="5"/>
    <x v="374"/>
    <n v="5"/>
    <x v="0"/>
    <x v="5"/>
    <x v="447"/>
    <x v="447"/>
  </r>
  <r>
    <x v="448"/>
    <x v="448"/>
    <x v="447"/>
    <n v="2500"/>
    <n v="82.01"/>
    <x v="2"/>
    <x v="0"/>
    <s v="USD"/>
    <x v="448"/>
    <x v="448"/>
    <b v="0"/>
    <n v="4"/>
    <x v="1"/>
    <x v="5"/>
    <x v="375"/>
    <n v="20.502500000000001"/>
    <x v="0"/>
    <x v="5"/>
    <x v="448"/>
    <x v="448"/>
  </r>
  <r>
    <x v="449"/>
    <x v="449"/>
    <x v="448"/>
    <n v="2000"/>
    <n v="45"/>
    <x v="2"/>
    <x v="1"/>
    <s v="GBP"/>
    <x v="449"/>
    <x v="449"/>
    <b v="0"/>
    <n v="5"/>
    <x v="1"/>
    <x v="5"/>
    <x v="376"/>
    <n v="9"/>
    <x v="0"/>
    <x v="5"/>
    <x v="449"/>
    <x v="449"/>
  </r>
  <r>
    <x v="450"/>
    <x v="450"/>
    <x v="449"/>
    <n v="50000"/>
    <n v="396"/>
    <x v="2"/>
    <x v="0"/>
    <s v="USD"/>
    <x v="450"/>
    <x v="450"/>
    <b v="0"/>
    <n v="7"/>
    <x v="1"/>
    <x v="5"/>
    <x v="377"/>
    <n v="56.571428571428569"/>
    <x v="0"/>
    <x v="5"/>
    <x v="450"/>
    <x v="450"/>
  </r>
  <r>
    <x v="451"/>
    <x v="451"/>
    <x v="450"/>
    <n v="20000"/>
    <n v="0"/>
    <x v="2"/>
    <x v="0"/>
    <s v="USD"/>
    <x v="451"/>
    <x v="451"/>
    <b v="0"/>
    <n v="0"/>
    <x v="1"/>
    <x v="5"/>
    <x v="109"/>
    <e v="#DIV/0!"/>
    <x v="0"/>
    <x v="5"/>
    <x v="451"/>
    <x v="451"/>
  </r>
  <r>
    <x v="452"/>
    <x v="452"/>
    <x v="451"/>
    <n v="750"/>
    <n v="480"/>
    <x v="2"/>
    <x v="0"/>
    <s v="USD"/>
    <x v="452"/>
    <x v="452"/>
    <b v="0"/>
    <n v="12"/>
    <x v="1"/>
    <x v="5"/>
    <x v="378"/>
    <n v="40"/>
    <x v="0"/>
    <x v="5"/>
    <x v="452"/>
    <x v="452"/>
  </r>
  <r>
    <x v="453"/>
    <x v="453"/>
    <x v="452"/>
    <n v="94875"/>
    <n v="26"/>
    <x v="2"/>
    <x v="0"/>
    <s v="USD"/>
    <x v="453"/>
    <x v="453"/>
    <b v="0"/>
    <n v="2"/>
    <x v="1"/>
    <x v="5"/>
    <x v="379"/>
    <n v="13"/>
    <x v="0"/>
    <x v="5"/>
    <x v="453"/>
    <x v="453"/>
  </r>
  <r>
    <x v="454"/>
    <x v="454"/>
    <x v="453"/>
    <n v="10000"/>
    <n v="82"/>
    <x v="2"/>
    <x v="0"/>
    <s v="USD"/>
    <x v="454"/>
    <x v="454"/>
    <b v="0"/>
    <n v="5"/>
    <x v="1"/>
    <x v="5"/>
    <x v="380"/>
    <n v="16.399999999999999"/>
    <x v="0"/>
    <x v="5"/>
    <x v="454"/>
    <x v="454"/>
  </r>
  <r>
    <x v="455"/>
    <x v="455"/>
    <x v="454"/>
    <n v="65000"/>
    <n v="45"/>
    <x v="2"/>
    <x v="0"/>
    <s v="USD"/>
    <x v="455"/>
    <x v="455"/>
    <b v="0"/>
    <n v="2"/>
    <x v="1"/>
    <x v="5"/>
    <x v="381"/>
    <n v="22.5"/>
    <x v="0"/>
    <x v="5"/>
    <x v="455"/>
    <x v="455"/>
  </r>
  <r>
    <x v="456"/>
    <x v="456"/>
    <x v="455"/>
    <n v="8888"/>
    <n v="61"/>
    <x v="2"/>
    <x v="0"/>
    <s v="USD"/>
    <x v="456"/>
    <x v="456"/>
    <b v="0"/>
    <n v="3"/>
    <x v="1"/>
    <x v="5"/>
    <x v="382"/>
    <n v="20.333333333333332"/>
    <x v="0"/>
    <x v="5"/>
    <x v="456"/>
    <x v="456"/>
  </r>
  <r>
    <x v="457"/>
    <x v="457"/>
    <x v="456"/>
    <n v="20000"/>
    <n v="0"/>
    <x v="2"/>
    <x v="5"/>
    <s v="CAD"/>
    <x v="457"/>
    <x v="457"/>
    <b v="0"/>
    <n v="0"/>
    <x v="1"/>
    <x v="5"/>
    <x v="109"/>
    <e v="#DIV/0!"/>
    <x v="0"/>
    <x v="5"/>
    <x v="457"/>
    <x v="457"/>
  </r>
  <r>
    <x v="458"/>
    <x v="458"/>
    <x v="457"/>
    <n v="10000"/>
    <n v="821"/>
    <x v="2"/>
    <x v="1"/>
    <s v="GBP"/>
    <x v="458"/>
    <x v="458"/>
    <b v="0"/>
    <n v="49"/>
    <x v="1"/>
    <x v="5"/>
    <x v="383"/>
    <n v="16.755102040816325"/>
    <x v="0"/>
    <x v="5"/>
    <x v="458"/>
    <x v="458"/>
  </r>
  <r>
    <x v="459"/>
    <x v="459"/>
    <x v="458"/>
    <n v="39000"/>
    <n v="25"/>
    <x v="2"/>
    <x v="0"/>
    <s v="USD"/>
    <x v="459"/>
    <x v="459"/>
    <b v="0"/>
    <n v="1"/>
    <x v="1"/>
    <x v="5"/>
    <x v="384"/>
    <n v="25"/>
    <x v="0"/>
    <x v="5"/>
    <x v="459"/>
    <x v="459"/>
  </r>
  <r>
    <x v="460"/>
    <x v="460"/>
    <x v="459"/>
    <n v="8500"/>
    <n v="25"/>
    <x v="2"/>
    <x v="0"/>
    <s v="USD"/>
    <x v="460"/>
    <x v="460"/>
    <b v="0"/>
    <n v="2"/>
    <x v="1"/>
    <x v="5"/>
    <x v="385"/>
    <n v="12.5"/>
    <x v="0"/>
    <x v="5"/>
    <x v="460"/>
    <x v="460"/>
  </r>
  <r>
    <x v="461"/>
    <x v="461"/>
    <x v="460"/>
    <n v="550"/>
    <n v="0"/>
    <x v="2"/>
    <x v="1"/>
    <s v="GBP"/>
    <x v="461"/>
    <x v="461"/>
    <b v="0"/>
    <n v="0"/>
    <x v="1"/>
    <x v="5"/>
    <x v="109"/>
    <e v="#DIV/0!"/>
    <x v="0"/>
    <x v="5"/>
    <x v="461"/>
    <x v="461"/>
  </r>
  <r>
    <x v="462"/>
    <x v="462"/>
    <x v="461"/>
    <n v="100000"/>
    <n v="0"/>
    <x v="2"/>
    <x v="0"/>
    <s v="USD"/>
    <x v="462"/>
    <x v="462"/>
    <b v="0"/>
    <n v="0"/>
    <x v="1"/>
    <x v="5"/>
    <x v="109"/>
    <e v="#DIV/0!"/>
    <x v="0"/>
    <x v="5"/>
    <x v="462"/>
    <x v="462"/>
  </r>
  <r>
    <x v="463"/>
    <x v="463"/>
    <x v="462"/>
    <n v="55000"/>
    <n v="1250"/>
    <x v="2"/>
    <x v="0"/>
    <s v="USD"/>
    <x v="463"/>
    <x v="463"/>
    <b v="0"/>
    <n v="11"/>
    <x v="1"/>
    <x v="5"/>
    <x v="386"/>
    <n v="113.63636363636364"/>
    <x v="0"/>
    <x v="5"/>
    <x v="463"/>
    <x v="463"/>
  </r>
  <r>
    <x v="464"/>
    <x v="464"/>
    <x v="463"/>
    <n v="1010"/>
    <n v="1"/>
    <x v="2"/>
    <x v="12"/>
    <s v="EUR"/>
    <x v="464"/>
    <x v="464"/>
    <b v="0"/>
    <n v="1"/>
    <x v="1"/>
    <x v="5"/>
    <x v="387"/>
    <n v="1"/>
    <x v="0"/>
    <x v="5"/>
    <x v="464"/>
    <x v="464"/>
  </r>
  <r>
    <x v="465"/>
    <x v="465"/>
    <x v="464"/>
    <n v="512"/>
    <n v="138"/>
    <x v="2"/>
    <x v="0"/>
    <s v="USD"/>
    <x v="465"/>
    <x v="465"/>
    <b v="0"/>
    <n v="8"/>
    <x v="1"/>
    <x v="5"/>
    <x v="388"/>
    <n v="17.25"/>
    <x v="0"/>
    <x v="5"/>
    <x v="465"/>
    <x v="465"/>
  </r>
  <r>
    <x v="466"/>
    <x v="466"/>
    <x v="465"/>
    <n v="10000"/>
    <n v="76"/>
    <x v="2"/>
    <x v="0"/>
    <s v="USD"/>
    <x v="466"/>
    <x v="466"/>
    <b v="0"/>
    <n v="5"/>
    <x v="1"/>
    <x v="5"/>
    <x v="389"/>
    <n v="15.2"/>
    <x v="0"/>
    <x v="5"/>
    <x v="466"/>
    <x v="466"/>
  </r>
  <r>
    <x v="467"/>
    <x v="467"/>
    <x v="466"/>
    <n v="20000"/>
    <n v="4315"/>
    <x v="2"/>
    <x v="0"/>
    <s v="USD"/>
    <x v="467"/>
    <x v="467"/>
    <b v="0"/>
    <n v="39"/>
    <x v="1"/>
    <x v="5"/>
    <x v="390"/>
    <n v="110.64102564102564"/>
    <x v="0"/>
    <x v="5"/>
    <x v="467"/>
    <x v="467"/>
  </r>
  <r>
    <x v="468"/>
    <x v="468"/>
    <x v="467"/>
    <n v="7500"/>
    <n v="0"/>
    <x v="2"/>
    <x v="0"/>
    <s v="USD"/>
    <x v="468"/>
    <x v="468"/>
    <b v="0"/>
    <n v="0"/>
    <x v="1"/>
    <x v="5"/>
    <x v="109"/>
    <e v="#DIV/0!"/>
    <x v="0"/>
    <x v="5"/>
    <x v="468"/>
    <x v="468"/>
  </r>
  <r>
    <x v="469"/>
    <x v="469"/>
    <x v="468"/>
    <n v="6000"/>
    <n v="0"/>
    <x v="2"/>
    <x v="1"/>
    <s v="GBP"/>
    <x v="469"/>
    <x v="469"/>
    <b v="0"/>
    <n v="0"/>
    <x v="1"/>
    <x v="5"/>
    <x v="109"/>
    <e v="#DIV/0!"/>
    <x v="0"/>
    <x v="5"/>
    <x v="469"/>
    <x v="469"/>
  </r>
  <r>
    <x v="470"/>
    <x v="470"/>
    <x v="469"/>
    <n v="5000"/>
    <n v="51"/>
    <x v="2"/>
    <x v="0"/>
    <s v="USD"/>
    <x v="470"/>
    <x v="470"/>
    <b v="0"/>
    <n v="2"/>
    <x v="1"/>
    <x v="5"/>
    <x v="391"/>
    <n v="25.5"/>
    <x v="0"/>
    <x v="5"/>
    <x v="470"/>
    <x v="470"/>
  </r>
  <r>
    <x v="471"/>
    <x v="471"/>
    <x v="470"/>
    <n v="55000"/>
    <n v="6541"/>
    <x v="2"/>
    <x v="0"/>
    <s v="USD"/>
    <x v="471"/>
    <x v="471"/>
    <b v="0"/>
    <n v="170"/>
    <x v="1"/>
    <x v="5"/>
    <x v="392"/>
    <n v="38.476470588235294"/>
    <x v="0"/>
    <x v="5"/>
    <x v="471"/>
    <x v="471"/>
  </r>
  <r>
    <x v="472"/>
    <x v="472"/>
    <x v="471"/>
    <n v="800"/>
    <n v="141"/>
    <x v="2"/>
    <x v="0"/>
    <s v="USD"/>
    <x v="472"/>
    <x v="472"/>
    <b v="0"/>
    <n v="5"/>
    <x v="1"/>
    <x v="5"/>
    <x v="393"/>
    <n v="28.2"/>
    <x v="0"/>
    <x v="5"/>
    <x v="472"/>
    <x v="472"/>
  </r>
  <r>
    <x v="473"/>
    <x v="473"/>
    <x v="472"/>
    <n v="30000"/>
    <n v="861"/>
    <x v="2"/>
    <x v="0"/>
    <s v="USD"/>
    <x v="473"/>
    <x v="473"/>
    <b v="0"/>
    <n v="14"/>
    <x v="1"/>
    <x v="5"/>
    <x v="394"/>
    <n v="61.5"/>
    <x v="0"/>
    <x v="5"/>
    <x v="473"/>
    <x v="473"/>
  </r>
  <r>
    <x v="474"/>
    <x v="474"/>
    <x v="473"/>
    <n v="3300"/>
    <n v="1"/>
    <x v="2"/>
    <x v="0"/>
    <s v="USD"/>
    <x v="474"/>
    <x v="474"/>
    <b v="0"/>
    <n v="1"/>
    <x v="1"/>
    <x v="5"/>
    <x v="395"/>
    <n v="1"/>
    <x v="0"/>
    <x v="5"/>
    <x v="474"/>
    <x v="474"/>
  </r>
  <r>
    <x v="475"/>
    <x v="475"/>
    <x v="474"/>
    <n v="2000"/>
    <n v="0"/>
    <x v="2"/>
    <x v="0"/>
    <s v="USD"/>
    <x v="475"/>
    <x v="475"/>
    <b v="0"/>
    <n v="0"/>
    <x v="1"/>
    <x v="5"/>
    <x v="109"/>
    <e v="#DIV/0!"/>
    <x v="0"/>
    <x v="5"/>
    <x v="475"/>
    <x v="475"/>
  </r>
  <r>
    <x v="476"/>
    <x v="476"/>
    <x v="475"/>
    <n v="220000"/>
    <n v="4906.59"/>
    <x v="2"/>
    <x v="0"/>
    <s v="USD"/>
    <x v="476"/>
    <x v="476"/>
    <b v="0"/>
    <n v="124"/>
    <x v="1"/>
    <x v="5"/>
    <x v="396"/>
    <n v="39.569274193548388"/>
    <x v="0"/>
    <x v="5"/>
    <x v="476"/>
    <x v="476"/>
  </r>
  <r>
    <x v="477"/>
    <x v="477"/>
    <x v="476"/>
    <n v="1500"/>
    <n v="0"/>
    <x v="2"/>
    <x v="0"/>
    <s v="USD"/>
    <x v="477"/>
    <x v="477"/>
    <b v="0"/>
    <n v="0"/>
    <x v="1"/>
    <x v="5"/>
    <x v="109"/>
    <e v="#DIV/0!"/>
    <x v="0"/>
    <x v="5"/>
    <x v="477"/>
    <x v="477"/>
  </r>
  <r>
    <x v="478"/>
    <x v="478"/>
    <x v="477"/>
    <n v="10000"/>
    <n v="0"/>
    <x v="2"/>
    <x v="0"/>
    <s v="USD"/>
    <x v="478"/>
    <x v="478"/>
    <b v="0"/>
    <n v="0"/>
    <x v="1"/>
    <x v="5"/>
    <x v="109"/>
    <e v="#DIV/0!"/>
    <x v="0"/>
    <x v="5"/>
    <x v="478"/>
    <x v="478"/>
  </r>
  <r>
    <x v="479"/>
    <x v="479"/>
    <x v="478"/>
    <n v="15000"/>
    <n v="4884"/>
    <x v="2"/>
    <x v="0"/>
    <s v="USD"/>
    <x v="479"/>
    <x v="479"/>
    <b v="0"/>
    <n v="55"/>
    <x v="1"/>
    <x v="5"/>
    <x v="397"/>
    <n v="88.8"/>
    <x v="0"/>
    <x v="5"/>
    <x v="479"/>
    <x v="479"/>
  </r>
  <r>
    <x v="480"/>
    <x v="480"/>
    <x v="479"/>
    <n v="40000"/>
    <n v="7764"/>
    <x v="2"/>
    <x v="0"/>
    <s v="USD"/>
    <x v="480"/>
    <x v="480"/>
    <b v="0"/>
    <n v="140"/>
    <x v="1"/>
    <x v="5"/>
    <x v="398"/>
    <n v="55.457142857142856"/>
    <x v="0"/>
    <x v="5"/>
    <x v="480"/>
    <x v="480"/>
  </r>
  <r>
    <x v="481"/>
    <x v="481"/>
    <x v="480"/>
    <n v="30000"/>
    <n v="1830"/>
    <x v="2"/>
    <x v="0"/>
    <s v="USD"/>
    <x v="481"/>
    <x v="481"/>
    <b v="0"/>
    <n v="21"/>
    <x v="1"/>
    <x v="5"/>
    <x v="399"/>
    <n v="87.142857142857139"/>
    <x v="0"/>
    <x v="5"/>
    <x v="481"/>
    <x v="481"/>
  </r>
  <r>
    <x v="482"/>
    <x v="482"/>
    <x v="481"/>
    <n v="10000"/>
    <n v="10"/>
    <x v="2"/>
    <x v="0"/>
    <s v="USD"/>
    <x v="482"/>
    <x v="482"/>
    <b v="0"/>
    <n v="1"/>
    <x v="1"/>
    <x v="5"/>
    <x v="370"/>
    <n v="10"/>
    <x v="0"/>
    <x v="5"/>
    <x v="482"/>
    <x v="482"/>
  </r>
  <r>
    <x v="483"/>
    <x v="483"/>
    <x v="482"/>
    <n v="15000"/>
    <n v="7530"/>
    <x v="2"/>
    <x v="1"/>
    <s v="GBP"/>
    <x v="483"/>
    <x v="483"/>
    <b v="0"/>
    <n v="147"/>
    <x v="1"/>
    <x v="5"/>
    <x v="400"/>
    <n v="51.224489795918366"/>
    <x v="0"/>
    <x v="5"/>
    <x v="483"/>
    <x v="483"/>
  </r>
  <r>
    <x v="484"/>
    <x v="484"/>
    <x v="483"/>
    <n v="80000"/>
    <n v="149"/>
    <x v="2"/>
    <x v="1"/>
    <s v="GBP"/>
    <x v="484"/>
    <x v="484"/>
    <b v="0"/>
    <n v="11"/>
    <x v="1"/>
    <x v="5"/>
    <x v="401"/>
    <n v="13.545454545454545"/>
    <x v="0"/>
    <x v="5"/>
    <x v="484"/>
    <x v="484"/>
  </r>
  <r>
    <x v="485"/>
    <x v="485"/>
    <x v="484"/>
    <n v="37956"/>
    <n v="8315.01"/>
    <x v="2"/>
    <x v="1"/>
    <s v="GBP"/>
    <x v="485"/>
    <x v="485"/>
    <b v="0"/>
    <n v="125"/>
    <x v="1"/>
    <x v="5"/>
    <x v="402"/>
    <n v="66.520080000000007"/>
    <x v="0"/>
    <x v="5"/>
    <x v="485"/>
    <x v="485"/>
  </r>
  <r>
    <x v="486"/>
    <x v="486"/>
    <x v="485"/>
    <n v="550000"/>
    <n v="50"/>
    <x v="2"/>
    <x v="2"/>
    <s v="AUD"/>
    <x v="486"/>
    <x v="486"/>
    <b v="0"/>
    <n v="1"/>
    <x v="1"/>
    <x v="5"/>
    <x v="403"/>
    <n v="50"/>
    <x v="0"/>
    <x v="5"/>
    <x v="486"/>
    <x v="486"/>
  </r>
  <r>
    <x v="487"/>
    <x v="487"/>
    <x v="486"/>
    <n v="50000"/>
    <n v="0"/>
    <x v="2"/>
    <x v="5"/>
    <s v="CAD"/>
    <x v="487"/>
    <x v="487"/>
    <b v="0"/>
    <n v="0"/>
    <x v="1"/>
    <x v="5"/>
    <x v="109"/>
    <e v="#DIV/0!"/>
    <x v="0"/>
    <x v="5"/>
    <x v="487"/>
    <x v="487"/>
  </r>
  <r>
    <x v="488"/>
    <x v="488"/>
    <x v="487"/>
    <n v="12000"/>
    <n v="0"/>
    <x v="2"/>
    <x v="0"/>
    <s v="USD"/>
    <x v="488"/>
    <x v="488"/>
    <b v="0"/>
    <n v="0"/>
    <x v="1"/>
    <x v="5"/>
    <x v="109"/>
    <e v="#DIV/0!"/>
    <x v="0"/>
    <x v="5"/>
    <x v="488"/>
    <x v="488"/>
  </r>
  <r>
    <x v="489"/>
    <x v="489"/>
    <x v="488"/>
    <n v="74997"/>
    <n v="215"/>
    <x v="2"/>
    <x v="0"/>
    <s v="USD"/>
    <x v="489"/>
    <x v="489"/>
    <b v="0"/>
    <n v="3"/>
    <x v="1"/>
    <x v="5"/>
    <x v="404"/>
    <n v="71.666666666666671"/>
    <x v="0"/>
    <x v="5"/>
    <x v="489"/>
    <x v="489"/>
  </r>
  <r>
    <x v="490"/>
    <x v="490"/>
    <x v="489"/>
    <n v="1000"/>
    <n v="0"/>
    <x v="2"/>
    <x v="0"/>
    <s v="USD"/>
    <x v="490"/>
    <x v="490"/>
    <b v="0"/>
    <n v="0"/>
    <x v="1"/>
    <x v="5"/>
    <x v="109"/>
    <e v="#DIV/0!"/>
    <x v="0"/>
    <x v="5"/>
    <x v="490"/>
    <x v="490"/>
  </r>
  <r>
    <x v="491"/>
    <x v="491"/>
    <x v="490"/>
    <n v="10000"/>
    <n v="0"/>
    <x v="2"/>
    <x v="0"/>
    <s v="USD"/>
    <x v="491"/>
    <x v="491"/>
    <b v="0"/>
    <n v="0"/>
    <x v="1"/>
    <x v="5"/>
    <x v="109"/>
    <e v="#DIV/0!"/>
    <x v="0"/>
    <x v="5"/>
    <x v="491"/>
    <x v="491"/>
  </r>
  <r>
    <x v="492"/>
    <x v="492"/>
    <x v="491"/>
    <n v="10000000"/>
    <n v="0"/>
    <x v="2"/>
    <x v="11"/>
    <s v="SEK"/>
    <x v="492"/>
    <x v="492"/>
    <b v="0"/>
    <n v="0"/>
    <x v="1"/>
    <x v="5"/>
    <x v="109"/>
    <e v="#DIV/0!"/>
    <x v="0"/>
    <x v="5"/>
    <x v="492"/>
    <x v="492"/>
  </r>
  <r>
    <x v="493"/>
    <x v="493"/>
    <x v="492"/>
    <n v="30000"/>
    <n v="0"/>
    <x v="2"/>
    <x v="1"/>
    <s v="GBP"/>
    <x v="493"/>
    <x v="493"/>
    <b v="0"/>
    <n v="0"/>
    <x v="1"/>
    <x v="5"/>
    <x v="109"/>
    <e v="#DIV/0!"/>
    <x v="0"/>
    <x v="5"/>
    <x v="493"/>
    <x v="493"/>
  </r>
  <r>
    <x v="494"/>
    <x v="494"/>
    <x v="493"/>
    <n v="20000"/>
    <n v="31"/>
    <x v="2"/>
    <x v="0"/>
    <s v="USD"/>
    <x v="494"/>
    <x v="494"/>
    <b v="0"/>
    <n v="3"/>
    <x v="1"/>
    <x v="5"/>
    <x v="405"/>
    <n v="10.333333333333334"/>
    <x v="0"/>
    <x v="5"/>
    <x v="494"/>
    <x v="494"/>
  </r>
  <r>
    <x v="495"/>
    <x v="495"/>
    <x v="494"/>
    <n v="7000"/>
    <n v="0"/>
    <x v="2"/>
    <x v="0"/>
    <s v="USD"/>
    <x v="495"/>
    <x v="495"/>
    <b v="0"/>
    <n v="0"/>
    <x v="1"/>
    <x v="5"/>
    <x v="109"/>
    <e v="#DIV/0!"/>
    <x v="0"/>
    <x v="5"/>
    <x v="495"/>
    <x v="495"/>
  </r>
  <r>
    <x v="496"/>
    <x v="496"/>
    <x v="495"/>
    <n v="60000"/>
    <n v="1"/>
    <x v="2"/>
    <x v="0"/>
    <s v="USD"/>
    <x v="496"/>
    <x v="496"/>
    <b v="0"/>
    <n v="1"/>
    <x v="1"/>
    <x v="5"/>
    <x v="406"/>
    <n v="1"/>
    <x v="0"/>
    <x v="5"/>
    <x v="496"/>
    <x v="496"/>
  </r>
  <r>
    <x v="497"/>
    <x v="497"/>
    <x v="496"/>
    <n v="4480"/>
    <n v="30"/>
    <x v="2"/>
    <x v="0"/>
    <s v="USD"/>
    <x v="497"/>
    <x v="497"/>
    <b v="0"/>
    <n v="3"/>
    <x v="1"/>
    <x v="5"/>
    <x v="407"/>
    <n v="10"/>
    <x v="0"/>
    <x v="5"/>
    <x v="497"/>
    <x v="497"/>
  </r>
  <r>
    <x v="498"/>
    <x v="498"/>
    <x v="497"/>
    <n v="65108"/>
    <n v="2994"/>
    <x v="2"/>
    <x v="0"/>
    <s v="USD"/>
    <x v="498"/>
    <x v="498"/>
    <b v="0"/>
    <n v="22"/>
    <x v="1"/>
    <x v="5"/>
    <x v="408"/>
    <n v="136.09090909090909"/>
    <x v="0"/>
    <x v="5"/>
    <x v="498"/>
    <x v="498"/>
  </r>
  <r>
    <x v="499"/>
    <x v="499"/>
    <x v="498"/>
    <n v="20000"/>
    <n v="1910"/>
    <x v="2"/>
    <x v="0"/>
    <s v="USD"/>
    <x v="499"/>
    <x v="499"/>
    <b v="0"/>
    <n v="26"/>
    <x v="1"/>
    <x v="5"/>
    <x v="409"/>
    <n v="73.461538461538467"/>
    <x v="0"/>
    <x v="5"/>
    <x v="499"/>
    <x v="499"/>
  </r>
  <r>
    <x v="500"/>
    <x v="500"/>
    <x v="499"/>
    <n v="6500"/>
    <n v="215"/>
    <x v="2"/>
    <x v="0"/>
    <s v="USD"/>
    <x v="500"/>
    <x v="500"/>
    <b v="0"/>
    <n v="4"/>
    <x v="1"/>
    <x v="5"/>
    <x v="410"/>
    <n v="53.75"/>
    <x v="0"/>
    <x v="5"/>
    <x v="500"/>
    <x v="500"/>
  </r>
  <r>
    <x v="501"/>
    <x v="501"/>
    <x v="500"/>
    <n v="10000"/>
    <n v="0"/>
    <x v="2"/>
    <x v="0"/>
    <s v="USD"/>
    <x v="501"/>
    <x v="501"/>
    <b v="0"/>
    <n v="0"/>
    <x v="1"/>
    <x v="5"/>
    <x v="109"/>
    <e v="#DIV/0!"/>
    <x v="0"/>
    <x v="5"/>
    <x v="501"/>
    <x v="501"/>
  </r>
  <r>
    <x v="502"/>
    <x v="502"/>
    <x v="501"/>
    <n v="20000"/>
    <n v="230"/>
    <x v="2"/>
    <x v="0"/>
    <s v="USD"/>
    <x v="502"/>
    <x v="502"/>
    <b v="0"/>
    <n v="4"/>
    <x v="1"/>
    <x v="5"/>
    <x v="411"/>
    <n v="57.5"/>
    <x v="0"/>
    <x v="5"/>
    <x v="502"/>
    <x v="502"/>
  </r>
  <r>
    <x v="503"/>
    <x v="503"/>
    <x v="502"/>
    <n v="6500"/>
    <n v="114"/>
    <x v="2"/>
    <x v="1"/>
    <s v="GBP"/>
    <x v="503"/>
    <x v="503"/>
    <b v="0"/>
    <n v="9"/>
    <x v="1"/>
    <x v="5"/>
    <x v="412"/>
    <n v="12.666666666666666"/>
    <x v="0"/>
    <x v="5"/>
    <x v="503"/>
    <x v="503"/>
  </r>
  <r>
    <x v="504"/>
    <x v="504"/>
    <x v="503"/>
    <n v="24500"/>
    <n v="335"/>
    <x v="2"/>
    <x v="0"/>
    <s v="USD"/>
    <x v="504"/>
    <x v="504"/>
    <b v="0"/>
    <n v="5"/>
    <x v="1"/>
    <x v="5"/>
    <x v="413"/>
    <n v="67"/>
    <x v="0"/>
    <x v="5"/>
    <x v="504"/>
    <x v="504"/>
  </r>
  <r>
    <x v="505"/>
    <x v="505"/>
    <x v="504"/>
    <n v="12000"/>
    <n v="52"/>
    <x v="2"/>
    <x v="0"/>
    <s v="USD"/>
    <x v="505"/>
    <x v="505"/>
    <b v="0"/>
    <n v="14"/>
    <x v="1"/>
    <x v="5"/>
    <x v="414"/>
    <n v="3.7142857142857144"/>
    <x v="0"/>
    <x v="5"/>
    <x v="505"/>
    <x v="505"/>
  </r>
  <r>
    <x v="506"/>
    <x v="506"/>
    <x v="505"/>
    <n v="200000"/>
    <n v="250"/>
    <x v="2"/>
    <x v="0"/>
    <s v="USD"/>
    <x v="506"/>
    <x v="506"/>
    <b v="0"/>
    <n v="1"/>
    <x v="1"/>
    <x v="5"/>
    <x v="415"/>
    <n v="250"/>
    <x v="0"/>
    <x v="5"/>
    <x v="506"/>
    <x v="506"/>
  </r>
  <r>
    <x v="507"/>
    <x v="507"/>
    <x v="506"/>
    <n v="20000"/>
    <n v="640"/>
    <x v="2"/>
    <x v="0"/>
    <s v="USD"/>
    <x v="507"/>
    <x v="507"/>
    <b v="0"/>
    <n v="10"/>
    <x v="1"/>
    <x v="5"/>
    <x v="416"/>
    <n v="64"/>
    <x v="0"/>
    <x v="5"/>
    <x v="507"/>
    <x v="507"/>
  </r>
  <r>
    <x v="508"/>
    <x v="508"/>
    <x v="507"/>
    <n v="50000"/>
    <n v="400"/>
    <x v="2"/>
    <x v="0"/>
    <s v="USD"/>
    <x v="508"/>
    <x v="508"/>
    <b v="0"/>
    <n v="3"/>
    <x v="1"/>
    <x v="5"/>
    <x v="417"/>
    <n v="133.33333333333334"/>
    <x v="0"/>
    <x v="5"/>
    <x v="508"/>
    <x v="508"/>
  </r>
  <r>
    <x v="509"/>
    <x v="509"/>
    <x v="508"/>
    <n v="5000"/>
    <n v="10"/>
    <x v="2"/>
    <x v="1"/>
    <s v="GBP"/>
    <x v="509"/>
    <x v="509"/>
    <b v="0"/>
    <n v="1"/>
    <x v="1"/>
    <x v="5"/>
    <x v="418"/>
    <n v="10"/>
    <x v="0"/>
    <x v="5"/>
    <x v="509"/>
    <x v="509"/>
  </r>
  <r>
    <x v="510"/>
    <x v="510"/>
    <x v="509"/>
    <n v="14000"/>
    <n v="0"/>
    <x v="2"/>
    <x v="0"/>
    <s v="USD"/>
    <x v="510"/>
    <x v="510"/>
    <b v="0"/>
    <n v="0"/>
    <x v="1"/>
    <x v="5"/>
    <x v="109"/>
    <e v="#DIV/0!"/>
    <x v="0"/>
    <x v="5"/>
    <x v="510"/>
    <x v="510"/>
  </r>
  <r>
    <x v="511"/>
    <x v="511"/>
    <x v="510"/>
    <n v="5000"/>
    <n v="150"/>
    <x v="2"/>
    <x v="0"/>
    <s v="USD"/>
    <x v="511"/>
    <x v="511"/>
    <b v="0"/>
    <n v="5"/>
    <x v="1"/>
    <x v="5"/>
    <x v="419"/>
    <n v="30"/>
    <x v="0"/>
    <x v="5"/>
    <x v="511"/>
    <x v="511"/>
  </r>
  <r>
    <x v="512"/>
    <x v="512"/>
    <x v="511"/>
    <n v="8000"/>
    <n v="11"/>
    <x v="2"/>
    <x v="0"/>
    <s v="USD"/>
    <x v="512"/>
    <x v="512"/>
    <b v="0"/>
    <n v="2"/>
    <x v="1"/>
    <x v="5"/>
    <x v="420"/>
    <n v="5.5"/>
    <x v="0"/>
    <x v="5"/>
    <x v="512"/>
    <x v="512"/>
  </r>
  <r>
    <x v="513"/>
    <x v="513"/>
    <x v="512"/>
    <n v="50000"/>
    <n v="6962"/>
    <x v="2"/>
    <x v="0"/>
    <s v="USD"/>
    <x v="513"/>
    <x v="513"/>
    <b v="0"/>
    <n v="68"/>
    <x v="1"/>
    <x v="5"/>
    <x v="421"/>
    <n v="102.38235294117646"/>
    <x v="0"/>
    <x v="5"/>
    <x v="513"/>
    <x v="513"/>
  </r>
  <r>
    <x v="514"/>
    <x v="514"/>
    <x v="513"/>
    <n v="1500"/>
    <n v="50"/>
    <x v="2"/>
    <x v="5"/>
    <s v="CAD"/>
    <x v="514"/>
    <x v="514"/>
    <b v="0"/>
    <n v="3"/>
    <x v="1"/>
    <x v="5"/>
    <x v="422"/>
    <n v="16.666666666666668"/>
    <x v="0"/>
    <x v="5"/>
    <x v="514"/>
    <x v="514"/>
  </r>
  <r>
    <x v="515"/>
    <x v="515"/>
    <x v="514"/>
    <n v="97000"/>
    <n v="24651"/>
    <x v="2"/>
    <x v="0"/>
    <s v="USD"/>
    <x v="515"/>
    <x v="515"/>
    <b v="0"/>
    <n v="34"/>
    <x v="1"/>
    <x v="5"/>
    <x v="423"/>
    <n v="725.02941176470586"/>
    <x v="0"/>
    <x v="5"/>
    <x v="515"/>
    <x v="515"/>
  </r>
  <r>
    <x v="516"/>
    <x v="516"/>
    <x v="515"/>
    <n v="5000"/>
    <n v="0"/>
    <x v="2"/>
    <x v="1"/>
    <s v="GBP"/>
    <x v="516"/>
    <x v="516"/>
    <b v="0"/>
    <n v="0"/>
    <x v="1"/>
    <x v="5"/>
    <x v="109"/>
    <e v="#DIV/0!"/>
    <x v="0"/>
    <x v="5"/>
    <x v="516"/>
    <x v="516"/>
  </r>
  <r>
    <x v="517"/>
    <x v="517"/>
    <x v="516"/>
    <n v="15000"/>
    <n v="205"/>
    <x v="2"/>
    <x v="0"/>
    <s v="USD"/>
    <x v="517"/>
    <x v="517"/>
    <b v="0"/>
    <n v="3"/>
    <x v="1"/>
    <x v="5"/>
    <x v="424"/>
    <n v="68.333333333333329"/>
    <x v="0"/>
    <x v="5"/>
    <x v="517"/>
    <x v="517"/>
  </r>
  <r>
    <x v="518"/>
    <x v="518"/>
    <x v="517"/>
    <n v="7175"/>
    <n v="0"/>
    <x v="2"/>
    <x v="0"/>
    <s v="USD"/>
    <x v="518"/>
    <x v="518"/>
    <b v="0"/>
    <n v="0"/>
    <x v="1"/>
    <x v="5"/>
    <x v="109"/>
    <e v="#DIV/0!"/>
    <x v="0"/>
    <x v="5"/>
    <x v="518"/>
    <x v="518"/>
  </r>
  <r>
    <x v="519"/>
    <x v="519"/>
    <x v="518"/>
    <n v="12001"/>
    <n v="2746"/>
    <x v="2"/>
    <x v="0"/>
    <s v="USD"/>
    <x v="519"/>
    <x v="519"/>
    <b v="0"/>
    <n v="70"/>
    <x v="1"/>
    <x v="5"/>
    <x v="425"/>
    <n v="39.228571428571428"/>
    <x v="0"/>
    <x v="5"/>
    <x v="519"/>
    <x v="519"/>
  </r>
  <r>
    <x v="520"/>
    <x v="520"/>
    <x v="519"/>
    <n v="5000"/>
    <n v="5105"/>
    <x v="0"/>
    <x v="1"/>
    <s v="GBP"/>
    <x v="520"/>
    <x v="520"/>
    <b v="0"/>
    <n v="34"/>
    <x v="0"/>
    <x v="6"/>
    <x v="426"/>
    <n v="150.14705882352942"/>
    <x v="1"/>
    <x v="6"/>
    <x v="520"/>
    <x v="520"/>
  </r>
  <r>
    <x v="521"/>
    <x v="521"/>
    <x v="520"/>
    <n v="5000"/>
    <n v="5232"/>
    <x v="0"/>
    <x v="0"/>
    <s v="USD"/>
    <x v="521"/>
    <x v="521"/>
    <b v="0"/>
    <n v="56"/>
    <x v="0"/>
    <x v="6"/>
    <x v="427"/>
    <n v="93.428571428571431"/>
    <x v="1"/>
    <x v="6"/>
    <x v="521"/>
    <x v="521"/>
  </r>
  <r>
    <x v="522"/>
    <x v="522"/>
    <x v="521"/>
    <n v="3000"/>
    <n v="3440"/>
    <x v="0"/>
    <x v="0"/>
    <s v="USD"/>
    <x v="522"/>
    <x v="522"/>
    <b v="0"/>
    <n v="31"/>
    <x v="0"/>
    <x v="6"/>
    <x v="89"/>
    <n v="110.96774193548387"/>
    <x v="1"/>
    <x v="6"/>
    <x v="522"/>
    <x v="522"/>
  </r>
  <r>
    <x v="523"/>
    <x v="523"/>
    <x v="522"/>
    <n v="5000"/>
    <n v="6030"/>
    <x v="0"/>
    <x v="0"/>
    <s v="USD"/>
    <x v="523"/>
    <x v="523"/>
    <b v="0"/>
    <n v="84"/>
    <x v="0"/>
    <x v="6"/>
    <x v="428"/>
    <n v="71.785714285714292"/>
    <x v="1"/>
    <x v="6"/>
    <x v="523"/>
    <x v="523"/>
  </r>
  <r>
    <x v="524"/>
    <x v="524"/>
    <x v="523"/>
    <n v="3500"/>
    <n v="3803.55"/>
    <x v="0"/>
    <x v="1"/>
    <s v="GBP"/>
    <x v="524"/>
    <x v="524"/>
    <b v="0"/>
    <n v="130"/>
    <x v="0"/>
    <x v="6"/>
    <x v="429"/>
    <n v="29.258076923076924"/>
    <x v="1"/>
    <x v="6"/>
    <x v="524"/>
    <x v="524"/>
  </r>
  <r>
    <x v="525"/>
    <x v="525"/>
    <x v="524"/>
    <n v="12000"/>
    <n v="12000"/>
    <x v="0"/>
    <x v="0"/>
    <s v="USD"/>
    <x v="525"/>
    <x v="525"/>
    <b v="0"/>
    <n v="12"/>
    <x v="0"/>
    <x v="6"/>
    <x v="31"/>
    <n v="1000"/>
    <x v="1"/>
    <x v="6"/>
    <x v="525"/>
    <x v="525"/>
  </r>
  <r>
    <x v="526"/>
    <x v="526"/>
    <x v="525"/>
    <n v="1500"/>
    <n v="1710"/>
    <x v="0"/>
    <x v="1"/>
    <s v="GBP"/>
    <x v="526"/>
    <x v="526"/>
    <b v="0"/>
    <n v="23"/>
    <x v="0"/>
    <x v="6"/>
    <x v="430"/>
    <n v="74.347826086956516"/>
    <x v="1"/>
    <x v="6"/>
    <x v="526"/>
    <x v="526"/>
  </r>
  <r>
    <x v="527"/>
    <x v="527"/>
    <x v="526"/>
    <n v="10000"/>
    <n v="10085"/>
    <x v="0"/>
    <x v="0"/>
    <s v="USD"/>
    <x v="527"/>
    <x v="527"/>
    <b v="0"/>
    <n v="158"/>
    <x v="0"/>
    <x v="6"/>
    <x v="431"/>
    <n v="63.829113924050631"/>
    <x v="1"/>
    <x v="6"/>
    <x v="527"/>
    <x v="527"/>
  </r>
  <r>
    <x v="528"/>
    <x v="528"/>
    <x v="527"/>
    <n v="1150"/>
    <n v="1330"/>
    <x v="0"/>
    <x v="0"/>
    <s v="USD"/>
    <x v="528"/>
    <x v="528"/>
    <b v="0"/>
    <n v="30"/>
    <x v="0"/>
    <x v="6"/>
    <x v="432"/>
    <n v="44.333333333333336"/>
    <x v="1"/>
    <x v="6"/>
    <x v="528"/>
    <x v="528"/>
  </r>
  <r>
    <x v="529"/>
    <x v="529"/>
    <x v="528"/>
    <n v="1200"/>
    <n v="1565"/>
    <x v="0"/>
    <x v="5"/>
    <s v="CAD"/>
    <x v="529"/>
    <x v="529"/>
    <b v="0"/>
    <n v="18"/>
    <x v="0"/>
    <x v="6"/>
    <x v="433"/>
    <n v="86.944444444444443"/>
    <x v="1"/>
    <x v="6"/>
    <x v="529"/>
    <x v="529"/>
  </r>
  <r>
    <x v="530"/>
    <x v="530"/>
    <x v="529"/>
    <n v="3405"/>
    <n v="3670"/>
    <x v="0"/>
    <x v="0"/>
    <s v="USD"/>
    <x v="530"/>
    <x v="530"/>
    <b v="0"/>
    <n v="29"/>
    <x v="0"/>
    <x v="6"/>
    <x v="434"/>
    <n v="126.55172413793103"/>
    <x v="1"/>
    <x v="6"/>
    <x v="530"/>
    <x v="530"/>
  </r>
  <r>
    <x v="531"/>
    <x v="531"/>
    <x v="530"/>
    <n v="4000"/>
    <n v="4000"/>
    <x v="0"/>
    <x v="0"/>
    <s v="USD"/>
    <x v="531"/>
    <x v="531"/>
    <b v="0"/>
    <n v="31"/>
    <x v="0"/>
    <x v="6"/>
    <x v="31"/>
    <n v="129.03225806451613"/>
    <x v="1"/>
    <x v="6"/>
    <x v="531"/>
    <x v="531"/>
  </r>
  <r>
    <x v="532"/>
    <x v="532"/>
    <x v="531"/>
    <n v="10000"/>
    <n v="12325"/>
    <x v="0"/>
    <x v="0"/>
    <s v="USD"/>
    <x v="532"/>
    <x v="532"/>
    <b v="0"/>
    <n v="173"/>
    <x v="0"/>
    <x v="6"/>
    <x v="435"/>
    <n v="71.242774566473983"/>
    <x v="1"/>
    <x v="6"/>
    <x v="532"/>
    <x v="532"/>
  </r>
  <r>
    <x v="533"/>
    <x v="533"/>
    <x v="532"/>
    <n v="2000"/>
    <n v="2004"/>
    <x v="0"/>
    <x v="1"/>
    <s v="GBP"/>
    <x v="533"/>
    <x v="533"/>
    <b v="0"/>
    <n v="17"/>
    <x v="0"/>
    <x v="6"/>
    <x v="20"/>
    <n v="117.88235294117646"/>
    <x v="1"/>
    <x v="6"/>
    <x v="533"/>
    <x v="533"/>
  </r>
  <r>
    <x v="534"/>
    <x v="534"/>
    <x v="533"/>
    <n v="15000"/>
    <n v="15700"/>
    <x v="0"/>
    <x v="10"/>
    <s v="NOK"/>
    <x v="534"/>
    <x v="534"/>
    <b v="0"/>
    <n v="48"/>
    <x v="0"/>
    <x v="6"/>
    <x v="436"/>
    <n v="327.08333333333331"/>
    <x v="1"/>
    <x v="6"/>
    <x v="534"/>
    <x v="534"/>
  </r>
  <r>
    <x v="535"/>
    <x v="535"/>
    <x v="534"/>
    <n v="2000"/>
    <n v="2050"/>
    <x v="0"/>
    <x v="1"/>
    <s v="GBP"/>
    <x v="535"/>
    <x v="535"/>
    <b v="0"/>
    <n v="59"/>
    <x v="0"/>
    <x v="6"/>
    <x v="78"/>
    <n v="34.745762711864408"/>
    <x v="1"/>
    <x v="6"/>
    <x v="535"/>
    <x v="535"/>
  </r>
  <r>
    <x v="536"/>
    <x v="536"/>
    <x v="535"/>
    <n v="3300"/>
    <n v="3902.5"/>
    <x v="0"/>
    <x v="1"/>
    <s v="GBP"/>
    <x v="536"/>
    <x v="536"/>
    <b v="0"/>
    <n v="39"/>
    <x v="0"/>
    <x v="6"/>
    <x v="437"/>
    <n v="100.06410256410257"/>
    <x v="1"/>
    <x v="6"/>
    <x v="536"/>
    <x v="536"/>
  </r>
  <r>
    <x v="537"/>
    <x v="537"/>
    <x v="536"/>
    <n v="2000"/>
    <n v="2410"/>
    <x v="0"/>
    <x v="0"/>
    <s v="USD"/>
    <x v="537"/>
    <x v="537"/>
    <b v="0"/>
    <n v="59"/>
    <x v="0"/>
    <x v="6"/>
    <x v="11"/>
    <n v="40.847457627118644"/>
    <x v="1"/>
    <x v="6"/>
    <x v="537"/>
    <x v="537"/>
  </r>
  <r>
    <x v="538"/>
    <x v="538"/>
    <x v="537"/>
    <n v="5000"/>
    <n v="15121"/>
    <x v="0"/>
    <x v="0"/>
    <s v="USD"/>
    <x v="538"/>
    <x v="538"/>
    <b v="0"/>
    <n v="60"/>
    <x v="0"/>
    <x v="6"/>
    <x v="438"/>
    <n v="252.01666666666668"/>
    <x v="1"/>
    <x v="6"/>
    <x v="538"/>
    <x v="538"/>
  </r>
  <r>
    <x v="539"/>
    <x v="539"/>
    <x v="538"/>
    <n v="500"/>
    <n v="503.22"/>
    <x v="0"/>
    <x v="1"/>
    <s v="GBP"/>
    <x v="539"/>
    <x v="539"/>
    <b v="0"/>
    <n v="20"/>
    <x v="0"/>
    <x v="6"/>
    <x v="439"/>
    <n v="25.161000000000001"/>
    <x v="1"/>
    <x v="6"/>
    <x v="539"/>
    <x v="539"/>
  </r>
  <r>
    <x v="540"/>
    <x v="540"/>
    <x v="539"/>
    <n v="15000"/>
    <n v="1"/>
    <x v="2"/>
    <x v="0"/>
    <s v="USD"/>
    <x v="540"/>
    <x v="540"/>
    <b v="0"/>
    <n v="1"/>
    <x v="1"/>
    <x v="7"/>
    <x v="440"/>
    <n v="1"/>
    <x v="2"/>
    <x v="7"/>
    <x v="540"/>
    <x v="540"/>
  </r>
  <r>
    <x v="541"/>
    <x v="541"/>
    <x v="540"/>
    <n v="4500"/>
    <n v="25"/>
    <x v="2"/>
    <x v="0"/>
    <s v="USD"/>
    <x v="541"/>
    <x v="541"/>
    <b v="0"/>
    <n v="1"/>
    <x v="1"/>
    <x v="7"/>
    <x v="441"/>
    <n v="25"/>
    <x v="2"/>
    <x v="7"/>
    <x v="541"/>
    <x v="541"/>
  </r>
  <r>
    <x v="542"/>
    <x v="542"/>
    <x v="541"/>
    <n v="250000"/>
    <n v="1"/>
    <x v="2"/>
    <x v="0"/>
    <s v="USD"/>
    <x v="542"/>
    <x v="542"/>
    <b v="0"/>
    <n v="1"/>
    <x v="1"/>
    <x v="7"/>
    <x v="442"/>
    <n v="1"/>
    <x v="2"/>
    <x v="7"/>
    <x v="542"/>
    <x v="542"/>
  </r>
  <r>
    <x v="543"/>
    <x v="543"/>
    <x v="542"/>
    <n v="22000"/>
    <n v="70"/>
    <x v="2"/>
    <x v="2"/>
    <s v="AUD"/>
    <x v="543"/>
    <x v="543"/>
    <b v="0"/>
    <n v="2"/>
    <x v="1"/>
    <x v="7"/>
    <x v="443"/>
    <n v="35"/>
    <x v="2"/>
    <x v="7"/>
    <x v="543"/>
    <x v="543"/>
  </r>
  <r>
    <x v="544"/>
    <x v="544"/>
    <x v="543"/>
    <n v="500"/>
    <n v="6"/>
    <x v="2"/>
    <x v="0"/>
    <s v="USD"/>
    <x v="544"/>
    <x v="544"/>
    <b v="0"/>
    <n v="2"/>
    <x v="1"/>
    <x v="7"/>
    <x v="444"/>
    <n v="3"/>
    <x v="2"/>
    <x v="7"/>
    <x v="544"/>
    <x v="544"/>
  </r>
  <r>
    <x v="545"/>
    <x v="545"/>
    <x v="544"/>
    <n v="50000"/>
    <n v="13692"/>
    <x v="2"/>
    <x v="6"/>
    <s v="EUR"/>
    <x v="545"/>
    <x v="545"/>
    <b v="0"/>
    <n v="34"/>
    <x v="1"/>
    <x v="7"/>
    <x v="445"/>
    <n v="402.70588235294116"/>
    <x v="2"/>
    <x v="7"/>
    <x v="545"/>
    <x v="545"/>
  </r>
  <r>
    <x v="546"/>
    <x v="546"/>
    <x v="545"/>
    <n v="60000"/>
    <n v="52"/>
    <x v="2"/>
    <x v="0"/>
    <s v="USD"/>
    <x v="546"/>
    <x v="546"/>
    <b v="0"/>
    <n v="2"/>
    <x v="1"/>
    <x v="7"/>
    <x v="446"/>
    <n v="26"/>
    <x v="2"/>
    <x v="7"/>
    <x v="546"/>
    <x v="546"/>
  </r>
  <r>
    <x v="547"/>
    <x v="547"/>
    <x v="546"/>
    <n v="7500"/>
    <n v="0"/>
    <x v="2"/>
    <x v="1"/>
    <s v="GBP"/>
    <x v="547"/>
    <x v="547"/>
    <b v="0"/>
    <n v="0"/>
    <x v="1"/>
    <x v="7"/>
    <x v="109"/>
    <e v="#DIV/0!"/>
    <x v="2"/>
    <x v="7"/>
    <x v="547"/>
    <x v="547"/>
  </r>
  <r>
    <x v="548"/>
    <x v="548"/>
    <x v="547"/>
    <n v="10000"/>
    <n v="9"/>
    <x v="2"/>
    <x v="1"/>
    <s v="GBP"/>
    <x v="548"/>
    <x v="548"/>
    <b v="0"/>
    <n v="1"/>
    <x v="1"/>
    <x v="7"/>
    <x v="447"/>
    <n v="9"/>
    <x v="2"/>
    <x v="7"/>
    <x v="548"/>
    <x v="548"/>
  </r>
  <r>
    <x v="549"/>
    <x v="549"/>
    <x v="548"/>
    <n v="2500"/>
    <n v="68"/>
    <x v="2"/>
    <x v="1"/>
    <s v="GBP"/>
    <x v="549"/>
    <x v="549"/>
    <b v="0"/>
    <n v="8"/>
    <x v="1"/>
    <x v="7"/>
    <x v="448"/>
    <n v="8.5"/>
    <x v="2"/>
    <x v="7"/>
    <x v="549"/>
    <x v="549"/>
  </r>
  <r>
    <x v="550"/>
    <x v="550"/>
    <x v="549"/>
    <n v="5000"/>
    <n v="35"/>
    <x v="2"/>
    <x v="5"/>
    <s v="CAD"/>
    <x v="550"/>
    <x v="550"/>
    <b v="0"/>
    <n v="4"/>
    <x v="1"/>
    <x v="7"/>
    <x v="449"/>
    <n v="8.75"/>
    <x v="2"/>
    <x v="7"/>
    <x v="550"/>
    <x v="550"/>
  </r>
  <r>
    <x v="551"/>
    <x v="551"/>
    <x v="550"/>
    <n v="75000"/>
    <n v="3781"/>
    <x v="2"/>
    <x v="0"/>
    <s v="USD"/>
    <x v="551"/>
    <x v="551"/>
    <b v="0"/>
    <n v="28"/>
    <x v="1"/>
    <x v="7"/>
    <x v="450"/>
    <n v="135.03571428571428"/>
    <x v="2"/>
    <x v="7"/>
    <x v="551"/>
    <x v="551"/>
  </r>
  <r>
    <x v="552"/>
    <x v="552"/>
    <x v="551"/>
    <n v="45000"/>
    <n v="0"/>
    <x v="2"/>
    <x v="5"/>
    <s v="CAD"/>
    <x v="552"/>
    <x v="552"/>
    <b v="0"/>
    <n v="0"/>
    <x v="1"/>
    <x v="7"/>
    <x v="109"/>
    <e v="#DIV/0!"/>
    <x v="2"/>
    <x v="7"/>
    <x v="552"/>
    <x v="552"/>
  </r>
  <r>
    <x v="553"/>
    <x v="553"/>
    <x v="552"/>
    <n v="25000"/>
    <n v="123"/>
    <x v="2"/>
    <x v="0"/>
    <s v="USD"/>
    <x v="553"/>
    <x v="553"/>
    <b v="0"/>
    <n v="6"/>
    <x v="1"/>
    <x v="7"/>
    <x v="451"/>
    <n v="20.5"/>
    <x v="2"/>
    <x v="7"/>
    <x v="553"/>
    <x v="553"/>
  </r>
  <r>
    <x v="554"/>
    <x v="554"/>
    <x v="553"/>
    <n v="3870"/>
    <n v="1416"/>
    <x v="2"/>
    <x v="0"/>
    <s v="USD"/>
    <x v="554"/>
    <x v="554"/>
    <b v="0"/>
    <n v="22"/>
    <x v="1"/>
    <x v="7"/>
    <x v="452"/>
    <n v="64.36363636363636"/>
    <x v="2"/>
    <x v="7"/>
    <x v="554"/>
    <x v="554"/>
  </r>
  <r>
    <x v="555"/>
    <x v="555"/>
    <x v="554"/>
    <n v="7500"/>
    <n v="0"/>
    <x v="2"/>
    <x v="1"/>
    <s v="GBP"/>
    <x v="555"/>
    <x v="555"/>
    <b v="0"/>
    <n v="0"/>
    <x v="1"/>
    <x v="7"/>
    <x v="109"/>
    <e v="#DIV/0!"/>
    <x v="2"/>
    <x v="7"/>
    <x v="555"/>
    <x v="555"/>
  </r>
  <r>
    <x v="556"/>
    <x v="556"/>
    <x v="555"/>
    <n v="8000"/>
    <n v="200"/>
    <x v="2"/>
    <x v="0"/>
    <s v="USD"/>
    <x v="556"/>
    <x v="556"/>
    <b v="0"/>
    <n v="1"/>
    <x v="1"/>
    <x v="7"/>
    <x v="453"/>
    <n v="200"/>
    <x v="2"/>
    <x v="7"/>
    <x v="556"/>
    <x v="556"/>
  </r>
  <r>
    <x v="557"/>
    <x v="557"/>
    <x v="556"/>
    <n v="150000"/>
    <n v="1366"/>
    <x v="2"/>
    <x v="12"/>
    <s v="EUR"/>
    <x v="557"/>
    <x v="557"/>
    <b v="0"/>
    <n v="20"/>
    <x v="1"/>
    <x v="7"/>
    <x v="454"/>
    <n v="68.3"/>
    <x v="2"/>
    <x v="7"/>
    <x v="557"/>
    <x v="557"/>
  </r>
  <r>
    <x v="558"/>
    <x v="558"/>
    <x v="557"/>
    <n v="750"/>
    <n v="0"/>
    <x v="2"/>
    <x v="0"/>
    <s v="USD"/>
    <x v="558"/>
    <x v="558"/>
    <b v="0"/>
    <n v="0"/>
    <x v="1"/>
    <x v="7"/>
    <x v="109"/>
    <e v="#DIV/0!"/>
    <x v="2"/>
    <x v="7"/>
    <x v="558"/>
    <x v="558"/>
  </r>
  <r>
    <x v="559"/>
    <x v="559"/>
    <x v="558"/>
    <n v="240000"/>
    <n v="50"/>
    <x v="2"/>
    <x v="0"/>
    <s v="USD"/>
    <x v="559"/>
    <x v="559"/>
    <b v="0"/>
    <n v="1"/>
    <x v="1"/>
    <x v="7"/>
    <x v="455"/>
    <n v="50"/>
    <x v="2"/>
    <x v="7"/>
    <x v="559"/>
    <x v="559"/>
  </r>
  <r>
    <x v="560"/>
    <x v="560"/>
    <x v="559"/>
    <n v="100000"/>
    <n v="12"/>
    <x v="2"/>
    <x v="5"/>
    <s v="CAD"/>
    <x v="560"/>
    <x v="560"/>
    <b v="0"/>
    <n v="3"/>
    <x v="1"/>
    <x v="7"/>
    <x v="362"/>
    <n v="4"/>
    <x v="2"/>
    <x v="7"/>
    <x v="560"/>
    <x v="560"/>
  </r>
  <r>
    <x v="561"/>
    <x v="561"/>
    <x v="560"/>
    <n v="15000"/>
    <n v="55"/>
    <x v="2"/>
    <x v="0"/>
    <s v="USD"/>
    <x v="561"/>
    <x v="561"/>
    <b v="0"/>
    <n v="2"/>
    <x v="1"/>
    <x v="7"/>
    <x v="456"/>
    <n v="27.5"/>
    <x v="2"/>
    <x v="7"/>
    <x v="561"/>
    <x v="561"/>
  </r>
  <r>
    <x v="562"/>
    <x v="562"/>
    <x v="561"/>
    <n v="50000"/>
    <n v="0"/>
    <x v="2"/>
    <x v="9"/>
    <s v="EUR"/>
    <x v="562"/>
    <x v="562"/>
    <b v="0"/>
    <n v="0"/>
    <x v="1"/>
    <x v="7"/>
    <x v="109"/>
    <e v="#DIV/0!"/>
    <x v="2"/>
    <x v="7"/>
    <x v="562"/>
    <x v="562"/>
  </r>
  <r>
    <x v="563"/>
    <x v="563"/>
    <x v="562"/>
    <n v="75000"/>
    <n v="68"/>
    <x v="2"/>
    <x v="2"/>
    <s v="AUD"/>
    <x v="563"/>
    <x v="563"/>
    <b v="0"/>
    <n v="2"/>
    <x v="1"/>
    <x v="7"/>
    <x v="457"/>
    <n v="34"/>
    <x v="2"/>
    <x v="7"/>
    <x v="563"/>
    <x v="563"/>
  </r>
  <r>
    <x v="564"/>
    <x v="564"/>
    <x v="563"/>
    <n v="18000"/>
    <n v="1"/>
    <x v="2"/>
    <x v="6"/>
    <s v="EUR"/>
    <x v="564"/>
    <x v="564"/>
    <b v="0"/>
    <n v="1"/>
    <x v="1"/>
    <x v="7"/>
    <x v="458"/>
    <n v="1"/>
    <x v="2"/>
    <x v="7"/>
    <x v="564"/>
    <x v="564"/>
  </r>
  <r>
    <x v="565"/>
    <x v="565"/>
    <x v="564"/>
    <n v="25000"/>
    <n v="0"/>
    <x v="2"/>
    <x v="1"/>
    <s v="GBP"/>
    <x v="565"/>
    <x v="565"/>
    <b v="0"/>
    <n v="0"/>
    <x v="1"/>
    <x v="7"/>
    <x v="109"/>
    <e v="#DIV/0!"/>
    <x v="2"/>
    <x v="7"/>
    <x v="565"/>
    <x v="565"/>
  </r>
  <r>
    <x v="566"/>
    <x v="566"/>
    <x v="565"/>
    <n v="5000"/>
    <n v="1"/>
    <x v="2"/>
    <x v="0"/>
    <s v="USD"/>
    <x v="566"/>
    <x v="566"/>
    <b v="0"/>
    <n v="1"/>
    <x v="1"/>
    <x v="7"/>
    <x v="459"/>
    <n v="1"/>
    <x v="2"/>
    <x v="7"/>
    <x v="566"/>
    <x v="566"/>
  </r>
  <r>
    <x v="567"/>
    <x v="567"/>
    <x v="566"/>
    <n v="10000"/>
    <n v="0"/>
    <x v="2"/>
    <x v="0"/>
    <s v="USD"/>
    <x v="567"/>
    <x v="567"/>
    <b v="0"/>
    <n v="0"/>
    <x v="1"/>
    <x v="7"/>
    <x v="109"/>
    <e v="#DIV/0!"/>
    <x v="2"/>
    <x v="7"/>
    <x v="567"/>
    <x v="567"/>
  </r>
  <r>
    <x v="568"/>
    <x v="568"/>
    <x v="567"/>
    <n v="24500"/>
    <n v="245"/>
    <x v="2"/>
    <x v="4"/>
    <s v="NZD"/>
    <x v="568"/>
    <x v="568"/>
    <b v="0"/>
    <n v="5"/>
    <x v="1"/>
    <x v="7"/>
    <x v="460"/>
    <n v="49"/>
    <x v="2"/>
    <x v="7"/>
    <x v="568"/>
    <x v="568"/>
  </r>
  <r>
    <x v="569"/>
    <x v="569"/>
    <x v="568"/>
    <n v="2500"/>
    <n v="20"/>
    <x v="2"/>
    <x v="5"/>
    <s v="CAD"/>
    <x v="569"/>
    <x v="569"/>
    <b v="0"/>
    <n v="1"/>
    <x v="1"/>
    <x v="7"/>
    <x v="417"/>
    <n v="20"/>
    <x v="2"/>
    <x v="7"/>
    <x v="569"/>
    <x v="569"/>
  </r>
  <r>
    <x v="570"/>
    <x v="570"/>
    <x v="569"/>
    <n v="85000"/>
    <n v="142"/>
    <x v="2"/>
    <x v="0"/>
    <s v="USD"/>
    <x v="570"/>
    <x v="570"/>
    <b v="0"/>
    <n v="1"/>
    <x v="1"/>
    <x v="7"/>
    <x v="461"/>
    <n v="142"/>
    <x v="2"/>
    <x v="7"/>
    <x v="570"/>
    <x v="570"/>
  </r>
  <r>
    <x v="571"/>
    <x v="571"/>
    <x v="570"/>
    <n v="25000"/>
    <n v="106"/>
    <x v="2"/>
    <x v="0"/>
    <s v="USD"/>
    <x v="571"/>
    <x v="571"/>
    <b v="0"/>
    <n v="2"/>
    <x v="1"/>
    <x v="7"/>
    <x v="462"/>
    <n v="53"/>
    <x v="2"/>
    <x v="7"/>
    <x v="571"/>
    <x v="571"/>
  </r>
  <r>
    <x v="572"/>
    <x v="572"/>
    <x v="571"/>
    <n v="2500"/>
    <n v="0"/>
    <x v="2"/>
    <x v="0"/>
    <s v="USD"/>
    <x v="572"/>
    <x v="572"/>
    <b v="0"/>
    <n v="0"/>
    <x v="1"/>
    <x v="7"/>
    <x v="109"/>
    <e v="#DIV/0!"/>
    <x v="2"/>
    <x v="7"/>
    <x v="572"/>
    <x v="572"/>
  </r>
  <r>
    <x v="573"/>
    <x v="573"/>
    <x v="572"/>
    <n v="88888"/>
    <n v="346"/>
    <x v="2"/>
    <x v="0"/>
    <s v="USD"/>
    <x v="573"/>
    <x v="573"/>
    <b v="0"/>
    <n v="9"/>
    <x v="1"/>
    <x v="7"/>
    <x v="463"/>
    <n v="38.444444444444443"/>
    <x v="2"/>
    <x v="7"/>
    <x v="573"/>
    <x v="573"/>
  </r>
  <r>
    <x v="574"/>
    <x v="574"/>
    <x v="573"/>
    <n v="11180"/>
    <n v="80"/>
    <x v="2"/>
    <x v="1"/>
    <s v="GBP"/>
    <x v="574"/>
    <x v="574"/>
    <b v="0"/>
    <n v="4"/>
    <x v="1"/>
    <x v="7"/>
    <x v="464"/>
    <n v="20"/>
    <x v="2"/>
    <x v="7"/>
    <x v="574"/>
    <x v="574"/>
  </r>
  <r>
    <x v="575"/>
    <x v="575"/>
    <x v="574"/>
    <n v="60000"/>
    <n v="259"/>
    <x v="2"/>
    <x v="12"/>
    <s v="EUR"/>
    <x v="575"/>
    <x v="575"/>
    <b v="0"/>
    <n v="4"/>
    <x v="1"/>
    <x v="7"/>
    <x v="465"/>
    <n v="64.75"/>
    <x v="2"/>
    <x v="7"/>
    <x v="575"/>
    <x v="575"/>
  </r>
  <r>
    <x v="576"/>
    <x v="576"/>
    <x v="575"/>
    <n v="80000"/>
    <n v="1"/>
    <x v="2"/>
    <x v="0"/>
    <s v="USD"/>
    <x v="576"/>
    <x v="576"/>
    <b v="0"/>
    <n v="1"/>
    <x v="1"/>
    <x v="7"/>
    <x v="466"/>
    <n v="1"/>
    <x v="2"/>
    <x v="7"/>
    <x v="576"/>
    <x v="576"/>
  </r>
  <r>
    <x v="577"/>
    <x v="577"/>
    <x v="576"/>
    <n v="5000"/>
    <n v="10"/>
    <x v="2"/>
    <x v="0"/>
    <s v="USD"/>
    <x v="577"/>
    <x v="577"/>
    <b v="0"/>
    <n v="1"/>
    <x v="1"/>
    <x v="7"/>
    <x v="418"/>
    <n v="10"/>
    <x v="2"/>
    <x v="7"/>
    <x v="577"/>
    <x v="577"/>
  </r>
  <r>
    <x v="578"/>
    <x v="578"/>
    <x v="577"/>
    <n v="125000"/>
    <n v="14"/>
    <x v="2"/>
    <x v="1"/>
    <s v="GBP"/>
    <x v="578"/>
    <x v="578"/>
    <b v="0"/>
    <n v="7"/>
    <x v="1"/>
    <x v="7"/>
    <x v="467"/>
    <n v="2"/>
    <x v="2"/>
    <x v="7"/>
    <x v="578"/>
    <x v="578"/>
  </r>
  <r>
    <x v="579"/>
    <x v="579"/>
    <x v="578"/>
    <n v="12000"/>
    <n v="175"/>
    <x v="2"/>
    <x v="0"/>
    <s v="USD"/>
    <x v="579"/>
    <x v="579"/>
    <b v="0"/>
    <n v="5"/>
    <x v="1"/>
    <x v="7"/>
    <x v="468"/>
    <n v="35"/>
    <x v="2"/>
    <x v="7"/>
    <x v="579"/>
    <x v="579"/>
  </r>
  <r>
    <x v="580"/>
    <x v="580"/>
    <x v="579"/>
    <n v="3000"/>
    <n v="1"/>
    <x v="2"/>
    <x v="0"/>
    <s v="USD"/>
    <x v="580"/>
    <x v="580"/>
    <b v="0"/>
    <n v="1"/>
    <x v="1"/>
    <x v="7"/>
    <x v="108"/>
    <n v="1"/>
    <x v="2"/>
    <x v="7"/>
    <x v="580"/>
    <x v="580"/>
  </r>
  <r>
    <x v="581"/>
    <x v="581"/>
    <x v="580"/>
    <n v="400"/>
    <n v="0"/>
    <x v="2"/>
    <x v="0"/>
    <s v="USD"/>
    <x v="581"/>
    <x v="581"/>
    <b v="0"/>
    <n v="0"/>
    <x v="1"/>
    <x v="7"/>
    <x v="109"/>
    <e v="#DIV/0!"/>
    <x v="2"/>
    <x v="7"/>
    <x v="581"/>
    <x v="581"/>
  </r>
  <r>
    <x v="582"/>
    <x v="582"/>
    <x v="581"/>
    <n v="100000"/>
    <n v="0"/>
    <x v="2"/>
    <x v="0"/>
    <s v="USD"/>
    <x v="582"/>
    <x v="582"/>
    <b v="0"/>
    <n v="0"/>
    <x v="1"/>
    <x v="7"/>
    <x v="109"/>
    <e v="#DIV/0!"/>
    <x v="2"/>
    <x v="7"/>
    <x v="582"/>
    <x v="582"/>
  </r>
  <r>
    <x v="583"/>
    <x v="583"/>
    <x v="582"/>
    <n v="9000"/>
    <n v="1"/>
    <x v="2"/>
    <x v="0"/>
    <s v="USD"/>
    <x v="583"/>
    <x v="583"/>
    <b v="0"/>
    <n v="1"/>
    <x v="1"/>
    <x v="7"/>
    <x v="469"/>
    <n v="1"/>
    <x v="2"/>
    <x v="7"/>
    <x v="583"/>
    <x v="583"/>
  </r>
  <r>
    <x v="584"/>
    <x v="584"/>
    <x v="583"/>
    <n v="1000"/>
    <n v="10"/>
    <x v="2"/>
    <x v="0"/>
    <s v="USD"/>
    <x v="584"/>
    <x v="584"/>
    <b v="0"/>
    <n v="2"/>
    <x v="1"/>
    <x v="7"/>
    <x v="460"/>
    <n v="5"/>
    <x v="2"/>
    <x v="7"/>
    <x v="584"/>
    <x v="584"/>
  </r>
  <r>
    <x v="585"/>
    <x v="585"/>
    <x v="584"/>
    <n v="9000"/>
    <n v="0"/>
    <x v="2"/>
    <x v="1"/>
    <s v="GBP"/>
    <x v="585"/>
    <x v="585"/>
    <b v="0"/>
    <n v="0"/>
    <x v="1"/>
    <x v="7"/>
    <x v="109"/>
    <e v="#DIV/0!"/>
    <x v="2"/>
    <x v="7"/>
    <x v="585"/>
    <x v="585"/>
  </r>
  <r>
    <x v="586"/>
    <x v="586"/>
    <x v="585"/>
    <n v="10000"/>
    <n v="56"/>
    <x v="2"/>
    <x v="0"/>
    <s v="USD"/>
    <x v="586"/>
    <x v="586"/>
    <b v="0"/>
    <n v="4"/>
    <x v="1"/>
    <x v="7"/>
    <x v="470"/>
    <n v="14"/>
    <x v="2"/>
    <x v="7"/>
    <x v="586"/>
    <x v="586"/>
  </r>
  <r>
    <x v="587"/>
    <x v="587"/>
    <x v="586"/>
    <n v="30000"/>
    <n v="2725"/>
    <x v="2"/>
    <x v="5"/>
    <s v="CAD"/>
    <x v="587"/>
    <x v="587"/>
    <b v="0"/>
    <n v="7"/>
    <x v="1"/>
    <x v="7"/>
    <x v="471"/>
    <n v="389.28571428571428"/>
    <x v="2"/>
    <x v="7"/>
    <x v="587"/>
    <x v="587"/>
  </r>
  <r>
    <x v="588"/>
    <x v="588"/>
    <x v="587"/>
    <n v="9000"/>
    <n v="301"/>
    <x v="2"/>
    <x v="13"/>
    <s v="EUR"/>
    <x v="588"/>
    <x v="588"/>
    <b v="0"/>
    <n v="2"/>
    <x v="1"/>
    <x v="7"/>
    <x v="472"/>
    <n v="150.5"/>
    <x v="2"/>
    <x v="7"/>
    <x v="588"/>
    <x v="588"/>
  </r>
  <r>
    <x v="589"/>
    <x v="589"/>
    <x v="588"/>
    <n v="7500"/>
    <n v="1"/>
    <x v="2"/>
    <x v="0"/>
    <s v="USD"/>
    <x v="589"/>
    <x v="589"/>
    <b v="0"/>
    <n v="1"/>
    <x v="1"/>
    <x v="7"/>
    <x v="473"/>
    <n v="1"/>
    <x v="2"/>
    <x v="7"/>
    <x v="589"/>
    <x v="589"/>
  </r>
  <r>
    <x v="590"/>
    <x v="590"/>
    <x v="589"/>
    <n v="5000"/>
    <n v="223"/>
    <x v="2"/>
    <x v="1"/>
    <s v="GBP"/>
    <x v="590"/>
    <x v="590"/>
    <b v="0"/>
    <n v="9"/>
    <x v="1"/>
    <x v="7"/>
    <x v="474"/>
    <n v="24.777777777777779"/>
    <x v="2"/>
    <x v="7"/>
    <x v="590"/>
    <x v="590"/>
  </r>
  <r>
    <x v="591"/>
    <x v="591"/>
    <x v="590"/>
    <n v="100000"/>
    <n v="61"/>
    <x v="2"/>
    <x v="0"/>
    <s v="USD"/>
    <x v="591"/>
    <x v="591"/>
    <b v="0"/>
    <n v="2"/>
    <x v="1"/>
    <x v="7"/>
    <x v="475"/>
    <n v="30.5"/>
    <x v="2"/>
    <x v="7"/>
    <x v="591"/>
    <x v="591"/>
  </r>
  <r>
    <x v="592"/>
    <x v="592"/>
    <x v="591"/>
    <n v="7500"/>
    <n v="250"/>
    <x v="2"/>
    <x v="0"/>
    <s v="USD"/>
    <x v="592"/>
    <x v="592"/>
    <b v="0"/>
    <n v="1"/>
    <x v="1"/>
    <x v="7"/>
    <x v="422"/>
    <n v="250"/>
    <x v="2"/>
    <x v="7"/>
    <x v="592"/>
    <x v="592"/>
  </r>
  <r>
    <x v="593"/>
    <x v="593"/>
    <x v="592"/>
    <n v="500"/>
    <n v="115"/>
    <x v="2"/>
    <x v="1"/>
    <s v="GBP"/>
    <x v="593"/>
    <x v="593"/>
    <b v="0"/>
    <n v="7"/>
    <x v="1"/>
    <x v="7"/>
    <x v="476"/>
    <n v="16.428571428571427"/>
    <x v="2"/>
    <x v="7"/>
    <x v="593"/>
    <x v="593"/>
  </r>
  <r>
    <x v="594"/>
    <x v="594"/>
    <x v="593"/>
    <n v="25000"/>
    <n v="26"/>
    <x v="2"/>
    <x v="0"/>
    <s v="USD"/>
    <x v="594"/>
    <x v="594"/>
    <b v="0"/>
    <n v="2"/>
    <x v="1"/>
    <x v="7"/>
    <x v="477"/>
    <n v="13"/>
    <x v="2"/>
    <x v="7"/>
    <x v="594"/>
    <x v="594"/>
  </r>
  <r>
    <x v="595"/>
    <x v="595"/>
    <x v="594"/>
    <n v="100000"/>
    <n v="426"/>
    <x v="2"/>
    <x v="0"/>
    <s v="USD"/>
    <x v="595"/>
    <x v="595"/>
    <b v="0"/>
    <n v="8"/>
    <x v="1"/>
    <x v="7"/>
    <x v="478"/>
    <n v="53.25"/>
    <x v="2"/>
    <x v="7"/>
    <x v="595"/>
    <x v="595"/>
  </r>
  <r>
    <x v="596"/>
    <x v="596"/>
    <x v="595"/>
    <n v="20000"/>
    <n v="6"/>
    <x v="2"/>
    <x v="0"/>
    <s v="USD"/>
    <x v="596"/>
    <x v="596"/>
    <b v="0"/>
    <n v="2"/>
    <x v="1"/>
    <x v="7"/>
    <x v="479"/>
    <n v="3"/>
    <x v="2"/>
    <x v="7"/>
    <x v="596"/>
    <x v="596"/>
  </r>
  <r>
    <x v="597"/>
    <x v="597"/>
    <x v="596"/>
    <n v="7500"/>
    <n v="20"/>
    <x v="2"/>
    <x v="0"/>
    <s v="USD"/>
    <x v="597"/>
    <x v="597"/>
    <b v="0"/>
    <n v="2"/>
    <x v="1"/>
    <x v="7"/>
    <x v="480"/>
    <n v="10"/>
    <x v="2"/>
    <x v="7"/>
    <x v="597"/>
    <x v="597"/>
  </r>
  <r>
    <x v="598"/>
    <x v="598"/>
    <x v="597"/>
    <n v="2500"/>
    <n v="850"/>
    <x v="2"/>
    <x v="0"/>
    <s v="USD"/>
    <x v="598"/>
    <x v="598"/>
    <b v="0"/>
    <n v="7"/>
    <x v="1"/>
    <x v="7"/>
    <x v="481"/>
    <n v="121.42857142857143"/>
    <x v="2"/>
    <x v="7"/>
    <x v="598"/>
    <x v="598"/>
  </r>
  <r>
    <x v="599"/>
    <x v="599"/>
    <x v="598"/>
    <n v="50000"/>
    <n v="31"/>
    <x v="2"/>
    <x v="0"/>
    <s v="USD"/>
    <x v="599"/>
    <x v="599"/>
    <b v="0"/>
    <n v="2"/>
    <x v="1"/>
    <x v="7"/>
    <x v="482"/>
    <n v="15.5"/>
    <x v="2"/>
    <x v="7"/>
    <x v="599"/>
    <x v="599"/>
  </r>
  <r>
    <x v="600"/>
    <x v="600"/>
    <x v="599"/>
    <n v="5000"/>
    <n v="100"/>
    <x v="1"/>
    <x v="0"/>
    <s v="USD"/>
    <x v="600"/>
    <x v="600"/>
    <b v="0"/>
    <n v="1"/>
    <x v="1"/>
    <x v="7"/>
    <x v="172"/>
    <n v="100"/>
    <x v="2"/>
    <x v="7"/>
    <x v="600"/>
    <x v="600"/>
  </r>
  <r>
    <x v="601"/>
    <x v="601"/>
    <x v="600"/>
    <n v="10000"/>
    <n v="140"/>
    <x v="1"/>
    <x v="5"/>
    <s v="CAD"/>
    <x v="601"/>
    <x v="601"/>
    <b v="0"/>
    <n v="6"/>
    <x v="1"/>
    <x v="7"/>
    <x v="483"/>
    <n v="23.333333333333332"/>
    <x v="2"/>
    <x v="7"/>
    <x v="601"/>
    <x v="601"/>
  </r>
  <r>
    <x v="602"/>
    <x v="602"/>
    <x v="601"/>
    <n v="70000"/>
    <n v="0"/>
    <x v="1"/>
    <x v="0"/>
    <s v="USD"/>
    <x v="602"/>
    <x v="602"/>
    <b v="0"/>
    <n v="0"/>
    <x v="1"/>
    <x v="7"/>
    <x v="109"/>
    <e v="#DIV/0!"/>
    <x v="2"/>
    <x v="7"/>
    <x v="602"/>
    <x v="602"/>
  </r>
  <r>
    <x v="603"/>
    <x v="603"/>
    <x v="602"/>
    <n v="15000"/>
    <n v="590.02"/>
    <x v="1"/>
    <x v="0"/>
    <s v="USD"/>
    <x v="603"/>
    <x v="603"/>
    <b v="0"/>
    <n v="13"/>
    <x v="1"/>
    <x v="7"/>
    <x v="484"/>
    <n v="45.386153846153846"/>
    <x v="2"/>
    <x v="7"/>
    <x v="603"/>
    <x v="603"/>
  </r>
  <r>
    <x v="604"/>
    <x v="604"/>
    <x v="603"/>
    <n v="1500"/>
    <n v="0"/>
    <x v="1"/>
    <x v="0"/>
    <s v="USD"/>
    <x v="604"/>
    <x v="604"/>
    <b v="0"/>
    <n v="0"/>
    <x v="1"/>
    <x v="7"/>
    <x v="109"/>
    <e v="#DIV/0!"/>
    <x v="2"/>
    <x v="7"/>
    <x v="604"/>
    <x v="604"/>
  </r>
  <r>
    <x v="605"/>
    <x v="605"/>
    <x v="604"/>
    <n v="5000"/>
    <n v="131"/>
    <x v="1"/>
    <x v="0"/>
    <s v="USD"/>
    <x v="605"/>
    <x v="605"/>
    <b v="0"/>
    <n v="8"/>
    <x v="1"/>
    <x v="7"/>
    <x v="485"/>
    <n v="16.375"/>
    <x v="2"/>
    <x v="7"/>
    <x v="605"/>
    <x v="605"/>
  </r>
  <r>
    <x v="606"/>
    <x v="606"/>
    <x v="605"/>
    <n v="5000"/>
    <n v="10"/>
    <x v="1"/>
    <x v="9"/>
    <s v="EUR"/>
    <x v="606"/>
    <x v="606"/>
    <b v="0"/>
    <n v="1"/>
    <x v="1"/>
    <x v="7"/>
    <x v="418"/>
    <n v="10"/>
    <x v="2"/>
    <x v="7"/>
    <x v="606"/>
    <x v="606"/>
  </r>
  <r>
    <x v="607"/>
    <x v="607"/>
    <x v="606"/>
    <n v="250"/>
    <n v="0"/>
    <x v="1"/>
    <x v="0"/>
    <s v="USD"/>
    <x v="607"/>
    <x v="607"/>
    <b v="0"/>
    <n v="0"/>
    <x v="1"/>
    <x v="7"/>
    <x v="109"/>
    <e v="#DIV/0!"/>
    <x v="2"/>
    <x v="7"/>
    <x v="607"/>
    <x v="607"/>
  </r>
  <r>
    <x v="608"/>
    <x v="608"/>
    <x v="607"/>
    <n v="150000"/>
    <n v="1461"/>
    <x v="1"/>
    <x v="0"/>
    <s v="USD"/>
    <x v="608"/>
    <x v="608"/>
    <b v="0"/>
    <n v="5"/>
    <x v="1"/>
    <x v="7"/>
    <x v="486"/>
    <n v="292.2"/>
    <x v="2"/>
    <x v="7"/>
    <x v="608"/>
    <x v="608"/>
  </r>
  <r>
    <x v="609"/>
    <x v="609"/>
    <x v="608"/>
    <n v="780"/>
    <n v="5"/>
    <x v="1"/>
    <x v="1"/>
    <s v="GBP"/>
    <x v="609"/>
    <x v="609"/>
    <b v="0"/>
    <n v="1"/>
    <x v="1"/>
    <x v="7"/>
    <x v="487"/>
    <n v="5"/>
    <x v="2"/>
    <x v="7"/>
    <x v="609"/>
    <x v="609"/>
  </r>
  <r>
    <x v="610"/>
    <x v="610"/>
    <x v="609"/>
    <n v="13803"/>
    <n v="0"/>
    <x v="1"/>
    <x v="0"/>
    <s v="USD"/>
    <x v="610"/>
    <x v="610"/>
    <b v="0"/>
    <n v="0"/>
    <x v="1"/>
    <x v="7"/>
    <x v="109"/>
    <e v="#DIV/0!"/>
    <x v="2"/>
    <x v="7"/>
    <x v="610"/>
    <x v="610"/>
  </r>
  <r>
    <x v="611"/>
    <x v="611"/>
    <x v="610"/>
    <n v="80000"/>
    <n v="0"/>
    <x v="1"/>
    <x v="6"/>
    <s v="EUR"/>
    <x v="611"/>
    <x v="611"/>
    <b v="0"/>
    <n v="0"/>
    <x v="1"/>
    <x v="7"/>
    <x v="109"/>
    <e v="#DIV/0!"/>
    <x v="2"/>
    <x v="7"/>
    <x v="611"/>
    <x v="611"/>
  </r>
  <r>
    <x v="612"/>
    <x v="612"/>
    <x v="611"/>
    <n v="10000"/>
    <n v="0"/>
    <x v="1"/>
    <x v="13"/>
    <s v="EUR"/>
    <x v="612"/>
    <x v="612"/>
    <b v="0"/>
    <n v="0"/>
    <x v="1"/>
    <x v="7"/>
    <x v="109"/>
    <e v="#DIV/0!"/>
    <x v="2"/>
    <x v="7"/>
    <x v="612"/>
    <x v="612"/>
  </r>
  <r>
    <x v="613"/>
    <x v="613"/>
    <x v="612"/>
    <n v="60000"/>
    <n v="12818"/>
    <x v="1"/>
    <x v="0"/>
    <s v="USD"/>
    <x v="613"/>
    <x v="613"/>
    <b v="0"/>
    <n v="121"/>
    <x v="1"/>
    <x v="7"/>
    <x v="488"/>
    <n v="105.93388429752066"/>
    <x v="2"/>
    <x v="7"/>
    <x v="613"/>
    <x v="613"/>
  </r>
  <r>
    <x v="614"/>
    <x v="614"/>
    <x v="613"/>
    <n v="10000"/>
    <n v="0"/>
    <x v="1"/>
    <x v="0"/>
    <s v="USD"/>
    <x v="614"/>
    <x v="614"/>
    <b v="0"/>
    <n v="0"/>
    <x v="1"/>
    <x v="7"/>
    <x v="109"/>
    <e v="#DIV/0!"/>
    <x v="2"/>
    <x v="7"/>
    <x v="614"/>
    <x v="614"/>
  </r>
  <r>
    <x v="615"/>
    <x v="615"/>
    <x v="614"/>
    <n v="515"/>
    <n v="0"/>
    <x v="1"/>
    <x v="4"/>
    <s v="NZD"/>
    <x v="615"/>
    <x v="615"/>
    <b v="0"/>
    <n v="0"/>
    <x v="1"/>
    <x v="7"/>
    <x v="109"/>
    <e v="#DIV/0!"/>
    <x v="2"/>
    <x v="7"/>
    <x v="615"/>
    <x v="615"/>
  </r>
  <r>
    <x v="616"/>
    <x v="616"/>
    <x v="615"/>
    <n v="5000"/>
    <n v="0"/>
    <x v="1"/>
    <x v="6"/>
    <s v="EUR"/>
    <x v="616"/>
    <x v="616"/>
    <b v="0"/>
    <n v="0"/>
    <x v="1"/>
    <x v="7"/>
    <x v="109"/>
    <e v="#DIV/0!"/>
    <x v="2"/>
    <x v="7"/>
    <x v="616"/>
    <x v="616"/>
  </r>
  <r>
    <x v="617"/>
    <x v="617"/>
    <x v="616"/>
    <n v="2000"/>
    <n v="60"/>
    <x v="1"/>
    <x v="1"/>
    <s v="GBP"/>
    <x v="617"/>
    <x v="617"/>
    <b v="0"/>
    <n v="3"/>
    <x v="1"/>
    <x v="7"/>
    <x v="419"/>
    <n v="20"/>
    <x v="2"/>
    <x v="7"/>
    <x v="617"/>
    <x v="617"/>
  </r>
  <r>
    <x v="618"/>
    <x v="618"/>
    <x v="617"/>
    <n v="400"/>
    <n v="0"/>
    <x v="1"/>
    <x v="0"/>
    <s v="USD"/>
    <x v="618"/>
    <x v="618"/>
    <b v="0"/>
    <n v="0"/>
    <x v="1"/>
    <x v="7"/>
    <x v="109"/>
    <e v="#DIV/0!"/>
    <x v="2"/>
    <x v="7"/>
    <x v="618"/>
    <x v="618"/>
  </r>
  <r>
    <x v="619"/>
    <x v="619"/>
    <x v="618"/>
    <n v="2500000"/>
    <n v="1"/>
    <x v="1"/>
    <x v="0"/>
    <s v="USD"/>
    <x v="619"/>
    <x v="619"/>
    <b v="0"/>
    <n v="1"/>
    <x v="1"/>
    <x v="7"/>
    <x v="489"/>
    <n v="1"/>
    <x v="2"/>
    <x v="7"/>
    <x v="619"/>
    <x v="619"/>
  </r>
  <r>
    <x v="620"/>
    <x v="620"/>
    <x v="619"/>
    <n v="30000"/>
    <n v="300"/>
    <x v="1"/>
    <x v="5"/>
    <s v="CAD"/>
    <x v="620"/>
    <x v="620"/>
    <b v="0"/>
    <n v="1"/>
    <x v="1"/>
    <x v="7"/>
    <x v="460"/>
    <n v="300"/>
    <x v="2"/>
    <x v="7"/>
    <x v="620"/>
    <x v="620"/>
  </r>
  <r>
    <x v="621"/>
    <x v="621"/>
    <x v="620"/>
    <n v="25000"/>
    <n v="261"/>
    <x v="1"/>
    <x v="0"/>
    <s v="USD"/>
    <x v="621"/>
    <x v="621"/>
    <b v="0"/>
    <n v="3"/>
    <x v="1"/>
    <x v="7"/>
    <x v="490"/>
    <n v="87"/>
    <x v="2"/>
    <x v="7"/>
    <x v="621"/>
    <x v="621"/>
  </r>
  <r>
    <x v="622"/>
    <x v="622"/>
    <x v="621"/>
    <n v="6000"/>
    <n v="341"/>
    <x v="1"/>
    <x v="0"/>
    <s v="USD"/>
    <x v="622"/>
    <x v="622"/>
    <b v="0"/>
    <n v="9"/>
    <x v="1"/>
    <x v="7"/>
    <x v="491"/>
    <n v="37.888888888888886"/>
    <x v="2"/>
    <x v="7"/>
    <x v="622"/>
    <x v="622"/>
  </r>
  <r>
    <x v="623"/>
    <x v="623"/>
    <x v="622"/>
    <n v="75000"/>
    <n v="0"/>
    <x v="1"/>
    <x v="2"/>
    <s v="AUD"/>
    <x v="623"/>
    <x v="623"/>
    <b v="0"/>
    <n v="0"/>
    <x v="1"/>
    <x v="7"/>
    <x v="109"/>
    <e v="#DIV/0!"/>
    <x v="2"/>
    <x v="7"/>
    <x v="623"/>
    <x v="623"/>
  </r>
  <r>
    <x v="624"/>
    <x v="624"/>
    <x v="623"/>
    <n v="5000"/>
    <n v="0"/>
    <x v="1"/>
    <x v="0"/>
    <s v="USD"/>
    <x v="624"/>
    <x v="624"/>
    <b v="0"/>
    <n v="0"/>
    <x v="1"/>
    <x v="7"/>
    <x v="109"/>
    <e v="#DIV/0!"/>
    <x v="2"/>
    <x v="7"/>
    <x v="624"/>
    <x v="624"/>
  </r>
  <r>
    <x v="625"/>
    <x v="625"/>
    <x v="624"/>
    <n v="25000"/>
    <n v="0"/>
    <x v="1"/>
    <x v="5"/>
    <s v="CAD"/>
    <x v="625"/>
    <x v="625"/>
    <b v="0"/>
    <n v="0"/>
    <x v="1"/>
    <x v="7"/>
    <x v="109"/>
    <e v="#DIV/0!"/>
    <x v="2"/>
    <x v="7"/>
    <x v="625"/>
    <x v="625"/>
  </r>
  <r>
    <x v="626"/>
    <x v="626"/>
    <x v="625"/>
    <n v="25000"/>
    <n v="4345"/>
    <x v="1"/>
    <x v="0"/>
    <s v="USD"/>
    <x v="626"/>
    <x v="626"/>
    <b v="0"/>
    <n v="39"/>
    <x v="1"/>
    <x v="7"/>
    <x v="492"/>
    <n v="111.41025641025641"/>
    <x v="2"/>
    <x v="7"/>
    <x v="626"/>
    <x v="626"/>
  </r>
  <r>
    <x v="627"/>
    <x v="627"/>
    <x v="626"/>
    <n v="450000"/>
    <n v="90"/>
    <x v="1"/>
    <x v="11"/>
    <s v="SEK"/>
    <x v="627"/>
    <x v="627"/>
    <b v="0"/>
    <n v="1"/>
    <x v="1"/>
    <x v="7"/>
    <x v="459"/>
    <n v="90"/>
    <x v="2"/>
    <x v="7"/>
    <x v="627"/>
    <x v="627"/>
  </r>
  <r>
    <x v="628"/>
    <x v="628"/>
    <x v="627"/>
    <n v="5000"/>
    <n v="0"/>
    <x v="1"/>
    <x v="0"/>
    <s v="USD"/>
    <x v="628"/>
    <x v="628"/>
    <b v="0"/>
    <n v="0"/>
    <x v="1"/>
    <x v="7"/>
    <x v="109"/>
    <e v="#DIV/0!"/>
    <x v="2"/>
    <x v="7"/>
    <x v="628"/>
    <x v="628"/>
  </r>
  <r>
    <x v="629"/>
    <x v="629"/>
    <x v="628"/>
    <n v="200000"/>
    <n v="350"/>
    <x v="1"/>
    <x v="2"/>
    <s v="AUD"/>
    <x v="629"/>
    <x v="629"/>
    <b v="0"/>
    <n v="3"/>
    <x v="1"/>
    <x v="7"/>
    <x v="493"/>
    <n v="116.66666666666667"/>
    <x v="2"/>
    <x v="7"/>
    <x v="629"/>
    <x v="629"/>
  </r>
  <r>
    <x v="630"/>
    <x v="630"/>
    <x v="629"/>
    <n v="11999"/>
    <n v="10"/>
    <x v="1"/>
    <x v="0"/>
    <s v="USD"/>
    <x v="630"/>
    <x v="630"/>
    <b v="0"/>
    <n v="1"/>
    <x v="1"/>
    <x v="7"/>
    <x v="494"/>
    <n v="10"/>
    <x v="2"/>
    <x v="7"/>
    <x v="630"/>
    <x v="630"/>
  </r>
  <r>
    <x v="631"/>
    <x v="631"/>
    <x v="630"/>
    <n v="50000"/>
    <n v="690"/>
    <x v="1"/>
    <x v="5"/>
    <s v="CAD"/>
    <x v="631"/>
    <x v="631"/>
    <b v="0"/>
    <n v="9"/>
    <x v="1"/>
    <x v="7"/>
    <x v="495"/>
    <n v="76.666666666666671"/>
    <x v="2"/>
    <x v="7"/>
    <x v="631"/>
    <x v="631"/>
  </r>
  <r>
    <x v="632"/>
    <x v="632"/>
    <x v="631"/>
    <n v="20000"/>
    <n v="0"/>
    <x v="1"/>
    <x v="9"/>
    <s v="EUR"/>
    <x v="632"/>
    <x v="632"/>
    <b v="0"/>
    <n v="0"/>
    <x v="1"/>
    <x v="7"/>
    <x v="109"/>
    <e v="#DIV/0!"/>
    <x v="2"/>
    <x v="7"/>
    <x v="632"/>
    <x v="632"/>
  </r>
  <r>
    <x v="633"/>
    <x v="633"/>
    <x v="632"/>
    <n v="10000"/>
    <n v="1245"/>
    <x v="1"/>
    <x v="0"/>
    <s v="USD"/>
    <x v="633"/>
    <x v="633"/>
    <b v="0"/>
    <n v="25"/>
    <x v="1"/>
    <x v="7"/>
    <x v="496"/>
    <n v="49.8"/>
    <x v="2"/>
    <x v="7"/>
    <x v="633"/>
    <x v="633"/>
  </r>
  <r>
    <x v="634"/>
    <x v="634"/>
    <x v="633"/>
    <n v="5000"/>
    <n v="1"/>
    <x v="1"/>
    <x v="0"/>
    <s v="USD"/>
    <x v="634"/>
    <x v="634"/>
    <b v="0"/>
    <n v="1"/>
    <x v="1"/>
    <x v="7"/>
    <x v="459"/>
    <n v="1"/>
    <x v="2"/>
    <x v="7"/>
    <x v="634"/>
    <x v="634"/>
  </r>
  <r>
    <x v="635"/>
    <x v="635"/>
    <x v="634"/>
    <n v="25000"/>
    <n v="2"/>
    <x v="1"/>
    <x v="0"/>
    <s v="USD"/>
    <x v="635"/>
    <x v="635"/>
    <b v="0"/>
    <n v="1"/>
    <x v="1"/>
    <x v="7"/>
    <x v="168"/>
    <n v="2"/>
    <x v="2"/>
    <x v="7"/>
    <x v="635"/>
    <x v="635"/>
  </r>
  <r>
    <x v="636"/>
    <x v="636"/>
    <x v="635"/>
    <n v="2000"/>
    <n v="4"/>
    <x v="1"/>
    <x v="1"/>
    <s v="GBP"/>
    <x v="636"/>
    <x v="636"/>
    <b v="0"/>
    <n v="1"/>
    <x v="1"/>
    <x v="7"/>
    <x v="418"/>
    <n v="4"/>
    <x v="2"/>
    <x v="7"/>
    <x v="636"/>
    <x v="636"/>
  </r>
  <r>
    <x v="637"/>
    <x v="637"/>
    <x v="636"/>
    <n v="100000"/>
    <n v="0"/>
    <x v="1"/>
    <x v="1"/>
    <s v="GBP"/>
    <x v="637"/>
    <x v="637"/>
    <b v="0"/>
    <n v="0"/>
    <x v="1"/>
    <x v="7"/>
    <x v="109"/>
    <e v="#DIV/0!"/>
    <x v="2"/>
    <x v="7"/>
    <x v="637"/>
    <x v="637"/>
  </r>
  <r>
    <x v="638"/>
    <x v="638"/>
    <x v="637"/>
    <n v="200000"/>
    <n v="18"/>
    <x v="1"/>
    <x v="12"/>
    <s v="EUR"/>
    <x v="638"/>
    <x v="638"/>
    <b v="0"/>
    <n v="6"/>
    <x v="1"/>
    <x v="7"/>
    <x v="497"/>
    <n v="3"/>
    <x v="2"/>
    <x v="7"/>
    <x v="638"/>
    <x v="638"/>
  </r>
  <r>
    <x v="639"/>
    <x v="639"/>
    <x v="638"/>
    <n v="1000000"/>
    <n v="1"/>
    <x v="1"/>
    <x v="0"/>
    <s v="USD"/>
    <x v="639"/>
    <x v="639"/>
    <b v="0"/>
    <n v="1"/>
    <x v="1"/>
    <x v="7"/>
    <x v="498"/>
    <n v="1"/>
    <x v="2"/>
    <x v="7"/>
    <x v="639"/>
    <x v="639"/>
  </r>
  <r>
    <x v="640"/>
    <x v="640"/>
    <x v="639"/>
    <n v="70"/>
    <n v="101"/>
    <x v="0"/>
    <x v="6"/>
    <s v="EUR"/>
    <x v="640"/>
    <x v="640"/>
    <b v="0"/>
    <n v="2"/>
    <x v="0"/>
    <x v="8"/>
    <x v="499"/>
    <n v="50.5"/>
    <x v="2"/>
    <x v="8"/>
    <x v="640"/>
    <x v="640"/>
  </r>
  <r>
    <x v="641"/>
    <x v="641"/>
    <x v="640"/>
    <n v="40000"/>
    <n v="47665"/>
    <x v="0"/>
    <x v="0"/>
    <s v="USD"/>
    <x v="641"/>
    <x v="641"/>
    <b v="0"/>
    <n v="315"/>
    <x v="0"/>
    <x v="8"/>
    <x v="500"/>
    <n v="151.31746031746033"/>
    <x v="2"/>
    <x v="8"/>
    <x v="641"/>
    <x v="641"/>
  </r>
  <r>
    <x v="642"/>
    <x v="642"/>
    <x v="641"/>
    <n v="20000"/>
    <n v="292097"/>
    <x v="0"/>
    <x v="12"/>
    <s v="EUR"/>
    <x v="642"/>
    <x v="642"/>
    <b v="0"/>
    <n v="2174"/>
    <x v="0"/>
    <x v="8"/>
    <x v="501"/>
    <n v="134.3592456301748"/>
    <x v="2"/>
    <x v="8"/>
    <x v="642"/>
    <x v="642"/>
  </r>
  <r>
    <x v="643"/>
    <x v="643"/>
    <x v="642"/>
    <n v="25000"/>
    <n v="26452"/>
    <x v="0"/>
    <x v="0"/>
    <s v="USD"/>
    <x v="643"/>
    <x v="643"/>
    <b v="0"/>
    <n v="152"/>
    <x v="0"/>
    <x v="8"/>
    <x v="502"/>
    <n v="174.02631578947367"/>
    <x v="2"/>
    <x v="8"/>
    <x v="643"/>
    <x v="643"/>
  </r>
  <r>
    <x v="644"/>
    <x v="644"/>
    <x v="643"/>
    <n v="25000"/>
    <n v="75029.48"/>
    <x v="0"/>
    <x v="0"/>
    <s v="USD"/>
    <x v="644"/>
    <x v="644"/>
    <b v="0"/>
    <n v="1021"/>
    <x v="0"/>
    <x v="8"/>
    <x v="503"/>
    <n v="73.486268364348675"/>
    <x v="2"/>
    <x v="8"/>
    <x v="644"/>
    <x v="644"/>
  </r>
  <r>
    <x v="645"/>
    <x v="645"/>
    <x v="644"/>
    <n v="2000"/>
    <n v="5574"/>
    <x v="0"/>
    <x v="0"/>
    <s v="USD"/>
    <x v="645"/>
    <x v="645"/>
    <b v="0"/>
    <n v="237"/>
    <x v="0"/>
    <x v="8"/>
    <x v="504"/>
    <n v="23.518987341772153"/>
    <x v="2"/>
    <x v="8"/>
    <x v="645"/>
    <x v="645"/>
  </r>
  <r>
    <x v="646"/>
    <x v="646"/>
    <x v="645"/>
    <n v="800"/>
    <n v="1055.01"/>
    <x v="0"/>
    <x v="0"/>
    <s v="USD"/>
    <x v="646"/>
    <x v="646"/>
    <b v="0"/>
    <n v="27"/>
    <x v="0"/>
    <x v="8"/>
    <x v="505"/>
    <n v="39.074444444444445"/>
    <x v="2"/>
    <x v="8"/>
    <x v="646"/>
    <x v="646"/>
  </r>
  <r>
    <x v="647"/>
    <x v="647"/>
    <x v="646"/>
    <n v="2000"/>
    <n v="2141"/>
    <x v="0"/>
    <x v="5"/>
    <s v="CAD"/>
    <x v="647"/>
    <x v="647"/>
    <b v="0"/>
    <n v="17"/>
    <x v="0"/>
    <x v="8"/>
    <x v="506"/>
    <n v="125.94117647058823"/>
    <x v="2"/>
    <x v="8"/>
    <x v="647"/>
    <x v="647"/>
  </r>
  <r>
    <x v="648"/>
    <x v="648"/>
    <x v="647"/>
    <n v="35000"/>
    <n v="44388"/>
    <x v="0"/>
    <x v="0"/>
    <s v="USD"/>
    <x v="648"/>
    <x v="648"/>
    <b v="0"/>
    <n v="27"/>
    <x v="0"/>
    <x v="8"/>
    <x v="507"/>
    <n v="1644"/>
    <x v="2"/>
    <x v="8"/>
    <x v="648"/>
    <x v="648"/>
  </r>
  <r>
    <x v="649"/>
    <x v="649"/>
    <x v="648"/>
    <n v="2500"/>
    <n v="3499"/>
    <x v="0"/>
    <x v="0"/>
    <s v="USD"/>
    <x v="649"/>
    <x v="649"/>
    <b v="0"/>
    <n v="82"/>
    <x v="0"/>
    <x v="8"/>
    <x v="508"/>
    <n v="42.670731707317074"/>
    <x v="2"/>
    <x v="8"/>
    <x v="649"/>
    <x v="649"/>
  </r>
  <r>
    <x v="650"/>
    <x v="650"/>
    <x v="649"/>
    <n v="1500"/>
    <n v="1686"/>
    <x v="0"/>
    <x v="0"/>
    <s v="USD"/>
    <x v="650"/>
    <x v="650"/>
    <b v="0"/>
    <n v="48"/>
    <x v="0"/>
    <x v="8"/>
    <x v="509"/>
    <n v="35.125"/>
    <x v="2"/>
    <x v="8"/>
    <x v="650"/>
    <x v="650"/>
  </r>
  <r>
    <x v="651"/>
    <x v="651"/>
    <x v="650"/>
    <n v="25000"/>
    <n v="25132"/>
    <x v="0"/>
    <x v="0"/>
    <s v="USD"/>
    <x v="651"/>
    <x v="651"/>
    <b v="0"/>
    <n v="105"/>
    <x v="0"/>
    <x v="8"/>
    <x v="510"/>
    <n v="239.35238095238094"/>
    <x v="2"/>
    <x v="8"/>
    <x v="651"/>
    <x v="651"/>
  </r>
  <r>
    <x v="652"/>
    <x v="652"/>
    <x v="651"/>
    <n v="3000"/>
    <n v="3014"/>
    <x v="0"/>
    <x v="0"/>
    <s v="USD"/>
    <x v="652"/>
    <x v="652"/>
    <b v="0"/>
    <n v="28"/>
    <x v="0"/>
    <x v="8"/>
    <x v="511"/>
    <n v="107.64285714285714"/>
    <x v="2"/>
    <x v="8"/>
    <x v="652"/>
    <x v="652"/>
  </r>
  <r>
    <x v="653"/>
    <x v="653"/>
    <x v="652"/>
    <n v="75000"/>
    <n v="106084.5"/>
    <x v="0"/>
    <x v="0"/>
    <s v="USD"/>
    <x v="653"/>
    <x v="653"/>
    <b v="0"/>
    <n v="1107"/>
    <x v="0"/>
    <x v="8"/>
    <x v="512"/>
    <n v="95.830623306233065"/>
    <x v="2"/>
    <x v="8"/>
    <x v="653"/>
    <x v="653"/>
  </r>
  <r>
    <x v="654"/>
    <x v="654"/>
    <x v="653"/>
    <n v="12000"/>
    <n v="32075"/>
    <x v="0"/>
    <x v="0"/>
    <s v="USD"/>
    <x v="654"/>
    <x v="654"/>
    <b v="0"/>
    <n v="1013"/>
    <x v="0"/>
    <x v="8"/>
    <x v="513"/>
    <n v="31.663376110562684"/>
    <x v="2"/>
    <x v="8"/>
    <x v="654"/>
    <x v="654"/>
  </r>
  <r>
    <x v="655"/>
    <x v="655"/>
    <x v="654"/>
    <n v="8000"/>
    <n v="11751"/>
    <x v="0"/>
    <x v="0"/>
    <s v="USD"/>
    <x v="655"/>
    <x v="655"/>
    <b v="0"/>
    <n v="274"/>
    <x v="0"/>
    <x v="8"/>
    <x v="514"/>
    <n v="42.886861313868614"/>
    <x v="2"/>
    <x v="8"/>
    <x v="655"/>
    <x v="655"/>
  </r>
  <r>
    <x v="656"/>
    <x v="656"/>
    <x v="655"/>
    <n v="5000"/>
    <n v="10678"/>
    <x v="0"/>
    <x v="0"/>
    <s v="USD"/>
    <x v="656"/>
    <x v="656"/>
    <b v="0"/>
    <n v="87"/>
    <x v="0"/>
    <x v="8"/>
    <x v="515"/>
    <n v="122.73563218390805"/>
    <x v="2"/>
    <x v="8"/>
    <x v="656"/>
    <x v="656"/>
  </r>
  <r>
    <x v="657"/>
    <x v="657"/>
    <x v="656"/>
    <n v="15000"/>
    <n v="18855"/>
    <x v="0"/>
    <x v="0"/>
    <s v="USD"/>
    <x v="657"/>
    <x v="657"/>
    <b v="0"/>
    <n v="99"/>
    <x v="0"/>
    <x v="8"/>
    <x v="516"/>
    <n v="190.45454545454547"/>
    <x v="2"/>
    <x v="8"/>
    <x v="657"/>
    <x v="657"/>
  </r>
  <r>
    <x v="658"/>
    <x v="658"/>
    <x v="657"/>
    <n v="28888"/>
    <n v="30177"/>
    <x v="0"/>
    <x v="0"/>
    <s v="USD"/>
    <x v="658"/>
    <x v="658"/>
    <b v="0"/>
    <n v="276"/>
    <x v="0"/>
    <x v="8"/>
    <x v="517"/>
    <n v="109.33695652173913"/>
    <x v="2"/>
    <x v="8"/>
    <x v="658"/>
    <x v="658"/>
  </r>
  <r>
    <x v="659"/>
    <x v="659"/>
    <x v="658"/>
    <n v="3000"/>
    <n v="3017"/>
    <x v="0"/>
    <x v="0"/>
    <s v="USD"/>
    <x v="659"/>
    <x v="659"/>
    <b v="0"/>
    <n v="21"/>
    <x v="0"/>
    <x v="8"/>
    <x v="518"/>
    <n v="143.66666666666666"/>
    <x v="2"/>
    <x v="8"/>
    <x v="659"/>
    <x v="659"/>
  </r>
  <r>
    <x v="660"/>
    <x v="660"/>
    <x v="659"/>
    <n v="50000"/>
    <n v="1529"/>
    <x v="2"/>
    <x v="0"/>
    <s v="USD"/>
    <x v="660"/>
    <x v="660"/>
    <b v="0"/>
    <n v="18"/>
    <x v="1"/>
    <x v="8"/>
    <x v="519"/>
    <n v="84.944444444444443"/>
    <x v="2"/>
    <x v="8"/>
    <x v="660"/>
    <x v="660"/>
  </r>
  <r>
    <x v="661"/>
    <x v="661"/>
    <x v="660"/>
    <n v="10000"/>
    <n v="95"/>
    <x v="2"/>
    <x v="0"/>
    <s v="USD"/>
    <x v="661"/>
    <x v="661"/>
    <b v="0"/>
    <n v="9"/>
    <x v="1"/>
    <x v="8"/>
    <x v="520"/>
    <n v="10.555555555555555"/>
    <x v="2"/>
    <x v="8"/>
    <x v="661"/>
    <x v="661"/>
  </r>
  <r>
    <x v="662"/>
    <x v="662"/>
    <x v="661"/>
    <n v="39000"/>
    <n v="156"/>
    <x v="2"/>
    <x v="0"/>
    <s v="USD"/>
    <x v="662"/>
    <x v="662"/>
    <b v="0"/>
    <n v="4"/>
    <x v="1"/>
    <x v="8"/>
    <x v="177"/>
    <n v="39"/>
    <x v="2"/>
    <x v="8"/>
    <x v="662"/>
    <x v="662"/>
  </r>
  <r>
    <x v="663"/>
    <x v="663"/>
    <x v="662"/>
    <n v="200000"/>
    <n v="700"/>
    <x v="2"/>
    <x v="8"/>
    <s v="DKK"/>
    <x v="663"/>
    <x v="663"/>
    <b v="0"/>
    <n v="7"/>
    <x v="1"/>
    <x v="8"/>
    <x v="521"/>
    <n v="100"/>
    <x v="2"/>
    <x v="8"/>
    <x v="663"/>
    <x v="663"/>
  </r>
  <r>
    <x v="664"/>
    <x v="664"/>
    <x v="663"/>
    <n v="12000"/>
    <n v="904"/>
    <x v="2"/>
    <x v="0"/>
    <s v="USD"/>
    <x v="664"/>
    <x v="664"/>
    <b v="0"/>
    <n v="29"/>
    <x v="1"/>
    <x v="8"/>
    <x v="522"/>
    <n v="31.172413793103448"/>
    <x v="2"/>
    <x v="8"/>
    <x v="664"/>
    <x v="664"/>
  </r>
  <r>
    <x v="665"/>
    <x v="665"/>
    <x v="664"/>
    <n v="10000"/>
    <n v="1864"/>
    <x v="2"/>
    <x v="0"/>
    <s v="USD"/>
    <x v="665"/>
    <x v="665"/>
    <b v="0"/>
    <n v="12"/>
    <x v="1"/>
    <x v="8"/>
    <x v="523"/>
    <n v="155.33333333333334"/>
    <x v="2"/>
    <x v="8"/>
    <x v="665"/>
    <x v="665"/>
  </r>
  <r>
    <x v="666"/>
    <x v="666"/>
    <x v="665"/>
    <n v="200000"/>
    <n v="8"/>
    <x v="2"/>
    <x v="0"/>
    <s v="USD"/>
    <x v="666"/>
    <x v="666"/>
    <b v="0"/>
    <n v="4"/>
    <x v="1"/>
    <x v="8"/>
    <x v="524"/>
    <n v="2"/>
    <x v="2"/>
    <x v="8"/>
    <x v="666"/>
    <x v="666"/>
  </r>
  <r>
    <x v="667"/>
    <x v="667"/>
    <x v="666"/>
    <n v="50000"/>
    <n v="5010"/>
    <x v="2"/>
    <x v="13"/>
    <s v="EUR"/>
    <x v="667"/>
    <x v="667"/>
    <b v="0"/>
    <n v="28"/>
    <x v="1"/>
    <x v="8"/>
    <x v="525"/>
    <n v="178.92857142857142"/>
    <x v="2"/>
    <x v="8"/>
    <x v="667"/>
    <x v="667"/>
  </r>
  <r>
    <x v="668"/>
    <x v="668"/>
    <x v="667"/>
    <n v="15000"/>
    <n v="684"/>
    <x v="2"/>
    <x v="0"/>
    <s v="USD"/>
    <x v="668"/>
    <x v="668"/>
    <b v="0"/>
    <n v="25"/>
    <x v="1"/>
    <x v="8"/>
    <x v="526"/>
    <n v="27.36"/>
    <x v="2"/>
    <x v="8"/>
    <x v="668"/>
    <x v="668"/>
  </r>
  <r>
    <x v="669"/>
    <x v="669"/>
    <x v="668"/>
    <n v="200000"/>
    <n v="43015"/>
    <x v="2"/>
    <x v="11"/>
    <s v="SEK"/>
    <x v="669"/>
    <x v="669"/>
    <b v="0"/>
    <n v="28"/>
    <x v="1"/>
    <x v="8"/>
    <x v="527"/>
    <n v="1536.25"/>
    <x v="2"/>
    <x v="8"/>
    <x v="669"/>
    <x v="669"/>
  </r>
  <r>
    <x v="670"/>
    <x v="670"/>
    <x v="669"/>
    <n v="90000"/>
    <n v="26349"/>
    <x v="2"/>
    <x v="13"/>
    <s v="EUR"/>
    <x v="670"/>
    <x v="670"/>
    <b v="0"/>
    <n v="310"/>
    <x v="1"/>
    <x v="8"/>
    <x v="528"/>
    <n v="84.99677419354839"/>
    <x v="2"/>
    <x v="8"/>
    <x v="670"/>
    <x v="670"/>
  </r>
  <r>
    <x v="671"/>
    <x v="671"/>
    <x v="670"/>
    <n v="30000"/>
    <n v="11828"/>
    <x v="2"/>
    <x v="0"/>
    <s v="USD"/>
    <x v="671"/>
    <x v="671"/>
    <b v="0"/>
    <n v="15"/>
    <x v="1"/>
    <x v="8"/>
    <x v="529"/>
    <n v="788.5333333333333"/>
    <x v="2"/>
    <x v="8"/>
    <x v="671"/>
    <x v="671"/>
  </r>
  <r>
    <x v="672"/>
    <x v="672"/>
    <x v="671"/>
    <n v="50000"/>
    <n v="10814"/>
    <x v="2"/>
    <x v="0"/>
    <s v="USD"/>
    <x v="672"/>
    <x v="672"/>
    <b v="0"/>
    <n v="215"/>
    <x v="1"/>
    <x v="8"/>
    <x v="530"/>
    <n v="50.29767441860465"/>
    <x v="2"/>
    <x v="8"/>
    <x v="672"/>
    <x v="672"/>
  </r>
  <r>
    <x v="673"/>
    <x v="673"/>
    <x v="672"/>
    <n v="100000"/>
    <n v="205"/>
    <x v="2"/>
    <x v="0"/>
    <s v="USD"/>
    <x v="673"/>
    <x v="673"/>
    <b v="0"/>
    <n v="3"/>
    <x v="1"/>
    <x v="8"/>
    <x v="531"/>
    <n v="68.333333333333329"/>
    <x v="2"/>
    <x v="8"/>
    <x v="673"/>
    <x v="673"/>
  </r>
  <r>
    <x v="674"/>
    <x v="674"/>
    <x v="673"/>
    <n v="50000"/>
    <n v="15"/>
    <x v="2"/>
    <x v="0"/>
    <s v="USD"/>
    <x v="674"/>
    <x v="674"/>
    <b v="0"/>
    <n v="2"/>
    <x v="1"/>
    <x v="8"/>
    <x v="479"/>
    <n v="7.5"/>
    <x v="2"/>
    <x v="8"/>
    <x v="674"/>
    <x v="674"/>
  </r>
  <r>
    <x v="675"/>
    <x v="675"/>
    <x v="674"/>
    <n v="6000"/>
    <n v="891"/>
    <x v="2"/>
    <x v="0"/>
    <s v="USD"/>
    <x v="675"/>
    <x v="675"/>
    <b v="0"/>
    <n v="26"/>
    <x v="1"/>
    <x v="8"/>
    <x v="532"/>
    <n v="34.269230769230766"/>
    <x v="2"/>
    <x v="8"/>
    <x v="675"/>
    <x v="675"/>
  </r>
  <r>
    <x v="676"/>
    <x v="676"/>
    <x v="675"/>
    <n v="100000"/>
    <n v="1471"/>
    <x v="2"/>
    <x v="5"/>
    <s v="CAD"/>
    <x v="676"/>
    <x v="676"/>
    <b v="0"/>
    <n v="24"/>
    <x v="1"/>
    <x v="8"/>
    <x v="533"/>
    <n v="61.291666666666664"/>
    <x v="2"/>
    <x v="8"/>
    <x v="676"/>
    <x v="676"/>
  </r>
  <r>
    <x v="677"/>
    <x v="677"/>
    <x v="676"/>
    <n v="50000"/>
    <n v="12792"/>
    <x v="2"/>
    <x v="13"/>
    <s v="EUR"/>
    <x v="677"/>
    <x v="677"/>
    <b v="0"/>
    <n v="96"/>
    <x v="1"/>
    <x v="8"/>
    <x v="534"/>
    <n v="133.25"/>
    <x v="2"/>
    <x v="8"/>
    <x v="677"/>
    <x v="677"/>
  </r>
  <r>
    <x v="678"/>
    <x v="678"/>
    <x v="677"/>
    <n v="29000"/>
    <n v="1108"/>
    <x v="2"/>
    <x v="0"/>
    <s v="USD"/>
    <x v="678"/>
    <x v="678"/>
    <b v="0"/>
    <n v="17"/>
    <x v="1"/>
    <x v="8"/>
    <x v="535"/>
    <n v="65.17647058823529"/>
    <x v="2"/>
    <x v="8"/>
    <x v="678"/>
    <x v="678"/>
  </r>
  <r>
    <x v="679"/>
    <x v="679"/>
    <x v="678"/>
    <n v="57000"/>
    <n v="8827"/>
    <x v="2"/>
    <x v="0"/>
    <s v="USD"/>
    <x v="679"/>
    <x v="679"/>
    <b v="0"/>
    <n v="94"/>
    <x v="1"/>
    <x v="8"/>
    <x v="536"/>
    <n v="93.90425531914893"/>
    <x v="2"/>
    <x v="8"/>
    <x v="679"/>
    <x v="679"/>
  </r>
  <r>
    <x v="680"/>
    <x v="680"/>
    <x v="679"/>
    <n v="75000"/>
    <n v="19434"/>
    <x v="2"/>
    <x v="0"/>
    <s v="USD"/>
    <x v="680"/>
    <x v="680"/>
    <b v="0"/>
    <n v="129"/>
    <x v="1"/>
    <x v="8"/>
    <x v="537"/>
    <n v="150.65116279069767"/>
    <x v="2"/>
    <x v="8"/>
    <x v="680"/>
    <x v="680"/>
  </r>
  <r>
    <x v="681"/>
    <x v="681"/>
    <x v="680"/>
    <n v="2500"/>
    <n v="1"/>
    <x v="2"/>
    <x v="0"/>
    <s v="USD"/>
    <x v="681"/>
    <x v="681"/>
    <b v="0"/>
    <n v="1"/>
    <x v="1"/>
    <x v="8"/>
    <x v="167"/>
    <n v="1"/>
    <x v="2"/>
    <x v="8"/>
    <x v="681"/>
    <x v="681"/>
  </r>
  <r>
    <x v="682"/>
    <x v="682"/>
    <x v="681"/>
    <n v="50000"/>
    <n v="53"/>
    <x v="2"/>
    <x v="0"/>
    <s v="USD"/>
    <x v="682"/>
    <x v="682"/>
    <b v="0"/>
    <n v="4"/>
    <x v="1"/>
    <x v="8"/>
    <x v="538"/>
    <n v="13.25"/>
    <x v="2"/>
    <x v="8"/>
    <x v="682"/>
    <x v="682"/>
  </r>
  <r>
    <x v="683"/>
    <x v="683"/>
    <x v="682"/>
    <n v="35000"/>
    <n v="298"/>
    <x v="2"/>
    <x v="0"/>
    <s v="USD"/>
    <x v="683"/>
    <x v="683"/>
    <b v="0"/>
    <n v="3"/>
    <x v="1"/>
    <x v="8"/>
    <x v="539"/>
    <n v="99.333333333333329"/>
    <x v="2"/>
    <x v="8"/>
    <x v="683"/>
    <x v="683"/>
  </r>
  <r>
    <x v="684"/>
    <x v="684"/>
    <x v="683"/>
    <n v="320000"/>
    <n v="23948"/>
    <x v="2"/>
    <x v="0"/>
    <s v="USD"/>
    <x v="684"/>
    <x v="684"/>
    <b v="0"/>
    <n v="135"/>
    <x v="1"/>
    <x v="8"/>
    <x v="540"/>
    <n v="177.39259259259259"/>
    <x v="2"/>
    <x v="8"/>
    <x v="684"/>
    <x v="684"/>
  </r>
  <r>
    <x v="685"/>
    <x v="685"/>
    <x v="684"/>
    <n v="2000"/>
    <n v="553"/>
    <x v="2"/>
    <x v="0"/>
    <s v="USD"/>
    <x v="685"/>
    <x v="685"/>
    <b v="0"/>
    <n v="10"/>
    <x v="1"/>
    <x v="8"/>
    <x v="541"/>
    <n v="55.3"/>
    <x v="2"/>
    <x v="8"/>
    <x v="685"/>
    <x v="685"/>
  </r>
  <r>
    <x v="686"/>
    <x v="686"/>
    <x v="685"/>
    <n v="500000"/>
    <n v="0"/>
    <x v="2"/>
    <x v="13"/>
    <s v="EUR"/>
    <x v="686"/>
    <x v="686"/>
    <b v="0"/>
    <n v="0"/>
    <x v="1"/>
    <x v="8"/>
    <x v="109"/>
    <e v="#DIV/0!"/>
    <x v="2"/>
    <x v="8"/>
    <x v="686"/>
    <x v="686"/>
  </r>
  <r>
    <x v="687"/>
    <x v="687"/>
    <x v="686"/>
    <n v="100000"/>
    <n v="3550"/>
    <x v="2"/>
    <x v="14"/>
    <s v="MXN"/>
    <x v="687"/>
    <x v="687"/>
    <b v="0"/>
    <n v="6"/>
    <x v="1"/>
    <x v="8"/>
    <x v="542"/>
    <n v="591.66666666666663"/>
    <x v="2"/>
    <x v="8"/>
    <x v="687"/>
    <x v="687"/>
  </r>
  <r>
    <x v="688"/>
    <x v="688"/>
    <x v="687"/>
    <n v="20000"/>
    <n v="14598"/>
    <x v="2"/>
    <x v="0"/>
    <s v="USD"/>
    <x v="688"/>
    <x v="688"/>
    <b v="0"/>
    <n v="36"/>
    <x v="1"/>
    <x v="8"/>
    <x v="543"/>
    <n v="405.5"/>
    <x v="2"/>
    <x v="8"/>
    <x v="688"/>
    <x v="688"/>
  </r>
  <r>
    <x v="689"/>
    <x v="689"/>
    <x v="688"/>
    <n v="200000"/>
    <n v="115297.5"/>
    <x v="2"/>
    <x v="0"/>
    <s v="USD"/>
    <x v="689"/>
    <x v="689"/>
    <b v="0"/>
    <n v="336"/>
    <x v="1"/>
    <x v="8"/>
    <x v="544"/>
    <n v="343.14732142857144"/>
    <x v="2"/>
    <x v="8"/>
    <x v="689"/>
    <x v="689"/>
  </r>
  <r>
    <x v="690"/>
    <x v="690"/>
    <x v="689"/>
    <n v="20000"/>
    <n v="2468"/>
    <x v="2"/>
    <x v="0"/>
    <s v="USD"/>
    <x v="690"/>
    <x v="690"/>
    <b v="0"/>
    <n v="34"/>
    <x v="1"/>
    <x v="8"/>
    <x v="545"/>
    <n v="72.588235294117652"/>
    <x v="2"/>
    <x v="8"/>
    <x v="690"/>
    <x v="690"/>
  </r>
  <r>
    <x v="691"/>
    <x v="691"/>
    <x v="690"/>
    <n v="50000"/>
    <n v="260"/>
    <x v="2"/>
    <x v="0"/>
    <s v="USD"/>
    <x v="691"/>
    <x v="691"/>
    <b v="0"/>
    <n v="10"/>
    <x v="1"/>
    <x v="8"/>
    <x v="546"/>
    <n v="26"/>
    <x v="2"/>
    <x v="8"/>
    <x v="691"/>
    <x v="691"/>
  </r>
  <r>
    <x v="692"/>
    <x v="692"/>
    <x v="691"/>
    <n v="20000"/>
    <n v="1306"/>
    <x v="2"/>
    <x v="1"/>
    <s v="GBP"/>
    <x v="692"/>
    <x v="692"/>
    <b v="0"/>
    <n v="201"/>
    <x v="1"/>
    <x v="8"/>
    <x v="547"/>
    <n v="6.4975124378109452"/>
    <x v="2"/>
    <x v="8"/>
    <x v="692"/>
    <x v="692"/>
  </r>
  <r>
    <x v="693"/>
    <x v="693"/>
    <x v="692"/>
    <n v="100000"/>
    <n v="35338"/>
    <x v="2"/>
    <x v="0"/>
    <s v="USD"/>
    <x v="693"/>
    <x v="693"/>
    <b v="0"/>
    <n v="296"/>
    <x v="1"/>
    <x v="8"/>
    <x v="548"/>
    <n v="119.38513513513513"/>
    <x v="2"/>
    <x v="8"/>
    <x v="693"/>
    <x v="693"/>
  </r>
  <r>
    <x v="694"/>
    <x v="694"/>
    <x v="693"/>
    <n v="150000"/>
    <n v="590"/>
    <x v="2"/>
    <x v="0"/>
    <s v="USD"/>
    <x v="694"/>
    <x v="694"/>
    <b v="0"/>
    <n v="7"/>
    <x v="1"/>
    <x v="8"/>
    <x v="549"/>
    <n v="84.285714285714292"/>
    <x v="2"/>
    <x v="8"/>
    <x v="694"/>
    <x v="694"/>
  </r>
  <r>
    <x v="695"/>
    <x v="695"/>
    <x v="694"/>
    <n v="60000"/>
    <n v="636"/>
    <x v="2"/>
    <x v="0"/>
    <s v="USD"/>
    <x v="695"/>
    <x v="695"/>
    <b v="0"/>
    <n v="7"/>
    <x v="1"/>
    <x v="8"/>
    <x v="550"/>
    <n v="90.857142857142861"/>
    <x v="2"/>
    <x v="8"/>
    <x v="695"/>
    <x v="695"/>
  </r>
  <r>
    <x v="696"/>
    <x v="696"/>
    <x v="695"/>
    <n v="175000"/>
    <n v="1"/>
    <x v="2"/>
    <x v="9"/>
    <s v="EUR"/>
    <x v="696"/>
    <x v="696"/>
    <b v="0"/>
    <n v="1"/>
    <x v="1"/>
    <x v="8"/>
    <x v="551"/>
    <n v="1"/>
    <x v="2"/>
    <x v="8"/>
    <x v="696"/>
    <x v="696"/>
  </r>
  <r>
    <x v="697"/>
    <x v="697"/>
    <x v="696"/>
    <n v="5000"/>
    <n v="2319"/>
    <x v="2"/>
    <x v="12"/>
    <s v="EUR"/>
    <x v="697"/>
    <x v="697"/>
    <b v="0"/>
    <n v="114"/>
    <x v="1"/>
    <x v="8"/>
    <x v="552"/>
    <n v="20.342105263157894"/>
    <x v="2"/>
    <x v="8"/>
    <x v="697"/>
    <x v="697"/>
  </r>
  <r>
    <x v="698"/>
    <x v="698"/>
    <x v="697"/>
    <n v="100000"/>
    <n v="15390"/>
    <x v="2"/>
    <x v="0"/>
    <s v="USD"/>
    <x v="698"/>
    <x v="698"/>
    <b v="0"/>
    <n v="29"/>
    <x v="1"/>
    <x v="8"/>
    <x v="553"/>
    <n v="530.68965517241384"/>
    <x v="2"/>
    <x v="8"/>
    <x v="698"/>
    <x v="698"/>
  </r>
  <r>
    <x v="699"/>
    <x v="699"/>
    <x v="698"/>
    <n v="130000"/>
    <n v="107148.74"/>
    <x v="2"/>
    <x v="0"/>
    <s v="USD"/>
    <x v="699"/>
    <x v="699"/>
    <b v="0"/>
    <n v="890"/>
    <x v="1"/>
    <x v="8"/>
    <x v="554"/>
    <n v="120.39184269662923"/>
    <x v="2"/>
    <x v="8"/>
    <x v="699"/>
    <x v="699"/>
  </r>
  <r>
    <x v="700"/>
    <x v="700"/>
    <x v="699"/>
    <n v="15000"/>
    <n v="403"/>
    <x v="2"/>
    <x v="3"/>
    <s v="EUR"/>
    <x v="700"/>
    <x v="700"/>
    <b v="0"/>
    <n v="31"/>
    <x v="1"/>
    <x v="8"/>
    <x v="555"/>
    <n v="13"/>
    <x v="2"/>
    <x v="8"/>
    <x v="700"/>
    <x v="700"/>
  </r>
  <r>
    <x v="701"/>
    <x v="701"/>
    <x v="700"/>
    <n v="23000"/>
    <n v="6118"/>
    <x v="2"/>
    <x v="1"/>
    <s v="GBP"/>
    <x v="701"/>
    <x v="701"/>
    <b v="0"/>
    <n v="21"/>
    <x v="1"/>
    <x v="8"/>
    <x v="556"/>
    <n v="291.33333333333331"/>
    <x v="2"/>
    <x v="8"/>
    <x v="701"/>
    <x v="701"/>
  </r>
  <r>
    <x v="702"/>
    <x v="702"/>
    <x v="701"/>
    <n v="15000"/>
    <n v="4622.01"/>
    <x v="2"/>
    <x v="0"/>
    <s v="USD"/>
    <x v="702"/>
    <x v="702"/>
    <b v="0"/>
    <n v="37"/>
    <x v="1"/>
    <x v="8"/>
    <x v="557"/>
    <n v="124.9191891891892"/>
    <x v="2"/>
    <x v="8"/>
    <x v="702"/>
    <x v="702"/>
  </r>
  <r>
    <x v="703"/>
    <x v="703"/>
    <x v="702"/>
    <n v="15000"/>
    <n v="837"/>
    <x v="2"/>
    <x v="0"/>
    <s v="USD"/>
    <x v="703"/>
    <x v="703"/>
    <b v="0"/>
    <n v="7"/>
    <x v="1"/>
    <x v="8"/>
    <x v="558"/>
    <n v="119.57142857142857"/>
    <x v="2"/>
    <x v="8"/>
    <x v="703"/>
    <x v="703"/>
  </r>
  <r>
    <x v="704"/>
    <x v="704"/>
    <x v="703"/>
    <n v="55000"/>
    <n v="481"/>
    <x v="2"/>
    <x v="5"/>
    <s v="CAD"/>
    <x v="704"/>
    <x v="704"/>
    <b v="0"/>
    <n v="4"/>
    <x v="1"/>
    <x v="8"/>
    <x v="559"/>
    <n v="120.25"/>
    <x v="2"/>
    <x v="8"/>
    <x v="704"/>
    <x v="704"/>
  </r>
  <r>
    <x v="705"/>
    <x v="705"/>
    <x v="704"/>
    <n v="100000"/>
    <n v="977"/>
    <x v="2"/>
    <x v="9"/>
    <s v="EUR"/>
    <x v="705"/>
    <x v="705"/>
    <b v="0"/>
    <n v="5"/>
    <x v="1"/>
    <x v="8"/>
    <x v="560"/>
    <n v="195.4"/>
    <x v="2"/>
    <x v="8"/>
    <x v="705"/>
    <x v="705"/>
  </r>
  <r>
    <x v="706"/>
    <x v="706"/>
    <x v="705"/>
    <n v="100000"/>
    <n v="0"/>
    <x v="2"/>
    <x v="3"/>
    <s v="EUR"/>
    <x v="706"/>
    <x v="706"/>
    <b v="0"/>
    <n v="0"/>
    <x v="1"/>
    <x v="8"/>
    <x v="109"/>
    <e v="#DIV/0!"/>
    <x v="2"/>
    <x v="8"/>
    <x v="706"/>
    <x v="706"/>
  </r>
  <r>
    <x v="707"/>
    <x v="707"/>
    <x v="706"/>
    <n v="68000"/>
    <n v="53670.6"/>
    <x v="2"/>
    <x v="1"/>
    <s v="GBP"/>
    <x v="707"/>
    <x v="707"/>
    <b v="0"/>
    <n v="456"/>
    <x v="1"/>
    <x v="8"/>
    <x v="561"/>
    <n v="117.69868421052631"/>
    <x v="2"/>
    <x v="8"/>
    <x v="707"/>
    <x v="707"/>
  </r>
  <r>
    <x v="708"/>
    <x v="708"/>
    <x v="707"/>
    <n v="40000"/>
    <n v="8837"/>
    <x v="2"/>
    <x v="1"/>
    <s v="GBP"/>
    <x v="708"/>
    <x v="708"/>
    <b v="0"/>
    <n v="369"/>
    <x v="1"/>
    <x v="8"/>
    <x v="562"/>
    <n v="23.948509485094849"/>
    <x v="2"/>
    <x v="8"/>
    <x v="708"/>
    <x v="708"/>
  </r>
  <r>
    <x v="709"/>
    <x v="709"/>
    <x v="708"/>
    <n v="15000"/>
    <n v="61"/>
    <x v="2"/>
    <x v="0"/>
    <s v="USD"/>
    <x v="709"/>
    <x v="709"/>
    <b v="0"/>
    <n v="2"/>
    <x v="1"/>
    <x v="8"/>
    <x v="563"/>
    <n v="30.5"/>
    <x v="2"/>
    <x v="8"/>
    <x v="709"/>
    <x v="709"/>
  </r>
  <r>
    <x v="710"/>
    <x v="710"/>
    <x v="709"/>
    <n v="1200"/>
    <n v="0"/>
    <x v="2"/>
    <x v="5"/>
    <s v="CAD"/>
    <x v="710"/>
    <x v="710"/>
    <b v="0"/>
    <n v="0"/>
    <x v="1"/>
    <x v="8"/>
    <x v="109"/>
    <e v="#DIV/0!"/>
    <x v="2"/>
    <x v="8"/>
    <x v="710"/>
    <x v="710"/>
  </r>
  <r>
    <x v="711"/>
    <x v="711"/>
    <x v="710"/>
    <n v="100000"/>
    <n v="33791"/>
    <x v="2"/>
    <x v="9"/>
    <s v="EUR"/>
    <x v="711"/>
    <x v="711"/>
    <b v="0"/>
    <n v="338"/>
    <x v="1"/>
    <x v="8"/>
    <x v="564"/>
    <n v="99.973372781065095"/>
    <x v="2"/>
    <x v="8"/>
    <x v="711"/>
    <x v="711"/>
  </r>
  <r>
    <x v="712"/>
    <x v="712"/>
    <x v="711"/>
    <n v="48500"/>
    <n v="105"/>
    <x v="2"/>
    <x v="0"/>
    <s v="USD"/>
    <x v="712"/>
    <x v="712"/>
    <b v="0"/>
    <n v="4"/>
    <x v="1"/>
    <x v="8"/>
    <x v="565"/>
    <n v="26.25"/>
    <x v="2"/>
    <x v="8"/>
    <x v="712"/>
    <x v="712"/>
  </r>
  <r>
    <x v="713"/>
    <x v="713"/>
    <x v="712"/>
    <n v="25000"/>
    <n v="199"/>
    <x v="2"/>
    <x v="13"/>
    <s v="EUR"/>
    <x v="713"/>
    <x v="713"/>
    <b v="0"/>
    <n v="1"/>
    <x v="1"/>
    <x v="8"/>
    <x v="566"/>
    <n v="199"/>
    <x v="2"/>
    <x v="8"/>
    <x v="713"/>
    <x v="713"/>
  </r>
  <r>
    <x v="714"/>
    <x v="714"/>
    <x v="713"/>
    <n v="15000"/>
    <n v="2249"/>
    <x v="2"/>
    <x v="0"/>
    <s v="USD"/>
    <x v="714"/>
    <x v="714"/>
    <b v="0"/>
    <n v="28"/>
    <x v="1"/>
    <x v="8"/>
    <x v="567"/>
    <n v="80.321428571428569"/>
    <x v="2"/>
    <x v="8"/>
    <x v="714"/>
    <x v="714"/>
  </r>
  <r>
    <x v="715"/>
    <x v="715"/>
    <x v="714"/>
    <n v="27500"/>
    <n v="1389"/>
    <x v="2"/>
    <x v="0"/>
    <s v="USD"/>
    <x v="715"/>
    <x v="715"/>
    <b v="0"/>
    <n v="12"/>
    <x v="1"/>
    <x v="8"/>
    <x v="568"/>
    <n v="115.75"/>
    <x v="2"/>
    <x v="8"/>
    <x v="715"/>
    <x v="715"/>
  </r>
  <r>
    <x v="716"/>
    <x v="716"/>
    <x v="715"/>
    <n v="7000"/>
    <n v="715"/>
    <x v="2"/>
    <x v="0"/>
    <s v="USD"/>
    <x v="716"/>
    <x v="716"/>
    <b v="0"/>
    <n v="16"/>
    <x v="1"/>
    <x v="8"/>
    <x v="569"/>
    <n v="44.6875"/>
    <x v="2"/>
    <x v="8"/>
    <x v="716"/>
    <x v="716"/>
  </r>
  <r>
    <x v="717"/>
    <x v="717"/>
    <x v="716"/>
    <n v="100000"/>
    <n v="305"/>
    <x v="2"/>
    <x v="0"/>
    <s v="USD"/>
    <x v="717"/>
    <x v="717"/>
    <b v="0"/>
    <n v="4"/>
    <x v="1"/>
    <x v="8"/>
    <x v="570"/>
    <n v="76.25"/>
    <x v="2"/>
    <x v="8"/>
    <x v="717"/>
    <x v="717"/>
  </r>
  <r>
    <x v="718"/>
    <x v="718"/>
    <x v="717"/>
    <n v="12000"/>
    <n v="90"/>
    <x v="2"/>
    <x v="0"/>
    <s v="USD"/>
    <x v="718"/>
    <x v="718"/>
    <b v="0"/>
    <n v="4"/>
    <x v="1"/>
    <x v="8"/>
    <x v="571"/>
    <n v="22.5"/>
    <x v="2"/>
    <x v="8"/>
    <x v="718"/>
    <x v="718"/>
  </r>
  <r>
    <x v="719"/>
    <x v="719"/>
    <x v="718"/>
    <n v="15000"/>
    <n v="194"/>
    <x v="2"/>
    <x v="0"/>
    <s v="USD"/>
    <x v="719"/>
    <x v="719"/>
    <b v="0"/>
    <n v="10"/>
    <x v="1"/>
    <x v="8"/>
    <x v="572"/>
    <n v="19.399999999999999"/>
    <x v="2"/>
    <x v="8"/>
    <x v="719"/>
    <x v="719"/>
  </r>
  <r>
    <x v="720"/>
    <x v="720"/>
    <x v="719"/>
    <n v="1900"/>
    <n v="2735"/>
    <x v="0"/>
    <x v="0"/>
    <s v="USD"/>
    <x v="720"/>
    <x v="720"/>
    <b v="0"/>
    <n v="41"/>
    <x v="0"/>
    <x v="9"/>
    <x v="573"/>
    <n v="66.707317073170728"/>
    <x v="3"/>
    <x v="9"/>
    <x v="720"/>
    <x v="720"/>
  </r>
  <r>
    <x v="721"/>
    <x v="721"/>
    <x v="720"/>
    <n v="8200"/>
    <n v="10013"/>
    <x v="0"/>
    <x v="0"/>
    <s v="USD"/>
    <x v="721"/>
    <x v="721"/>
    <b v="0"/>
    <n v="119"/>
    <x v="0"/>
    <x v="9"/>
    <x v="574"/>
    <n v="84.142857142857139"/>
    <x v="3"/>
    <x v="9"/>
    <x v="721"/>
    <x v="721"/>
  </r>
  <r>
    <x v="722"/>
    <x v="722"/>
    <x v="721"/>
    <n v="25000"/>
    <n v="33006"/>
    <x v="0"/>
    <x v="0"/>
    <s v="USD"/>
    <x v="722"/>
    <x v="722"/>
    <b v="0"/>
    <n v="153"/>
    <x v="0"/>
    <x v="9"/>
    <x v="575"/>
    <n v="215.72549019607843"/>
    <x v="3"/>
    <x v="9"/>
    <x v="722"/>
    <x v="722"/>
  </r>
  <r>
    <x v="723"/>
    <x v="723"/>
    <x v="722"/>
    <n v="5000"/>
    <n v="5469"/>
    <x v="0"/>
    <x v="0"/>
    <s v="USD"/>
    <x v="723"/>
    <x v="723"/>
    <b v="0"/>
    <n v="100"/>
    <x v="0"/>
    <x v="9"/>
    <x v="576"/>
    <n v="54.69"/>
    <x v="3"/>
    <x v="9"/>
    <x v="723"/>
    <x v="723"/>
  </r>
  <r>
    <x v="724"/>
    <x v="724"/>
    <x v="723"/>
    <n v="7000"/>
    <n v="7383.01"/>
    <x v="0"/>
    <x v="0"/>
    <s v="USD"/>
    <x v="724"/>
    <x v="724"/>
    <b v="0"/>
    <n v="143"/>
    <x v="0"/>
    <x v="9"/>
    <x v="577"/>
    <n v="51.62944055944056"/>
    <x v="3"/>
    <x v="9"/>
    <x v="724"/>
    <x v="724"/>
  </r>
  <r>
    <x v="725"/>
    <x v="725"/>
    <x v="724"/>
    <n v="20000"/>
    <n v="20070"/>
    <x v="0"/>
    <x v="0"/>
    <s v="USD"/>
    <x v="725"/>
    <x v="725"/>
    <b v="0"/>
    <n v="140"/>
    <x v="0"/>
    <x v="9"/>
    <x v="28"/>
    <n v="143.35714285714286"/>
    <x v="3"/>
    <x v="9"/>
    <x v="725"/>
    <x v="725"/>
  </r>
  <r>
    <x v="726"/>
    <x v="726"/>
    <x v="725"/>
    <n v="2500"/>
    <n v="2535"/>
    <x v="0"/>
    <x v="0"/>
    <s v="USD"/>
    <x v="726"/>
    <x v="726"/>
    <b v="0"/>
    <n v="35"/>
    <x v="0"/>
    <x v="9"/>
    <x v="578"/>
    <n v="72.428571428571431"/>
    <x v="3"/>
    <x v="9"/>
    <x v="726"/>
    <x v="726"/>
  </r>
  <r>
    <x v="727"/>
    <x v="727"/>
    <x v="726"/>
    <n v="3500"/>
    <n v="5443"/>
    <x v="0"/>
    <x v="0"/>
    <s v="USD"/>
    <x v="727"/>
    <x v="727"/>
    <b v="0"/>
    <n v="149"/>
    <x v="0"/>
    <x v="9"/>
    <x v="579"/>
    <n v="36.530201342281877"/>
    <x v="3"/>
    <x v="9"/>
    <x v="727"/>
    <x v="727"/>
  </r>
  <r>
    <x v="728"/>
    <x v="728"/>
    <x v="727"/>
    <n v="7500"/>
    <n v="7917.45"/>
    <x v="0"/>
    <x v="0"/>
    <s v="USD"/>
    <x v="728"/>
    <x v="728"/>
    <b v="0"/>
    <n v="130"/>
    <x v="0"/>
    <x v="9"/>
    <x v="580"/>
    <n v="60.903461538461535"/>
    <x v="3"/>
    <x v="9"/>
    <x v="728"/>
    <x v="728"/>
  </r>
  <r>
    <x v="729"/>
    <x v="729"/>
    <x v="728"/>
    <n v="4000"/>
    <n v="5226"/>
    <x v="0"/>
    <x v="0"/>
    <s v="USD"/>
    <x v="729"/>
    <x v="729"/>
    <b v="0"/>
    <n v="120"/>
    <x v="0"/>
    <x v="9"/>
    <x v="314"/>
    <n v="43.55"/>
    <x v="3"/>
    <x v="9"/>
    <x v="729"/>
    <x v="729"/>
  </r>
  <r>
    <x v="730"/>
    <x v="730"/>
    <x v="729"/>
    <n v="20000"/>
    <n v="26438"/>
    <x v="0"/>
    <x v="0"/>
    <s v="USD"/>
    <x v="730"/>
    <x v="730"/>
    <b v="0"/>
    <n v="265"/>
    <x v="0"/>
    <x v="9"/>
    <x v="581"/>
    <n v="99.766037735849054"/>
    <x v="3"/>
    <x v="9"/>
    <x v="730"/>
    <x v="730"/>
  </r>
  <r>
    <x v="731"/>
    <x v="731"/>
    <x v="730"/>
    <n v="5000"/>
    <n v="6300"/>
    <x v="0"/>
    <x v="0"/>
    <s v="USD"/>
    <x v="731"/>
    <x v="731"/>
    <b v="0"/>
    <n v="71"/>
    <x v="0"/>
    <x v="9"/>
    <x v="582"/>
    <n v="88.732394366197184"/>
    <x v="3"/>
    <x v="9"/>
    <x v="731"/>
    <x v="731"/>
  </r>
  <r>
    <x v="732"/>
    <x v="732"/>
    <x v="731"/>
    <n v="40"/>
    <n v="64"/>
    <x v="0"/>
    <x v="1"/>
    <s v="GBP"/>
    <x v="732"/>
    <x v="732"/>
    <b v="0"/>
    <n v="13"/>
    <x v="0"/>
    <x v="9"/>
    <x v="583"/>
    <n v="4.9230769230769234"/>
    <x v="3"/>
    <x v="9"/>
    <x v="732"/>
    <x v="732"/>
  </r>
  <r>
    <x v="733"/>
    <x v="733"/>
    <x v="732"/>
    <n v="2500"/>
    <n v="3012"/>
    <x v="0"/>
    <x v="1"/>
    <s v="GBP"/>
    <x v="733"/>
    <x v="733"/>
    <b v="0"/>
    <n v="169"/>
    <x v="0"/>
    <x v="9"/>
    <x v="584"/>
    <n v="17.822485207100591"/>
    <x v="3"/>
    <x v="9"/>
    <x v="733"/>
    <x v="733"/>
  </r>
  <r>
    <x v="734"/>
    <x v="734"/>
    <x v="733"/>
    <n v="8500"/>
    <n v="10670"/>
    <x v="0"/>
    <x v="5"/>
    <s v="CAD"/>
    <x v="734"/>
    <x v="734"/>
    <b v="0"/>
    <n v="57"/>
    <x v="0"/>
    <x v="9"/>
    <x v="585"/>
    <n v="187.19298245614036"/>
    <x v="3"/>
    <x v="9"/>
    <x v="734"/>
    <x v="734"/>
  </r>
  <r>
    <x v="735"/>
    <x v="735"/>
    <x v="734"/>
    <n v="47000"/>
    <n v="53771"/>
    <x v="0"/>
    <x v="0"/>
    <s v="USD"/>
    <x v="735"/>
    <x v="735"/>
    <b v="0"/>
    <n v="229"/>
    <x v="0"/>
    <x v="9"/>
    <x v="586"/>
    <n v="234.80786026200875"/>
    <x v="3"/>
    <x v="9"/>
    <x v="735"/>
    <x v="735"/>
  </r>
  <r>
    <x v="736"/>
    <x v="736"/>
    <x v="735"/>
    <n v="3600"/>
    <n v="11345"/>
    <x v="0"/>
    <x v="0"/>
    <s v="USD"/>
    <x v="736"/>
    <x v="736"/>
    <b v="0"/>
    <n v="108"/>
    <x v="0"/>
    <x v="9"/>
    <x v="587"/>
    <n v="105.04629629629629"/>
    <x v="3"/>
    <x v="9"/>
    <x v="736"/>
    <x v="736"/>
  </r>
  <r>
    <x v="737"/>
    <x v="737"/>
    <x v="736"/>
    <n v="5000"/>
    <n v="6120"/>
    <x v="0"/>
    <x v="0"/>
    <s v="USD"/>
    <x v="737"/>
    <x v="737"/>
    <b v="0"/>
    <n v="108"/>
    <x v="0"/>
    <x v="9"/>
    <x v="588"/>
    <n v="56.666666666666664"/>
    <x v="3"/>
    <x v="9"/>
    <x v="737"/>
    <x v="737"/>
  </r>
  <r>
    <x v="738"/>
    <x v="738"/>
    <x v="737"/>
    <n v="1500"/>
    <n v="1601"/>
    <x v="0"/>
    <x v="0"/>
    <s v="USD"/>
    <x v="738"/>
    <x v="738"/>
    <b v="0"/>
    <n v="41"/>
    <x v="0"/>
    <x v="9"/>
    <x v="589"/>
    <n v="39.048780487804876"/>
    <x v="3"/>
    <x v="9"/>
    <x v="738"/>
    <x v="738"/>
  </r>
  <r>
    <x v="739"/>
    <x v="739"/>
    <x v="738"/>
    <n v="6000"/>
    <n v="9500"/>
    <x v="0"/>
    <x v="0"/>
    <s v="USD"/>
    <x v="739"/>
    <x v="739"/>
    <b v="0"/>
    <n v="139"/>
    <x v="0"/>
    <x v="9"/>
    <x v="590"/>
    <n v="68.345323741007192"/>
    <x v="3"/>
    <x v="9"/>
    <x v="739"/>
    <x v="739"/>
  </r>
  <r>
    <x v="740"/>
    <x v="740"/>
    <x v="739"/>
    <n v="3000"/>
    <n v="3222"/>
    <x v="0"/>
    <x v="0"/>
    <s v="USD"/>
    <x v="740"/>
    <x v="740"/>
    <b v="0"/>
    <n v="19"/>
    <x v="0"/>
    <x v="9"/>
    <x v="202"/>
    <n v="169.57894736842104"/>
    <x v="3"/>
    <x v="9"/>
    <x v="740"/>
    <x v="740"/>
  </r>
  <r>
    <x v="741"/>
    <x v="741"/>
    <x v="740"/>
    <n v="13000"/>
    <n v="13293.8"/>
    <x v="0"/>
    <x v="0"/>
    <s v="USD"/>
    <x v="741"/>
    <x v="741"/>
    <b v="0"/>
    <n v="94"/>
    <x v="0"/>
    <x v="9"/>
    <x v="591"/>
    <n v="141.42340425531913"/>
    <x v="3"/>
    <x v="9"/>
    <x v="741"/>
    <x v="741"/>
  </r>
  <r>
    <x v="742"/>
    <x v="742"/>
    <x v="741"/>
    <n v="1400"/>
    <n v="1550"/>
    <x v="0"/>
    <x v="0"/>
    <s v="USD"/>
    <x v="742"/>
    <x v="742"/>
    <b v="0"/>
    <n v="23"/>
    <x v="0"/>
    <x v="9"/>
    <x v="592"/>
    <n v="67.391304347826093"/>
    <x v="3"/>
    <x v="9"/>
    <x v="742"/>
    <x v="742"/>
  </r>
  <r>
    <x v="743"/>
    <x v="743"/>
    <x v="742"/>
    <n v="550"/>
    <n v="814"/>
    <x v="0"/>
    <x v="0"/>
    <s v="USD"/>
    <x v="743"/>
    <x v="743"/>
    <b v="0"/>
    <n v="15"/>
    <x v="0"/>
    <x v="9"/>
    <x v="593"/>
    <n v="54.266666666666666"/>
    <x v="3"/>
    <x v="9"/>
    <x v="743"/>
    <x v="743"/>
  </r>
  <r>
    <x v="744"/>
    <x v="744"/>
    <x v="743"/>
    <n v="5000"/>
    <n v="5116"/>
    <x v="0"/>
    <x v="0"/>
    <s v="USD"/>
    <x v="744"/>
    <x v="744"/>
    <b v="0"/>
    <n v="62"/>
    <x v="0"/>
    <x v="9"/>
    <x v="594"/>
    <n v="82.516129032258064"/>
    <x v="3"/>
    <x v="9"/>
    <x v="744"/>
    <x v="744"/>
  </r>
  <r>
    <x v="745"/>
    <x v="745"/>
    <x v="744"/>
    <n v="2220"/>
    <n v="3976"/>
    <x v="0"/>
    <x v="0"/>
    <s v="USD"/>
    <x v="745"/>
    <x v="745"/>
    <b v="0"/>
    <n v="74"/>
    <x v="0"/>
    <x v="9"/>
    <x v="595"/>
    <n v="53.729729729729726"/>
    <x v="3"/>
    <x v="9"/>
    <x v="745"/>
    <x v="745"/>
  </r>
  <r>
    <x v="746"/>
    <x v="746"/>
    <x v="745"/>
    <n v="2987"/>
    <n v="3318"/>
    <x v="0"/>
    <x v="0"/>
    <s v="USD"/>
    <x v="746"/>
    <x v="746"/>
    <b v="0"/>
    <n v="97"/>
    <x v="0"/>
    <x v="9"/>
    <x v="596"/>
    <n v="34.206185567010309"/>
    <x v="3"/>
    <x v="9"/>
    <x v="746"/>
    <x v="746"/>
  </r>
  <r>
    <x v="747"/>
    <x v="747"/>
    <x v="746"/>
    <n v="7000"/>
    <n v="7003"/>
    <x v="0"/>
    <x v="9"/>
    <s v="EUR"/>
    <x v="747"/>
    <x v="747"/>
    <b v="0"/>
    <n v="55"/>
    <x v="0"/>
    <x v="9"/>
    <x v="597"/>
    <n v="127.32727272727273"/>
    <x v="3"/>
    <x v="9"/>
    <x v="747"/>
    <x v="747"/>
  </r>
  <r>
    <x v="748"/>
    <x v="748"/>
    <x v="747"/>
    <n v="2000"/>
    <n v="2005"/>
    <x v="0"/>
    <x v="0"/>
    <s v="USD"/>
    <x v="748"/>
    <x v="748"/>
    <b v="0"/>
    <n v="44"/>
    <x v="0"/>
    <x v="9"/>
    <x v="598"/>
    <n v="45.56818181818182"/>
    <x v="3"/>
    <x v="9"/>
    <x v="748"/>
    <x v="748"/>
  </r>
  <r>
    <x v="749"/>
    <x v="749"/>
    <x v="748"/>
    <n v="10000"/>
    <n v="10556"/>
    <x v="0"/>
    <x v="0"/>
    <s v="USD"/>
    <x v="749"/>
    <x v="749"/>
    <b v="0"/>
    <n v="110"/>
    <x v="0"/>
    <x v="9"/>
    <x v="599"/>
    <n v="95.963636363636368"/>
    <x v="3"/>
    <x v="9"/>
    <x v="749"/>
    <x v="749"/>
  </r>
  <r>
    <x v="750"/>
    <x v="750"/>
    <x v="749"/>
    <n v="4444"/>
    <n v="4559"/>
    <x v="0"/>
    <x v="0"/>
    <s v="USD"/>
    <x v="750"/>
    <x v="750"/>
    <b v="0"/>
    <n v="59"/>
    <x v="0"/>
    <x v="9"/>
    <x v="600"/>
    <n v="77.271186440677965"/>
    <x v="3"/>
    <x v="9"/>
    <x v="750"/>
    <x v="750"/>
  </r>
  <r>
    <x v="751"/>
    <x v="751"/>
    <x v="750"/>
    <n v="3000"/>
    <n v="3555"/>
    <x v="0"/>
    <x v="0"/>
    <s v="USD"/>
    <x v="751"/>
    <x v="751"/>
    <b v="0"/>
    <n v="62"/>
    <x v="0"/>
    <x v="9"/>
    <x v="23"/>
    <n v="57.338709677419352"/>
    <x v="3"/>
    <x v="9"/>
    <x v="751"/>
    <x v="751"/>
  </r>
  <r>
    <x v="752"/>
    <x v="752"/>
    <x v="751"/>
    <n v="5000"/>
    <n v="5585"/>
    <x v="0"/>
    <x v="2"/>
    <s v="AUD"/>
    <x v="752"/>
    <x v="752"/>
    <b v="0"/>
    <n v="105"/>
    <x v="0"/>
    <x v="9"/>
    <x v="601"/>
    <n v="53.19047619047619"/>
    <x v="3"/>
    <x v="9"/>
    <x v="752"/>
    <x v="752"/>
  </r>
  <r>
    <x v="753"/>
    <x v="753"/>
    <x v="752"/>
    <n v="10000"/>
    <n v="12800"/>
    <x v="0"/>
    <x v="0"/>
    <s v="USD"/>
    <x v="753"/>
    <x v="753"/>
    <b v="0"/>
    <n v="26"/>
    <x v="0"/>
    <x v="9"/>
    <x v="602"/>
    <n v="492.30769230769232"/>
    <x v="3"/>
    <x v="9"/>
    <x v="753"/>
    <x v="753"/>
  </r>
  <r>
    <x v="754"/>
    <x v="754"/>
    <x v="753"/>
    <n v="2000"/>
    <n v="2075"/>
    <x v="0"/>
    <x v="0"/>
    <s v="USD"/>
    <x v="754"/>
    <x v="754"/>
    <b v="0"/>
    <n v="49"/>
    <x v="0"/>
    <x v="9"/>
    <x v="603"/>
    <n v="42.346938775510203"/>
    <x v="3"/>
    <x v="9"/>
    <x v="754"/>
    <x v="754"/>
  </r>
  <r>
    <x v="755"/>
    <x v="755"/>
    <x v="754"/>
    <n v="2500"/>
    <n v="2547.69"/>
    <x v="0"/>
    <x v="0"/>
    <s v="USD"/>
    <x v="755"/>
    <x v="755"/>
    <b v="0"/>
    <n v="68"/>
    <x v="0"/>
    <x v="9"/>
    <x v="604"/>
    <n v="37.466029411764708"/>
    <x v="3"/>
    <x v="9"/>
    <x v="755"/>
    <x v="755"/>
  </r>
  <r>
    <x v="756"/>
    <x v="756"/>
    <x v="755"/>
    <n v="700"/>
    <n v="824"/>
    <x v="0"/>
    <x v="0"/>
    <s v="USD"/>
    <x v="756"/>
    <x v="756"/>
    <b v="0"/>
    <n v="22"/>
    <x v="0"/>
    <x v="9"/>
    <x v="605"/>
    <n v="37.454545454545453"/>
    <x v="3"/>
    <x v="9"/>
    <x v="756"/>
    <x v="756"/>
  </r>
  <r>
    <x v="757"/>
    <x v="757"/>
    <x v="756"/>
    <n v="250"/>
    <n v="595"/>
    <x v="0"/>
    <x v="0"/>
    <s v="USD"/>
    <x v="757"/>
    <x v="757"/>
    <b v="0"/>
    <n v="18"/>
    <x v="0"/>
    <x v="9"/>
    <x v="606"/>
    <n v="33.055555555555557"/>
    <x v="3"/>
    <x v="9"/>
    <x v="757"/>
    <x v="757"/>
  </r>
  <r>
    <x v="758"/>
    <x v="758"/>
    <x v="757"/>
    <n v="2500"/>
    <n v="2550"/>
    <x v="0"/>
    <x v="0"/>
    <s v="USD"/>
    <x v="758"/>
    <x v="758"/>
    <b v="0"/>
    <n v="19"/>
    <x v="0"/>
    <x v="9"/>
    <x v="607"/>
    <n v="134.21052631578948"/>
    <x v="3"/>
    <x v="9"/>
    <x v="758"/>
    <x v="758"/>
  </r>
  <r>
    <x v="759"/>
    <x v="759"/>
    <x v="758"/>
    <n v="5000"/>
    <n v="5096"/>
    <x v="0"/>
    <x v="1"/>
    <s v="GBP"/>
    <x v="759"/>
    <x v="759"/>
    <b v="0"/>
    <n v="99"/>
    <x v="0"/>
    <x v="9"/>
    <x v="608"/>
    <n v="51.474747474747474"/>
    <x v="3"/>
    <x v="9"/>
    <x v="759"/>
    <x v="759"/>
  </r>
  <r>
    <x v="760"/>
    <x v="760"/>
    <x v="759"/>
    <n v="2200"/>
    <n v="0"/>
    <x v="2"/>
    <x v="0"/>
    <s v="USD"/>
    <x v="760"/>
    <x v="760"/>
    <b v="0"/>
    <n v="0"/>
    <x v="1"/>
    <x v="10"/>
    <x v="109"/>
    <e v="#DIV/0!"/>
    <x v="3"/>
    <x v="10"/>
    <x v="760"/>
    <x v="760"/>
  </r>
  <r>
    <x v="761"/>
    <x v="761"/>
    <x v="760"/>
    <n v="5000"/>
    <n v="235"/>
    <x v="2"/>
    <x v="0"/>
    <s v="USD"/>
    <x v="761"/>
    <x v="761"/>
    <b v="0"/>
    <n v="6"/>
    <x v="1"/>
    <x v="10"/>
    <x v="609"/>
    <n v="39.166666666666664"/>
    <x v="3"/>
    <x v="10"/>
    <x v="761"/>
    <x v="761"/>
  </r>
  <r>
    <x v="762"/>
    <x v="762"/>
    <x v="761"/>
    <n v="3500"/>
    <n v="0"/>
    <x v="2"/>
    <x v="14"/>
    <s v="MXN"/>
    <x v="762"/>
    <x v="762"/>
    <b v="0"/>
    <n v="0"/>
    <x v="1"/>
    <x v="10"/>
    <x v="109"/>
    <e v="#DIV/0!"/>
    <x v="3"/>
    <x v="10"/>
    <x v="762"/>
    <x v="762"/>
  </r>
  <r>
    <x v="763"/>
    <x v="763"/>
    <x v="762"/>
    <n v="4290"/>
    <n v="5"/>
    <x v="2"/>
    <x v="1"/>
    <s v="GBP"/>
    <x v="763"/>
    <x v="763"/>
    <b v="0"/>
    <n v="1"/>
    <x v="1"/>
    <x v="10"/>
    <x v="610"/>
    <n v="5"/>
    <x v="3"/>
    <x v="10"/>
    <x v="763"/>
    <x v="763"/>
  </r>
  <r>
    <x v="764"/>
    <x v="764"/>
    <x v="763"/>
    <n v="5000"/>
    <n v="0"/>
    <x v="2"/>
    <x v="0"/>
    <s v="USD"/>
    <x v="764"/>
    <x v="764"/>
    <b v="0"/>
    <n v="0"/>
    <x v="1"/>
    <x v="10"/>
    <x v="109"/>
    <e v="#DIV/0!"/>
    <x v="3"/>
    <x v="10"/>
    <x v="764"/>
    <x v="764"/>
  </r>
  <r>
    <x v="765"/>
    <x v="765"/>
    <x v="764"/>
    <n v="7000"/>
    <n v="2521"/>
    <x v="2"/>
    <x v="0"/>
    <s v="USD"/>
    <x v="765"/>
    <x v="765"/>
    <b v="0"/>
    <n v="44"/>
    <x v="1"/>
    <x v="10"/>
    <x v="611"/>
    <n v="57.295454545454547"/>
    <x v="3"/>
    <x v="10"/>
    <x v="765"/>
    <x v="765"/>
  </r>
  <r>
    <x v="766"/>
    <x v="766"/>
    <x v="765"/>
    <n v="4000"/>
    <n v="0"/>
    <x v="2"/>
    <x v="5"/>
    <s v="CAD"/>
    <x v="766"/>
    <x v="766"/>
    <b v="0"/>
    <n v="0"/>
    <x v="1"/>
    <x v="10"/>
    <x v="109"/>
    <e v="#DIV/0!"/>
    <x v="3"/>
    <x v="10"/>
    <x v="766"/>
    <x v="766"/>
  </r>
  <r>
    <x v="767"/>
    <x v="767"/>
    <x v="766"/>
    <n v="5000"/>
    <n v="177"/>
    <x v="2"/>
    <x v="0"/>
    <s v="USD"/>
    <x v="767"/>
    <x v="767"/>
    <b v="0"/>
    <n v="3"/>
    <x v="1"/>
    <x v="10"/>
    <x v="612"/>
    <n v="59"/>
    <x v="3"/>
    <x v="10"/>
    <x v="767"/>
    <x v="767"/>
  </r>
  <r>
    <x v="768"/>
    <x v="768"/>
    <x v="767"/>
    <n v="2500"/>
    <n v="0"/>
    <x v="2"/>
    <x v="0"/>
    <s v="USD"/>
    <x v="768"/>
    <x v="768"/>
    <b v="0"/>
    <n v="0"/>
    <x v="1"/>
    <x v="10"/>
    <x v="109"/>
    <e v="#DIV/0!"/>
    <x v="3"/>
    <x v="10"/>
    <x v="768"/>
    <x v="768"/>
  </r>
  <r>
    <x v="769"/>
    <x v="769"/>
    <x v="768"/>
    <n v="4000"/>
    <n v="1656"/>
    <x v="2"/>
    <x v="0"/>
    <s v="USD"/>
    <x v="769"/>
    <x v="769"/>
    <b v="0"/>
    <n v="52"/>
    <x v="1"/>
    <x v="10"/>
    <x v="613"/>
    <n v="31.846153846153847"/>
    <x v="3"/>
    <x v="10"/>
    <x v="769"/>
    <x v="769"/>
  </r>
  <r>
    <x v="770"/>
    <x v="770"/>
    <x v="769"/>
    <n v="17500"/>
    <n v="0"/>
    <x v="2"/>
    <x v="0"/>
    <s v="USD"/>
    <x v="770"/>
    <x v="770"/>
    <b v="0"/>
    <n v="0"/>
    <x v="1"/>
    <x v="10"/>
    <x v="109"/>
    <e v="#DIV/0!"/>
    <x v="3"/>
    <x v="10"/>
    <x v="770"/>
    <x v="770"/>
  </r>
  <r>
    <x v="771"/>
    <x v="771"/>
    <x v="770"/>
    <n v="38000"/>
    <n v="10"/>
    <x v="2"/>
    <x v="0"/>
    <s v="USD"/>
    <x v="771"/>
    <x v="771"/>
    <b v="0"/>
    <n v="1"/>
    <x v="1"/>
    <x v="10"/>
    <x v="614"/>
    <n v="10"/>
    <x v="3"/>
    <x v="10"/>
    <x v="771"/>
    <x v="771"/>
  </r>
  <r>
    <x v="772"/>
    <x v="772"/>
    <x v="771"/>
    <n v="1500"/>
    <n v="50"/>
    <x v="2"/>
    <x v="0"/>
    <s v="USD"/>
    <x v="772"/>
    <x v="772"/>
    <b v="0"/>
    <n v="1"/>
    <x v="1"/>
    <x v="10"/>
    <x v="422"/>
    <n v="50"/>
    <x v="3"/>
    <x v="10"/>
    <x v="772"/>
    <x v="772"/>
  </r>
  <r>
    <x v="773"/>
    <x v="773"/>
    <x v="772"/>
    <n v="3759"/>
    <n v="32"/>
    <x v="2"/>
    <x v="1"/>
    <s v="GBP"/>
    <x v="773"/>
    <x v="773"/>
    <b v="0"/>
    <n v="2"/>
    <x v="1"/>
    <x v="10"/>
    <x v="615"/>
    <n v="16"/>
    <x v="3"/>
    <x v="10"/>
    <x v="773"/>
    <x v="773"/>
  </r>
  <r>
    <x v="774"/>
    <x v="774"/>
    <x v="773"/>
    <n v="500"/>
    <n v="351"/>
    <x v="2"/>
    <x v="0"/>
    <s v="USD"/>
    <x v="774"/>
    <x v="774"/>
    <b v="0"/>
    <n v="9"/>
    <x v="1"/>
    <x v="10"/>
    <x v="616"/>
    <n v="39"/>
    <x v="3"/>
    <x v="10"/>
    <x v="774"/>
    <x v="774"/>
  </r>
  <r>
    <x v="775"/>
    <x v="775"/>
    <x v="774"/>
    <n v="10000"/>
    <n v="170"/>
    <x v="2"/>
    <x v="0"/>
    <s v="USD"/>
    <x v="775"/>
    <x v="775"/>
    <b v="0"/>
    <n v="5"/>
    <x v="1"/>
    <x v="10"/>
    <x v="617"/>
    <n v="34"/>
    <x v="3"/>
    <x v="10"/>
    <x v="775"/>
    <x v="775"/>
  </r>
  <r>
    <x v="776"/>
    <x v="776"/>
    <x v="775"/>
    <n v="7000"/>
    <n v="3598"/>
    <x v="2"/>
    <x v="0"/>
    <s v="USD"/>
    <x v="776"/>
    <x v="776"/>
    <b v="0"/>
    <n v="57"/>
    <x v="1"/>
    <x v="10"/>
    <x v="618"/>
    <n v="63.122807017543863"/>
    <x v="3"/>
    <x v="10"/>
    <x v="776"/>
    <x v="776"/>
  </r>
  <r>
    <x v="777"/>
    <x v="777"/>
    <x v="776"/>
    <n v="3000"/>
    <n v="21"/>
    <x v="2"/>
    <x v="0"/>
    <s v="USD"/>
    <x v="777"/>
    <x v="777"/>
    <b v="0"/>
    <n v="3"/>
    <x v="1"/>
    <x v="10"/>
    <x v="449"/>
    <n v="7"/>
    <x v="3"/>
    <x v="10"/>
    <x v="777"/>
    <x v="777"/>
  </r>
  <r>
    <x v="778"/>
    <x v="778"/>
    <x v="777"/>
    <n v="500"/>
    <n v="2"/>
    <x v="2"/>
    <x v="0"/>
    <s v="USD"/>
    <x v="778"/>
    <x v="778"/>
    <b v="0"/>
    <n v="1"/>
    <x v="1"/>
    <x v="10"/>
    <x v="177"/>
    <n v="2"/>
    <x v="3"/>
    <x v="10"/>
    <x v="778"/>
    <x v="778"/>
  </r>
  <r>
    <x v="779"/>
    <x v="779"/>
    <x v="778"/>
    <n v="15000"/>
    <n v="400"/>
    <x v="2"/>
    <x v="0"/>
    <s v="USD"/>
    <x v="779"/>
    <x v="779"/>
    <b v="0"/>
    <n v="6"/>
    <x v="1"/>
    <x v="10"/>
    <x v="129"/>
    <n v="66.666666666666671"/>
    <x v="3"/>
    <x v="10"/>
    <x v="779"/>
    <x v="779"/>
  </r>
  <r>
    <x v="780"/>
    <x v="780"/>
    <x v="779"/>
    <n v="1000"/>
    <n v="1040"/>
    <x v="0"/>
    <x v="0"/>
    <s v="USD"/>
    <x v="780"/>
    <x v="780"/>
    <b v="0"/>
    <n v="27"/>
    <x v="0"/>
    <x v="11"/>
    <x v="87"/>
    <n v="38.518518518518519"/>
    <x v="4"/>
    <x v="11"/>
    <x v="780"/>
    <x v="780"/>
  </r>
  <r>
    <x v="781"/>
    <x v="781"/>
    <x v="780"/>
    <n v="800"/>
    <n v="1065.23"/>
    <x v="0"/>
    <x v="0"/>
    <s v="USD"/>
    <x v="781"/>
    <x v="781"/>
    <b v="0"/>
    <n v="25"/>
    <x v="0"/>
    <x v="11"/>
    <x v="619"/>
    <n v="42.609200000000001"/>
    <x v="4"/>
    <x v="11"/>
    <x v="781"/>
    <x v="781"/>
  </r>
  <r>
    <x v="782"/>
    <x v="782"/>
    <x v="781"/>
    <n v="700"/>
    <n v="700"/>
    <x v="0"/>
    <x v="0"/>
    <s v="USD"/>
    <x v="782"/>
    <x v="782"/>
    <b v="0"/>
    <n v="14"/>
    <x v="0"/>
    <x v="11"/>
    <x v="31"/>
    <n v="50"/>
    <x v="4"/>
    <x v="11"/>
    <x v="782"/>
    <x v="782"/>
  </r>
  <r>
    <x v="783"/>
    <x v="783"/>
    <x v="782"/>
    <n v="1500"/>
    <n v="2222"/>
    <x v="0"/>
    <x v="0"/>
    <s v="USD"/>
    <x v="783"/>
    <x v="783"/>
    <b v="0"/>
    <n v="35"/>
    <x v="0"/>
    <x v="11"/>
    <x v="620"/>
    <n v="63.485714285714288"/>
    <x v="4"/>
    <x v="11"/>
    <x v="783"/>
    <x v="783"/>
  </r>
  <r>
    <x v="784"/>
    <x v="784"/>
    <x v="783"/>
    <n v="1000"/>
    <n v="1025"/>
    <x v="0"/>
    <x v="0"/>
    <s v="USD"/>
    <x v="784"/>
    <x v="784"/>
    <b v="0"/>
    <n v="10"/>
    <x v="0"/>
    <x v="11"/>
    <x v="78"/>
    <n v="102.5"/>
    <x v="4"/>
    <x v="11"/>
    <x v="784"/>
    <x v="784"/>
  </r>
  <r>
    <x v="785"/>
    <x v="785"/>
    <x v="784"/>
    <n v="500"/>
    <n v="903.14"/>
    <x v="0"/>
    <x v="0"/>
    <s v="USD"/>
    <x v="785"/>
    <x v="785"/>
    <b v="0"/>
    <n v="29"/>
    <x v="0"/>
    <x v="11"/>
    <x v="621"/>
    <n v="31.142758620689655"/>
    <x v="4"/>
    <x v="11"/>
    <x v="785"/>
    <x v="785"/>
  </r>
  <r>
    <x v="786"/>
    <x v="786"/>
    <x v="785"/>
    <n v="5000"/>
    <n v="7140"/>
    <x v="0"/>
    <x v="0"/>
    <s v="USD"/>
    <x v="786"/>
    <x v="786"/>
    <b v="0"/>
    <n v="44"/>
    <x v="0"/>
    <x v="11"/>
    <x v="622"/>
    <n v="162.27272727272728"/>
    <x v="4"/>
    <x v="11"/>
    <x v="786"/>
    <x v="786"/>
  </r>
  <r>
    <x v="787"/>
    <x v="787"/>
    <x v="786"/>
    <n v="1200"/>
    <n v="1370"/>
    <x v="0"/>
    <x v="0"/>
    <s v="USD"/>
    <x v="787"/>
    <x v="787"/>
    <b v="0"/>
    <n v="17"/>
    <x v="0"/>
    <x v="11"/>
    <x v="623"/>
    <n v="80.588235294117652"/>
    <x v="4"/>
    <x v="11"/>
    <x v="787"/>
    <x v="787"/>
  </r>
  <r>
    <x v="788"/>
    <x v="788"/>
    <x v="787"/>
    <n v="1000"/>
    <n v="2035.05"/>
    <x v="0"/>
    <x v="0"/>
    <s v="USD"/>
    <x v="788"/>
    <x v="788"/>
    <b v="0"/>
    <n v="34"/>
    <x v="0"/>
    <x v="11"/>
    <x v="624"/>
    <n v="59.85441176470588"/>
    <x v="4"/>
    <x v="11"/>
    <x v="788"/>
    <x v="788"/>
  </r>
  <r>
    <x v="789"/>
    <x v="789"/>
    <x v="788"/>
    <n v="1700"/>
    <n v="1860"/>
    <x v="0"/>
    <x v="0"/>
    <s v="USD"/>
    <x v="789"/>
    <x v="789"/>
    <b v="0"/>
    <n v="14"/>
    <x v="0"/>
    <x v="11"/>
    <x v="625"/>
    <n v="132.85714285714286"/>
    <x v="4"/>
    <x v="11"/>
    <x v="789"/>
    <x v="789"/>
  </r>
  <r>
    <x v="790"/>
    <x v="790"/>
    <x v="789"/>
    <n v="10000"/>
    <n v="14437.46"/>
    <x v="0"/>
    <x v="0"/>
    <s v="USD"/>
    <x v="790"/>
    <x v="790"/>
    <b v="0"/>
    <n v="156"/>
    <x v="0"/>
    <x v="11"/>
    <x v="626"/>
    <n v="92.547820512820508"/>
    <x v="4"/>
    <x v="11"/>
    <x v="790"/>
    <x v="790"/>
  </r>
  <r>
    <x v="791"/>
    <x v="791"/>
    <x v="790"/>
    <n v="7500"/>
    <n v="7790"/>
    <x v="0"/>
    <x v="0"/>
    <s v="USD"/>
    <x v="791"/>
    <x v="791"/>
    <b v="0"/>
    <n v="128"/>
    <x v="0"/>
    <x v="11"/>
    <x v="627"/>
    <n v="60.859375"/>
    <x v="4"/>
    <x v="11"/>
    <x v="791"/>
    <x v="791"/>
  </r>
  <r>
    <x v="792"/>
    <x v="792"/>
    <x v="791"/>
    <n v="2500"/>
    <n v="2511.11"/>
    <x v="0"/>
    <x v="0"/>
    <s v="USD"/>
    <x v="792"/>
    <x v="792"/>
    <b v="0"/>
    <n v="60"/>
    <x v="0"/>
    <x v="11"/>
    <x v="628"/>
    <n v="41.851833333333339"/>
    <x v="4"/>
    <x v="11"/>
    <x v="792"/>
    <x v="792"/>
  </r>
  <r>
    <x v="793"/>
    <x v="793"/>
    <x v="792"/>
    <n v="2750"/>
    <n v="2826.43"/>
    <x v="0"/>
    <x v="0"/>
    <s v="USD"/>
    <x v="793"/>
    <x v="793"/>
    <b v="0"/>
    <n v="32"/>
    <x v="0"/>
    <x v="11"/>
    <x v="629"/>
    <n v="88.325937499999995"/>
    <x v="4"/>
    <x v="11"/>
    <x v="793"/>
    <x v="793"/>
  </r>
  <r>
    <x v="794"/>
    <x v="794"/>
    <x v="793"/>
    <n v="8000"/>
    <n v="8425"/>
    <x v="0"/>
    <x v="0"/>
    <s v="USD"/>
    <x v="794"/>
    <x v="794"/>
    <b v="0"/>
    <n v="53"/>
    <x v="0"/>
    <x v="11"/>
    <x v="630"/>
    <n v="158.96226415094338"/>
    <x v="4"/>
    <x v="11"/>
    <x v="794"/>
    <x v="794"/>
  </r>
  <r>
    <x v="795"/>
    <x v="795"/>
    <x v="794"/>
    <n v="14000"/>
    <n v="15650"/>
    <x v="0"/>
    <x v="0"/>
    <s v="USD"/>
    <x v="795"/>
    <x v="795"/>
    <b v="0"/>
    <n v="184"/>
    <x v="0"/>
    <x v="11"/>
    <x v="631"/>
    <n v="85.054347826086953"/>
    <x v="4"/>
    <x v="11"/>
    <x v="795"/>
    <x v="795"/>
  </r>
  <r>
    <x v="796"/>
    <x v="796"/>
    <x v="795"/>
    <n v="10000"/>
    <n v="10135"/>
    <x v="0"/>
    <x v="0"/>
    <s v="USD"/>
    <x v="796"/>
    <x v="796"/>
    <b v="0"/>
    <n v="90"/>
    <x v="0"/>
    <x v="11"/>
    <x v="40"/>
    <n v="112.61111111111111"/>
    <x v="4"/>
    <x v="11"/>
    <x v="796"/>
    <x v="796"/>
  </r>
  <r>
    <x v="797"/>
    <x v="797"/>
    <x v="796"/>
    <n v="3000"/>
    <n v="3226"/>
    <x v="0"/>
    <x v="0"/>
    <s v="USD"/>
    <x v="797"/>
    <x v="797"/>
    <b v="0"/>
    <n v="71"/>
    <x v="0"/>
    <x v="11"/>
    <x v="632"/>
    <n v="45.436619718309856"/>
    <x v="4"/>
    <x v="11"/>
    <x v="797"/>
    <x v="797"/>
  </r>
  <r>
    <x v="798"/>
    <x v="798"/>
    <x v="797"/>
    <n v="3500"/>
    <n v="4021"/>
    <x v="0"/>
    <x v="0"/>
    <s v="USD"/>
    <x v="798"/>
    <x v="798"/>
    <b v="0"/>
    <n v="87"/>
    <x v="0"/>
    <x v="11"/>
    <x v="633"/>
    <n v="46.218390804597703"/>
    <x v="4"/>
    <x v="11"/>
    <x v="798"/>
    <x v="798"/>
  </r>
  <r>
    <x v="799"/>
    <x v="799"/>
    <x v="798"/>
    <n v="5000"/>
    <n v="5001"/>
    <x v="0"/>
    <x v="0"/>
    <s v="USD"/>
    <x v="799"/>
    <x v="799"/>
    <b v="0"/>
    <n v="28"/>
    <x v="0"/>
    <x v="11"/>
    <x v="634"/>
    <n v="178.60714285714286"/>
    <x v="4"/>
    <x v="11"/>
    <x v="799"/>
    <x v="799"/>
  </r>
  <r>
    <x v="800"/>
    <x v="800"/>
    <x v="799"/>
    <n v="1500"/>
    <n v="2282"/>
    <x v="0"/>
    <x v="1"/>
    <s v="GBP"/>
    <x v="800"/>
    <x v="800"/>
    <b v="0"/>
    <n v="56"/>
    <x v="0"/>
    <x v="11"/>
    <x v="635"/>
    <n v="40.75"/>
    <x v="4"/>
    <x v="11"/>
    <x v="800"/>
    <x v="800"/>
  </r>
  <r>
    <x v="801"/>
    <x v="801"/>
    <x v="800"/>
    <n v="2000"/>
    <n v="2230.4299999999998"/>
    <x v="0"/>
    <x v="0"/>
    <s v="USD"/>
    <x v="801"/>
    <x v="801"/>
    <b v="0"/>
    <n v="51"/>
    <x v="0"/>
    <x v="11"/>
    <x v="636"/>
    <n v="43.733921568627444"/>
    <x v="4"/>
    <x v="11"/>
    <x v="801"/>
    <x v="801"/>
  </r>
  <r>
    <x v="802"/>
    <x v="802"/>
    <x v="801"/>
    <n v="6000"/>
    <n v="6080"/>
    <x v="0"/>
    <x v="0"/>
    <s v="USD"/>
    <x v="802"/>
    <x v="802"/>
    <b v="0"/>
    <n v="75"/>
    <x v="0"/>
    <x v="11"/>
    <x v="303"/>
    <n v="81.066666666666663"/>
    <x v="4"/>
    <x v="11"/>
    <x v="802"/>
    <x v="802"/>
  </r>
  <r>
    <x v="803"/>
    <x v="803"/>
    <x v="802"/>
    <n v="2300"/>
    <n v="2835"/>
    <x v="0"/>
    <x v="0"/>
    <s v="USD"/>
    <x v="803"/>
    <x v="803"/>
    <b v="0"/>
    <n v="38"/>
    <x v="0"/>
    <x v="11"/>
    <x v="637"/>
    <n v="74.60526315789474"/>
    <x v="4"/>
    <x v="11"/>
    <x v="803"/>
    <x v="803"/>
  </r>
  <r>
    <x v="804"/>
    <x v="804"/>
    <x v="803"/>
    <n v="5500"/>
    <n v="5500"/>
    <x v="0"/>
    <x v="0"/>
    <s v="USD"/>
    <x v="804"/>
    <x v="804"/>
    <b v="0"/>
    <n v="18"/>
    <x v="0"/>
    <x v="11"/>
    <x v="31"/>
    <n v="305.55555555555554"/>
    <x v="4"/>
    <x v="11"/>
    <x v="804"/>
    <x v="804"/>
  </r>
  <r>
    <x v="805"/>
    <x v="805"/>
    <x v="804"/>
    <n v="3000"/>
    <n v="3150"/>
    <x v="0"/>
    <x v="0"/>
    <s v="USD"/>
    <x v="805"/>
    <x v="805"/>
    <b v="0"/>
    <n v="54"/>
    <x v="0"/>
    <x v="11"/>
    <x v="2"/>
    <n v="58.333333333333336"/>
    <x v="4"/>
    <x v="11"/>
    <x v="805"/>
    <x v="805"/>
  </r>
  <r>
    <x v="806"/>
    <x v="806"/>
    <x v="805"/>
    <n v="8000"/>
    <n v="8355"/>
    <x v="0"/>
    <x v="0"/>
    <s v="USD"/>
    <x v="806"/>
    <x v="806"/>
    <b v="0"/>
    <n v="71"/>
    <x v="0"/>
    <x v="11"/>
    <x v="638"/>
    <n v="117.67605633802818"/>
    <x v="4"/>
    <x v="11"/>
    <x v="806"/>
    <x v="806"/>
  </r>
  <r>
    <x v="807"/>
    <x v="807"/>
    <x v="806"/>
    <n v="4000"/>
    <n v="4205"/>
    <x v="0"/>
    <x v="0"/>
    <s v="USD"/>
    <x v="807"/>
    <x v="807"/>
    <b v="0"/>
    <n v="57"/>
    <x v="0"/>
    <x v="11"/>
    <x v="639"/>
    <n v="73.771929824561397"/>
    <x v="4"/>
    <x v="11"/>
    <x v="807"/>
    <x v="807"/>
  </r>
  <r>
    <x v="808"/>
    <x v="808"/>
    <x v="807"/>
    <n v="4500"/>
    <n v="4500"/>
    <x v="0"/>
    <x v="5"/>
    <s v="CAD"/>
    <x v="808"/>
    <x v="808"/>
    <b v="0"/>
    <n v="43"/>
    <x v="0"/>
    <x v="11"/>
    <x v="31"/>
    <n v="104.65116279069767"/>
    <x v="4"/>
    <x v="11"/>
    <x v="808"/>
    <x v="808"/>
  </r>
  <r>
    <x v="809"/>
    <x v="809"/>
    <x v="808"/>
    <n v="4000"/>
    <n v="4151"/>
    <x v="0"/>
    <x v="0"/>
    <s v="USD"/>
    <x v="809"/>
    <x v="809"/>
    <b v="0"/>
    <n v="52"/>
    <x v="0"/>
    <x v="11"/>
    <x v="640"/>
    <n v="79.82692307692308"/>
    <x v="4"/>
    <x v="11"/>
    <x v="809"/>
    <x v="809"/>
  </r>
  <r>
    <x v="810"/>
    <x v="810"/>
    <x v="809"/>
    <n v="1500"/>
    <n v="1575"/>
    <x v="0"/>
    <x v="0"/>
    <s v="USD"/>
    <x v="810"/>
    <x v="810"/>
    <b v="0"/>
    <n v="27"/>
    <x v="0"/>
    <x v="11"/>
    <x v="2"/>
    <n v="58.333333333333336"/>
    <x v="4"/>
    <x v="11"/>
    <x v="810"/>
    <x v="810"/>
  </r>
  <r>
    <x v="811"/>
    <x v="811"/>
    <x v="810"/>
    <n v="1000"/>
    <n v="1040"/>
    <x v="0"/>
    <x v="0"/>
    <s v="USD"/>
    <x v="811"/>
    <x v="811"/>
    <b v="0"/>
    <n v="12"/>
    <x v="0"/>
    <x v="11"/>
    <x v="87"/>
    <n v="86.666666666666671"/>
    <x v="4"/>
    <x v="11"/>
    <x v="811"/>
    <x v="811"/>
  </r>
  <r>
    <x v="812"/>
    <x v="812"/>
    <x v="811"/>
    <n v="600"/>
    <n v="911"/>
    <x v="0"/>
    <x v="0"/>
    <s v="USD"/>
    <x v="812"/>
    <x v="812"/>
    <b v="0"/>
    <n v="33"/>
    <x v="0"/>
    <x v="11"/>
    <x v="641"/>
    <n v="27.606060606060606"/>
    <x v="4"/>
    <x v="11"/>
    <x v="812"/>
    <x v="812"/>
  </r>
  <r>
    <x v="813"/>
    <x v="813"/>
    <x v="812"/>
    <n v="1500"/>
    <n v="2399.94"/>
    <x v="0"/>
    <x v="0"/>
    <s v="USD"/>
    <x v="813"/>
    <x v="813"/>
    <b v="0"/>
    <n v="96"/>
    <x v="0"/>
    <x v="11"/>
    <x v="642"/>
    <n v="24.999375000000001"/>
    <x v="4"/>
    <x v="11"/>
    <x v="813"/>
    <x v="813"/>
  </r>
  <r>
    <x v="814"/>
    <x v="814"/>
    <x v="813"/>
    <n v="1000"/>
    <n v="1273"/>
    <x v="0"/>
    <x v="0"/>
    <s v="USD"/>
    <x v="814"/>
    <x v="814"/>
    <b v="0"/>
    <n v="28"/>
    <x v="0"/>
    <x v="11"/>
    <x v="643"/>
    <n v="45.464285714285715"/>
    <x v="4"/>
    <x v="11"/>
    <x v="814"/>
    <x v="814"/>
  </r>
  <r>
    <x v="815"/>
    <x v="815"/>
    <x v="814"/>
    <n v="4000"/>
    <n v="4280"/>
    <x v="0"/>
    <x v="0"/>
    <s v="USD"/>
    <x v="815"/>
    <x v="815"/>
    <b v="0"/>
    <n v="43"/>
    <x v="0"/>
    <x v="11"/>
    <x v="644"/>
    <n v="99.534883720930239"/>
    <x v="4"/>
    <x v="11"/>
    <x v="815"/>
    <x v="815"/>
  </r>
  <r>
    <x v="816"/>
    <x v="816"/>
    <x v="815"/>
    <n v="7000"/>
    <n v="8058.55"/>
    <x v="0"/>
    <x v="0"/>
    <s v="USD"/>
    <x v="816"/>
    <x v="816"/>
    <b v="0"/>
    <n v="205"/>
    <x v="0"/>
    <x v="11"/>
    <x v="645"/>
    <n v="39.31"/>
    <x v="4"/>
    <x v="11"/>
    <x v="816"/>
    <x v="816"/>
  </r>
  <r>
    <x v="817"/>
    <x v="817"/>
    <x v="816"/>
    <n v="1500"/>
    <n v="2056.66"/>
    <x v="0"/>
    <x v="0"/>
    <s v="USD"/>
    <x v="817"/>
    <x v="817"/>
    <b v="0"/>
    <n v="23"/>
    <x v="0"/>
    <x v="11"/>
    <x v="646"/>
    <n v="89.419999999999987"/>
    <x v="4"/>
    <x v="11"/>
    <x v="817"/>
    <x v="817"/>
  </r>
  <r>
    <x v="818"/>
    <x v="818"/>
    <x v="817"/>
    <n v="350"/>
    <n v="545"/>
    <x v="0"/>
    <x v="0"/>
    <s v="USD"/>
    <x v="818"/>
    <x v="818"/>
    <b v="0"/>
    <n v="19"/>
    <x v="0"/>
    <x v="11"/>
    <x v="647"/>
    <n v="28.684210526315791"/>
    <x v="4"/>
    <x v="11"/>
    <x v="818"/>
    <x v="818"/>
  </r>
  <r>
    <x v="819"/>
    <x v="819"/>
    <x v="818"/>
    <n v="400"/>
    <n v="435"/>
    <x v="0"/>
    <x v="0"/>
    <s v="USD"/>
    <x v="819"/>
    <x v="819"/>
    <b v="0"/>
    <n v="14"/>
    <x v="0"/>
    <x v="11"/>
    <x v="648"/>
    <n v="31.071428571428573"/>
    <x v="4"/>
    <x v="11"/>
    <x v="819"/>
    <x v="819"/>
  </r>
  <r>
    <x v="820"/>
    <x v="820"/>
    <x v="819"/>
    <n v="2000"/>
    <n v="2681"/>
    <x v="0"/>
    <x v="0"/>
    <s v="USD"/>
    <x v="820"/>
    <x v="820"/>
    <b v="0"/>
    <n v="38"/>
    <x v="0"/>
    <x v="11"/>
    <x v="649"/>
    <n v="70.55263157894737"/>
    <x v="4"/>
    <x v="11"/>
    <x v="820"/>
    <x v="820"/>
  </r>
  <r>
    <x v="821"/>
    <x v="821"/>
    <x v="820"/>
    <n v="17482"/>
    <n v="17482"/>
    <x v="0"/>
    <x v="0"/>
    <s v="USD"/>
    <x v="821"/>
    <x v="821"/>
    <b v="0"/>
    <n v="78"/>
    <x v="0"/>
    <x v="11"/>
    <x v="31"/>
    <n v="224.12820512820514"/>
    <x v="4"/>
    <x v="11"/>
    <x v="821"/>
    <x v="821"/>
  </r>
  <r>
    <x v="822"/>
    <x v="822"/>
    <x v="821"/>
    <n v="3000"/>
    <n v="3575"/>
    <x v="0"/>
    <x v="0"/>
    <s v="USD"/>
    <x v="822"/>
    <x v="822"/>
    <b v="0"/>
    <n v="69"/>
    <x v="0"/>
    <x v="11"/>
    <x v="650"/>
    <n v="51.811594202898547"/>
    <x v="4"/>
    <x v="11"/>
    <x v="822"/>
    <x v="822"/>
  </r>
  <r>
    <x v="823"/>
    <x v="823"/>
    <x v="822"/>
    <n v="800"/>
    <n v="1436"/>
    <x v="0"/>
    <x v="0"/>
    <s v="USD"/>
    <x v="823"/>
    <x v="823"/>
    <b v="0"/>
    <n v="33"/>
    <x v="0"/>
    <x v="11"/>
    <x v="651"/>
    <n v="43.515151515151516"/>
    <x v="4"/>
    <x v="11"/>
    <x v="823"/>
    <x v="823"/>
  </r>
  <r>
    <x v="824"/>
    <x v="824"/>
    <x v="823"/>
    <n v="1600"/>
    <n v="2150.1"/>
    <x v="0"/>
    <x v="0"/>
    <s v="USD"/>
    <x v="824"/>
    <x v="824"/>
    <b v="0"/>
    <n v="54"/>
    <x v="0"/>
    <x v="11"/>
    <x v="652"/>
    <n v="39.816666666666663"/>
    <x v="4"/>
    <x v="11"/>
    <x v="824"/>
    <x v="824"/>
  </r>
  <r>
    <x v="825"/>
    <x v="825"/>
    <x v="824"/>
    <n v="12500"/>
    <n v="12554"/>
    <x v="0"/>
    <x v="0"/>
    <s v="USD"/>
    <x v="825"/>
    <x v="825"/>
    <b v="0"/>
    <n v="99"/>
    <x v="0"/>
    <x v="11"/>
    <x v="653"/>
    <n v="126.8080808080808"/>
    <x v="4"/>
    <x v="11"/>
    <x v="825"/>
    <x v="825"/>
  </r>
  <r>
    <x v="826"/>
    <x v="826"/>
    <x v="825"/>
    <n v="5500"/>
    <n v="5580"/>
    <x v="0"/>
    <x v="0"/>
    <s v="USD"/>
    <x v="826"/>
    <x v="826"/>
    <b v="0"/>
    <n v="49"/>
    <x v="0"/>
    <x v="11"/>
    <x v="654"/>
    <n v="113.87755102040816"/>
    <x v="4"/>
    <x v="11"/>
    <x v="826"/>
    <x v="826"/>
  </r>
  <r>
    <x v="827"/>
    <x v="827"/>
    <x v="826"/>
    <n v="300"/>
    <n v="310"/>
    <x v="0"/>
    <x v="0"/>
    <s v="USD"/>
    <x v="827"/>
    <x v="827"/>
    <b v="0"/>
    <n v="11"/>
    <x v="0"/>
    <x v="11"/>
    <x v="101"/>
    <n v="28.181818181818183"/>
    <x v="4"/>
    <x v="11"/>
    <x v="827"/>
    <x v="827"/>
  </r>
  <r>
    <x v="828"/>
    <x v="828"/>
    <x v="827"/>
    <n v="1300"/>
    <n v="1391"/>
    <x v="0"/>
    <x v="0"/>
    <s v="USD"/>
    <x v="828"/>
    <x v="828"/>
    <b v="0"/>
    <n v="38"/>
    <x v="0"/>
    <x v="11"/>
    <x v="644"/>
    <n v="36.60526315789474"/>
    <x v="4"/>
    <x v="11"/>
    <x v="828"/>
    <x v="828"/>
  </r>
  <r>
    <x v="829"/>
    <x v="829"/>
    <x v="828"/>
    <n v="500"/>
    <n v="520"/>
    <x v="0"/>
    <x v="1"/>
    <s v="GBP"/>
    <x v="829"/>
    <x v="829"/>
    <b v="0"/>
    <n v="16"/>
    <x v="0"/>
    <x v="11"/>
    <x v="87"/>
    <n v="32.5"/>
    <x v="4"/>
    <x v="11"/>
    <x v="829"/>
    <x v="829"/>
  </r>
  <r>
    <x v="830"/>
    <x v="830"/>
    <x v="829"/>
    <n v="1800"/>
    <n v="1941"/>
    <x v="0"/>
    <x v="0"/>
    <s v="USD"/>
    <x v="830"/>
    <x v="830"/>
    <b v="0"/>
    <n v="32"/>
    <x v="0"/>
    <x v="11"/>
    <x v="655"/>
    <n v="60.65625"/>
    <x v="4"/>
    <x v="11"/>
    <x v="830"/>
    <x v="830"/>
  </r>
  <r>
    <x v="831"/>
    <x v="831"/>
    <x v="830"/>
    <n v="1500"/>
    <n v="3500"/>
    <x v="0"/>
    <x v="0"/>
    <s v="USD"/>
    <x v="831"/>
    <x v="831"/>
    <b v="0"/>
    <n v="20"/>
    <x v="0"/>
    <x v="11"/>
    <x v="656"/>
    <n v="175"/>
    <x v="4"/>
    <x v="11"/>
    <x v="831"/>
    <x v="831"/>
  </r>
  <r>
    <x v="832"/>
    <x v="832"/>
    <x v="831"/>
    <n v="15000"/>
    <n v="15091.06"/>
    <x v="0"/>
    <x v="0"/>
    <s v="USD"/>
    <x v="832"/>
    <x v="832"/>
    <b v="0"/>
    <n v="154"/>
    <x v="0"/>
    <x v="11"/>
    <x v="657"/>
    <n v="97.993896103896105"/>
    <x v="4"/>
    <x v="11"/>
    <x v="832"/>
    <x v="832"/>
  </r>
  <r>
    <x v="833"/>
    <x v="833"/>
    <x v="832"/>
    <n v="6000"/>
    <n v="6100"/>
    <x v="0"/>
    <x v="0"/>
    <s v="USD"/>
    <x v="833"/>
    <x v="833"/>
    <b v="0"/>
    <n v="41"/>
    <x v="0"/>
    <x v="11"/>
    <x v="658"/>
    <n v="148.78048780487805"/>
    <x v="4"/>
    <x v="11"/>
    <x v="833"/>
    <x v="833"/>
  </r>
  <r>
    <x v="834"/>
    <x v="834"/>
    <x v="833"/>
    <n v="5500"/>
    <n v="7206"/>
    <x v="0"/>
    <x v="0"/>
    <s v="USD"/>
    <x v="834"/>
    <x v="834"/>
    <b v="0"/>
    <n v="75"/>
    <x v="0"/>
    <x v="11"/>
    <x v="659"/>
    <n v="96.08"/>
    <x v="4"/>
    <x v="11"/>
    <x v="834"/>
    <x v="834"/>
  </r>
  <r>
    <x v="835"/>
    <x v="835"/>
    <x v="834"/>
    <n v="2000"/>
    <n v="2345"/>
    <x v="0"/>
    <x v="0"/>
    <s v="USD"/>
    <x v="835"/>
    <x v="835"/>
    <b v="0"/>
    <n v="40"/>
    <x v="0"/>
    <x v="11"/>
    <x v="660"/>
    <n v="58.625"/>
    <x v="4"/>
    <x v="11"/>
    <x v="835"/>
    <x v="835"/>
  </r>
  <r>
    <x v="836"/>
    <x v="836"/>
    <x v="835"/>
    <n v="5000"/>
    <n v="5046.5200000000004"/>
    <x v="0"/>
    <x v="0"/>
    <s v="USD"/>
    <x v="836"/>
    <x v="836"/>
    <b v="0"/>
    <n v="46"/>
    <x v="0"/>
    <x v="11"/>
    <x v="661"/>
    <n v="109.70695652173914"/>
    <x v="4"/>
    <x v="11"/>
    <x v="836"/>
    <x v="836"/>
  </r>
  <r>
    <x v="837"/>
    <x v="837"/>
    <x v="836"/>
    <n v="2500"/>
    <n v="3045"/>
    <x v="0"/>
    <x v="0"/>
    <s v="USD"/>
    <x v="837"/>
    <x v="837"/>
    <b v="0"/>
    <n v="62"/>
    <x v="0"/>
    <x v="11"/>
    <x v="662"/>
    <n v="49.112903225806448"/>
    <x v="4"/>
    <x v="11"/>
    <x v="837"/>
    <x v="837"/>
  </r>
  <r>
    <x v="838"/>
    <x v="838"/>
    <x v="837"/>
    <n v="2000"/>
    <n v="2908"/>
    <x v="0"/>
    <x v="0"/>
    <s v="USD"/>
    <x v="838"/>
    <x v="838"/>
    <b v="0"/>
    <n v="61"/>
    <x v="0"/>
    <x v="11"/>
    <x v="663"/>
    <n v="47.672131147540981"/>
    <x v="4"/>
    <x v="11"/>
    <x v="838"/>
    <x v="838"/>
  </r>
  <r>
    <x v="839"/>
    <x v="839"/>
    <x v="838"/>
    <n v="5000"/>
    <n v="5830.83"/>
    <x v="0"/>
    <x v="0"/>
    <s v="USD"/>
    <x v="839"/>
    <x v="839"/>
    <b v="0"/>
    <n v="96"/>
    <x v="0"/>
    <x v="11"/>
    <x v="664"/>
    <n v="60.737812499999997"/>
    <x v="4"/>
    <x v="11"/>
    <x v="839"/>
    <x v="839"/>
  </r>
  <r>
    <x v="840"/>
    <x v="840"/>
    <x v="839"/>
    <n v="10000"/>
    <n v="12041.66"/>
    <x v="0"/>
    <x v="0"/>
    <s v="USD"/>
    <x v="840"/>
    <x v="840"/>
    <b v="0"/>
    <n v="190"/>
    <x v="0"/>
    <x v="12"/>
    <x v="665"/>
    <n v="63.37715789473684"/>
    <x v="4"/>
    <x v="12"/>
    <x v="840"/>
    <x v="840"/>
  </r>
  <r>
    <x v="841"/>
    <x v="841"/>
    <x v="840"/>
    <n v="5000"/>
    <n v="5066"/>
    <x v="0"/>
    <x v="0"/>
    <s v="USD"/>
    <x v="841"/>
    <x v="841"/>
    <b v="1"/>
    <n v="94"/>
    <x v="0"/>
    <x v="12"/>
    <x v="666"/>
    <n v="53.893617021276597"/>
    <x v="4"/>
    <x v="12"/>
    <x v="841"/>
    <x v="841"/>
  </r>
  <r>
    <x v="842"/>
    <x v="842"/>
    <x v="841"/>
    <n v="2500"/>
    <n v="2608"/>
    <x v="0"/>
    <x v="5"/>
    <s v="CAD"/>
    <x v="842"/>
    <x v="842"/>
    <b v="1"/>
    <n v="39"/>
    <x v="0"/>
    <x v="12"/>
    <x v="667"/>
    <n v="66.871794871794876"/>
    <x v="4"/>
    <x v="12"/>
    <x v="842"/>
    <x v="842"/>
  </r>
  <r>
    <x v="843"/>
    <x v="843"/>
    <x v="842"/>
    <n v="3000"/>
    <n v="8014"/>
    <x v="0"/>
    <x v="0"/>
    <s v="USD"/>
    <x v="843"/>
    <x v="843"/>
    <b v="0"/>
    <n v="127"/>
    <x v="0"/>
    <x v="12"/>
    <x v="668"/>
    <n v="63.102362204724407"/>
    <x v="4"/>
    <x v="12"/>
    <x v="843"/>
    <x v="843"/>
  </r>
  <r>
    <x v="844"/>
    <x v="844"/>
    <x v="843"/>
    <n v="3000"/>
    <n v="5824"/>
    <x v="0"/>
    <x v="0"/>
    <s v="USD"/>
    <x v="844"/>
    <x v="844"/>
    <b v="1"/>
    <n v="159"/>
    <x v="0"/>
    <x v="12"/>
    <x v="669"/>
    <n v="36.628930817610062"/>
    <x v="4"/>
    <x v="12"/>
    <x v="844"/>
    <x v="844"/>
  </r>
  <r>
    <x v="845"/>
    <x v="845"/>
    <x v="844"/>
    <n v="5000"/>
    <n v="6019.01"/>
    <x v="0"/>
    <x v="0"/>
    <s v="USD"/>
    <x v="845"/>
    <x v="845"/>
    <b v="0"/>
    <n v="177"/>
    <x v="0"/>
    <x v="12"/>
    <x v="670"/>
    <n v="34.005706214689269"/>
    <x v="4"/>
    <x v="12"/>
    <x v="845"/>
    <x v="845"/>
  </r>
  <r>
    <x v="846"/>
    <x v="846"/>
    <x v="845"/>
    <n v="1100"/>
    <n v="1342.01"/>
    <x v="0"/>
    <x v="1"/>
    <s v="GBP"/>
    <x v="846"/>
    <x v="846"/>
    <b v="0"/>
    <n v="47"/>
    <x v="0"/>
    <x v="12"/>
    <x v="671"/>
    <n v="28.553404255319148"/>
    <x v="4"/>
    <x v="12"/>
    <x v="846"/>
    <x v="846"/>
  </r>
  <r>
    <x v="847"/>
    <x v="847"/>
    <x v="846"/>
    <n v="10"/>
    <n v="10"/>
    <x v="0"/>
    <x v="0"/>
    <s v="USD"/>
    <x v="847"/>
    <x v="847"/>
    <b v="0"/>
    <n v="1"/>
    <x v="0"/>
    <x v="12"/>
    <x v="31"/>
    <n v="10"/>
    <x v="4"/>
    <x v="12"/>
    <x v="847"/>
    <x v="847"/>
  </r>
  <r>
    <x v="848"/>
    <x v="848"/>
    <x v="847"/>
    <n v="300"/>
    <n v="300"/>
    <x v="0"/>
    <x v="0"/>
    <s v="USD"/>
    <x v="848"/>
    <x v="848"/>
    <b v="0"/>
    <n v="16"/>
    <x v="0"/>
    <x v="12"/>
    <x v="31"/>
    <n v="18.75"/>
    <x v="4"/>
    <x v="12"/>
    <x v="848"/>
    <x v="848"/>
  </r>
  <r>
    <x v="849"/>
    <x v="849"/>
    <x v="848"/>
    <n v="4000"/>
    <n v="4796"/>
    <x v="0"/>
    <x v="0"/>
    <s v="USD"/>
    <x v="849"/>
    <x v="849"/>
    <b v="0"/>
    <n v="115"/>
    <x v="0"/>
    <x v="12"/>
    <x v="672"/>
    <n v="41.704347826086959"/>
    <x v="4"/>
    <x v="12"/>
    <x v="849"/>
    <x v="849"/>
  </r>
  <r>
    <x v="850"/>
    <x v="850"/>
    <x v="849"/>
    <n v="4000"/>
    <n v="6207"/>
    <x v="0"/>
    <x v="0"/>
    <s v="USD"/>
    <x v="850"/>
    <x v="850"/>
    <b v="0"/>
    <n v="133"/>
    <x v="0"/>
    <x v="12"/>
    <x v="673"/>
    <n v="46.669172932330824"/>
    <x v="4"/>
    <x v="12"/>
    <x v="850"/>
    <x v="850"/>
  </r>
  <r>
    <x v="851"/>
    <x v="851"/>
    <x v="850"/>
    <n v="2000"/>
    <n v="2609"/>
    <x v="0"/>
    <x v="6"/>
    <s v="EUR"/>
    <x v="851"/>
    <x v="851"/>
    <b v="0"/>
    <n v="70"/>
    <x v="0"/>
    <x v="12"/>
    <x v="674"/>
    <n v="37.271428571428572"/>
    <x v="4"/>
    <x v="12"/>
    <x v="851"/>
    <x v="851"/>
  </r>
  <r>
    <x v="852"/>
    <x v="852"/>
    <x v="851"/>
    <n v="3500"/>
    <n v="3674"/>
    <x v="0"/>
    <x v="0"/>
    <s v="USD"/>
    <x v="852"/>
    <x v="852"/>
    <b v="0"/>
    <n v="62"/>
    <x v="0"/>
    <x v="12"/>
    <x v="675"/>
    <n v="59.258064516129032"/>
    <x v="4"/>
    <x v="12"/>
    <x v="852"/>
    <x v="852"/>
  </r>
  <r>
    <x v="853"/>
    <x v="853"/>
    <x v="852"/>
    <n v="300"/>
    <n v="300"/>
    <x v="0"/>
    <x v="0"/>
    <s v="USD"/>
    <x v="853"/>
    <x v="853"/>
    <b v="0"/>
    <n v="10"/>
    <x v="0"/>
    <x v="12"/>
    <x v="31"/>
    <n v="30"/>
    <x v="4"/>
    <x v="12"/>
    <x v="853"/>
    <x v="853"/>
  </r>
  <r>
    <x v="854"/>
    <x v="854"/>
    <x v="853"/>
    <n v="27800"/>
    <n v="32865.300000000003"/>
    <x v="0"/>
    <x v="0"/>
    <s v="USD"/>
    <x v="854"/>
    <x v="854"/>
    <b v="0"/>
    <n v="499"/>
    <x v="0"/>
    <x v="12"/>
    <x v="676"/>
    <n v="65.8623246492986"/>
    <x v="4"/>
    <x v="12"/>
    <x v="854"/>
    <x v="854"/>
  </r>
  <r>
    <x v="855"/>
    <x v="855"/>
    <x v="854"/>
    <n v="1450"/>
    <n v="1500"/>
    <x v="0"/>
    <x v="0"/>
    <s v="USD"/>
    <x v="855"/>
    <x v="855"/>
    <b v="0"/>
    <n v="47"/>
    <x v="0"/>
    <x v="12"/>
    <x v="677"/>
    <n v="31.914893617021278"/>
    <x v="4"/>
    <x v="12"/>
    <x v="855"/>
    <x v="855"/>
  </r>
  <r>
    <x v="856"/>
    <x v="856"/>
    <x v="855"/>
    <n v="250"/>
    <n v="545"/>
    <x v="0"/>
    <x v="12"/>
    <s v="EUR"/>
    <x v="856"/>
    <x v="856"/>
    <b v="0"/>
    <n v="28"/>
    <x v="0"/>
    <x v="12"/>
    <x v="678"/>
    <n v="19.464285714285715"/>
    <x v="4"/>
    <x v="12"/>
    <x v="856"/>
    <x v="856"/>
  </r>
  <r>
    <x v="857"/>
    <x v="857"/>
    <x v="856"/>
    <n v="1200"/>
    <n v="1200"/>
    <x v="0"/>
    <x v="3"/>
    <s v="EUR"/>
    <x v="857"/>
    <x v="857"/>
    <b v="0"/>
    <n v="24"/>
    <x v="0"/>
    <x v="12"/>
    <x v="31"/>
    <n v="50"/>
    <x v="4"/>
    <x v="12"/>
    <x v="857"/>
    <x v="857"/>
  </r>
  <r>
    <x v="858"/>
    <x v="858"/>
    <x v="857"/>
    <n v="1200"/>
    <n v="1728.07"/>
    <x v="0"/>
    <x v="1"/>
    <s v="GBP"/>
    <x v="858"/>
    <x v="858"/>
    <b v="0"/>
    <n v="76"/>
    <x v="0"/>
    <x v="12"/>
    <x v="679"/>
    <n v="22.737763157894737"/>
    <x v="4"/>
    <x v="12"/>
    <x v="858"/>
    <x v="858"/>
  </r>
  <r>
    <x v="859"/>
    <x v="859"/>
    <x v="858"/>
    <n v="4000"/>
    <n v="4187"/>
    <x v="0"/>
    <x v="0"/>
    <s v="USD"/>
    <x v="859"/>
    <x v="859"/>
    <b v="0"/>
    <n v="98"/>
    <x v="0"/>
    <x v="12"/>
    <x v="680"/>
    <n v="42.724489795918366"/>
    <x v="4"/>
    <x v="12"/>
    <x v="859"/>
    <x v="859"/>
  </r>
  <r>
    <x v="860"/>
    <x v="860"/>
    <x v="859"/>
    <n v="14000"/>
    <n v="2540"/>
    <x v="2"/>
    <x v="0"/>
    <s v="USD"/>
    <x v="860"/>
    <x v="860"/>
    <b v="0"/>
    <n v="48"/>
    <x v="1"/>
    <x v="13"/>
    <x v="681"/>
    <n v="52.916666666666664"/>
    <x v="4"/>
    <x v="13"/>
    <x v="860"/>
    <x v="860"/>
  </r>
  <r>
    <x v="861"/>
    <x v="861"/>
    <x v="860"/>
    <n v="4500"/>
    <n v="101"/>
    <x v="2"/>
    <x v="0"/>
    <s v="USD"/>
    <x v="861"/>
    <x v="861"/>
    <b v="0"/>
    <n v="2"/>
    <x v="1"/>
    <x v="13"/>
    <x v="682"/>
    <n v="50.5"/>
    <x v="4"/>
    <x v="13"/>
    <x v="861"/>
    <x v="861"/>
  </r>
  <r>
    <x v="862"/>
    <x v="862"/>
    <x v="861"/>
    <n v="50000"/>
    <n v="170"/>
    <x v="2"/>
    <x v="1"/>
    <s v="GBP"/>
    <x v="862"/>
    <x v="862"/>
    <b v="0"/>
    <n v="4"/>
    <x v="1"/>
    <x v="13"/>
    <x v="683"/>
    <n v="42.5"/>
    <x v="4"/>
    <x v="13"/>
    <x v="862"/>
    <x v="862"/>
  </r>
  <r>
    <x v="863"/>
    <x v="863"/>
    <x v="862"/>
    <n v="2000"/>
    <n v="90"/>
    <x v="2"/>
    <x v="0"/>
    <s v="USD"/>
    <x v="863"/>
    <x v="863"/>
    <b v="0"/>
    <n v="5"/>
    <x v="1"/>
    <x v="13"/>
    <x v="684"/>
    <n v="18"/>
    <x v="4"/>
    <x v="13"/>
    <x v="863"/>
    <x v="863"/>
  </r>
  <r>
    <x v="864"/>
    <x v="864"/>
    <x v="863"/>
    <n v="6500"/>
    <n v="2700"/>
    <x v="2"/>
    <x v="0"/>
    <s v="USD"/>
    <x v="864"/>
    <x v="864"/>
    <b v="0"/>
    <n v="79"/>
    <x v="1"/>
    <x v="13"/>
    <x v="685"/>
    <n v="34.177215189873415"/>
    <x v="4"/>
    <x v="13"/>
    <x v="864"/>
    <x v="864"/>
  </r>
  <r>
    <x v="865"/>
    <x v="865"/>
    <x v="864"/>
    <n v="2200"/>
    <n v="45"/>
    <x v="2"/>
    <x v="0"/>
    <s v="USD"/>
    <x v="865"/>
    <x v="865"/>
    <b v="0"/>
    <n v="2"/>
    <x v="1"/>
    <x v="13"/>
    <x v="686"/>
    <n v="22.5"/>
    <x v="4"/>
    <x v="13"/>
    <x v="865"/>
    <x v="865"/>
  </r>
  <r>
    <x v="866"/>
    <x v="866"/>
    <x v="865"/>
    <n v="3500"/>
    <n v="640"/>
    <x v="2"/>
    <x v="0"/>
    <s v="USD"/>
    <x v="866"/>
    <x v="866"/>
    <b v="0"/>
    <n v="11"/>
    <x v="1"/>
    <x v="13"/>
    <x v="687"/>
    <n v="58.18181818181818"/>
    <x v="4"/>
    <x v="13"/>
    <x v="866"/>
    <x v="866"/>
  </r>
  <r>
    <x v="867"/>
    <x v="867"/>
    <x v="866"/>
    <n v="5000"/>
    <n v="1201"/>
    <x v="2"/>
    <x v="0"/>
    <s v="USD"/>
    <x v="867"/>
    <x v="867"/>
    <b v="0"/>
    <n v="11"/>
    <x v="1"/>
    <x v="13"/>
    <x v="688"/>
    <n v="109.18181818181819"/>
    <x v="4"/>
    <x v="13"/>
    <x v="867"/>
    <x v="867"/>
  </r>
  <r>
    <x v="868"/>
    <x v="868"/>
    <x v="867"/>
    <n v="45000"/>
    <n v="50"/>
    <x v="2"/>
    <x v="0"/>
    <s v="USD"/>
    <x v="868"/>
    <x v="868"/>
    <b v="0"/>
    <n v="1"/>
    <x v="1"/>
    <x v="13"/>
    <x v="689"/>
    <n v="50"/>
    <x v="4"/>
    <x v="13"/>
    <x v="868"/>
    <x v="868"/>
  </r>
  <r>
    <x v="869"/>
    <x v="869"/>
    <x v="868"/>
    <n v="8800"/>
    <n v="1040"/>
    <x v="2"/>
    <x v="0"/>
    <s v="USD"/>
    <x v="869"/>
    <x v="869"/>
    <b v="0"/>
    <n v="3"/>
    <x v="1"/>
    <x v="13"/>
    <x v="690"/>
    <n v="346.66666666666669"/>
    <x v="4"/>
    <x v="13"/>
    <x v="869"/>
    <x v="869"/>
  </r>
  <r>
    <x v="870"/>
    <x v="870"/>
    <x v="869"/>
    <n v="20000"/>
    <n v="62"/>
    <x v="2"/>
    <x v="1"/>
    <s v="GBP"/>
    <x v="870"/>
    <x v="870"/>
    <b v="0"/>
    <n v="5"/>
    <x v="1"/>
    <x v="13"/>
    <x v="691"/>
    <n v="12.4"/>
    <x v="4"/>
    <x v="13"/>
    <x v="870"/>
    <x v="870"/>
  </r>
  <r>
    <x v="871"/>
    <x v="871"/>
    <x v="870"/>
    <n v="6000"/>
    <n v="325"/>
    <x v="2"/>
    <x v="0"/>
    <s v="USD"/>
    <x v="871"/>
    <x v="871"/>
    <b v="0"/>
    <n v="12"/>
    <x v="1"/>
    <x v="13"/>
    <x v="692"/>
    <n v="27.083333333333332"/>
    <x v="4"/>
    <x v="13"/>
    <x v="871"/>
    <x v="871"/>
  </r>
  <r>
    <x v="872"/>
    <x v="872"/>
    <x v="871"/>
    <n v="8000"/>
    <n v="65"/>
    <x v="2"/>
    <x v="0"/>
    <s v="USD"/>
    <x v="872"/>
    <x v="872"/>
    <b v="0"/>
    <n v="2"/>
    <x v="1"/>
    <x v="13"/>
    <x v="693"/>
    <n v="32.5"/>
    <x v="4"/>
    <x v="13"/>
    <x v="872"/>
    <x v="872"/>
  </r>
  <r>
    <x v="873"/>
    <x v="873"/>
    <x v="872"/>
    <n v="3500"/>
    <n v="45"/>
    <x v="2"/>
    <x v="0"/>
    <s v="USD"/>
    <x v="873"/>
    <x v="873"/>
    <b v="0"/>
    <n v="5"/>
    <x v="1"/>
    <x v="13"/>
    <x v="694"/>
    <n v="9"/>
    <x v="4"/>
    <x v="13"/>
    <x v="873"/>
    <x v="873"/>
  </r>
  <r>
    <x v="874"/>
    <x v="874"/>
    <x v="873"/>
    <n v="3000"/>
    <n v="730"/>
    <x v="2"/>
    <x v="0"/>
    <s v="USD"/>
    <x v="874"/>
    <x v="874"/>
    <b v="0"/>
    <n v="21"/>
    <x v="1"/>
    <x v="13"/>
    <x v="695"/>
    <n v="34.761904761904759"/>
    <x v="4"/>
    <x v="13"/>
    <x v="874"/>
    <x v="874"/>
  </r>
  <r>
    <x v="875"/>
    <x v="875"/>
    <x v="874"/>
    <n v="5000"/>
    <n v="0"/>
    <x v="2"/>
    <x v="0"/>
    <s v="USD"/>
    <x v="875"/>
    <x v="875"/>
    <b v="0"/>
    <n v="0"/>
    <x v="1"/>
    <x v="13"/>
    <x v="109"/>
    <e v="#DIV/0!"/>
    <x v="4"/>
    <x v="13"/>
    <x v="875"/>
    <x v="875"/>
  </r>
  <r>
    <x v="876"/>
    <x v="876"/>
    <x v="875"/>
    <n v="3152"/>
    <n v="1286"/>
    <x v="2"/>
    <x v="1"/>
    <s v="GBP"/>
    <x v="876"/>
    <x v="876"/>
    <b v="0"/>
    <n v="45"/>
    <x v="1"/>
    <x v="13"/>
    <x v="696"/>
    <n v="28.577777777777779"/>
    <x v="4"/>
    <x v="13"/>
    <x v="876"/>
    <x v="876"/>
  </r>
  <r>
    <x v="877"/>
    <x v="877"/>
    <x v="876"/>
    <n v="2000"/>
    <n v="1351"/>
    <x v="2"/>
    <x v="0"/>
    <s v="USD"/>
    <x v="877"/>
    <x v="877"/>
    <b v="0"/>
    <n v="29"/>
    <x v="1"/>
    <x v="13"/>
    <x v="697"/>
    <n v="46.586206896551722"/>
    <x v="4"/>
    <x v="13"/>
    <x v="877"/>
    <x v="877"/>
  </r>
  <r>
    <x v="878"/>
    <x v="878"/>
    <x v="877"/>
    <n v="5000"/>
    <n v="65"/>
    <x v="2"/>
    <x v="0"/>
    <s v="USD"/>
    <x v="878"/>
    <x v="878"/>
    <b v="0"/>
    <n v="2"/>
    <x v="1"/>
    <x v="13"/>
    <x v="698"/>
    <n v="32.5"/>
    <x v="4"/>
    <x v="13"/>
    <x v="878"/>
    <x v="878"/>
  </r>
  <r>
    <x v="879"/>
    <x v="879"/>
    <x v="878"/>
    <n v="2100"/>
    <n v="644"/>
    <x v="2"/>
    <x v="0"/>
    <s v="USD"/>
    <x v="879"/>
    <x v="879"/>
    <b v="0"/>
    <n v="30"/>
    <x v="1"/>
    <x v="13"/>
    <x v="699"/>
    <n v="21.466666666666665"/>
    <x v="4"/>
    <x v="13"/>
    <x v="879"/>
    <x v="879"/>
  </r>
  <r>
    <x v="880"/>
    <x v="880"/>
    <x v="879"/>
    <n v="3780"/>
    <n v="113"/>
    <x v="2"/>
    <x v="0"/>
    <s v="USD"/>
    <x v="880"/>
    <x v="880"/>
    <b v="0"/>
    <n v="8"/>
    <x v="1"/>
    <x v="14"/>
    <x v="700"/>
    <n v="14.125"/>
    <x v="4"/>
    <x v="11"/>
    <x v="880"/>
    <x v="880"/>
  </r>
  <r>
    <x v="881"/>
    <x v="881"/>
    <x v="880"/>
    <n v="3750"/>
    <n v="30"/>
    <x v="2"/>
    <x v="0"/>
    <s v="USD"/>
    <x v="881"/>
    <x v="881"/>
    <b v="0"/>
    <n v="1"/>
    <x v="1"/>
    <x v="14"/>
    <x v="417"/>
    <n v="30"/>
    <x v="4"/>
    <x v="11"/>
    <x v="881"/>
    <x v="881"/>
  </r>
  <r>
    <x v="882"/>
    <x v="882"/>
    <x v="881"/>
    <n v="1500"/>
    <n v="302"/>
    <x v="2"/>
    <x v="0"/>
    <s v="USD"/>
    <x v="882"/>
    <x v="882"/>
    <b v="0"/>
    <n v="14"/>
    <x v="1"/>
    <x v="14"/>
    <x v="701"/>
    <n v="21.571428571428573"/>
    <x v="4"/>
    <x v="11"/>
    <x v="882"/>
    <x v="882"/>
  </r>
  <r>
    <x v="883"/>
    <x v="883"/>
    <x v="882"/>
    <n v="5000"/>
    <n v="2001"/>
    <x v="2"/>
    <x v="0"/>
    <s v="USD"/>
    <x v="883"/>
    <x v="883"/>
    <b v="0"/>
    <n v="24"/>
    <x v="1"/>
    <x v="14"/>
    <x v="702"/>
    <n v="83.375"/>
    <x v="4"/>
    <x v="11"/>
    <x v="883"/>
    <x v="883"/>
  </r>
  <r>
    <x v="884"/>
    <x v="884"/>
    <x v="883"/>
    <n v="2000"/>
    <n v="20"/>
    <x v="2"/>
    <x v="0"/>
    <s v="USD"/>
    <x v="884"/>
    <x v="884"/>
    <b v="0"/>
    <n v="2"/>
    <x v="1"/>
    <x v="14"/>
    <x v="460"/>
    <n v="10"/>
    <x v="4"/>
    <x v="11"/>
    <x v="884"/>
    <x v="884"/>
  </r>
  <r>
    <x v="885"/>
    <x v="885"/>
    <x v="884"/>
    <n v="1000"/>
    <n v="750"/>
    <x v="2"/>
    <x v="0"/>
    <s v="USD"/>
    <x v="885"/>
    <x v="885"/>
    <b v="0"/>
    <n v="21"/>
    <x v="1"/>
    <x v="14"/>
    <x v="703"/>
    <n v="35.714285714285715"/>
    <x v="4"/>
    <x v="11"/>
    <x v="885"/>
    <x v="885"/>
  </r>
  <r>
    <x v="886"/>
    <x v="886"/>
    <x v="885"/>
    <n v="500"/>
    <n v="205"/>
    <x v="2"/>
    <x v="0"/>
    <s v="USD"/>
    <x v="886"/>
    <x v="886"/>
    <b v="0"/>
    <n v="7"/>
    <x v="1"/>
    <x v="14"/>
    <x v="704"/>
    <n v="29.285714285714285"/>
    <x v="4"/>
    <x v="11"/>
    <x v="886"/>
    <x v="886"/>
  </r>
  <r>
    <x v="887"/>
    <x v="887"/>
    <x v="886"/>
    <n v="1000"/>
    <n v="0"/>
    <x v="2"/>
    <x v="0"/>
    <s v="USD"/>
    <x v="887"/>
    <x v="887"/>
    <b v="0"/>
    <n v="0"/>
    <x v="1"/>
    <x v="14"/>
    <x v="109"/>
    <e v="#DIV/0!"/>
    <x v="4"/>
    <x v="11"/>
    <x v="887"/>
    <x v="887"/>
  </r>
  <r>
    <x v="888"/>
    <x v="888"/>
    <x v="887"/>
    <n v="1000"/>
    <n v="72"/>
    <x v="2"/>
    <x v="0"/>
    <s v="USD"/>
    <x v="888"/>
    <x v="888"/>
    <b v="0"/>
    <n v="4"/>
    <x v="1"/>
    <x v="14"/>
    <x v="705"/>
    <n v="18"/>
    <x v="4"/>
    <x v="11"/>
    <x v="888"/>
    <x v="888"/>
  </r>
  <r>
    <x v="889"/>
    <x v="889"/>
    <x v="888"/>
    <n v="25000"/>
    <n v="2360.3200000000002"/>
    <x v="2"/>
    <x v="0"/>
    <s v="USD"/>
    <x v="889"/>
    <x v="889"/>
    <b v="0"/>
    <n v="32"/>
    <x v="1"/>
    <x v="14"/>
    <x v="706"/>
    <n v="73.760000000000005"/>
    <x v="4"/>
    <x v="11"/>
    <x v="889"/>
    <x v="889"/>
  </r>
  <r>
    <x v="890"/>
    <x v="890"/>
    <x v="889"/>
    <n v="3000"/>
    <n v="125"/>
    <x v="2"/>
    <x v="0"/>
    <s v="USD"/>
    <x v="890"/>
    <x v="890"/>
    <b v="0"/>
    <n v="4"/>
    <x v="1"/>
    <x v="14"/>
    <x v="707"/>
    <n v="31.25"/>
    <x v="4"/>
    <x v="11"/>
    <x v="890"/>
    <x v="890"/>
  </r>
  <r>
    <x v="891"/>
    <x v="891"/>
    <x v="890"/>
    <n v="8000"/>
    <n v="260"/>
    <x v="2"/>
    <x v="0"/>
    <s v="USD"/>
    <x v="891"/>
    <x v="891"/>
    <b v="0"/>
    <n v="9"/>
    <x v="1"/>
    <x v="14"/>
    <x v="140"/>
    <n v="28.888888888888889"/>
    <x v="4"/>
    <x v="11"/>
    <x v="891"/>
    <x v="891"/>
  </r>
  <r>
    <x v="892"/>
    <x v="892"/>
    <x v="891"/>
    <n v="6000"/>
    <n v="2445"/>
    <x v="2"/>
    <x v="0"/>
    <s v="USD"/>
    <x v="892"/>
    <x v="892"/>
    <b v="0"/>
    <n v="17"/>
    <x v="1"/>
    <x v="14"/>
    <x v="708"/>
    <n v="143.8235294117647"/>
    <x v="4"/>
    <x v="11"/>
    <x v="892"/>
    <x v="892"/>
  </r>
  <r>
    <x v="893"/>
    <x v="893"/>
    <x v="892"/>
    <n v="2000"/>
    <n v="200"/>
    <x v="2"/>
    <x v="0"/>
    <s v="USD"/>
    <x v="893"/>
    <x v="893"/>
    <b v="0"/>
    <n v="5"/>
    <x v="1"/>
    <x v="14"/>
    <x v="709"/>
    <n v="40"/>
    <x v="4"/>
    <x v="11"/>
    <x v="893"/>
    <x v="893"/>
  </r>
  <r>
    <x v="894"/>
    <x v="894"/>
    <x v="893"/>
    <n v="20000"/>
    <n v="7834"/>
    <x v="2"/>
    <x v="0"/>
    <s v="USD"/>
    <x v="894"/>
    <x v="894"/>
    <b v="0"/>
    <n v="53"/>
    <x v="1"/>
    <x v="14"/>
    <x v="710"/>
    <n v="147.81132075471697"/>
    <x v="4"/>
    <x v="11"/>
    <x v="894"/>
    <x v="894"/>
  </r>
  <r>
    <x v="895"/>
    <x v="895"/>
    <x v="894"/>
    <n v="8000"/>
    <n v="195"/>
    <x v="2"/>
    <x v="0"/>
    <s v="USD"/>
    <x v="895"/>
    <x v="895"/>
    <b v="0"/>
    <n v="7"/>
    <x v="1"/>
    <x v="14"/>
    <x v="711"/>
    <n v="27.857142857142858"/>
    <x v="4"/>
    <x v="11"/>
    <x v="895"/>
    <x v="895"/>
  </r>
  <r>
    <x v="896"/>
    <x v="896"/>
    <x v="895"/>
    <n v="8000"/>
    <n v="3200"/>
    <x v="2"/>
    <x v="0"/>
    <s v="USD"/>
    <x v="896"/>
    <x v="896"/>
    <b v="0"/>
    <n v="72"/>
    <x v="1"/>
    <x v="14"/>
    <x v="142"/>
    <n v="44.444444444444443"/>
    <x v="4"/>
    <x v="11"/>
    <x v="896"/>
    <x v="896"/>
  </r>
  <r>
    <x v="897"/>
    <x v="897"/>
    <x v="896"/>
    <n v="3000"/>
    <n v="0"/>
    <x v="2"/>
    <x v="0"/>
    <s v="USD"/>
    <x v="897"/>
    <x v="897"/>
    <b v="0"/>
    <n v="0"/>
    <x v="1"/>
    <x v="14"/>
    <x v="109"/>
    <e v="#DIV/0!"/>
    <x v="4"/>
    <x v="11"/>
    <x v="897"/>
    <x v="897"/>
  </r>
  <r>
    <x v="898"/>
    <x v="898"/>
    <x v="897"/>
    <n v="2500"/>
    <n v="70"/>
    <x v="2"/>
    <x v="0"/>
    <s v="USD"/>
    <x v="898"/>
    <x v="898"/>
    <b v="0"/>
    <n v="2"/>
    <x v="1"/>
    <x v="14"/>
    <x v="712"/>
    <n v="35"/>
    <x v="4"/>
    <x v="11"/>
    <x v="898"/>
    <x v="898"/>
  </r>
  <r>
    <x v="899"/>
    <x v="899"/>
    <x v="898"/>
    <n v="750"/>
    <n v="280"/>
    <x v="2"/>
    <x v="0"/>
    <s v="USD"/>
    <x v="899"/>
    <x v="899"/>
    <b v="0"/>
    <n v="8"/>
    <x v="1"/>
    <x v="14"/>
    <x v="713"/>
    <n v="35"/>
    <x v="4"/>
    <x v="11"/>
    <x v="899"/>
    <x v="899"/>
  </r>
  <r>
    <x v="900"/>
    <x v="900"/>
    <x v="899"/>
    <n v="5000"/>
    <n v="21"/>
    <x v="2"/>
    <x v="0"/>
    <s v="USD"/>
    <x v="900"/>
    <x v="900"/>
    <b v="0"/>
    <n v="2"/>
    <x v="1"/>
    <x v="13"/>
    <x v="714"/>
    <n v="10.5"/>
    <x v="4"/>
    <x v="13"/>
    <x v="900"/>
    <x v="900"/>
  </r>
  <r>
    <x v="901"/>
    <x v="901"/>
    <x v="900"/>
    <n v="6500"/>
    <n v="0"/>
    <x v="2"/>
    <x v="0"/>
    <s v="USD"/>
    <x v="901"/>
    <x v="901"/>
    <b v="0"/>
    <n v="0"/>
    <x v="1"/>
    <x v="13"/>
    <x v="109"/>
    <e v="#DIV/0!"/>
    <x v="4"/>
    <x v="13"/>
    <x v="901"/>
    <x v="901"/>
  </r>
  <r>
    <x v="902"/>
    <x v="902"/>
    <x v="901"/>
    <n v="30000"/>
    <n v="90"/>
    <x v="2"/>
    <x v="0"/>
    <s v="USD"/>
    <x v="902"/>
    <x v="902"/>
    <b v="0"/>
    <n v="3"/>
    <x v="1"/>
    <x v="13"/>
    <x v="715"/>
    <n v="30"/>
    <x v="4"/>
    <x v="13"/>
    <x v="902"/>
    <x v="902"/>
  </r>
  <r>
    <x v="903"/>
    <x v="903"/>
    <x v="902"/>
    <n v="5000"/>
    <n v="160"/>
    <x v="2"/>
    <x v="0"/>
    <s v="USD"/>
    <x v="903"/>
    <x v="903"/>
    <b v="0"/>
    <n v="4"/>
    <x v="1"/>
    <x v="13"/>
    <x v="416"/>
    <n v="40"/>
    <x v="4"/>
    <x v="13"/>
    <x v="903"/>
    <x v="903"/>
  </r>
  <r>
    <x v="904"/>
    <x v="904"/>
    <x v="903"/>
    <n v="50000"/>
    <n v="151"/>
    <x v="2"/>
    <x v="0"/>
    <s v="USD"/>
    <x v="904"/>
    <x v="904"/>
    <b v="0"/>
    <n v="3"/>
    <x v="1"/>
    <x v="13"/>
    <x v="716"/>
    <n v="50.333333333333336"/>
    <x v="4"/>
    <x v="13"/>
    <x v="904"/>
    <x v="904"/>
  </r>
  <r>
    <x v="905"/>
    <x v="905"/>
    <x v="904"/>
    <n v="6500"/>
    <n v="196"/>
    <x v="2"/>
    <x v="0"/>
    <s v="USD"/>
    <x v="905"/>
    <x v="905"/>
    <b v="0"/>
    <n v="6"/>
    <x v="1"/>
    <x v="13"/>
    <x v="717"/>
    <n v="32.666666666666664"/>
    <x v="4"/>
    <x v="13"/>
    <x v="905"/>
    <x v="905"/>
  </r>
  <r>
    <x v="906"/>
    <x v="906"/>
    <x v="905"/>
    <n v="15000"/>
    <n v="0"/>
    <x v="2"/>
    <x v="0"/>
    <s v="USD"/>
    <x v="906"/>
    <x v="906"/>
    <b v="0"/>
    <n v="0"/>
    <x v="1"/>
    <x v="13"/>
    <x v="109"/>
    <e v="#DIV/0!"/>
    <x v="4"/>
    <x v="13"/>
    <x v="906"/>
    <x v="906"/>
  </r>
  <r>
    <x v="907"/>
    <x v="907"/>
    <x v="906"/>
    <n v="2900"/>
    <n v="0"/>
    <x v="2"/>
    <x v="0"/>
    <s v="USD"/>
    <x v="907"/>
    <x v="907"/>
    <b v="0"/>
    <n v="0"/>
    <x v="1"/>
    <x v="13"/>
    <x v="109"/>
    <e v="#DIV/0!"/>
    <x v="4"/>
    <x v="13"/>
    <x v="907"/>
    <x v="907"/>
  </r>
  <r>
    <x v="908"/>
    <x v="908"/>
    <x v="907"/>
    <n v="2500"/>
    <n v="0"/>
    <x v="2"/>
    <x v="0"/>
    <s v="USD"/>
    <x v="908"/>
    <x v="908"/>
    <b v="0"/>
    <n v="0"/>
    <x v="1"/>
    <x v="13"/>
    <x v="109"/>
    <e v="#DIV/0!"/>
    <x v="4"/>
    <x v="13"/>
    <x v="908"/>
    <x v="908"/>
  </r>
  <r>
    <x v="909"/>
    <x v="909"/>
    <x v="908"/>
    <n v="16000"/>
    <n v="520"/>
    <x v="2"/>
    <x v="0"/>
    <s v="USD"/>
    <x v="909"/>
    <x v="909"/>
    <b v="0"/>
    <n v="8"/>
    <x v="1"/>
    <x v="13"/>
    <x v="140"/>
    <n v="65"/>
    <x v="4"/>
    <x v="13"/>
    <x v="909"/>
    <x v="909"/>
  </r>
  <r>
    <x v="910"/>
    <x v="910"/>
    <x v="909"/>
    <n v="550"/>
    <n v="123"/>
    <x v="2"/>
    <x v="1"/>
    <s v="GBP"/>
    <x v="910"/>
    <x v="910"/>
    <b v="0"/>
    <n v="5"/>
    <x v="1"/>
    <x v="13"/>
    <x v="718"/>
    <n v="24.6"/>
    <x v="4"/>
    <x v="13"/>
    <x v="910"/>
    <x v="910"/>
  </r>
  <r>
    <x v="911"/>
    <x v="911"/>
    <x v="910"/>
    <n v="100000"/>
    <n v="0"/>
    <x v="2"/>
    <x v="0"/>
    <s v="USD"/>
    <x v="911"/>
    <x v="911"/>
    <b v="0"/>
    <n v="0"/>
    <x v="1"/>
    <x v="13"/>
    <x v="109"/>
    <e v="#DIV/0!"/>
    <x v="4"/>
    <x v="13"/>
    <x v="911"/>
    <x v="911"/>
  </r>
  <r>
    <x v="912"/>
    <x v="912"/>
    <x v="911"/>
    <n v="3500"/>
    <n v="30"/>
    <x v="2"/>
    <x v="0"/>
    <s v="USD"/>
    <x v="912"/>
    <x v="912"/>
    <b v="0"/>
    <n v="2"/>
    <x v="1"/>
    <x v="13"/>
    <x v="719"/>
    <n v="15"/>
    <x v="4"/>
    <x v="13"/>
    <x v="912"/>
    <x v="912"/>
  </r>
  <r>
    <x v="913"/>
    <x v="913"/>
    <x v="912"/>
    <n v="30000"/>
    <n v="1982"/>
    <x v="2"/>
    <x v="0"/>
    <s v="USD"/>
    <x v="913"/>
    <x v="913"/>
    <b v="0"/>
    <n v="24"/>
    <x v="1"/>
    <x v="13"/>
    <x v="720"/>
    <n v="82.583333333333329"/>
    <x v="4"/>
    <x v="13"/>
    <x v="913"/>
    <x v="913"/>
  </r>
  <r>
    <x v="914"/>
    <x v="914"/>
    <x v="913"/>
    <n v="1500"/>
    <n v="0"/>
    <x v="2"/>
    <x v="0"/>
    <s v="USD"/>
    <x v="914"/>
    <x v="914"/>
    <b v="0"/>
    <n v="0"/>
    <x v="1"/>
    <x v="13"/>
    <x v="109"/>
    <e v="#DIV/0!"/>
    <x v="4"/>
    <x v="13"/>
    <x v="914"/>
    <x v="914"/>
  </r>
  <r>
    <x v="915"/>
    <x v="915"/>
    <x v="914"/>
    <n v="6500"/>
    <n v="375"/>
    <x v="2"/>
    <x v="0"/>
    <s v="USD"/>
    <x v="915"/>
    <x v="915"/>
    <b v="0"/>
    <n v="9"/>
    <x v="1"/>
    <x v="13"/>
    <x v="721"/>
    <n v="41.666666666666664"/>
    <x v="4"/>
    <x v="13"/>
    <x v="915"/>
    <x v="915"/>
  </r>
  <r>
    <x v="916"/>
    <x v="916"/>
    <x v="915"/>
    <n v="3300"/>
    <n v="0"/>
    <x v="2"/>
    <x v="0"/>
    <s v="USD"/>
    <x v="916"/>
    <x v="916"/>
    <b v="0"/>
    <n v="0"/>
    <x v="1"/>
    <x v="13"/>
    <x v="109"/>
    <e v="#DIV/0!"/>
    <x v="4"/>
    <x v="13"/>
    <x v="916"/>
    <x v="916"/>
  </r>
  <r>
    <x v="917"/>
    <x v="917"/>
    <x v="916"/>
    <n v="5000"/>
    <n v="30"/>
    <x v="2"/>
    <x v="0"/>
    <s v="USD"/>
    <x v="917"/>
    <x v="917"/>
    <b v="0"/>
    <n v="1"/>
    <x v="1"/>
    <x v="13"/>
    <x v="722"/>
    <n v="30"/>
    <x v="4"/>
    <x v="13"/>
    <x v="917"/>
    <x v="917"/>
  </r>
  <r>
    <x v="918"/>
    <x v="918"/>
    <x v="917"/>
    <n v="3900"/>
    <n v="196"/>
    <x v="2"/>
    <x v="1"/>
    <s v="GBP"/>
    <x v="918"/>
    <x v="918"/>
    <b v="0"/>
    <n v="10"/>
    <x v="1"/>
    <x v="13"/>
    <x v="723"/>
    <n v="19.600000000000001"/>
    <x v="4"/>
    <x v="13"/>
    <x v="918"/>
    <x v="918"/>
  </r>
  <r>
    <x v="919"/>
    <x v="919"/>
    <x v="918"/>
    <n v="20000"/>
    <n v="100"/>
    <x v="2"/>
    <x v="0"/>
    <s v="USD"/>
    <x v="919"/>
    <x v="919"/>
    <b v="0"/>
    <n v="1"/>
    <x v="1"/>
    <x v="13"/>
    <x v="724"/>
    <n v="100"/>
    <x v="4"/>
    <x v="13"/>
    <x v="919"/>
    <x v="919"/>
  </r>
  <r>
    <x v="920"/>
    <x v="920"/>
    <x v="919"/>
    <n v="5500"/>
    <n v="0"/>
    <x v="2"/>
    <x v="0"/>
    <s v="USD"/>
    <x v="920"/>
    <x v="920"/>
    <b v="0"/>
    <n v="0"/>
    <x v="1"/>
    <x v="13"/>
    <x v="109"/>
    <e v="#DIV/0!"/>
    <x v="4"/>
    <x v="13"/>
    <x v="920"/>
    <x v="920"/>
  </r>
  <r>
    <x v="921"/>
    <x v="921"/>
    <x v="920"/>
    <n v="15000"/>
    <n v="4635"/>
    <x v="2"/>
    <x v="0"/>
    <s v="USD"/>
    <x v="921"/>
    <x v="921"/>
    <b v="0"/>
    <n v="20"/>
    <x v="1"/>
    <x v="13"/>
    <x v="725"/>
    <n v="231.75"/>
    <x v="4"/>
    <x v="13"/>
    <x v="921"/>
    <x v="921"/>
  </r>
  <r>
    <x v="922"/>
    <x v="922"/>
    <x v="921"/>
    <n v="27000"/>
    <n v="5680"/>
    <x v="2"/>
    <x v="0"/>
    <s v="USD"/>
    <x v="922"/>
    <x v="922"/>
    <b v="0"/>
    <n v="30"/>
    <x v="1"/>
    <x v="13"/>
    <x v="726"/>
    <n v="189.33333333333334"/>
    <x v="4"/>
    <x v="13"/>
    <x v="922"/>
    <x v="922"/>
  </r>
  <r>
    <x v="923"/>
    <x v="923"/>
    <x v="922"/>
    <n v="15000"/>
    <n v="330"/>
    <x v="2"/>
    <x v="0"/>
    <s v="USD"/>
    <x v="923"/>
    <x v="923"/>
    <b v="0"/>
    <n v="6"/>
    <x v="1"/>
    <x v="13"/>
    <x v="727"/>
    <n v="55"/>
    <x v="4"/>
    <x v="13"/>
    <x v="923"/>
    <x v="923"/>
  </r>
  <r>
    <x v="924"/>
    <x v="924"/>
    <x v="923"/>
    <n v="3000"/>
    <n v="327"/>
    <x v="2"/>
    <x v="0"/>
    <s v="USD"/>
    <x v="924"/>
    <x v="924"/>
    <b v="0"/>
    <n v="15"/>
    <x v="1"/>
    <x v="13"/>
    <x v="728"/>
    <n v="21.8"/>
    <x v="4"/>
    <x v="13"/>
    <x v="924"/>
    <x v="924"/>
  </r>
  <r>
    <x v="925"/>
    <x v="925"/>
    <x v="924"/>
    <n v="6000"/>
    <n v="160"/>
    <x v="2"/>
    <x v="0"/>
    <s v="USD"/>
    <x v="925"/>
    <x v="925"/>
    <b v="0"/>
    <n v="5"/>
    <x v="1"/>
    <x v="13"/>
    <x v="129"/>
    <n v="32"/>
    <x v="4"/>
    <x v="13"/>
    <x v="925"/>
    <x v="925"/>
  </r>
  <r>
    <x v="926"/>
    <x v="926"/>
    <x v="925"/>
    <n v="7000"/>
    <n v="0"/>
    <x v="2"/>
    <x v="0"/>
    <s v="USD"/>
    <x v="926"/>
    <x v="926"/>
    <b v="0"/>
    <n v="0"/>
    <x v="1"/>
    <x v="13"/>
    <x v="109"/>
    <e v="#DIV/0!"/>
    <x v="4"/>
    <x v="13"/>
    <x v="926"/>
    <x v="926"/>
  </r>
  <r>
    <x v="927"/>
    <x v="927"/>
    <x v="926"/>
    <n v="20000"/>
    <n v="0"/>
    <x v="2"/>
    <x v="0"/>
    <s v="USD"/>
    <x v="927"/>
    <x v="927"/>
    <b v="0"/>
    <n v="0"/>
    <x v="1"/>
    <x v="13"/>
    <x v="109"/>
    <e v="#DIV/0!"/>
    <x v="4"/>
    <x v="13"/>
    <x v="927"/>
    <x v="927"/>
  </r>
  <r>
    <x v="928"/>
    <x v="928"/>
    <x v="927"/>
    <n v="14500"/>
    <n v="1575"/>
    <x v="2"/>
    <x v="0"/>
    <s v="USD"/>
    <x v="928"/>
    <x v="928"/>
    <b v="0"/>
    <n v="28"/>
    <x v="1"/>
    <x v="13"/>
    <x v="729"/>
    <n v="56.25"/>
    <x v="4"/>
    <x v="13"/>
    <x v="928"/>
    <x v="928"/>
  </r>
  <r>
    <x v="929"/>
    <x v="929"/>
    <x v="928"/>
    <n v="500"/>
    <n v="0"/>
    <x v="2"/>
    <x v="0"/>
    <s v="USD"/>
    <x v="929"/>
    <x v="929"/>
    <b v="0"/>
    <n v="0"/>
    <x v="1"/>
    <x v="13"/>
    <x v="109"/>
    <e v="#DIV/0!"/>
    <x v="4"/>
    <x v="13"/>
    <x v="929"/>
    <x v="929"/>
  </r>
  <r>
    <x v="930"/>
    <x v="930"/>
    <x v="929"/>
    <n v="900"/>
    <n v="345"/>
    <x v="2"/>
    <x v="0"/>
    <s v="USD"/>
    <x v="930"/>
    <x v="930"/>
    <b v="0"/>
    <n v="5"/>
    <x v="1"/>
    <x v="13"/>
    <x v="730"/>
    <n v="69"/>
    <x v="4"/>
    <x v="13"/>
    <x v="930"/>
    <x v="930"/>
  </r>
  <r>
    <x v="931"/>
    <x v="931"/>
    <x v="930"/>
    <n v="2000"/>
    <n v="131"/>
    <x v="2"/>
    <x v="1"/>
    <s v="GBP"/>
    <x v="931"/>
    <x v="931"/>
    <b v="0"/>
    <n v="7"/>
    <x v="1"/>
    <x v="13"/>
    <x v="731"/>
    <n v="18.714285714285715"/>
    <x v="4"/>
    <x v="13"/>
    <x v="931"/>
    <x v="931"/>
  </r>
  <r>
    <x v="932"/>
    <x v="932"/>
    <x v="931"/>
    <n v="9500"/>
    <n v="1381"/>
    <x v="2"/>
    <x v="0"/>
    <s v="USD"/>
    <x v="932"/>
    <x v="932"/>
    <b v="0"/>
    <n v="30"/>
    <x v="1"/>
    <x v="13"/>
    <x v="732"/>
    <n v="46.033333333333331"/>
    <x v="4"/>
    <x v="13"/>
    <x v="932"/>
    <x v="932"/>
  </r>
  <r>
    <x v="933"/>
    <x v="933"/>
    <x v="932"/>
    <n v="2000"/>
    <n v="120"/>
    <x v="2"/>
    <x v="0"/>
    <s v="USD"/>
    <x v="933"/>
    <x v="933"/>
    <b v="0"/>
    <n v="2"/>
    <x v="1"/>
    <x v="13"/>
    <x v="733"/>
    <n v="60"/>
    <x v="4"/>
    <x v="13"/>
    <x v="933"/>
    <x v="933"/>
  </r>
  <r>
    <x v="934"/>
    <x v="934"/>
    <x v="933"/>
    <n v="5000"/>
    <n v="1520"/>
    <x v="2"/>
    <x v="5"/>
    <s v="CAD"/>
    <x v="934"/>
    <x v="934"/>
    <b v="0"/>
    <n v="30"/>
    <x v="1"/>
    <x v="13"/>
    <x v="734"/>
    <n v="50.666666666666664"/>
    <x v="4"/>
    <x v="13"/>
    <x v="934"/>
    <x v="934"/>
  </r>
  <r>
    <x v="935"/>
    <x v="935"/>
    <x v="934"/>
    <n v="3500"/>
    <n v="50"/>
    <x v="2"/>
    <x v="0"/>
    <s v="USD"/>
    <x v="935"/>
    <x v="935"/>
    <b v="0"/>
    <n v="2"/>
    <x v="1"/>
    <x v="13"/>
    <x v="735"/>
    <n v="25"/>
    <x v="4"/>
    <x v="13"/>
    <x v="935"/>
    <x v="935"/>
  </r>
  <r>
    <x v="936"/>
    <x v="936"/>
    <x v="935"/>
    <n v="1400"/>
    <n v="0"/>
    <x v="2"/>
    <x v="0"/>
    <s v="USD"/>
    <x v="936"/>
    <x v="936"/>
    <b v="0"/>
    <n v="0"/>
    <x v="1"/>
    <x v="13"/>
    <x v="109"/>
    <e v="#DIV/0!"/>
    <x v="4"/>
    <x v="13"/>
    <x v="936"/>
    <x v="936"/>
  </r>
  <r>
    <x v="937"/>
    <x v="937"/>
    <x v="936"/>
    <n v="3500"/>
    <n v="40"/>
    <x v="2"/>
    <x v="0"/>
    <s v="USD"/>
    <x v="937"/>
    <x v="937"/>
    <b v="0"/>
    <n v="2"/>
    <x v="1"/>
    <x v="13"/>
    <x v="736"/>
    <n v="20"/>
    <x v="4"/>
    <x v="13"/>
    <x v="937"/>
    <x v="937"/>
  </r>
  <r>
    <x v="938"/>
    <x v="938"/>
    <x v="937"/>
    <n v="7000"/>
    <n v="25"/>
    <x v="2"/>
    <x v="0"/>
    <s v="USD"/>
    <x v="938"/>
    <x v="938"/>
    <b v="0"/>
    <n v="1"/>
    <x v="1"/>
    <x v="13"/>
    <x v="737"/>
    <n v="25"/>
    <x v="4"/>
    <x v="13"/>
    <x v="938"/>
    <x v="938"/>
  </r>
  <r>
    <x v="939"/>
    <x v="939"/>
    <x v="938"/>
    <n v="2750"/>
    <n v="40"/>
    <x v="2"/>
    <x v="0"/>
    <s v="USD"/>
    <x v="939"/>
    <x v="939"/>
    <b v="0"/>
    <n v="2"/>
    <x v="1"/>
    <x v="13"/>
    <x v="738"/>
    <n v="20"/>
    <x v="4"/>
    <x v="13"/>
    <x v="939"/>
    <x v="939"/>
  </r>
  <r>
    <x v="940"/>
    <x v="940"/>
    <x v="939"/>
    <n v="9000"/>
    <n v="1544"/>
    <x v="2"/>
    <x v="0"/>
    <s v="USD"/>
    <x v="940"/>
    <x v="940"/>
    <b v="0"/>
    <n v="14"/>
    <x v="1"/>
    <x v="8"/>
    <x v="739"/>
    <n v="110.28571428571429"/>
    <x v="2"/>
    <x v="8"/>
    <x v="940"/>
    <x v="940"/>
  </r>
  <r>
    <x v="941"/>
    <x v="941"/>
    <x v="940"/>
    <n v="50000"/>
    <n v="1161"/>
    <x v="2"/>
    <x v="0"/>
    <s v="USD"/>
    <x v="941"/>
    <x v="941"/>
    <b v="0"/>
    <n v="31"/>
    <x v="1"/>
    <x v="8"/>
    <x v="740"/>
    <n v="37.451612903225808"/>
    <x v="2"/>
    <x v="8"/>
    <x v="941"/>
    <x v="941"/>
  </r>
  <r>
    <x v="942"/>
    <x v="942"/>
    <x v="941"/>
    <n v="7500"/>
    <n v="668"/>
    <x v="2"/>
    <x v="0"/>
    <s v="USD"/>
    <x v="942"/>
    <x v="942"/>
    <b v="0"/>
    <n v="16"/>
    <x v="1"/>
    <x v="8"/>
    <x v="741"/>
    <n v="41.75"/>
    <x v="2"/>
    <x v="8"/>
    <x v="942"/>
    <x v="942"/>
  </r>
  <r>
    <x v="943"/>
    <x v="943"/>
    <x v="942"/>
    <n v="3000"/>
    <n v="289"/>
    <x v="2"/>
    <x v="0"/>
    <s v="USD"/>
    <x v="943"/>
    <x v="943"/>
    <b v="0"/>
    <n v="12"/>
    <x v="1"/>
    <x v="8"/>
    <x v="742"/>
    <n v="24.083333333333332"/>
    <x v="2"/>
    <x v="8"/>
    <x v="943"/>
    <x v="943"/>
  </r>
  <r>
    <x v="944"/>
    <x v="944"/>
    <x v="943"/>
    <n v="50000"/>
    <n v="6663"/>
    <x v="2"/>
    <x v="0"/>
    <s v="USD"/>
    <x v="944"/>
    <x v="944"/>
    <b v="0"/>
    <n v="96"/>
    <x v="1"/>
    <x v="8"/>
    <x v="743"/>
    <n v="69.40625"/>
    <x v="2"/>
    <x v="8"/>
    <x v="944"/>
    <x v="944"/>
  </r>
  <r>
    <x v="945"/>
    <x v="945"/>
    <x v="944"/>
    <n v="100000"/>
    <n v="2484"/>
    <x v="2"/>
    <x v="6"/>
    <s v="EUR"/>
    <x v="945"/>
    <x v="945"/>
    <b v="0"/>
    <n v="16"/>
    <x v="1"/>
    <x v="8"/>
    <x v="744"/>
    <n v="155.25"/>
    <x v="2"/>
    <x v="8"/>
    <x v="945"/>
    <x v="945"/>
  </r>
  <r>
    <x v="946"/>
    <x v="946"/>
    <x v="945"/>
    <n v="15000"/>
    <n v="286"/>
    <x v="2"/>
    <x v="0"/>
    <s v="USD"/>
    <x v="946"/>
    <x v="946"/>
    <b v="0"/>
    <n v="5"/>
    <x v="1"/>
    <x v="8"/>
    <x v="745"/>
    <n v="57.2"/>
    <x v="2"/>
    <x v="8"/>
    <x v="946"/>
    <x v="946"/>
  </r>
  <r>
    <x v="947"/>
    <x v="947"/>
    <x v="946"/>
    <n v="850"/>
    <n v="0"/>
    <x v="2"/>
    <x v="0"/>
    <s v="USD"/>
    <x v="947"/>
    <x v="947"/>
    <b v="0"/>
    <n v="0"/>
    <x v="1"/>
    <x v="8"/>
    <x v="109"/>
    <e v="#DIV/0!"/>
    <x v="2"/>
    <x v="8"/>
    <x v="947"/>
    <x v="947"/>
  </r>
  <r>
    <x v="948"/>
    <x v="948"/>
    <x v="947"/>
    <n v="4000"/>
    <n v="480"/>
    <x v="2"/>
    <x v="9"/>
    <s v="EUR"/>
    <x v="948"/>
    <x v="948"/>
    <b v="0"/>
    <n v="8"/>
    <x v="1"/>
    <x v="8"/>
    <x v="746"/>
    <n v="60"/>
    <x v="2"/>
    <x v="8"/>
    <x v="948"/>
    <x v="948"/>
  </r>
  <r>
    <x v="949"/>
    <x v="949"/>
    <x v="948"/>
    <n v="20000"/>
    <n v="273"/>
    <x v="2"/>
    <x v="12"/>
    <s v="EUR"/>
    <x v="949"/>
    <x v="949"/>
    <b v="0"/>
    <n v="7"/>
    <x v="1"/>
    <x v="8"/>
    <x v="747"/>
    <n v="39"/>
    <x v="2"/>
    <x v="8"/>
    <x v="949"/>
    <x v="949"/>
  </r>
  <r>
    <x v="950"/>
    <x v="950"/>
    <x v="949"/>
    <n v="5000"/>
    <n v="1402"/>
    <x v="2"/>
    <x v="5"/>
    <s v="CAD"/>
    <x v="950"/>
    <x v="950"/>
    <b v="0"/>
    <n v="24"/>
    <x v="1"/>
    <x v="8"/>
    <x v="748"/>
    <n v="58.416666666666664"/>
    <x v="2"/>
    <x v="8"/>
    <x v="950"/>
    <x v="950"/>
  </r>
  <r>
    <x v="951"/>
    <x v="951"/>
    <x v="950"/>
    <n v="50000"/>
    <n v="19195"/>
    <x v="2"/>
    <x v="0"/>
    <s v="USD"/>
    <x v="951"/>
    <x v="951"/>
    <b v="0"/>
    <n v="121"/>
    <x v="1"/>
    <x v="8"/>
    <x v="749"/>
    <n v="158.63636363636363"/>
    <x v="2"/>
    <x v="8"/>
    <x v="951"/>
    <x v="951"/>
  </r>
  <r>
    <x v="952"/>
    <x v="952"/>
    <x v="951"/>
    <n v="49000"/>
    <n v="19572"/>
    <x v="2"/>
    <x v="0"/>
    <s v="USD"/>
    <x v="952"/>
    <x v="952"/>
    <b v="0"/>
    <n v="196"/>
    <x v="1"/>
    <x v="8"/>
    <x v="750"/>
    <n v="99.857142857142861"/>
    <x v="2"/>
    <x v="8"/>
    <x v="952"/>
    <x v="952"/>
  </r>
  <r>
    <x v="953"/>
    <x v="953"/>
    <x v="952"/>
    <n v="15000"/>
    <n v="126"/>
    <x v="2"/>
    <x v="0"/>
    <s v="USD"/>
    <x v="953"/>
    <x v="953"/>
    <b v="0"/>
    <n v="5"/>
    <x v="1"/>
    <x v="8"/>
    <x v="751"/>
    <n v="25.2"/>
    <x v="2"/>
    <x v="8"/>
    <x v="953"/>
    <x v="953"/>
  </r>
  <r>
    <x v="954"/>
    <x v="954"/>
    <x v="953"/>
    <n v="15000"/>
    <n v="6511"/>
    <x v="2"/>
    <x v="0"/>
    <s v="USD"/>
    <x v="954"/>
    <x v="954"/>
    <b v="0"/>
    <n v="73"/>
    <x v="1"/>
    <x v="8"/>
    <x v="752"/>
    <n v="89.191780821917803"/>
    <x v="2"/>
    <x v="8"/>
    <x v="954"/>
    <x v="954"/>
  </r>
  <r>
    <x v="955"/>
    <x v="955"/>
    <x v="954"/>
    <n v="300000"/>
    <n v="16984"/>
    <x v="2"/>
    <x v="0"/>
    <s v="USD"/>
    <x v="955"/>
    <x v="955"/>
    <b v="0"/>
    <n v="93"/>
    <x v="1"/>
    <x v="8"/>
    <x v="753"/>
    <n v="182.6236559139785"/>
    <x v="2"/>
    <x v="8"/>
    <x v="955"/>
    <x v="955"/>
  </r>
  <r>
    <x v="956"/>
    <x v="956"/>
    <x v="955"/>
    <n v="50000"/>
    <n v="861"/>
    <x v="2"/>
    <x v="0"/>
    <s v="USD"/>
    <x v="956"/>
    <x v="956"/>
    <b v="0"/>
    <n v="17"/>
    <x v="1"/>
    <x v="8"/>
    <x v="754"/>
    <n v="50.647058823529413"/>
    <x v="2"/>
    <x v="8"/>
    <x v="956"/>
    <x v="956"/>
  </r>
  <r>
    <x v="957"/>
    <x v="957"/>
    <x v="956"/>
    <n v="12000"/>
    <n v="233"/>
    <x v="2"/>
    <x v="0"/>
    <s v="USD"/>
    <x v="957"/>
    <x v="957"/>
    <b v="0"/>
    <n v="7"/>
    <x v="1"/>
    <x v="8"/>
    <x v="755"/>
    <n v="33.285714285714285"/>
    <x v="2"/>
    <x v="8"/>
    <x v="957"/>
    <x v="957"/>
  </r>
  <r>
    <x v="958"/>
    <x v="958"/>
    <x v="957"/>
    <n v="7777"/>
    <n v="881"/>
    <x v="2"/>
    <x v="0"/>
    <s v="USD"/>
    <x v="958"/>
    <x v="958"/>
    <b v="0"/>
    <n v="17"/>
    <x v="1"/>
    <x v="8"/>
    <x v="756"/>
    <n v="51.823529411764703"/>
    <x v="2"/>
    <x v="8"/>
    <x v="958"/>
    <x v="958"/>
  </r>
  <r>
    <x v="959"/>
    <x v="959"/>
    <x v="958"/>
    <n v="50000"/>
    <n v="19430"/>
    <x v="2"/>
    <x v="0"/>
    <s v="USD"/>
    <x v="959"/>
    <x v="959"/>
    <b v="0"/>
    <n v="171"/>
    <x v="1"/>
    <x v="8"/>
    <x v="757"/>
    <n v="113.62573099415205"/>
    <x v="2"/>
    <x v="8"/>
    <x v="959"/>
    <x v="959"/>
  </r>
  <r>
    <x v="960"/>
    <x v="960"/>
    <x v="959"/>
    <n v="55650"/>
    <n v="25655"/>
    <x v="2"/>
    <x v="0"/>
    <s v="USD"/>
    <x v="960"/>
    <x v="960"/>
    <b v="0"/>
    <n v="188"/>
    <x v="1"/>
    <x v="8"/>
    <x v="758"/>
    <n v="136.46276595744681"/>
    <x v="2"/>
    <x v="8"/>
    <x v="960"/>
    <x v="960"/>
  </r>
  <r>
    <x v="961"/>
    <x v="961"/>
    <x v="960"/>
    <n v="95000"/>
    <n v="40079"/>
    <x v="2"/>
    <x v="0"/>
    <s v="USD"/>
    <x v="961"/>
    <x v="961"/>
    <b v="0"/>
    <n v="110"/>
    <x v="1"/>
    <x v="8"/>
    <x v="759"/>
    <n v="364.35454545454547"/>
    <x v="2"/>
    <x v="8"/>
    <x v="961"/>
    <x v="961"/>
  </r>
  <r>
    <x v="962"/>
    <x v="962"/>
    <x v="961"/>
    <n v="2500"/>
    <n v="712"/>
    <x v="2"/>
    <x v="0"/>
    <s v="USD"/>
    <x v="962"/>
    <x v="962"/>
    <b v="0"/>
    <n v="37"/>
    <x v="1"/>
    <x v="8"/>
    <x v="760"/>
    <n v="19.243243243243242"/>
    <x v="2"/>
    <x v="8"/>
    <x v="962"/>
    <x v="962"/>
  </r>
  <r>
    <x v="963"/>
    <x v="963"/>
    <x v="962"/>
    <n v="35000"/>
    <n v="377"/>
    <x v="2"/>
    <x v="0"/>
    <s v="USD"/>
    <x v="963"/>
    <x v="963"/>
    <b v="0"/>
    <n v="9"/>
    <x v="1"/>
    <x v="8"/>
    <x v="761"/>
    <n v="41.888888888888886"/>
    <x v="2"/>
    <x v="8"/>
    <x v="963"/>
    <x v="963"/>
  </r>
  <r>
    <x v="964"/>
    <x v="964"/>
    <x v="963"/>
    <n v="110000"/>
    <n v="879"/>
    <x v="2"/>
    <x v="5"/>
    <s v="CAD"/>
    <x v="964"/>
    <x v="964"/>
    <b v="0"/>
    <n v="29"/>
    <x v="1"/>
    <x v="8"/>
    <x v="762"/>
    <n v="30.310344827586206"/>
    <x v="2"/>
    <x v="8"/>
    <x v="964"/>
    <x v="964"/>
  </r>
  <r>
    <x v="965"/>
    <x v="965"/>
    <x v="964"/>
    <n v="25000"/>
    <n v="298"/>
    <x v="2"/>
    <x v="0"/>
    <s v="USD"/>
    <x v="965"/>
    <x v="965"/>
    <b v="0"/>
    <n v="6"/>
    <x v="1"/>
    <x v="8"/>
    <x v="763"/>
    <n v="49.666666666666664"/>
    <x v="2"/>
    <x v="8"/>
    <x v="965"/>
    <x v="965"/>
  </r>
  <r>
    <x v="966"/>
    <x v="966"/>
    <x v="965"/>
    <n v="12000"/>
    <n v="1776"/>
    <x v="2"/>
    <x v="0"/>
    <s v="USD"/>
    <x v="966"/>
    <x v="966"/>
    <b v="0"/>
    <n v="30"/>
    <x v="1"/>
    <x v="8"/>
    <x v="764"/>
    <n v="59.2"/>
    <x v="2"/>
    <x v="8"/>
    <x v="966"/>
    <x v="966"/>
  </r>
  <r>
    <x v="967"/>
    <x v="967"/>
    <x v="966"/>
    <n v="20000"/>
    <n v="3562"/>
    <x v="2"/>
    <x v="0"/>
    <s v="USD"/>
    <x v="967"/>
    <x v="967"/>
    <b v="0"/>
    <n v="81"/>
    <x v="1"/>
    <x v="8"/>
    <x v="765"/>
    <n v="43.97530864197531"/>
    <x v="2"/>
    <x v="8"/>
    <x v="967"/>
    <x v="967"/>
  </r>
  <r>
    <x v="968"/>
    <x v="968"/>
    <x v="967"/>
    <n v="8000"/>
    <n v="106"/>
    <x v="2"/>
    <x v="0"/>
    <s v="USD"/>
    <x v="968"/>
    <x v="968"/>
    <b v="0"/>
    <n v="4"/>
    <x v="1"/>
    <x v="8"/>
    <x v="766"/>
    <n v="26.5"/>
    <x v="2"/>
    <x v="8"/>
    <x v="968"/>
    <x v="968"/>
  </r>
  <r>
    <x v="969"/>
    <x v="969"/>
    <x v="968"/>
    <n v="30000"/>
    <n v="14000"/>
    <x v="2"/>
    <x v="14"/>
    <s v="MXN"/>
    <x v="969"/>
    <x v="969"/>
    <b v="0"/>
    <n v="11"/>
    <x v="1"/>
    <x v="8"/>
    <x v="767"/>
    <n v="1272.7272727272727"/>
    <x v="2"/>
    <x v="8"/>
    <x v="969"/>
    <x v="969"/>
  </r>
  <r>
    <x v="970"/>
    <x v="970"/>
    <x v="969"/>
    <n v="5000"/>
    <n v="2296"/>
    <x v="2"/>
    <x v="5"/>
    <s v="CAD"/>
    <x v="970"/>
    <x v="970"/>
    <b v="0"/>
    <n v="14"/>
    <x v="1"/>
    <x v="8"/>
    <x v="768"/>
    <n v="164"/>
    <x v="2"/>
    <x v="8"/>
    <x v="970"/>
    <x v="970"/>
  </r>
  <r>
    <x v="971"/>
    <x v="971"/>
    <x v="970"/>
    <n v="100000"/>
    <n v="226"/>
    <x v="2"/>
    <x v="0"/>
    <s v="USD"/>
    <x v="971"/>
    <x v="971"/>
    <b v="0"/>
    <n v="5"/>
    <x v="1"/>
    <x v="8"/>
    <x v="769"/>
    <n v="45.2"/>
    <x v="2"/>
    <x v="8"/>
    <x v="971"/>
    <x v="971"/>
  </r>
  <r>
    <x v="972"/>
    <x v="972"/>
    <x v="971"/>
    <n v="20000"/>
    <n v="6925"/>
    <x v="2"/>
    <x v="0"/>
    <s v="USD"/>
    <x v="972"/>
    <x v="972"/>
    <b v="0"/>
    <n v="45"/>
    <x v="1"/>
    <x v="8"/>
    <x v="770"/>
    <n v="153.88888888888889"/>
    <x v="2"/>
    <x v="8"/>
    <x v="972"/>
    <x v="972"/>
  </r>
  <r>
    <x v="973"/>
    <x v="973"/>
    <x v="972"/>
    <n v="20000"/>
    <n v="411"/>
    <x v="2"/>
    <x v="0"/>
    <s v="USD"/>
    <x v="973"/>
    <x v="973"/>
    <b v="0"/>
    <n v="8"/>
    <x v="1"/>
    <x v="8"/>
    <x v="771"/>
    <n v="51.375"/>
    <x v="2"/>
    <x v="8"/>
    <x v="973"/>
    <x v="973"/>
  </r>
  <r>
    <x v="974"/>
    <x v="974"/>
    <x v="973"/>
    <n v="50000"/>
    <n v="280"/>
    <x v="2"/>
    <x v="0"/>
    <s v="USD"/>
    <x v="974"/>
    <x v="974"/>
    <b v="0"/>
    <n v="3"/>
    <x v="1"/>
    <x v="8"/>
    <x v="470"/>
    <n v="93.333333333333329"/>
    <x v="2"/>
    <x v="8"/>
    <x v="974"/>
    <x v="974"/>
  </r>
  <r>
    <x v="975"/>
    <x v="975"/>
    <x v="974"/>
    <n v="100000"/>
    <n v="2607"/>
    <x v="2"/>
    <x v="0"/>
    <s v="USD"/>
    <x v="975"/>
    <x v="975"/>
    <b v="0"/>
    <n v="24"/>
    <x v="1"/>
    <x v="8"/>
    <x v="772"/>
    <n v="108.625"/>
    <x v="2"/>
    <x v="8"/>
    <x v="975"/>
    <x v="975"/>
  </r>
  <r>
    <x v="976"/>
    <x v="976"/>
    <x v="975"/>
    <n v="150000"/>
    <n v="2889"/>
    <x v="2"/>
    <x v="2"/>
    <s v="AUD"/>
    <x v="976"/>
    <x v="976"/>
    <b v="0"/>
    <n v="18"/>
    <x v="1"/>
    <x v="8"/>
    <x v="773"/>
    <n v="160.5"/>
    <x v="2"/>
    <x v="8"/>
    <x v="976"/>
    <x v="976"/>
  </r>
  <r>
    <x v="977"/>
    <x v="977"/>
    <x v="976"/>
    <n v="2700"/>
    <n v="909"/>
    <x v="2"/>
    <x v="15"/>
    <s v="EUR"/>
    <x v="977"/>
    <x v="977"/>
    <b v="0"/>
    <n v="12"/>
    <x v="1"/>
    <x v="8"/>
    <x v="774"/>
    <n v="75.75"/>
    <x v="2"/>
    <x v="8"/>
    <x v="977"/>
    <x v="977"/>
  </r>
  <r>
    <x v="978"/>
    <x v="978"/>
    <x v="977"/>
    <n v="172889"/>
    <n v="97273"/>
    <x v="2"/>
    <x v="11"/>
    <s v="SEK"/>
    <x v="978"/>
    <x v="978"/>
    <b v="0"/>
    <n v="123"/>
    <x v="1"/>
    <x v="8"/>
    <x v="775"/>
    <n v="790.83739837398377"/>
    <x v="2"/>
    <x v="8"/>
    <x v="978"/>
    <x v="978"/>
  </r>
  <r>
    <x v="979"/>
    <x v="979"/>
    <x v="978"/>
    <n v="35000"/>
    <n v="28986.16"/>
    <x v="2"/>
    <x v="0"/>
    <s v="USD"/>
    <x v="979"/>
    <x v="979"/>
    <b v="0"/>
    <n v="96"/>
    <x v="1"/>
    <x v="8"/>
    <x v="776"/>
    <n v="301.93916666666667"/>
    <x v="2"/>
    <x v="8"/>
    <x v="979"/>
    <x v="979"/>
  </r>
  <r>
    <x v="980"/>
    <x v="980"/>
    <x v="979"/>
    <n v="10000"/>
    <n v="1486"/>
    <x v="2"/>
    <x v="0"/>
    <s v="USD"/>
    <x v="980"/>
    <x v="980"/>
    <b v="0"/>
    <n v="31"/>
    <x v="1"/>
    <x v="8"/>
    <x v="777"/>
    <n v="47.935483870967744"/>
    <x v="2"/>
    <x v="8"/>
    <x v="980"/>
    <x v="980"/>
  </r>
  <r>
    <x v="981"/>
    <x v="981"/>
    <x v="980"/>
    <n v="88888"/>
    <n v="11"/>
    <x v="2"/>
    <x v="0"/>
    <s v="USD"/>
    <x v="981"/>
    <x v="981"/>
    <b v="0"/>
    <n v="4"/>
    <x v="1"/>
    <x v="8"/>
    <x v="778"/>
    <n v="2.75"/>
    <x v="2"/>
    <x v="8"/>
    <x v="981"/>
    <x v="981"/>
  </r>
  <r>
    <x v="982"/>
    <x v="982"/>
    <x v="981"/>
    <n v="17500"/>
    <n v="3"/>
    <x v="2"/>
    <x v="0"/>
    <s v="USD"/>
    <x v="982"/>
    <x v="982"/>
    <b v="0"/>
    <n v="3"/>
    <x v="1"/>
    <x v="8"/>
    <x v="779"/>
    <n v="1"/>
    <x v="2"/>
    <x v="8"/>
    <x v="982"/>
    <x v="982"/>
  </r>
  <r>
    <x v="983"/>
    <x v="983"/>
    <x v="982"/>
    <n v="104219"/>
    <n v="30751"/>
    <x v="2"/>
    <x v="3"/>
    <s v="EUR"/>
    <x v="983"/>
    <x v="983"/>
    <b v="0"/>
    <n v="179"/>
    <x v="1"/>
    <x v="8"/>
    <x v="780"/>
    <n v="171.79329608938548"/>
    <x v="2"/>
    <x v="8"/>
    <x v="983"/>
    <x v="983"/>
  </r>
  <r>
    <x v="984"/>
    <x v="984"/>
    <x v="983"/>
    <n v="10000"/>
    <n v="106"/>
    <x v="2"/>
    <x v="0"/>
    <s v="USD"/>
    <x v="984"/>
    <x v="984"/>
    <b v="0"/>
    <n v="3"/>
    <x v="1"/>
    <x v="8"/>
    <x v="550"/>
    <n v="35.333333333333336"/>
    <x v="2"/>
    <x v="8"/>
    <x v="984"/>
    <x v="984"/>
  </r>
  <r>
    <x v="985"/>
    <x v="985"/>
    <x v="984"/>
    <n v="30000"/>
    <n v="1888"/>
    <x v="2"/>
    <x v="12"/>
    <s v="EUR"/>
    <x v="985"/>
    <x v="985"/>
    <b v="0"/>
    <n v="23"/>
    <x v="1"/>
    <x v="8"/>
    <x v="781"/>
    <n v="82.086956521739125"/>
    <x v="2"/>
    <x v="8"/>
    <x v="985"/>
    <x v="985"/>
  </r>
  <r>
    <x v="986"/>
    <x v="986"/>
    <x v="985"/>
    <n v="20000"/>
    <n v="2550"/>
    <x v="2"/>
    <x v="1"/>
    <s v="GBP"/>
    <x v="986"/>
    <x v="986"/>
    <b v="0"/>
    <n v="23"/>
    <x v="1"/>
    <x v="8"/>
    <x v="782"/>
    <n v="110.8695652173913"/>
    <x v="2"/>
    <x v="8"/>
    <x v="986"/>
    <x v="986"/>
  </r>
  <r>
    <x v="987"/>
    <x v="987"/>
    <x v="986"/>
    <n v="50000"/>
    <n v="6610"/>
    <x v="2"/>
    <x v="9"/>
    <s v="EUR"/>
    <x v="987"/>
    <x v="987"/>
    <b v="0"/>
    <n v="41"/>
    <x v="1"/>
    <x v="8"/>
    <x v="783"/>
    <n v="161.21951219512195"/>
    <x v="2"/>
    <x v="8"/>
    <x v="987"/>
    <x v="987"/>
  </r>
  <r>
    <x v="988"/>
    <x v="988"/>
    <x v="987"/>
    <n v="5000"/>
    <n v="0"/>
    <x v="2"/>
    <x v="13"/>
    <s v="EUR"/>
    <x v="988"/>
    <x v="988"/>
    <b v="0"/>
    <n v="0"/>
    <x v="1"/>
    <x v="8"/>
    <x v="109"/>
    <e v="#DIV/0!"/>
    <x v="2"/>
    <x v="8"/>
    <x v="988"/>
    <x v="988"/>
  </r>
  <r>
    <x v="989"/>
    <x v="989"/>
    <x v="988"/>
    <n v="10000"/>
    <n v="1677"/>
    <x v="2"/>
    <x v="0"/>
    <s v="USD"/>
    <x v="989"/>
    <x v="989"/>
    <b v="0"/>
    <n v="32"/>
    <x v="1"/>
    <x v="8"/>
    <x v="784"/>
    <n v="52.40625"/>
    <x v="2"/>
    <x v="8"/>
    <x v="989"/>
    <x v="989"/>
  </r>
  <r>
    <x v="990"/>
    <x v="990"/>
    <x v="989"/>
    <n v="25000"/>
    <n v="26"/>
    <x v="2"/>
    <x v="0"/>
    <s v="USD"/>
    <x v="990"/>
    <x v="990"/>
    <b v="0"/>
    <n v="2"/>
    <x v="1"/>
    <x v="8"/>
    <x v="477"/>
    <n v="13"/>
    <x v="2"/>
    <x v="8"/>
    <x v="990"/>
    <x v="990"/>
  </r>
  <r>
    <x v="991"/>
    <x v="991"/>
    <x v="990"/>
    <n v="5000"/>
    <n v="212"/>
    <x v="2"/>
    <x v="1"/>
    <s v="GBP"/>
    <x v="991"/>
    <x v="991"/>
    <b v="0"/>
    <n v="7"/>
    <x v="1"/>
    <x v="8"/>
    <x v="785"/>
    <n v="30.285714285714285"/>
    <x v="2"/>
    <x v="8"/>
    <x v="991"/>
    <x v="991"/>
  </r>
  <r>
    <x v="992"/>
    <x v="992"/>
    <x v="991"/>
    <n v="100000"/>
    <n v="467"/>
    <x v="2"/>
    <x v="0"/>
    <s v="USD"/>
    <x v="992"/>
    <x v="992"/>
    <b v="0"/>
    <n v="4"/>
    <x v="1"/>
    <x v="8"/>
    <x v="786"/>
    <n v="116.75"/>
    <x v="2"/>
    <x v="8"/>
    <x v="992"/>
    <x v="992"/>
  </r>
  <r>
    <x v="993"/>
    <x v="993"/>
    <x v="992"/>
    <n v="70000"/>
    <n v="17561"/>
    <x v="2"/>
    <x v="0"/>
    <s v="USD"/>
    <x v="993"/>
    <x v="993"/>
    <b v="0"/>
    <n v="196"/>
    <x v="1"/>
    <x v="8"/>
    <x v="787"/>
    <n v="89.59693877551021"/>
    <x v="2"/>
    <x v="8"/>
    <x v="993"/>
    <x v="993"/>
  </r>
  <r>
    <x v="994"/>
    <x v="994"/>
    <x v="993"/>
    <n v="200000"/>
    <n v="4669"/>
    <x v="2"/>
    <x v="0"/>
    <s v="USD"/>
    <x v="994"/>
    <x v="994"/>
    <b v="0"/>
    <n v="11"/>
    <x v="1"/>
    <x v="8"/>
    <x v="788"/>
    <n v="424.45454545454544"/>
    <x v="2"/>
    <x v="8"/>
    <x v="994"/>
    <x v="994"/>
  </r>
  <r>
    <x v="995"/>
    <x v="995"/>
    <x v="994"/>
    <n v="10000"/>
    <n v="726"/>
    <x v="2"/>
    <x v="0"/>
    <s v="USD"/>
    <x v="995"/>
    <x v="995"/>
    <b v="0"/>
    <n v="9"/>
    <x v="1"/>
    <x v="8"/>
    <x v="789"/>
    <n v="80.666666666666671"/>
    <x v="2"/>
    <x v="8"/>
    <x v="995"/>
    <x v="995"/>
  </r>
  <r>
    <x v="996"/>
    <x v="996"/>
    <x v="995"/>
    <n v="4000"/>
    <n v="65"/>
    <x v="2"/>
    <x v="0"/>
    <s v="USD"/>
    <x v="996"/>
    <x v="996"/>
    <b v="0"/>
    <n v="5"/>
    <x v="1"/>
    <x v="8"/>
    <x v="790"/>
    <n v="13"/>
    <x v="2"/>
    <x v="8"/>
    <x v="996"/>
    <x v="996"/>
  </r>
  <r>
    <x v="997"/>
    <x v="997"/>
    <x v="996"/>
    <n v="5000"/>
    <n v="65"/>
    <x v="2"/>
    <x v="0"/>
    <s v="USD"/>
    <x v="997"/>
    <x v="997"/>
    <b v="0"/>
    <n v="8"/>
    <x v="1"/>
    <x v="8"/>
    <x v="698"/>
    <n v="8.125"/>
    <x v="2"/>
    <x v="8"/>
    <x v="997"/>
    <x v="997"/>
  </r>
  <r>
    <x v="998"/>
    <x v="998"/>
    <x v="997"/>
    <n v="60000"/>
    <n v="35135"/>
    <x v="2"/>
    <x v="5"/>
    <s v="CAD"/>
    <x v="998"/>
    <x v="998"/>
    <b v="0"/>
    <n v="229"/>
    <x v="1"/>
    <x v="8"/>
    <x v="791"/>
    <n v="153.42794759825327"/>
    <x v="2"/>
    <x v="8"/>
    <x v="998"/>
    <x v="998"/>
  </r>
  <r>
    <x v="999"/>
    <x v="999"/>
    <x v="998"/>
    <n v="150000"/>
    <n v="11683"/>
    <x v="2"/>
    <x v="5"/>
    <s v="CAD"/>
    <x v="999"/>
    <x v="999"/>
    <b v="0"/>
    <n v="40"/>
    <x v="1"/>
    <x v="8"/>
    <x v="792"/>
    <n v="292.07499999999999"/>
    <x v="2"/>
    <x v="8"/>
    <x v="999"/>
    <x v="999"/>
  </r>
  <r>
    <x v="1000"/>
    <x v="1000"/>
    <x v="999"/>
    <n v="894700"/>
    <n v="19824"/>
    <x v="1"/>
    <x v="0"/>
    <s v="USD"/>
    <x v="1000"/>
    <x v="1000"/>
    <b v="0"/>
    <n v="6"/>
    <x v="1"/>
    <x v="8"/>
    <x v="793"/>
    <n v="3304"/>
    <x v="2"/>
    <x v="8"/>
    <x v="1000"/>
    <x v="1000"/>
  </r>
  <r>
    <x v="1001"/>
    <x v="1001"/>
    <x v="1000"/>
    <n v="5000"/>
    <n v="5200"/>
    <x v="1"/>
    <x v="1"/>
    <s v="GBP"/>
    <x v="1001"/>
    <x v="1001"/>
    <b v="0"/>
    <n v="4"/>
    <x v="1"/>
    <x v="8"/>
    <x v="87"/>
    <n v="1300"/>
    <x v="2"/>
    <x v="8"/>
    <x v="1001"/>
    <x v="1001"/>
  </r>
  <r>
    <x v="1002"/>
    <x v="1002"/>
    <x v="1001"/>
    <n v="9999"/>
    <n v="2960"/>
    <x v="1"/>
    <x v="0"/>
    <s v="USD"/>
    <x v="1002"/>
    <x v="1002"/>
    <b v="0"/>
    <n v="22"/>
    <x v="1"/>
    <x v="8"/>
    <x v="794"/>
    <n v="134.54545454545453"/>
    <x v="2"/>
    <x v="8"/>
    <x v="1002"/>
    <x v="1002"/>
  </r>
  <r>
    <x v="1003"/>
    <x v="1003"/>
    <x v="1002"/>
    <n v="20000"/>
    <n v="3211"/>
    <x v="1"/>
    <x v="6"/>
    <s v="EUR"/>
    <x v="1003"/>
    <x v="1003"/>
    <b v="0"/>
    <n v="15"/>
    <x v="1"/>
    <x v="8"/>
    <x v="795"/>
    <n v="214.06666666666666"/>
    <x v="2"/>
    <x v="8"/>
    <x v="1003"/>
    <x v="1003"/>
  </r>
  <r>
    <x v="1004"/>
    <x v="1004"/>
    <x v="1003"/>
    <n v="25000"/>
    <n v="20552"/>
    <x v="1"/>
    <x v="0"/>
    <s v="USD"/>
    <x v="1004"/>
    <x v="1004"/>
    <b v="0"/>
    <n v="95"/>
    <x v="1"/>
    <x v="8"/>
    <x v="796"/>
    <n v="216.33684210526314"/>
    <x v="2"/>
    <x v="8"/>
    <x v="1004"/>
    <x v="1004"/>
  </r>
  <r>
    <x v="1005"/>
    <x v="1005"/>
    <x v="1004"/>
    <n v="200000"/>
    <n v="150102"/>
    <x v="1"/>
    <x v="0"/>
    <s v="USD"/>
    <x v="1005"/>
    <x v="1005"/>
    <b v="0"/>
    <n v="161"/>
    <x v="1"/>
    <x v="8"/>
    <x v="797"/>
    <n v="932.31055900621118"/>
    <x v="2"/>
    <x v="8"/>
    <x v="1005"/>
    <x v="1005"/>
  </r>
  <r>
    <x v="1006"/>
    <x v="1006"/>
    <x v="1005"/>
    <n v="4000"/>
    <n v="234"/>
    <x v="1"/>
    <x v="0"/>
    <s v="USD"/>
    <x v="1006"/>
    <x v="1006"/>
    <b v="0"/>
    <n v="8"/>
    <x v="1"/>
    <x v="8"/>
    <x v="798"/>
    <n v="29.25"/>
    <x v="2"/>
    <x v="8"/>
    <x v="1006"/>
    <x v="1006"/>
  </r>
  <r>
    <x v="1007"/>
    <x v="1007"/>
    <x v="1006"/>
    <n v="30000"/>
    <n v="13296"/>
    <x v="1"/>
    <x v="0"/>
    <s v="USD"/>
    <x v="1007"/>
    <x v="1007"/>
    <b v="0"/>
    <n v="76"/>
    <x v="1"/>
    <x v="8"/>
    <x v="799"/>
    <n v="174.94736842105263"/>
    <x v="2"/>
    <x v="8"/>
    <x v="1007"/>
    <x v="1007"/>
  </r>
  <r>
    <x v="1008"/>
    <x v="1008"/>
    <x v="1007"/>
    <n v="93500"/>
    <n v="250"/>
    <x v="1"/>
    <x v="14"/>
    <s v="MXN"/>
    <x v="1008"/>
    <x v="1008"/>
    <b v="0"/>
    <n v="1"/>
    <x v="1"/>
    <x v="8"/>
    <x v="800"/>
    <n v="250"/>
    <x v="2"/>
    <x v="8"/>
    <x v="1008"/>
    <x v="1008"/>
  </r>
  <r>
    <x v="1009"/>
    <x v="1009"/>
    <x v="1008"/>
    <n v="50000"/>
    <n v="6565"/>
    <x v="1"/>
    <x v="0"/>
    <s v="USD"/>
    <x v="1009"/>
    <x v="1009"/>
    <b v="0"/>
    <n v="101"/>
    <x v="1"/>
    <x v="8"/>
    <x v="801"/>
    <n v="65"/>
    <x v="2"/>
    <x v="8"/>
    <x v="1009"/>
    <x v="1009"/>
  </r>
  <r>
    <x v="1010"/>
    <x v="1010"/>
    <x v="1009"/>
    <n v="115250"/>
    <n v="220"/>
    <x v="1"/>
    <x v="0"/>
    <s v="USD"/>
    <x v="1010"/>
    <x v="1010"/>
    <b v="0"/>
    <n v="4"/>
    <x v="1"/>
    <x v="8"/>
    <x v="802"/>
    <n v="55"/>
    <x v="2"/>
    <x v="8"/>
    <x v="1010"/>
    <x v="1010"/>
  </r>
  <r>
    <x v="1011"/>
    <x v="1011"/>
    <x v="1010"/>
    <n v="20000"/>
    <n v="75"/>
    <x v="1"/>
    <x v="0"/>
    <s v="USD"/>
    <x v="1011"/>
    <x v="1011"/>
    <b v="0"/>
    <n v="1"/>
    <x v="1"/>
    <x v="8"/>
    <x v="803"/>
    <n v="75"/>
    <x v="2"/>
    <x v="8"/>
    <x v="1011"/>
    <x v="1011"/>
  </r>
  <r>
    <x v="1012"/>
    <x v="1012"/>
    <x v="1011"/>
    <n v="5000"/>
    <n v="1076751.05"/>
    <x v="1"/>
    <x v="0"/>
    <s v="USD"/>
    <x v="1012"/>
    <x v="1012"/>
    <b v="0"/>
    <n v="775"/>
    <x v="1"/>
    <x v="8"/>
    <x v="804"/>
    <n v="1389.3561935483872"/>
    <x v="2"/>
    <x v="8"/>
    <x v="1012"/>
    <x v="1012"/>
  </r>
  <r>
    <x v="1013"/>
    <x v="1013"/>
    <x v="1012"/>
    <n v="25000"/>
    <n v="8632"/>
    <x v="1"/>
    <x v="0"/>
    <s v="USD"/>
    <x v="1013"/>
    <x v="1013"/>
    <b v="0"/>
    <n v="90"/>
    <x v="1"/>
    <x v="8"/>
    <x v="805"/>
    <n v="95.911111111111111"/>
    <x v="2"/>
    <x v="8"/>
    <x v="1013"/>
    <x v="1013"/>
  </r>
  <r>
    <x v="1014"/>
    <x v="1014"/>
    <x v="1013"/>
    <n v="10000"/>
    <n v="3060"/>
    <x v="1"/>
    <x v="0"/>
    <s v="USD"/>
    <x v="1014"/>
    <x v="1014"/>
    <b v="0"/>
    <n v="16"/>
    <x v="1"/>
    <x v="8"/>
    <x v="806"/>
    <n v="191.25"/>
    <x v="2"/>
    <x v="8"/>
    <x v="1014"/>
    <x v="1014"/>
  </r>
  <r>
    <x v="1015"/>
    <x v="1015"/>
    <x v="1014"/>
    <n v="9000"/>
    <n v="240"/>
    <x v="1"/>
    <x v="16"/>
    <s v="CHF"/>
    <x v="1015"/>
    <x v="1015"/>
    <b v="0"/>
    <n v="6"/>
    <x v="1"/>
    <x v="8"/>
    <x v="129"/>
    <n v="40"/>
    <x v="2"/>
    <x v="8"/>
    <x v="1015"/>
    <x v="1015"/>
  </r>
  <r>
    <x v="1016"/>
    <x v="1016"/>
    <x v="1015"/>
    <n v="100000"/>
    <n v="2842"/>
    <x v="1"/>
    <x v="0"/>
    <s v="USD"/>
    <x v="1016"/>
    <x v="1016"/>
    <b v="0"/>
    <n v="38"/>
    <x v="1"/>
    <x v="8"/>
    <x v="807"/>
    <n v="74.78947368421052"/>
    <x v="2"/>
    <x v="8"/>
    <x v="1016"/>
    <x v="1016"/>
  </r>
  <r>
    <x v="1017"/>
    <x v="1017"/>
    <x v="1016"/>
    <n v="250000"/>
    <n v="57197"/>
    <x v="1"/>
    <x v="0"/>
    <s v="USD"/>
    <x v="1017"/>
    <x v="1017"/>
    <b v="0"/>
    <n v="355"/>
    <x v="1"/>
    <x v="8"/>
    <x v="808"/>
    <n v="161.11830985915492"/>
    <x v="2"/>
    <x v="8"/>
    <x v="1017"/>
    <x v="1017"/>
  </r>
  <r>
    <x v="1018"/>
    <x v="1018"/>
    <x v="1017"/>
    <n v="20000"/>
    <n v="621"/>
    <x v="1"/>
    <x v="0"/>
    <s v="USD"/>
    <x v="1018"/>
    <x v="1018"/>
    <b v="0"/>
    <n v="7"/>
    <x v="1"/>
    <x v="8"/>
    <x v="809"/>
    <n v="88.714285714285708"/>
    <x v="2"/>
    <x v="8"/>
    <x v="1018"/>
    <x v="1018"/>
  </r>
  <r>
    <x v="1019"/>
    <x v="1019"/>
    <x v="1018"/>
    <n v="45000"/>
    <n v="21300"/>
    <x v="1"/>
    <x v="0"/>
    <s v="USD"/>
    <x v="1019"/>
    <x v="1019"/>
    <b v="0"/>
    <n v="400"/>
    <x v="1"/>
    <x v="8"/>
    <x v="810"/>
    <n v="53.25"/>
    <x v="2"/>
    <x v="8"/>
    <x v="1019"/>
    <x v="1019"/>
  </r>
  <r>
    <x v="1020"/>
    <x v="1020"/>
    <x v="1019"/>
    <n v="1550"/>
    <n v="3186"/>
    <x v="0"/>
    <x v="5"/>
    <s v="CAD"/>
    <x v="1020"/>
    <x v="1020"/>
    <b v="0"/>
    <n v="30"/>
    <x v="0"/>
    <x v="15"/>
    <x v="811"/>
    <n v="106.2"/>
    <x v="4"/>
    <x v="14"/>
    <x v="1020"/>
    <x v="1020"/>
  </r>
  <r>
    <x v="1021"/>
    <x v="1021"/>
    <x v="1020"/>
    <n v="3000"/>
    <n v="10554.11"/>
    <x v="0"/>
    <x v="0"/>
    <s v="USD"/>
    <x v="1021"/>
    <x v="1021"/>
    <b v="1"/>
    <n v="478"/>
    <x v="0"/>
    <x v="15"/>
    <x v="812"/>
    <n v="22.079728033472804"/>
    <x v="4"/>
    <x v="14"/>
    <x v="1021"/>
    <x v="1021"/>
  </r>
  <r>
    <x v="1022"/>
    <x v="1022"/>
    <x v="1021"/>
    <n v="2000"/>
    <n v="2298"/>
    <x v="0"/>
    <x v="0"/>
    <s v="USD"/>
    <x v="1022"/>
    <x v="1022"/>
    <b v="1"/>
    <n v="74"/>
    <x v="0"/>
    <x v="15"/>
    <x v="813"/>
    <n v="31.054054054054053"/>
    <x v="4"/>
    <x v="14"/>
    <x v="1022"/>
    <x v="1022"/>
  </r>
  <r>
    <x v="1023"/>
    <x v="1023"/>
    <x v="1022"/>
    <n v="2000"/>
    <n v="4743"/>
    <x v="0"/>
    <x v="1"/>
    <s v="GBP"/>
    <x v="1023"/>
    <x v="1023"/>
    <b v="0"/>
    <n v="131"/>
    <x v="0"/>
    <x v="15"/>
    <x v="814"/>
    <n v="36.206106870229007"/>
    <x v="4"/>
    <x v="14"/>
    <x v="1023"/>
    <x v="1023"/>
  </r>
  <r>
    <x v="1024"/>
    <x v="1024"/>
    <x v="1023"/>
    <n v="20000"/>
    <n v="23727.55"/>
    <x v="0"/>
    <x v="11"/>
    <s v="SEK"/>
    <x v="1024"/>
    <x v="1024"/>
    <b v="1"/>
    <n v="61"/>
    <x v="0"/>
    <x v="15"/>
    <x v="815"/>
    <n v="388.9762295081967"/>
    <x v="4"/>
    <x v="14"/>
    <x v="1024"/>
    <x v="1024"/>
  </r>
  <r>
    <x v="1025"/>
    <x v="1025"/>
    <x v="1024"/>
    <n v="70000"/>
    <n v="76949.820000000007"/>
    <x v="0"/>
    <x v="0"/>
    <s v="USD"/>
    <x v="1025"/>
    <x v="1025"/>
    <b v="1"/>
    <n v="1071"/>
    <x v="0"/>
    <x v="15"/>
    <x v="816"/>
    <n v="71.848571428571432"/>
    <x v="4"/>
    <x v="14"/>
    <x v="1025"/>
    <x v="1025"/>
  </r>
  <r>
    <x v="1026"/>
    <x v="1026"/>
    <x v="1025"/>
    <n v="7000"/>
    <n v="7000.58"/>
    <x v="0"/>
    <x v="1"/>
    <s v="GBP"/>
    <x v="1026"/>
    <x v="1026"/>
    <b v="1"/>
    <n v="122"/>
    <x v="0"/>
    <x v="15"/>
    <x v="817"/>
    <n v="57.381803278688523"/>
    <x v="4"/>
    <x v="14"/>
    <x v="1026"/>
    <x v="1026"/>
  </r>
  <r>
    <x v="1027"/>
    <x v="1027"/>
    <x v="1026"/>
    <n v="7501"/>
    <n v="7733"/>
    <x v="0"/>
    <x v="0"/>
    <s v="USD"/>
    <x v="1027"/>
    <x v="1027"/>
    <b v="1"/>
    <n v="111"/>
    <x v="0"/>
    <x v="15"/>
    <x v="818"/>
    <n v="69.666666666666671"/>
    <x v="4"/>
    <x v="14"/>
    <x v="1027"/>
    <x v="1027"/>
  </r>
  <r>
    <x v="1028"/>
    <x v="1028"/>
    <x v="1027"/>
    <n v="10000"/>
    <n v="11727"/>
    <x v="0"/>
    <x v="1"/>
    <s v="GBP"/>
    <x v="1028"/>
    <x v="1028"/>
    <b v="1"/>
    <n v="255"/>
    <x v="0"/>
    <x v="15"/>
    <x v="819"/>
    <n v="45.988235294117644"/>
    <x v="4"/>
    <x v="14"/>
    <x v="1028"/>
    <x v="1028"/>
  </r>
  <r>
    <x v="1029"/>
    <x v="1029"/>
    <x v="1028"/>
    <n v="10000"/>
    <n v="11176"/>
    <x v="0"/>
    <x v="11"/>
    <s v="SEK"/>
    <x v="1029"/>
    <x v="1029"/>
    <b v="0"/>
    <n v="141"/>
    <x v="0"/>
    <x v="15"/>
    <x v="820"/>
    <n v="79.262411347517727"/>
    <x v="4"/>
    <x v="14"/>
    <x v="1029"/>
    <x v="1029"/>
  </r>
  <r>
    <x v="1030"/>
    <x v="1030"/>
    <x v="1029"/>
    <n v="2000"/>
    <n v="6842"/>
    <x v="0"/>
    <x v="0"/>
    <s v="USD"/>
    <x v="1030"/>
    <x v="1030"/>
    <b v="0"/>
    <n v="159"/>
    <x v="0"/>
    <x v="15"/>
    <x v="821"/>
    <n v="43.031446540880502"/>
    <x v="4"/>
    <x v="14"/>
    <x v="1030"/>
    <x v="1030"/>
  </r>
  <r>
    <x v="1031"/>
    <x v="1031"/>
    <x v="1030"/>
    <n v="10000"/>
    <n v="10740"/>
    <x v="0"/>
    <x v="0"/>
    <s v="USD"/>
    <x v="1031"/>
    <x v="1031"/>
    <b v="0"/>
    <n v="99"/>
    <x v="0"/>
    <x v="15"/>
    <x v="202"/>
    <n v="108.48484848484848"/>
    <x v="4"/>
    <x v="14"/>
    <x v="1031"/>
    <x v="1031"/>
  </r>
  <r>
    <x v="1032"/>
    <x v="1032"/>
    <x v="1031"/>
    <n v="5400"/>
    <n v="5858.84"/>
    <x v="0"/>
    <x v="0"/>
    <s v="USD"/>
    <x v="1032"/>
    <x v="1032"/>
    <b v="0"/>
    <n v="96"/>
    <x v="0"/>
    <x v="15"/>
    <x v="822"/>
    <n v="61.029583333333335"/>
    <x v="4"/>
    <x v="14"/>
    <x v="1032"/>
    <x v="1032"/>
  </r>
  <r>
    <x v="1033"/>
    <x v="1033"/>
    <x v="1032"/>
    <n v="1328"/>
    <n v="1366"/>
    <x v="0"/>
    <x v="1"/>
    <s v="GBP"/>
    <x v="1033"/>
    <x v="1033"/>
    <b v="0"/>
    <n v="27"/>
    <x v="0"/>
    <x v="15"/>
    <x v="823"/>
    <n v="50.592592592592595"/>
    <x v="4"/>
    <x v="14"/>
    <x v="1033"/>
    <x v="1033"/>
  </r>
  <r>
    <x v="1034"/>
    <x v="1034"/>
    <x v="1033"/>
    <n v="5000"/>
    <n v="6500.09"/>
    <x v="0"/>
    <x v="0"/>
    <s v="USD"/>
    <x v="1034"/>
    <x v="1034"/>
    <b v="0"/>
    <n v="166"/>
    <x v="0"/>
    <x v="15"/>
    <x v="824"/>
    <n v="39.157168674698795"/>
    <x v="4"/>
    <x v="14"/>
    <x v="1034"/>
    <x v="1034"/>
  </r>
  <r>
    <x v="1035"/>
    <x v="1035"/>
    <x v="1034"/>
    <n v="4600"/>
    <n v="4952"/>
    <x v="0"/>
    <x v="0"/>
    <s v="USD"/>
    <x v="1035"/>
    <x v="1035"/>
    <b v="0"/>
    <n v="76"/>
    <x v="0"/>
    <x v="15"/>
    <x v="825"/>
    <n v="65.15789473684211"/>
    <x v="4"/>
    <x v="14"/>
    <x v="1035"/>
    <x v="1035"/>
  </r>
  <r>
    <x v="1036"/>
    <x v="1036"/>
    <x v="1035"/>
    <n v="4500"/>
    <n v="5056.22"/>
    <x v="0"/>
    <x v="0"/>
    <s v="USD"/>
    <x v="1036"/>
    <x v="1036"/>
    <b v="0"/>
    <n v="211"/>
    <x v="0"/>
    <x v="15"/>
    <x v="826"/>
    <n v="23.963127962085309"/>
    <x v="4"/>
    <x v="14"/>
    <x v="1036"/>
    <x v="1036"/>
  </r>
  <r>
    <x v="1037"/>
    <x v="1037"/>
    <x v="1036"/>
    <n v="1000"/>
    <n v="1021"/>
    <x v="0"/>
    <x v="0"/>
    <s v="USD"/>
    <x v="1037"/>
    <x v="1037"/>
    <b v="0"/>
    <n v="21"/>
    <x v="0"/>
    <x v="15"/>
    <x v="426"/>
    <n v="48.61904761904762"/>
    <x v="4"/>
    <x v="14"/>
    <x v="1037"/>
    <x v="1037"/>
  </r>
  <r>
    <x v="1038"/>
    <x v="1038"/>
    <x v="1037"/>
    <n v="1500"/>
    <n v="2180"/>
    <x v="0"/>
    <x v="0"/>
    <s v="USD"/>
    <x v="1038"/>
    <x v="1038"/>
    <b v="0"/>
    <n v="61"/>
    <x v="0"/>
    <x v="15"/>
    <x v="827"/>
    <n v="35.73770491803279"/>
    <x v="4"/>
    <x v="14"/>
    <x v="1038"/>
    <x v="1038"/>
  </r>
  <r>
    <x v="1039"/>
    <x v="1039"/>
    <x v="1038"/>
    <n v="500"/>
    <n v="641"/>
    <x v="0"/>
    <x v="0"/>
    <s v="USD"/>
    <x v="1039"/>
    <x v="1039"/>
    <b v="0"/>
    <n v="30"/>
    <x v="0"/>
    <x v="15"/>
    <x v="828"/>
    <n v="21.366666666666667"/>
    <x v="4"/>
    <x v="14"/>
    <x v="1039"/>
    <x v="1039"/>
  </r>
  <r>
    <x v="1040"/>
    <x v="1040"/>
    <x v="1039"/>
    <n v="85000"/>
    <n v="250"/>
    <x v="1"/>
    <x v="0"/>
    <s v="USD"/>
    <x v="1040"/>
    <x v="1040"/>
    <b v="0"/>
    <n v="1"/>
    <x v="1"/>
    <x v="16"/>
    <x v="385"/>
    <n v="250"/>
    <x v="5"/>
    <x v="15"/>
    <x v="1040"/>
    <x v="1040"/>
  </r>
  <r>
    <x v="1041"/>
    <x v="1041"/>
    <x v="1040"/>
    <n v="50"/>
    <n v="0"/>
    <x v="1"/>
    <x v="0"/>
    <s v="USD"/>
    <x v="1041"/>
    <x v="1041"/>
    <b v="0"/>
    <n v="0"/>
    <x v="1"/>
    <x v="16"/>
    <x v="109"/>
    <e v="#DIV/0!"/>
    <x v="5"/>
    <x v="15"/>
    <x v="1041"/>
    <x v="1041"/>
  </r>
  <r>
    <x v="1042"/>
    <x v="1042"/>
    <x v="1041"/>
    <n v="650"/>
    <n v="10"/>
    <x v="1"/>
    <x v="0"/>
    <s v="USD"/>
    <x v="1042"/>
    <x v="1042"/>
    <b v="0"/>
    <n v="1"/>
    <x v="1"/>
    <x v="16"/>
    <x v="829"/>
    <n v="10"/>
    <x v="5"/>
    <x v="15"/>
    <x v="1042"/>
    <x v="1042"/>
  </r>
  <r>
    <x v="1043"/>
    <x v="1043"/>
    <x v="1042"/>
    <n v="100000"/>
    <n v="8537"/>
    <x v="1"/>
    <x v="0"/>
    <s v="USD"/>
    <x v="1043"/>
    <x v="1043"/>
    <b v="0"/>
    <n v="292"/>
    <x v="1"/>
    <x v="16"/>
    <x v="830"/>
    <n v="29.236301369863014"/>
    <x v="5"/>
    <x v="15"/>
    <x v="1043"/>
    <x v="1043"/>
  </r>
  <r>
    <x v="1044"/>
    <x v="1044"/>
    <x v="1043"/>
    <n v="7000"/>
    <n v="6"/>
    <x v="1"/>
    <x v="0"/>
    <s v="USD"/>
    <x v="1044"/>
    <x v="1044"/>
    <b v="0"/>
    <n v="2"/>
    <x v="1"/>
    <x v="16"/>
    <x v="831"/>
    <n v="3"/>
    <x v="5"/>
    <x v="15"/>
    <x v="1044"/>
    <x v="1044"/>
  </r>
  <r>
    <x v="1045"/>
    <x v="1045"/>
    <x v="1044"/>
    <n v="10000"/>
    <n v="266"/>
    <x v="1"/>
    <x v="0"/>
    <s v="USD"/>
    <x v="1045"/>
    <x v="1045"/>
    <b v="0"/>
    <n v="8"/>
    <x v="1"/>
    <x v="16"/>
    <x v="832"/>
    <n v="33.25"/>
    <x v="5"/>
    <x v="15"/>
    <x v="1045"/>
    <x v="1045"/>
  </r>
  <r>
    <x v="1046"/>
    <x v="1046"/>
    <x v="1045"/>
    <n v="3000"/>
    <n v="0"/>
    <x v="1"/>
    <x v="12"/>
    <s v="EUR"/>
    <x v="1046"/>
    <x v="1046"/>
    <b v="0"/>
    <n v="0"/>
    <x v="1"/>
    <x v="16"/>
    <x v="109"/>
    <e v="#DIV/0!"/>
    <x v="5"/>
    <x v="15"/>
    <x v="1046"/>
    <x v="1046"/>
  </r>
  <r>
    <x v="1047"/>
    <x v="1047"/>
    <x v="1046"/>
    <n v="2000"/>
    <n v="1"/>
    <x v="1"/>
    <x v="0"/>
    <s v="USD"/>
    <x v="1047"/>
    <x v="1047"/>
    <b v="0"/>
    <n v="1"/>
    <x v="1"/>
    <x v="16"/>
    <x v="833"/>
    <n v="1"/>
    <x v="5"/>
    <x v="15"/>
    <x v="1047"/>
    <x v="1047"/>
  </r>
  <r>
    <x v="1048"/>
    <x v="1048"/>
    <x v="1047"/>
    <n v="15000"/>
    <n v="212"/>
    <x v="1"/>
    <x v="0"/>
    <s v="USD"/>
    <x v="1048"/>
    <x v="1048"/>
    <b v="0"/>
    <n v="4"/>
    <x v="1"/>
    <x v="16"/>
    <x v="834"/>
    <n v="53"/>
    <x v="5"/>
    <x v="15"/>
    <x v="1048"/>
    <x v="1048"/>
  </r>
  <r>
    <x v="1049"/>
    <x v="1049"/>
    <x v="1048"/>
    <n v="12000"/>
    <n v="0"/>
    <x v="1"/>
    <x v="0"/>
    <s v="USD"/>
    <x v="1049"/>
    <x v="1049"/>
    <b v="0"/>
    <n v="0"/>
    <x v="1"/>
    <x v="16"/>
    <x v="109"/>
    <e v="#DIV/0!"/>
    <x v="5"/>
    <x v="15"/>
    <x v="1049"/>
    <x v="1049"/>
  </r>
  <r>
    <x v="1050"/>
    <x v="1050"/>
    <x v="1049"/>
    <n v="2500"/>
    <n v="0"/>
    <x v="1"/>
    <x v="0"/>
    <s v="USD"/>
    <x v="1050"/>
    <x v="1050"/>
    <b v="0"/>
    <n v="0"/>
    <x v="1"/>
    <x v="16"/>
    <x v="109"/>
    <e v="#DIV/0!"/>
    <x v="5"/>
    <x v="15"/>
    <x v="1050"/>
    <x v="1050"/>
  </r>
  <r>
    <x v="1051"/>
    <x v="1051"/>
    <x v="1050"/>
    <n v="500"/>
    <n v="0"/>
    <x v="1"/>
    <x v="0"/>
    <s v="USD"/>
    <x v="1051"/>
    <x v="1051"/>
    <b v="0"/>
    <n v="0"/>
    <x v="1"/>
    <x v="16"/>
    <x v="109"/>
    <e v="#DIV/0!"/>
    <x v="5"/>
    <x v="15"/>
    <x v="1051"/>
    <x v="1051"/>
  </r>
  <r>
    <x v="1052"/>
    <x v="1052"/>
    <x v="1051"/>
    <n v="4336"/>
    <n v="0"/>
    <x v="1"/>
    <x v="0"/>
    <s v="USD"/>
    <x v="1052"/>
    <x v="1052"/>
    <b v="0"/>
    <n v="0"/>
    <x v="1"/>
    <x v="16"/>
    <x v="109"/>
    <e v="#DIV/0!"/>
    <x v="5"/>
    <x v="15"/>
    <x v="1052"/>
    <x v="1052"/>
  </r>
  <r>
    <x v="1053"/>
    <x v="1053"/>
    <x v="1052"/>
    <n v="1500"/>
    <n v="15"/>
    <x v="1"/>
    <x v="0"/>
    <s v="USD"/>
    <x v="1053"/>
    <x v="1053"/>
    <b v="0"/>
    <n v="1"/>
    <x v="1"/>
    <x v="16"/>
    <x v="460"/>
    <n v="15"/>
    <x v="5"/>
    <x v="15"/>
    <x v="1053"/>
    <x v="1053"/>
  </r>
  <r>
    <x v="1054"/>
    <x v="1054"/>
    <x v="1053"/>
    <n v="2500"/>
    <n v="0"/>
    <x v="1"/>
    <x v="0"/>
    <s v="USD"/>
    <x v="1054"/>
    <x v="1054"/>
    <b v="0"/>
    <n v="0"/>
    <x v="1"/>
    <x v="16"/>
    <x v="109"/>
    <e v="#DIV/0!"/>
    <x v="5"/>
    <x v="15"/>
    <x v="1054"/>
    <x v="1054"/>
  </r>
  <r>
    <x v="1055"/>
    <x v="1055"/>
    <x v="1054"/>
    <n v="3500"/>
    <n v="0"/>
    <x v="1"/>
    <x v="0"/>
    <s v="USD"/>
    <x v="1055"/>
    <x v="1055"/>
    <b v="0"/>
    <n v="0"/>
    <x v="1"/>
    <x v="16"/>
    <x v="109"/>
    <e v="#DIV/0!"/>
    <x v="5"/>
    <x v="15"/>
    <x v="1055"/>
    <x v="1055"/>
  </r>
  <r>
    <x v="1056"/>
    <x v="1056"/>
    <x v="1055"/>
    <n v="10000"/>
    <n v="0"/>
    <x v="1"/>
    <x v="0"/>
    <s v="USD"/>
    <x v="1056"/>
    <x v="1056"/>
    <b v="0"/>
    <n v="0"/>
    <x v="1"/>
    <x v="16"/>
    <x v="109"/>
    <e v="#DIV/0!"/>
    <x v="5"/>
    <x v="15"/>
    <x v="1056"/>
    <x v="1056"/>
  </r>
  <r>
    <x v="1057"/>
    <x v="1057"/>
    <x v="1056"/>
    <n v="10000"/>
    <n v="0"/>
    <x v="1"/>
    <x v="0"/>
    <s v="USD"/>
    <x v="1057"/>
    <x v="1057"/>
    <b v="0"/>
    <n v="0"/>
    <x v="1"/>
    <x v="16"/>
    <x v="109"/>
    <e v="#DIV/0!"/>
    <x v="5"/>
    <x v="15"/>
    <x v="1057"/>
    <x v="1057"/>
  </r>
  <r>
    <x v="1058"/>
    <x v="1058"/>
    <x v="1057"/>
    <n v="40000"/>
    <n v="0"/>
    <x v="1"/>
    <x v="0"/>
    <s v="USD"/>
    <x v="1058"/>
    <x v="1058"/>
    <b v="0"/>
    <n v="0"/>
    <x v="1"/>
    <x v="16"/>
    <x v="109"/>
    <e v="#DIV/0!"/>
    <x v="5"/>
    <x v="15"/>
    <x v="1058"/>
    <x v="1058"/>
  </r>
  <r>
    <x v="1059"/>
    <x v="1059"/>
    <x v="1058"/>
    <n v="1100"/>
    <n v="0"/>
    <x v="1"/>
    <x v="0"/>
    <s v="USD"/>
    <x v="1059"/>
    <x v="1059"/>
    <b v="0"/>
    <n v="0"/>
    <x v="1"/>
    <x v="16"/>
    <x v="109"/>
    <e v="#DIV/0!"/>
    <x v="5"/>
    <x v="15"/>
    <x v="1059"/>
    <x v="1059"/>
  </r>
  <r>
    <x v="1060"/>
    <x v="1060"/>
    <x v="1059"/>
    <n v="5000"/>
    <n v="50"/>
    <x v="1"/>
    <x v="0"/>
    <s v="USD"/>
    <x v="1060"/>
    <x v="1060"/>
    <b v="0"/>
    <n v="1"/>
    <x v="1"/>
    <x v="16"/>
    <x v="460"/>
    <n v="50"/>
    <x v="5"/>
    <x v="15"/>
    <x v="1060"/>
    <x v="1060"/>
  </r>
  <r>
    <x v="1061"/>
    <x v="1061"/>
    <x v="1060"/>
    <n v="4000"/>
    <n v="0"/>
    <x v="1"/>
    <x v="0"/>
    <s v="USD"/>
    <x v="1061"/>
    <x v="1061"/>
    <b v="0"/>
    <n v="0"/>
    <x v="1"/>
    <x v="16"/>
    <x v="109"/>
    <e v="#DIV/0!"/>
    <x v="5"/>
    <x v="15"/>
    <x v="1061"/>
    <x v="1061"/>
  </r>
  <r>
    <x v="1062"/>
    <x v="1062"/>
    <x v="1061"/>
    <n v="199"/>
    <n v="190"/>
    <x v="1"/>
    <x v="0"/>
    <s v="USD"/>
    <x v="1062"/>
    <x v="1062"/>
    <b v="0"/>
    <n v="4"/>
    <x v="1"/>
    <x v="16"/>
    <x v="835"/>
    <n v="47.5"/>
    <x v="5"/>
    <x v="15"/>
    <x v="1062"/>
    <x v="1062"/>
  </r>
  <r>
    <x v="1063"/>
    <x v="1063"/>
    <x v="1062"/>
    <n v="1000"/>
    <n v="0"/>
    <x v="1"/>
    <x v="0"/>
    <s v="USD"/>
    <x v="1063"/>
    <x v="1063"/>
    <b v="0"/>
    <n v="0"/>
    <x v="1"/>
    <x v="16"/>
    <x v="109"/>
    <e v="#DIV/0!"/>
    <x v="5"/>
    <x v="15"/>
    <x v="1063"/>
    <x v="1063"/>
  </r>
  <r>
    <x v="1064"/>
    <x v="1064"/>
    <x v="1063"/>
    <n v="90000"/>
    <n v="8077"/>
    <x v="2"/>
    <x v="0"/>
    <s v="USD"/>
    <x v="1064"/>
    <x v="1064"/>
    <b v="0"/>
    <n v="123"/>
    <x v="1"/>
    <x v="17"/>
    <x v="836"/>
    <n v="65.666666666666671"/>
    <x v="6"/>
    <x v="16"/>
    <x v="1064"/>
    <x v="1064"/>
  </r>
  <r>
    <x v="1065"/>
    <x v="1065"/>
    <x v="1064"/>
    <n v="3000"/>
    <n v="81"/>
    <x v="2"/>
    <x v="2"/>
    <s v="AUD"/>
    <x v="1065"/>
    <x v="1065"/>
    <b v="0"/>
    <n v="5"/>
    <x v="1"/>
    <x v="17"/>
    <x v="837"/>
    <n v="16.2"/>
    <x v="6"/>
    <x v="16"/>
    <x v="1065"/>
    <x v="1065"/>
  </r>
  <r>
    <x v="1066"/>
    <x v="1066"/>
    <x v="1065"/>
    <n v="150000"/>
    <n v="5051"/>
    <x v="2"/>
    <x v="0"/>
    <s v="USD"/>
    <x v="1066"/>
    <x v="1066"/>
    <b v="0"/>
    <n v="148"/>
    <x v="1"/>
    <x v="17"/>
    <x v="838"/>
    <n v="34.128378378378379"/>
    <x v="6"/>
    <x v="16"/>
    <x v="1066"/>
    <x v="1066"/>
  </r>
  <r>
    <x v="1067"/>
    <x v="1067"/>
    <x v="1066"/>
    <n v="500"/>
    <n v="130"/>
    <x v="2"/>
    <x v="0"/>
    <s v="USD"/>
    <x v="1067"/>
    <x v="1067"/>
    <b v="0"/>
    <n v="10"/>
    <x v="1"/>
    <x v="17"/>
    <x v="839"/>
    <n v="13"/>
    <x v="6"/>
    <x v="16"/>
    <x v="1067"/>
    <x v="1067"/>
  </r>
  <r>
    <x v="1068"/>
    <x v="1068"/>
    <x v="1067"/>
    <n v="30000"/>
    <n v="45"/>
    <x v="2"/>
    <x v="0"/>
    <s v="USD"/>
    <x v="1068"/>
    <x v="1068"/>
    <b v="0"/>
    <n v="4"/>
    <x v="1"/>
    <x v="17"/>
    <x v="840"/>
    <n v="11.25"/>
    <x v="6"/>
    <x v="16"/>
    <x v="1068"/>
    <x v="1068"/>
  </r>
  <r>
    <x v="1069"/>
    <x v="1069"/>
    <x v="1068"/>
    <n v="2200"/>
    <n v="850"/>
    <x v="2"/>
    <x v="0"/>
    <s v="USD"/>
    <x v="1069"/>
    <x v="1069"/>
    <b v="0"/>
    <n v="21"/>
    <x v="1"/>
    <x v="17"/>
    <x v="841"/>
    <n v="40.476190476190474"/>
    <x v="6"/>
    <x v="16"/>
    <x v="1069"/>
    <x v="1069"/>
  </r>
  <r>
    <x v="1070"/>
    <x v="1070"/>
    <x v="1069"/>
    <n v="10000"/>
    <n v="70"/>
    <x v="2"/>
    <x v="0"/>
    <s v="USD"/>
    <x v="1070"/>
    <x v="1070"/>
    <b v="0"/>
    <n v="2"/>
    <x v="1"/>
    <x v="17"/>
    <x v="449"/>
    <n v="35"/>
    <x v="6"/>
    <x v="16"/>
    <x v="1070"/>
    <x v="1070"/>
  </r>
  <r>
    <x v="1071"/>
    <x v="1071"/>
    <x v="1070"/>
    <n v="100"/>
    <n v="0"/>
    <x v="2"/>
    <x v="10"/>
    <s v="NOK"/>
    <x v="1071"/>
    <x v="1071"/>
    <b v="0"/>
    <n v="0"/>
    <x v="1"/>
    <x v="17"/>
    <x v="109"/>
    <e v="#DIV/0!"/>
    <x v="6"/>
    <x v="16"/>
    <x v="1071"/>
    <x v="1071"/>
  </r>
  <r>
    <x v="1072"/>
    <x v="1072"/>
    <x v="1071"/>
    <n v="75000"/>
    <n v="51"/>
    <x v="2"/>
    <x v="0"/>
    <s v="USD"/>
    <x v="1072"/>
    <x v="1072"/>
    <b v="0"/>
    <n v="4"/>
    <x v="1"/>
    <x v="17"/>
    <x v="842"/>
    <n v="12.75"/>
    <x v="6"/>
    <x v="16"/>
    <x v="1072"/>
    <x v="1072"/>
  </r>
  <r>
    <x v="1073"/>
    <x v="1073"/>
    <x v="1072"/>
    <n v="750"/>
    <n v="10"/>
    <x v="2"/>
    <x v="0"/>
    <s v="USD"/>
    <x v="1073"/>
    <x v="1073"/>
    <b v="0"/>
    <n v="1"/>
    <x v="1"/>
    <x v="17"/>
    <x v="843"/>
    <n v="10"/>
    <x v="6"/>
    <x v="16"/>
    <x v="1073"/>
    <x v="1073"/>
  </r>
  <r>
    <x v="1074"/>
    <x v="1074"/>
    <x v="1073"/>
    <n v="54000"/>
    <n v="3407"/>
    <x v="2"/>
    <x v="0"/>
    <s v="USD"/>
    <x v="1074"/>
    <x v="1074"/>
    <b v="0"/>
    <n v="30"/>
    <x v="1"/>
    <x v="17"/>
    <x v="844"/>
    <n v="113.56666666666666"/>
    <x v="6"/>
    <x v="16"/>
    <x v="1074"/>
    <x v="1074"/>
  </r>
  <r>
    <x v="1075"/>
    <x v="1075"/>
    <x v="1074"/>
    <n v="1000"/>
    <n v="45"/>
    <x v="2"/>
    <x v="0"/>
    <s v="USD"/>
    <x v="1075"/>
    <x v="1075"/>
    <b v="0"/>
    <n v="3"/>
    <x v="1"/>
    <x v="17"/>
    <x v="684"/>
    <n v="15"/>
    <x v="6"/>
    <x v="16"/>
    <x v="1075"/>
    <x v="1075"/>
  </r>
  <r>
    <x v="1076"/>
    <x v="1076"/>
    <x v="1075"/>
    <n v="75000"/>
    <n v="47074"/>
    <x v="2"/>
    <x v="0"/>
    <s v="USD"/>
    <x v="1076"/>
    <x v="1076"/>
    <b v="0"/>
    <n v="975"/>
    <x v="1"/>
    <x v="17"/>
    <x v="845"/>
    <n v="48.281025641025643"/>
    <x v="6"/>
    <x v="16"/>
    <x v="1076"/>
    <x v="1076"/>
  </r>
  <r>
    <x v="1077"/>
    <x v="1077"/>
    <x v="1076"/>
    <n v="25000"/>
    <n v="7344"/>
    <x v="2"/>
    <x v="0"/>
    <s v="USD"/>
    <x v="1077"/>
    <x v="1077"/>
    <b v="0"/>
    <n v="167"/>
    <x v="1"/>
    <x v="17"/>
    <x v="846"/>
    <n v="43.976047904191617"/>
    <x v="6"/>
    <x v="16"/>
    <x v="1077"/>
    <x v="1077"/>
  </r>
  <r>
    <x v="1078"/>
    <x v="1078"/>
    <x v="1077"/>
    <n v="600"/>
    <n v="45"/>
    <x v="2"/>
    <x v="0"/>
    <s v="USD"/>
    <x v="1078"/>
    <x v="1078"/>
    <b v="0"/>
    <n v="5"/>
    <x v="1"/>
    <x v="17"/>
    <x v="847"/>
    <n v="9"/>
    <x v="6"/>
    <x v="16"/>
    <x v="1078"/>
    <x v="1078"/>
  </r>
  <r>
    <x v="1079"/>
    <x v="1079"/>
    <x v="1078"/>
    <n v="26000"/>
    <n v="678"/>
    <x v="2"/>
    <x v="12"/>
    <s v="EUR"/>
    <x v="1079"/>
    <x v="1079"/>
    <b v="0"/>
    <n v="18"/>
    <x v="1"/>
    <x v="17"/>
    <x v="848"/>
    <n v="37.666666666666664"/>
    <x v="6"/>
    <x v="16"/>
    <x v="1079"/>
    <x v="1079"/>
  </r>
  <r>
    <x v="1080"/>
    <x v="1080"/>
    <x v="1079"/>
    <n v="20000"/>
    <n v="1821"/>
    <x v="2"/>
    <x v="0"/>
    <s v="USD"/>
    <x v="1080"/>
    <x v="1080"/>
    <b v="0"/>
    <n v="98"/>
    <x v="1"/>
    <x v="17"/>
    <x v="849"/>
    <n v="18.581632653061224"/>
    <x v="6"/>
    <x v="16"/>
    <x v="1080"/>
    <x v="1080"/>
  </r>
  <r>
    <x v="1081"/>
    <x v="1081"/>
    <x v="1080"/>
    <n v="68000"/>
    <n v="12"/>
    <x v="2"/>
    <x v="0"/>
    <s v="USD"/>
    <x v="1081"/>
    <x v="1081"/>
    <b v="0"/>
    <n v="4"/>
    <x v="1"/>
    <x v="17"/>
    <x v="850"/>
    <n v="3"/>
    <x v="6"/>
    <x v="16"/>
    <x v="1081"/>
    <x v="1081"/>
  </r>
  <r>
    <x v="1082"/>
    <x v="1082"/>
    <x v="1081"/>
    <n v="10000"/>
    <n v="56"/>
    <x v="2"/>
    <x v="0"/>
    <s v="USD"/>
    <x v="1082"/>
    <x v="1082"/>
    <b v="0"/>
    <n v="3"/>
    <x v="1"/>
    <x v="17"/>
    <x v="470"/>
    <n v="18.666666666666668"/>
    <x v="6"/>
    <x v="16"/>
    <x v="1082"/>
    <x v="1082"/>
  </r>
  <r>
    <x v="1083"/>
    <x v="1083"/>
    <x v="1082"/>
    <n v="50000"/>
    <n v="410"/>
    <x v="2"/>
    <x v="5"/>
    <s v="CAD"/>
    <x v="1083"/>
    <x v="1083"/>
    <b v="0"/>
    <n v="1"/>
    <x v="1"/>
    <x v="17"/>
    <x v="380"/>
    <n v="410"/>
    <x v="6"/>
    <x v="16"/>
    <x v="1083"/>
    <x v="1083"/>
  </r>
  <r>
    <x v="1084"/>
    <x v="1084"/>
    <x v="1083"/>
    <n v="550"/>
    <n v="0"/>
    <x v="2"/>
    <x v="0"/>
    <s v="USD"/>
    <x v="1084"/>
    <x v="1084"/>
    <b v="0"/>
    <n v="0"/>
    <x v="1"/>
    <x v="17"/>
    <x v="109"/>
    <e v="#DIV/0!"/>
    <x v="6"/>
    <x v="16"/>
    <x v="1084"/>
    <x v="1084"/>
  </r>
  <r>
    <x v="1085"/>
    <x v="1085"/>
    <x v="1084"/>
    <n v="30000"/>
    <n v="1026"/>
    <x v="2"/>
    <x v="5"/>
    <s v="CAD"/>
    <x v="1085"/>
    <x v="1085"/>
    <b v="0"/>
    <n v="9"/>
    <x v="1"/>
    <x v="17"/>
    <x v="851"/>
    <n v="114"/>
    <x v="6"/>
    <x v="16"/>
    <x v="1085"/>
    <x v="1085"/>
  </r>
  <r>
    <x v="1086"/>
    <x v="1086"/>
    <x v="1085"/>
    <n v="18000"/>
    <n v="15"/>
    <x v="2"/>
    <x v="0"/>
    <s v="USD"/>
    <x v="1086"/>
    <x v="1086"/>
    <b v="0"/>
    <n v="2"/>
    <x v="1"/>
    <x v="17"/>
    <x v="852"/>
    <n v="7.5"/>
    <x v="6"/>
    <x v="16"/>
    <x v="1086"/>
    <x v="1086"/>
  </r>
  <r>
    <x v="1087"/>
    <x v="1087"/>
    <x v="1086"/>
    <n v="1100"/>
    <n v="0"/>
    <x v="2"/>
    <x v="0"/>
    <s v="USD"/>
    <x v="1087"/>
    <x v="1087"/>
    <b v="0"/>
    <n v="0"/>
    <x v="1"/>
    <x v="17"/>
    <x v="109"/>
    <e v="#DIV/0!"/>
    <x v="6"/>
    <x v="16"/>
    <x v="1087"/>
    <x v="1087"/>
  </r>
  <r>
    <x v="1088"/>
    <x v="1088"/>
    <x v="1087"/>
    <n v="45000"/>
    <n v="6382.34"/>
    <x v="2"/>
    <x v="0"/>
    <s v="USD"/>
    <x v="1088"/>
    <x v="1088"/>
    <b v="0"/>
    <n v="147"/>
    <x v="1"/>
    <x v="17"/>
    <x v="853"/>
    <n v="43.41727891156463"/>
    <x v="6"/>
    <x v="16"/>
    <x v="1088"/>
    <x v="1088"/>
  </r>
  <r>
    <x v="1089"/>
    <x v="1089"/>
    <x v="1088"/>
    <n v="15000"/>
    <n v="1174"/>
    <x v="2"/>
    <x v="6"/>
    <s v="EUR"/>
    <x v="1089"/>
    <x v="1089"/>
    <b v="0"/>
    <n v="49"/>
    <x v="1"/>
    <x v="17"/>
    <x v="854"/>
    <n v="23.959183673469386"/>
    <x v="6"/>
    <x v="16"/>
    <x v="1089"/>
    <x v="1089"/>
  </r>
  <r>
    <x v="1090"/>
    <x v="1090"/>
    <x v="1089"/>
    <n v="12999"/>
    <n v="5"/>
    <x v="2"/>
    <x v="2"/>
    <s v="AUD"/>
    <x v="1090"/>
    <x v="1090"/>
    <b v="0"/>
    <n v="1"/>
    <x v="1"/>
    <x v="17"/>
    <x v="855"/>
    <n v="5"/>
    <x v="6"/>
    <x v="16"/>
    <x v="1090"/>
    <x v="1090"/>
  </r>
  <r>
    <x v="1091"/>
    <x v="1091"/>
    <x v="1090"/>
    <n v="200"/>
    <n v="25"/>
    <x v="2"/>
    <x v="1"/>
    <s v="GBP"/>
    <x v="1091"/>
    <x v="1091"/>
    <b v="0"/>
    <n v="2"/>
    <x v="1"/>
    <x v="17"/>
    <x v="856"/>
    <n v="12.5"/>
    <x v="6"/>
    <x v="16"/>
    <x v="1091"/>
    <x v="1091"/>
  </r>
  <r>
    <x v="1092"/>
    <x v="1092"/>
    <x v="1091"/>
    <n v="2000"/>
    <n v="21"/>
    <x v="2"/>
    <x v="0"/>
    <s v="USD"/>
    <x v="1092"/>
    <x v="1092"/>
    <b v="0"/>
    <n v="7"/>
    <x v="1"/>
    <x v="17"/>
    <x v="857"/>
    <n v="3"/>
    <x v="6"/>
    <x v="16"/>
    <x v="1092"/>
    <x v="1092"/>
  </r>
  <r>
    <x v="1093"/>
    <x v="1093"/>
    <x v="1092"/>
    <n v="300"/>
    <n v="42.25"/>
    <x v="2"/>
    <x v="5"/>
    <s v="CAD"/>
    <x v="1093"/>
    <x v="1093"/>
    <b v="0"/>
    <n v="4"/>
    <x v="1"/>
    <x v="17"/>
    <x v="858"/>
    <n v="10.5625"/>
    <x v="6"/>
    <x v="16"/>
    <x v="1093"/>
    <x v="1093"/>
  </r>
  <r>
    <x v="1094"/>
    <x v="1094"/>
    <x v="1093"/>
    <n v="18000"/>
    <n v="3294.01"/>
    <x v="2"/>
    <x v="0"/>
    <s v="USD"/>
    <x v="1094"/>
    <x v="1094"/>
    <b v="0"/>
    <n v="27"/>
    <x v="1"/>
    <x v="17"/>
    <x v="859"/>
    <n v="122.00037037037038"/>
    <x v="6"/>
    <x v="16"/>
    <x v="1094"/>
    <x v="1094"/>
  </r>
  <r>
    <x v="1095"/>
    <x v="1095"/>
    <x v="1094"/>
    <n v="500000"/>
    <n v="25174"/>
    <x v="2"/>
    <x v="0"/>
    <s v="USD"/>
    <x v="1095"/>
    <x v="1095"/>
    <b v="0"/>
    <n v="94"/>
    <x v="1"/>
    <x v="17"/>
    <x v="860"/>
    <n v="267.80851063829789"/>
    <x v="6"/>
    <x v="16"/>
    <x v="1095"/>
    <x v="1095"/>
  </r>
  <r>
    <x v="1096"/>
    <x v="1096"/>
    <x v="1095"/>
    <n v="12000"/>
    <n v="2152"/>
    <x v="2"/>
    <x v="0"/>
    <s v="USD"/>
    <x v="1096"/>
    <x v="1096"/>
    <b v="0"/>
    <n v="29"/>
    <x v="1"/>
    <x v="17"/>
    <x v="861"/>
    <n v="74.206896551724142"/>
    <x v="6"/>
    <x v="16"/>
    <x v="1096"/>
    <x v="1096"/>
  </r>
  <r>
    <x v="1097"/>
    <x v="1097"/>
    <x v="1096"/>
    <n v="100000"/>
    <n v="47"/>
    <x v="2"/>
    <x v="0"/>
    <s v="USD"/>
    <x v="1097"/>
    <x v="1097"/>
    <b v="0"/>
    <n v="7"/>
    <x v="1"/>
    <x v="17"/>
    <x v="862"/>
    <n v="6.7142857142857144"/>
    <x v="6"/>
    <x v="16"/>
    <x v="1097"/>
    <x v="1097"/>
  </r>
  <r>
    <x v="1098"/>
    <x v="1098"/>
    <x v="1097"/>
    <n v="25000"/>
    <n v="1803"/>
    <x v="2"/>
    <x v="0"/>
    <s v="USD"/>
    <x v="1098"/>
    <x v="1098"/>
    <b v="0"/>
    <n v="22"/>
    <x v="1"/>
    <x v="17"/>
    <x v="863"/>
    <n v="81.954545454545453"/>
    <x v="6"/>
    <x v="16"/>
    <x v="1098"/>
    <x v="1098"/>
  </r>
  <r>
    <x v="1099"/>
    <x v="1099"/>
    <x v="1098"/>
    <n v="5000"/>
    <n v="25"/>
    <x v="2"/>
    <x v="1"/>
    <s v="GBP"/>
    <x v="1099"/>
    <x v="1099"/>
    <b v="0"/>
    <n v="1"/>
    <x v="1"/>
    <x v="17"/>
    <x v="724"/>
    <n v="25"/>
    <x v="6"/>
    <x v="16"/>
    <x v="1099"/>
    <x v="1099"/>
  </r>
  <r>
    <x v="1100"/>
    <x v="1100"/>
    <x v="1099"/>
    <n v="4000"/>
    <n v="100"/>
    <x v="2"/>
    <x v="12"/>
    <s v="EUR"/>
    <x v="1100"/>
    <x v="1100"/>
    <b v="0"/>
    <n v="10"/>
    <x v="1"/>
    <x v="17"/>
    <x v="453"/>
    <n v="10"/>
    <x v="6"/>
    <x v="16"/>
    <x v="1100"/>
    <x v="1100"/>
  </r>
  <r>
    <x v="1101"/>
    <x v="1101"/>
    <x v="1100"/>
    <n v="100000"/>
    <n v="41"/>
    <x v="2"/>
    <x v="0"/>
    <s v="USD"/>
    <x v="1101"/>
    <x v="1101"/>
    <b v="0"/>
    <n v="6"/>
    <x v="1"/>
    <x v="17"/>
    <x v="864"/>
    <n v="6.833333333333333"/>
    <x v="6"/>
    <x v="16"/>
    <x v="1101"/>
    <x v="1101"/>
  </r>
  <r>
    <x v="1102"/>
    <x v="1102"/>
    <x v="1101"/>
    <n v="8000"/>
    <n v="425"/>
    <x v="2"/>
    <x v="0"/>
    <s v="USD"/>
    <x v="1102"/>
    <x v="1102"/>
    <b v="0"/>
    <n v="24"/>
    <x v="1"/>
    <x v="17"/>
    <x v="865"/>
    <n v="17.708333333333332"/>
    <x v="6"/>
    <x v="16"/>
    <x v="1102"/>
    <x v="1102"/>
  </r>
  <r>
    <x v="1103"/>
    <x v="1103"/>
    <x v="1102"/>
    <n v="15000"/>
    <n v="243"/>
    <x v="2"/>
    <x v="0"/>
    <s v="USD"/>
    <x v="1103"/>
    <x v="1103"/>
    <b v="0"/>
    <n v="15"/>
    <x v="1"/>
    <x v="17"/>
    <x v="866"/>
    <n v="16.2"/>
    <x v="6"/>
    <x v="16"/>
    <x v="1103"/>
    <x v="1103"/>
  </r>
  <r>
    <x v="1104"/>
    <x v="1104"/>
    <x v="1103"/>
    <n v="60000"/>
    <n v="2971"/>
    <x v="2"/>
    <x v="1"/>
    <s v="GBP"/>
    <x v="1104"/>
    <x v="1104"/>
    <b v="0"/>
    <n v="37"/>
    <x v="1"/>
    <x v="17"/>
    <x v="867"/>
    <n v="80.297297297297291"/>
    <x v="6"/>
    <x v="16"/>
    <x v="1104"/>
    <x v="1104"/>
  </r>
  <r>
    <x v="1105"/>
    <x v="1105"/>
    <x v="1104"/>
    <n v="900000"/>
    <n v="1431"/>
    <x v="2"/>
    <x v="0"/>
    <s v="USD"/>
    <x v="1105"/>
    <x v="1105"/>
    <b v="0"/>
    <n v="20"/>
    <x v="1"/>
    <x v="17"/>
    <x v="868"/>
    <n v="71.55"/>
    <x v="6"/>
    <x v="16"/>
    <x v="1105"/>
    <x v="1105"/>
  </r>
  <r>
    <x v="1106"/>
    <x v="1106"/>
    <x v="1105"/>
    <n v="400"/>
    <n v="165"/>
    <x v="2"/>
    <x v="0"/>
    <s v="USD"/>
    <x v="1106"/>
    <x v="1106"/>
    <b v="0"/>
    <n v="7"/>
    <x v="1"/>
    <x v="17"/>
    <x v="869"/>
    <n v="23.571428571428573"/>
    <x v="6"/>
    <x v="16"/>
    <x v="1106"/>
    <x v="1106"/>
  </r>
  <r>
    <x v="1107"/>
    <x v="1107"/>
    <x v="1106"/>
    <n v="10000"/>
    <n v="0"/>
    <x v="2"/>
    <x v="0"/>
    <s v="USD"/>
    <x v="1107"/>
    <x v="1107"/>
    <b v="0"/>
    <n v="0"/>
    <x v="1"/>
    <x v="17"/>
    <x v="109"/>
    <e v="#DIV/0!"/>
    <x v="6"/>
    <x v="16"/>
    <x v="1107"/>
    <x v="1107"/>
  </r>
  <r>
    <x v="1108"/>
    <x v="1108"/>
    <x v="1107"/>
    <n v="25000"/>
    <n v="732.5"/>
    <x v="2"/>
    <x v="0"/>
    <s v="USD"/>
    <x v="1108"/>
    <x v="1108"/>
    <b v="0"/>
    <n v="21"/>
    <x v="1"/>
    <x v="17"/>
    <x v="870"/>
    <n v="34.88095238095238"/>
    <x v="6"/>
    <x v="16"/>
    <x v="1108"/>
    <x v="1108"/>
  </r>
  <r>
    <x v="1109"/>
    <x v="1109"/>
    <x v="1108"/>
    <n v="10000"/>
    <n v="45"/>
    <x v="2"/>
    <x v="0"/>
    <s v="USD"/>
    <x v="1109"/>
    <x v="1109"/>
    <b v="0"/>
    <n v="3"/>
    <x v="1"/>
    <x v="17"/>
    <x v="871"/>
    <n v="15"/>
    <x v="6"/>
    <x v="16"/>
    <x v="1109"/>
    <x v="1109"/>
  </r>
  <r>
    <x v="1110"/>
    <x v="1110"/>
    <x v="1109"/>
    <n v="50000"/>
    <n v="255"/>
    <x v="2"/>
    <x v="0"/>
    <s v="USD"/>
    <x v="1110"/>
    <x v="1110"/>
    <b v="0"/>
    <n v="11"/>
    <x v="1"/>
    <x v="17"/>
    <x v="872"/>
    <n v="23.181818181818183"/>
    <x v="6"/>
    <x v="16"/>
    <x v="1110"/>
    <x v="1110"/>
  </r>
  <r>
    <x v="1111"/>
    <x v="1111"/>
    <x v="1110"/>
    <n v="2500"/>
    <n v="1"/>
    <x v="2"/>
    <x v="0"/>
    <s v="USD"/>
    <x v="1111"/>
    <x v="1111"/>
    <b v="0"/>
    <n v="1"/>
    <x v="1"/>
    <x v="17"/>
    <x v="167"/>
    <n v="1"/>
    <x v="6"/>
    <x v="16"/>
    <x v="1111"/>
    <x v="1111"/>
  </r>
  <r>
    <x v="1112"/>
    <x v="1112"/>
    <x v="1111"/>
    <n v="88000"/>
    <n v="31272.92"/>
    <x v="2"/>
    <x v="0"/>
    <s v="USD"/>
    <x v="1112"/>
    <x v="1112"/>
    <b v="0"/>
    <n v="312"/>
    <x v="1"/>
    <x v="17"/>
    <x v="873"/>
    <n v="100.23371794871794"/>
    <x v="6"/>
    <x v="16"/>
    <x v="1112"/>
    <x v="1112"/>
  </r>
  <r>
    <x v="1113"/>
    <x v="1113"/>
    <x v="1112"/>
    <n v="1000"/>
    <n v="5"/>
    <x v="2"/>
    <x v="1"/>
    <s v="GBP"/>
    <x v="1113"/>
    <x v="1113"/>
    <b v="0"/>
    <n v="1"/>
    <x v="1"/>
    <x v="17"/>
    <x v="724"/>
    <n v="5"/>
    <x v="6"/>
    <x v="16"/>
    <x v="1113"/>
    <x v="1113"/>
  </r>
  <r>
    <x v="1114"/>
    <x v="1114"/>
    <x v="1113"/>
    <n v="6000"/>
    <n v="10"/>
    <x v="2"/>
    <x v="1"/>
    <s v="GBP"/>
    <x v="1114"/>
    <x v="1114"/>
    <b v="0"/>
    <n v="3"/>
    <x v="1"/>
    <x v="17"/>
    <x v="874"/>
    <n v="3.3333333333333335"/>
    <x v="6"/>
    <x v="16"/>
    <x v="1114"/>
    <x v="1114"/>
  </r>
  <r>
    <x v="1115"/>
    <x v="1115"/>
    <x v="1114"/>
    <n v="40000"/>
    <n v="53"/>
    <x v="2"/>
    <x v="0"/>
    <s v="USD"/>
    <x v="1115"/>
    <x v="1115"/>
    <b v="0"/>
    <n v="4"/>
    <x v="1"/>
    <x v="17"/>
    <x v="875"/>
    <n v="13.25"/>
    <x v="6"/>
    <x v="16"/>
    <x v="1115"/>
    <x v="1115"/>
  </r>
  <r>
    <x v="1116"/>
    <x v="1116"/>
    <x v="1115"/>
    <n v="500000"/>
    <n v="178.52"/>
    <x v="2"/>
    <x v="0"/>
    <s v="USD"/>
    <x v="1116"/>
    <x v="1116"/>
    <b v="0"/>
    <n v="10"/>
    <x v="1"/>
    <x v="17"/>
    <x v="876"/>
    <n v="17.852"/>
    <x v="6"/>
    <x v="16"/>
    <x v="1116"/>
    <x v="1116"/>
  </r>
  <r>
    <x v="1117"/>
    <x v="1117"/>
    <x v="1116"/>
    <n v="1000"/>
    <n v="83"/>
    <x v="2"/>
    <x v="12"/>
    <s v="EUR"/>
    <x v="1117"/>
    <x v="1117"/>
    <b v="0"/>
    <n v="8"/>
    <x v="1"/>
    <x v="17"/>
    <x v="877"/>
    <n v="10.375"/>
    <x v="6"/>
    <x v="16"/>
    <x v="1117"/>
    <x v="1117"/>
  </r>
  <r>
    <x v="1118"/>
    <x v="1118"/>
    <x v="1117"/>
    <n v="4500"/>
    <n v="109"/>
    <x v="2"/>
    <x v="2"/>
    <s v="AUD"/>
    <x v="1118"/>
    <x v="1118"/>
    <b v="0"/>
    <n v="3"/>
    <x v="1"/>
    <x v="17"/>
    <x v="878"/>
    <n v="36.333333333333336"/>
    <x v="6"/>
    <x v="16"/>
    <x v="1118"/>
    <x v="1118"/>
  </r>
  <r>
    <x v="1119"/>
    <x v="1119"/>
    <x v="1118"/>
    <n v="2100"/>
    <n v="5"/>
    <x v="2"/>
    <x v="0"/>
    <s v="USD"/>
    <x v="1119"/>
    <x v="1119"/>
    <b v="0"/>
    <n v="1"/>
    <x v="1"/>
    <x v="17"/>
    <x v="879"/>
    <n v="5"/>
    <x v="6"/>
    <x v="16"/>
    <x v="1119"/>
    <x v="1119"/>
  </r>
  <r>
    <x v="1120"/>
    <x v="1120"/>
    <x v="1119"/>
    <n v="25000"/>
    <n v="0"/>
    <x v="2"/>
    <x v="0"/>
    <s v="USD"/>
    <x v="1120"/>
    <x v="1120"/>
    <b v="0"/>
    <n v="0"/>
    <x v="1"/>
    <x v="17"/>
    <x v="109"/>
    <e v="#DIV/0!"/>
    <x v="6"/>
    <x v="16"/>
    <x v="1120"/>
    <x v="1120"/>
  </r>
  <r>
    <x v="1121"/>
    <x v="1121"/>
    <x v="1120"/>
    <n v="250000"/>
    <n v="29"/>
    <x v="2"/>
    <x v="0"/>
    <s v="USD"/>
    <x v="1121"/>
    <x v="1121"/>
    <b v="0"/>
    <n v="5"/>
    <x v="1"/>
    <x v="17"/>
    <x v="880"/>
    <n v="5.8"/>
    <x v="6"/>
    <x v="16"/>
    <x v="1121"/>
    <x v="1121"/>
  </r>
  <r>
    <x v="1122"/>
    <x v="1122"/>
    <x v="1121"/>
    <n v="3200"/>
    <n v="0"/>
    <x v="2"/>
    <x v="1"/>
    <s v="GBP"/>
    <x v="1122"/>
    <x v="1122"/>
    <b v="0"/>
    <n v="0"/>
    <x v="1"/>
    <x v="17"/>
    <x v="109"/>
    <e v="#DIV/0!"/>
    <x v="6"/>
    <x v="16"/>
    <x v="1122"/>
    <x v="1122"/>
  </r>
  <r>
    <x v="1123"/>
    <x v="1123"/>
    <x v="1122"/>
    <n v="5000"/>
    <n v="11"/>
    <x v="2"/>
    <x v="0"/>
    <s v="USD"/>
    <x v="1123"/>
    <x v="1123"/>
    <b v="0"/>
    <n v="3"/>
    <x v="1"/>
    <x v="17"/>
    <x v="881"/>
    <n v="3.6666666666666665"/>
    <x v="6"/>
    <x v="16"/>
    <x v="1123"/>
    <x v="1123"/>
  </r>
  <r>
    <x v="1124"/>
    <x v="1124"/>
    <x v="1123"/>
    <n v="90000"/>
    <n v="425"/>
    <x v="2"/>
    <x v="0"/>
    <s v="USD"/>
    <x v="1124"/>
    <x v="1124"/>
    <b v="0"/>
    <n v="7"/>
    <x v="1"/>
    <x v="18"/>
    <x v="882"/>
    <n v="60.714285714285715"/>
    <x v="6"/>
    <x v="16"/>
    <x v="1124"/>
    <x v="1124"/>
  </r>
  <r>
    <x v="1125"/>
    <x v="1125"/>
    <x v="1124"/>
    <n v="3000"/>
    <n v="0"/>
    <x v="2"/>
    <x v="1"/>
    <s v="GBP"/>
    <x v="1125"/>
    <x v="1125"/>
    <b v="0"/>
    <n v="0"/>
    <x v="1"/>
    <x v="18"/>
    <x v="109"/>
    <e v="#DIV/0!"/>
    <x v="6"/>
    <x v="16"/>
    <x v="1125"/>
    <x v="1125"/>
  </r>
  <r>
    <x v="1126"/>
    <x v="1126"/>
    <x v="1125"/>
    <n v="2000"/>
    <n v="10"/>
    <x v="2"/>
    <x v="0"/>
    <s v="USD"/>
    <x v="1126"/>
    <x v="1126"/>
    <b v="0"/>
    <n v="2"/>
    <x v="1"/>
    <x v="18"/>
    <x v="724"/>
    <n v="5"/>
    <x v="6"/>
    <x v="16"/>
    <x v="1126"/>
    <x v="1126"/>
  </r>
  <r>
    <x v="1127"/>
    <x v="1127"/>
    <x v="1126"/>
    <n v="35000"/>
    <n v="585"/>
    <x v="2"/>
    <x v="0"/>
    <s v="USD"/>
    <x v="1127"/>
    <x v="1127"/>
    <b v="0"/>
    <n v="23"/>
    <x v="1"/>
    <x v="18"/>
    <x v="883"/>
    <n v="25.434782608695652"/>
    <x v="6"/>
    <x v="16"/>
    <x v="1127"/>
    <x v="1127"/>
  </r>
  <r>
    <x v="1128"/>
    <x v="1128"/>
    <x v="1127"/>
    <n v="1000"/>
    <n v="1"/>
    <x v="2"/>
    <x v="1"/>
    <s v="GBP"/>
    <x v="1128"/>
    <x v="1128"/>
    <b v="0"/>
    <n v="1"/>
    <x v="1"/>
    <x v="18"/>
    <x v="370"/>
    <n v="1"/>
    <x v="6"/>
    <x v="16"/>
    <x v="1128"/>
    <x v="1128"/>
  </r>
  <r>
    <x v="1129"/>
    <x v="1129"/>
    <x v="1128"/>
    <n v="20000"/>
    <n v="21"/>
    <x v="2"/>
    <x v="0"/>
    <s v="USD"/>
    <x v="1129"/>
    <x v="1129"/>
    <b v="0"/>
    <n v="2"/>
    <x v="1"/>
    <x v="18"/>
    <x v="884"/>
    <n v="10.5"/>
    <x v="6"/>
    <x v="16"/>
    <x v="1129"/>
    <x v="1129"/>
  </r>
  <r>
    <x v="1130"/>
    <x v="1130"/>
    <x v="1129"/>
    <n v="5000"/>
    <n v="11"/>
    <x v="2"/>
    <x v="0"/>
    <s v="USD"/>
    <x v="1130"/>
    <x v="1130"/>
    <b v="0"/>
    <n v="3"/>
    <x v="1"/>
    <x v="18"/>
    <x v="881"/>
    <n v="3.6666666666666665"/>
    <x v="6"/>
    <x v="16"/>
    <x v="1130"/>
    <x v="1130"/>
  </r>
  <r>
    <x v="1131"/>
    <x v="1131"/>
    <x v="1130"/>
    <n v="40000"/>
    <n v="0"/>
    <x v="2"/>
    <x v="2"/>
    <s v="AUD"/>
    <x v="1131"/>
    <x v="1131"/>
    <b v="0"/>
    <n v="0"/>
    <x v="1"/>
    <x v="18"/>
    <x v="109"/>
    <e v="#DIV/0!"/>
    <x v="6"/>
    <x v="16"/>
    <x v="1131"/>
    <x v="1131"/>
  </r>
  <r>
    <x v="1132"/>
    <x v="1132"/>
    <x v="1131"/>
    <n v="10000"/>
    <n v="1438"/>
    <x v="2"/>
    <x v="5"/>
    <s v="CAD"/>
    <x v="1132"/>
    <x v="1132"/>
    <b v="0"/>
    <n v="13"/>
    <x v="1"/>
    <x v="18"/>
    <x v="885"/>
    <n v="110.61538461538461"/>
    <x v="6"/>
    <x v="16"/>
    <x v="1132"/>
    <x v="1132"/>
  </r>
  <r>
    <x v="1133"/>
    <x v="1133"/>
    <x v="1132"/>
    <n v="3000"/>
    <n v="20"/>
    <x v="2"/>
    <x v="1"/>
    <s v="GBP"/>
    <x v="1133"/>
    <x v="1133"/>
    <b v="0"/>
    <n v="1"/>
    <x v="1"/>
    <x v="18"/>
    <x v="886"/>
    <n v="20"/>
    <x v="6"/>
    <x v="16"/>
    <x v="1133"/>
    <x v="1133"/>
  </r>
  <r>
    <x v="1134"/>
    <x v="1134"/>
    <x v="1133"/>
    <n v="25000"/>
    <n v="1"/>
    <x v="2"/>
    <x v="2"/>
    <s v="AUD"/>
    <x v="1134"/>
    <x v="1134"/>
    <b v="0"/>
    <n v="1"/>
    <x v="1"/>
    <x v="18"/>
    <x v="524"/>
    <n v="1"/>
    <x v="6"/>
    <x v="16"/>
    <x v="1134"/>
    <x v="1134"/>
  </r>
  <r>
    <x v="1135"/>
    <x v="1135"/>
    <x v="1134"/>
    <n v="1000"/>
    <n v="50"/>
    <x v="2"/>
    <x v="12"/>
    <s v="EUR"/>
    <x v="1135"/>
    <x v="1135"/>
    <b v="0"/>
    <n v="1"/>
    <x v="1"/>
    <x v="18"/>
    <x v="152"/>
    <n v="50"/>
    <x v="6"/>
    <x v="16"/>
    <x v="1135"/>
    <x v="1135"/>
  </r>
  <r>
    <x v="1136"/>
    <x v="1136"/>
    <x v="1135"/>
    <n v="4190"/>
    <n v="270"/>
    <x v="2"/>
    <x v="6"/>
    <s v="EUR"/>
    <x v="1136"/>
    <x v="1136"/>
    <b v="0"/>
    <n v="6"/>
    <x v="1"/>
    <x v="18"/>
    <x v="887"/>
    <n v="45"/>
    <x v="6"/>
    <x v="16"/>
    <x v="1136"/>
    <x v="1136"/>
  </r>
  <r>
    <x v="1137"/>
    <x v="1137"/>
    <x v="1136"/>
    <n v="25000"/>
    <n v="9875"/>
    <x v="2"/>
    <x v="0"/>
    <s v="USD"/>
    <x v="1137"/>
    <x v="1137"/>
    <b v="0"/>
    <n v="39"/>
    <x v="1"/>
    <x v="18"/>
    <x v="888"/>
    <n v="253.2051282051282"/>
    <x v="6"/>
    <x v="16"/>
    <x v="1137"/>
    <x v="1137"/>
  </r>
  <r>
    <x v="1138"/>
    <x v="1138"/>
    <x v="1137"/>
    <n v="35000"/>
    <n v="125"/>
    <x v="2"/>
    <x v="0"/>
    <s v="USD"/>
    <x v="1138"/>
    <x v="1138"/>
    <b v="0"/>
    <n v="4"/>
    <x v="1"/>
    <x v="18"/>
    <x v="737"/>
    <n v="31.25"/>
    <x v="6"/>
    <x v="16"/>
    <x v="1138"/>
    <x v="1138"/>
  </r>
  <r>
    <x v="1139"/>
    <x v="1139"/>
    <x v="1138"/>
    <n v="8000"/>
    <n v="5"/>
    <x v="2"/>
    <x v="0"/>
    <s v="USD"/>
    <x v="1139"/>
    <x v="1139"/>
    <b v="0"/>
    <n v="1"/>
    <x v="1"/>
    <x v="18"/>
    <x v="889"/>
    <n v="5"/>
    <x v="6"/>
    <x v="16"/>
    <x v="1139"/>
    <x v="1139"/>
  </r>
  <r>
    <x v="1140"/>
    <x v="1140"/>
    <x v="1139"/>
    <n v="5000"/>
    <n v="0"/>
    <x v="2"/>
    <x v="1"/>
    <s v="GBP"/>
    <x v="1140"/>
    <x v="1140"/>
    <b v="0"/>
    <n v="0"/>
    <x v="1"/>
    <x v="18"/>
    <x v="109"/>
    <e v="#DIV/0!"/>
    <x v="6"/>
    <x v="16"/>
    <x v="1140"/>
    <x v="1140"/>
  </r>
  <r>
    <x v="1141"/>
    <x v="1141"/>
    <x v="1140"/>
    <n v="500"/>
    <n v="0"/>
    <x v="2"/>
    <x v="12"/>
    <s v="EUR"/>
    <x v="1141"/>
    <x v="1141"/>
    <b v="0"/>
    <n v="0"/>
    <x v="1"/>
    <x v="18"/>
    <x v="109"/>
    <e v="#DIV/0!"/>
    <x v="6"/>
    <x v="16"/>
    <x v="1141"/>
    <x v="1141"/>
  </r>
  <r>
    <x v="1142"/>
    <x v="1142"/>
    <x v="1141"/>
    <n v="4000"/>
    <n v="0"/>
    <x v="2"/>
    <x v="0"/>
    <s v="USD"/>
    <x v="1142"/>
    <x v="1142"/>
    <b v="0"/>
    <n v="0"/>
    <x v="1"/>
    <x v="18"/>
    <x v="109"/>
    <e v="#DIV/0!"/>
    <x v="6"/>
    <x v="16"/>
    <x v="1142"/>
    <x v="1142"/>
  </r>
  <r>
    <x v="1143"/>
    <x v="1143"/>
    <x v="1142"/>
    <n v="45000"/>
    <n v="186"/>
    <x v="2"/>
    <x v="0"/>
    <s v="USD"/>
    <x v="1143"/>
    <x v="1143"/>
    <b v="0"/>
    <n v="8"/>
    <x v="1"/>
    <x v="18"/>
    <x v="890"/>
    <n v="23.25"/>
    <x v="6"/>
    <x v="16"/>
    <x v="1143"/>
    <x v="1143"/>
  </r>
  <r>
    <x v="1144"/>
    <x v="1144"/>
    <x v="1143"/>
    <n v="9300"/>
    <n v="0"/>
    <x v="2"/>
    <x v="0"/>
    <s v="USD"/>
    <x v="1144"/>
    <x v="1144"/>
    <b v="0"/>
    <n v="0"/>
    <x v="1"/>
    <x v="19"/>
    <x v="109"/>
    <e v="#DIV/0!"/>
    <x v="7"/>
    <x v="17"/>
    <x v="1144"/>
    <x v="1144"/>
  </r>
  <r>
    <x v="1145"/>
    <x v="1145"/>
    <x v="1144"/>
    <n v="80000"/>
    <n v="100"/>
    <x v="2"/>
    <x v="0"/>
    <s v="USD"/>
    <x v="1145"/>
    <x v="1145"/>
    <b v="0"/>
    <n v="1"/>
    <x v="1"/>
    <x v="19"/>
    <x v="415"/>
    <n v="100"/>
    <x v="7"/>
    <x v="17"/>
    <x v="1145"/>
    <x v="1145"/>
  </r>
  <r>
    <x v="1146"/>
    <x v="1146"/>
    <x v="1145"/>
    <n v="6000"/>
    <n v="530"/>
    <x v="2"/>
    <x v="0"/>
    <s v="USD"/>
    <x v="1146"/>
    <x v="1146"/>
    <b v="0"/>
    <n v="12"/>
    <x v="1"/>
    <x v="19"/>
    <x v="891"/>
    <n v="44.166666666666664"/>
    <x v="7"/>
    <x v="17"/>
    <x v="1146"/>
    <x v="1146"/>
  </r>
  <r>
    <x v="1147"/>
    <x v="1147"/>
    <x v="1146"/>
    <n v="25000"/>
    <n v="0"/>
    <x v="2"/>
    <x v="5"/>
    <s v="CAD"/>
    <x v="1147"/>
    <x v="1147"/>
    <b v="0"/>
    <n v="0"/>
    <x v="1"/>
    <x v="19"/>
    <x v="109"/>
    <e v="#DIV/0!"/>
    <x v="7"/>
    <x v="17"/>
    <x v="1147"/>
    <x v="1147"/>
  </r>
  <r>
    <x v="1148"/>
    <x v="1148"/>
    <x v="1147"/>
    <n v="15000"/>
    <n v="73"/>
    <x v="2"/>
    <x v="0"/>
    <s v="USD"/>
    <x v="1148"/>
    <x v="1148"/>
    <b v="0"/>
    <n v="3"/>
    <x v="1"/>
    <x v="19"/>
    <x v="892"/>
    <n v="24.333333333333332"/>
    <x v="7"/>
    <x v="17"/>
    <x v="1148"/>
    <x v="1148"/>
  </r>
  <r>
    <x v="1149"/>
    <x v="1149"/>
    <x v="1148"/>
    <n v="50000"/>
    <n v="75"/>
    <x v="2"/>
    <x v="0"/>
    <s v="USD"/>
    <x v="1149"/>
    <x v="1149"/>
    <b v="0"/>
    <n v="2"/>
    <x v="1"/>
    <x v="19"/>
    <x v="840"/>
    <n v="37.5"/>
    <x v="7"/>
    <x v="17"/>
    <x v="1149"/>
    <x v="1149"/>
  </r>
  <r>
    <x v="1150"/>
    <x v="1150"/>
    <x v="1149"/>
    <n v="2500"/>
    <n v="252"/>
    <x v="2"/>
    <x v="0"/>
    <s v="USD"/>
    <x v="1150"/>
    <x v="1150"/>
    <b v="0"/>
    <n v="6"/>
    <x v="1"/>
    <x v="19"/>
    <x v="893"/>
    <n v="42"/>
    <x v="7"/>
    <x v="17"/>
    <x v="1150"/>
    <x v="1150"/>
  </r>
  <r>
    <x v="1151"/>
    <x v="1151"/>
    <x v="1150"/>
    <n v="25000"/>
    <n v="0"/>
    <x v="2"/>
    <x v="0"/>
    <s v="USD"/>
    <x v="1151"/>
    <x v="1151"/>
    <b v="0"/>
    <n v="0"/>
    <x v="1"/>
    <x v="19"/>
    <x v="109"/>
    <e v="#DIV/0!"/>
    <x v="7"/>
    <x v="17"/>
    <x v="1151"/>
    <x v="1151"/>
  </r>
  <r>
    <x v="1152"/>
    <x v="1152"/>
    <x v="1151"/>
    <n v="16000"/>
    <n v="911"/>
    <x v="2"/>
    <x v="0"/>
    <s v="USD"/>
    <x v="1152"/>
    <x v="1152"/>
    <b v="0"/>
    <n v="15"/>
    <x v="1"/>
    <x v="19"/>
    <x v="894"/>
    <n v="60.733333333333334"/>
    <x v="7"/>
    <x v="17"/>
    <x v="1152"/>
    <x v="1152"/>
  </r>
  <r>
    <x v="1153"/>
    <x v="1153"/>
    <x v="1152"/>
    <n v="8000"/>
    <n v="50"/>
    <x v="2"/>
    <x v="0"/>
    <s v="USD"/>
    <x v="1153"/>
    <x v="1153"/>
    <b v="0"/>
    <n v="1"/>
    <x v="1"/>
    <x v="19"/>
    <x v="895"/>
    <n v="50"/>
    <x v="7"/>
    <x v="17"/>
    <x v="1153"/>
    <x v="1153"/>
  </r>
  <r>
    <x v="1154"/>
    <x v="1154"/>
    <x v="1153"/>
    <n v="5000"/>
    <n v="325"/>
    <x v="2"/>
    <x v="0"/>
    <s v="USD"/>
    <x v="1154"/>
    <x v="1154"/>
    <b v="0"/>
    <n v="3"/>
    <x v="1"/>
    <x v="19"/>
    <x v="896"/>
    <n v="108.33333333333333"/>
    <x v="7"/>
    <x v="17"/>
    <x v="1154"/>
    <x v="1154"/>
  </r>
  <r>
    <x v="1155"/>
    <x v="1155"/>
    <x v="1154"/>
    <n v="25000"/>
    <n v="188"/>
    <x v="2"/>
    <x v="0"/>
    <s v="USD"/>
    <x v="1155"/>
    <x v="1155"/>
    <b v="0"/>
    <n v="8"/>
    <x v="1"/>
    <x v="19"/>
    <x v="897"/>
    <n v="23.5"/>
    <x v="7"/>
    <x v="17"/>
    <x v="1155"/>
    <x v="1155"/>
  </r>
  <r>
    <x v="1156"/>
    <x v="1156"/>
    <x v="1155"/>
    <n v="6500"/>
    <n v="0"/>
    <x v="2"/>
    <x v="0"/>
    <s v="USD"/>
    <x v="1156"/>
    <x v="1156"/>
    <b v="0"/>
    <n v="0"/>
    <x v="1"/>
    <x v="19"/>
    <x v="109"/>
    <e v="#DIV/0!"/>
    <x v="7"/>
    <x v="17"/>
    <x v="1156"/>
    <x v="1156"/>
  </r>
  <r>
    <x v="1157"/>
    <x v="1157"/>
    <x v="1156"/>
    <n v="10000"/>
    <n v="151"/>
    <x v="2"/>
    <x v="0"/>
    <s v="USD"/>
    <x v="1157"/>
    <x v="1157"/>
    <b v="0"/>
    <n v="3"/>
    <x v="1"/>
    <x v="19"/>
    <x v="898"/>
    <n v="50.333333333333336"/>
    <x v="7"/>
    <x v="17"/>
    <x v="1157"/>
    <x v="1157"/>
  </r>
  <r>
    <x v="1158"/>
    <x v="1158"/>
    <x v="1157"/>
    <n v="7500"/>
    <n v="35"/>
    <x v="2"/>
    <x v="0"/>
    <s v="USD"/>
    <x v="1158"/>
    <x v="1158"/>
    <b v="0"/>
    <n v="3"/>
    <x v="1"/>
    <x v="19"/>
    <x v="899"/>
    <n v="11.666666666666666"/>
    <x v="7"/>
    <x v="17"/>
    <x v="1158"/>
    <x v="1158"/>
  </r>
  <r>
    <x v="1159"/>
    <x v="1159"/>
    <x v="1158"/>
    <n v="6750"/>
    <n v="0"/>
    <x v="2"/>
    <x v="0"/>
    <s v="USD"/>
    <x v="1159"/>
    <x v="1159"/>
    <b v="0"/>
    <n v="0"/>
    <x v="1"/>
    <x v="19"/>
    <x v="109"/>
    <e v="#DIV/0!"/>
    <x v="7"/>
    <x v="17"/>
    <x v="1159"/>
    <x v="1159"/>
  </r>
  <r>
    <x v="1160"/>
    <x v="1160"/>
    <x v="1159"/>
    <n v="30000"/>
    <n v="1155"/>
    <x v="2"/>
    <x v="0"/>
    <s v="USD"/>
    <x v="1160"/>
    <x v="1160"/>
    <b v="0"/>
    <n v="19"/>
    <x v="1"/>
    <x v="19"/>
    <x v="900"/>
    <n v="60.789473684210527"/>
    <x v="7"/>
    <x v="17"/>
    <x v="1160"/>
    <x v="1160"/>
  </r>
  <r>
    <x v="1161"/>
    <x v="1161"/>
    <x v="1160"/>
    <n v="18000"/>
    <n v="0"/>
    <x v="2"/>
    <x v="0"/>
    <s v="USD"/>
    <x v="1161"/>
    <x v="1161"/>
    <b v="0"/>
    <n v="0"/>
    <x v="1"/>
    <x v="19"/>
    <x v="109"/>
    <e v="#DIV/0!"/>
    <x v="7"/>
    <x v="17"/>
    <x v="1161"/>
    <x v="1161"/>
  </r>
  <r>
    <x v="1162"/>
    <x v="1162"/>
    <x v="1161"/>
    <n v="60000"/>
    <n v="35"/>
    <x v="2"/>
    <x v="0"/>
    <s v="USD"/>
    <x v="1162"/>
    <x v="1162"/>
    <b v="0"/>
    <n v="2"/>
    <x v="1"/>
    <x v="19"/>
    <x v="901"/>
    <n v="17.5"/>
    <x v="7"/>
    <x v="17"/>
    <x v="1162"/>
    <x v="1162"/>
  </r>
  <r>
    <x v="1163"/>
    <x v="1163"/>
    <x v="1162"/>
    <n v="5200"/>
    <n v="0"/>
    <x v="2"/>
    <x v="0"/>
    <s v="USD"/>
    <x v="1163"/>
    <x v="1163"/>
    <b v="0"/>
    <n v="0"/>
    <x v="1"/>
    <x v="19"/>
    <x v="109"/>
    <e v="#DIV/0!"/>
    <x v="7"/>
    <x v="17"/>
    <x v="1163"/>
    <x v="1163"/>
  </r>
  <r>
    <x v="1164"/>
    <x v="1164"/>
    <x v="1163"/>
    <n v="10000"/>
    <n v="0"/>
    <x v="2"/>
    <x v="0"/>
    <s v="USD"/>
    <x v="1164"/>
    <x v="1164"/>
    <b v="0"/>
    <n v="0"/>
    <x v="1"/>
    <x v="19"/>
    <x v="109"/>
    <e v="#DIV/0!"/>
    <x v="7"/>
    <x v="17"/>
    <x v="1164"/>
    <x v="1164"/>
  </r>
  <r>
    <x v="1165"/>
    <x v="1165"/>
    <x v="1164"/>
    <n v="10000"/>
    <n v="2070.5"/>
    <x v="2"/>
    <x v="0"/>
    <s v="USD"/>
    <x v="1165"/>
    <x v="1165"/>
    <b v="0"/>
    <n v="25"/>
    <x v="1"/>
    <x v="19"/>
    <x v="902"/>
    <n v="82.82"/>
    <x v="7"/>
    <x v="17"/>
    <x v="1165"/>
    <x v="1165"/>
  </r>
  <r>
    <x v="1166"/>
    <x v="1166"/>
    <x v="1165"/>
    <n v="15000"/>
    <n v="2871"/>
    <x v="2"/>
    <x v="0"/>
    <s v="USD"/>
    <x v="1166"/>
    <x v="1166"/>
    <b v="0"/>
    <n v="8"/>
    <x v="1"/>
    <x v="19"/>
    <x v="903"/>
    <n v="358.875"/>
    <x v="7"/>
    <x v="17"/>
    <x v="1166"/>
    <x v="1166"/>
  </r>
  <r>
    <x v="1167"/>
    <x v="1167"/>
    <x v="1166"/>
    <n v="60000"/>
    <n v="979"/>
    <x v="2"/>
    <x v="0"/>
    <s v="USD"/>
    <x v="1167"/>
    <x v="1167"/>
    <b v="0"/>
    <n v="16"/>
    <x v="1"/>
    <x v="19"/>
    <x v="904"/>
    <n v="61.1875"/>
    <x v="7"/>
    <x v="17"/>
    <x v="1167"/>
    <x v="1167"/>
  </r>
  <r>
    <x v="1168"/>
    <x v="1168"/>
    <x v="1167"/>
    <n v="18000"/>
    <n v="1020"/>
    <x v="2"/>
    <x v="0"/>
    <s v="USD"/>
    <x v="1168"/>
    <x v="1168"/>
    <b v="0"/>
    <n v="3"/>
    <x v="1"/>
    <x v="19"/>
    <x v="905"/>
    <n v="340"/>
    <x v="7"/>
    <x v="17"/>
    <x v="1168"/>
    <x v="1168"/>
  </r>
  <r>
    <x v="1169"/>
    <x v="1169"/>
    <x v="1168"/>
    <n v="10000"/>
    <n v="17"/>
    <x v="2"/>
    <x v="0"/>
    <s v="USD"/>
    <x v="1169"/>
    <x v="1169"/>
    <b v="0"/>
    <n v="3"/>
    <x v="1"/>
    <x v="19"/>
    <x v="906"/>
    <n v="5.666666666666667"/>
    <x v="7"/>
    <x v="17"/>
    <x v="1169"/>
    <x v="1169"/>
  </r>
  <r>
    <x v="1170"/>
    <x v="1170"/>
    <x v="1169"/>
    <n v="25000"/>
    <n v="100"/>
    <x v="2"/>
    <x v="1"/>
    <s v="GBP"/>
    <x v="1170"/>
    <x v="1170"/>
    <b v="0"/>
    <n v="2"/>
    <x v="1"/>
    <x v="19"/>
    <x v="177"/>
    <n v="50"/>
    <x v="7"/>
    <x v="17"/>
    <x v="1170"/>
    <x v="1170"/>
  </r>
  <r>
    <x v="1171"/>
    <x v="1171"/>
    <x v="1170"/>
    <n v="25000"/>
    <n v="25"/>
    <x v="2"/>
    <x v="0"/>
    <s v="USD"/>
    <x v="1171"/>
    <x v="1171"/>
    <b v="0"/>
    <n v="1"/>
    <x v="1"/>
    <x v="19"/>
    <x v="370"/>
    <n v="25"/>
    <x v="7"/>
    <x v="17"/>
    <x v="1171"/>
    <x v="1171"/>
  </r>
  <r>
    <x v="1172"/>
    <x v="1172"/>
    <x v="1171"/>
    <n v="9000"/>
    <n v="0"/>
    <x v="2"/>
    <x v="0"/>
    <s v="USD"/>
    <x v="1172"/>
    <x v="1172"/>
    <b v="0"/>
    <n v="0"/>
    <x v="1"/>
    <x v="19"/>
    <x v="109"/>
    <e v="#DIV/0!"/>
    <x v="7"/>
    <x v="17"/>
    <x v="1172"/>
    <x v="1172"/>
  </r>
  <r>
    <x v="1173"/>
    <x v="1173"/>
    <x v="1172"/>
    <n v="125000"/>
    <n v="30"/>
    <x v="2"/>
    <x v="0"/>
    <s v="USD"/>
    <x v="1173"/>
    <x v="1173"/>
    <b v="0"/>
    <n v="1"/>
    <x v="1"/>
    <x v="19"/>
    <x v="907"/>
    <n v="30"/>
    <x v="7"/>
    <x v="17"/>
    <x v="1173"/>
    <x v="1173"/>
  </r>
  <r>
    <x v="1174"/>
    <x v="1174"/>
    <x v="1173"/>
    <n v="15000"/>
    <n v="886"/>
    <x v="2"/>
    <x v="0"/>
    <s v="USD"/>
    <x v="1174"/>
    <x v="1174"/>
    <b v="0"/>
    <n v="19"/>
    <x v="1"/>
    <x v="19"/>
    <x v="908"/>
    <n v="46.631578947368418"/>
    <x v="7"/>
    <x v="17"/>
    <x v="1174"/>
    <x v="1174"/>
  </r>
  <r>
    <x v="1175"/>
    <x v="1175"/>
    <x v="1174"/>
    <n v="20000"/>
    <n v="585"/>
    <x v="2"/>
    <x v="0"/>
    <s v="USD"/>
    <x v="1175"/>
    <x v="1175"/>
    <b v="0"/>
    <n v="9"/>
    <x v="1"/>
    <x v="19"/>
    <x v="909"/>
    <n v="65"/>
    <x v="7"/>
    <x v="17"/>
    <x v="1175"/>
    <x v="1175"/>
  </r>
  <r>
    <x v="1176"/>
    <x v="1176"/>
    <x v="1175"/>
    <n v="175000"/>
    <n v="10"/>
    <x v="2"/>
    <x v="2"/>
    <s v="AUD"/>
    <x v="1176"/>
    <x v="1176"/>
    <b v="0"/>
    <n v="1"/>
    <x v="1"/>
    <x v="19"/>
    <x v="910"/>
    <n v="10"/>
    <x v="7"/>
    <x v="17"/>
    <x v="1176"/>
    <x v="1176"/>
  </r>
  <r>
    <x v="1177"/>
    <x v="1177"/>
    <x v="1176"/>
    <n v="6000"/>
    <n v="0"/>
    <x v="2"/>
    <x v="1"/>
    <s v="GBP"/>
    <x v="1177"/>
    <x v="1177"/>
    <b v="0"/>
    <n v="0"/>
    <x v="1"/>
    <x v="19"/>
    <x v="109"/>
    <e v="#DIV/0!"/>
    <x v="7"/>
    <x v="17"/>
    <x v="1177"/>
    <x v="1177"/>
  </r>
  <r>
    <x v="1178"/>
    <x v="1178"/>
    <x v="1177"/>
    <n v="75000"/>
    <n v="5"/>
    <x v="2"/>
    <x v="0"/>
    <s v="USD"/>
    <x v="1178"/>
    <x v="1178"/>
    <b v="0"/>
    <n v="1"/>
    <x v="1"/>
    <x v="19"/>
    <x v="440"/>
    <n v="5"/>
    <x v="7"/>
    <x v="17"/>
    <x v="1178"/>
    <x v="1178"/>
  </r>
  <r>
    <x v="1179"/>
    <x v="1179"/>
    <x v="1178"/>
    <n v="60000"/>
    <n v="3200"/>
    <x v="2"/>
    <x v="5"/>
    <s v="CAD"/>
    <x v="1179"/>
    <x v="1179"/>
    <b v="0"/>
    <n v="5"/>
    <x v="1"/>
    <x v="19"/>
    <x v="911"/>
    <n v="640"/>
    <x v="7"/>
    <x v="17"/>
    <x v="1179"/>
    <x v="1179"/>
  </r>
  <r>
    <x v="1180"/>
    <x v="1180"/>
    <x v="1179"/>
    <n v="50000"/>
    <n v="5875"/>
    <x v="2"/>
    <x v="0"/>
    <s v="USD"/>
    <x v="1180"/>
    <x v="1180"/>
    <b v="0"/>
    <n v="85"/>
    <x v="1"/>
    <x v="19"/>
    <x v="912"/>
    <n v="69.117647058823536"/>
    <x v="7"/>
    <x v="17"/>
    <x v="1180"/>
    <x v="1180"/>
  </r>
  <r>
    <x v="1181"/>
    <x v="1181"/>
    <x v="1180"/>
    <n v="50000"/>
    <n v="4"/>
    <x v="2"/>
    <x v="0"/>
    <s v="USD"/>
    <x v="1181"/>
    <x v="1181"/>
    <b v="0"/>
    <n v="3"/>
    <x v="1"/>
    <x v="19"/>
    <x v="168"/>
    <n v="1.3333333333333333"/>
    <x v="7"/>
    <x v="17"/>
    <x v="1181"/>
    <x v="1181"/>
  </r>
  <r>
    <x v="1182"/>
    <x v="1182"/>
    <x v="1181"/>
    <n v="1000"/>
    <n v="42"/>
    <x v="2"/>
    <x v="0"/>
    <s v="USD"/>
    <x v="1182"/>
    <x v="1182"/>
    <b v="0"/>
    <n v="4"/>
    <x v="1"/>
    <x v="19"/>
    <x v="913"/>
    <n v="10.5"/>
    <x v="7"/>
    <x v="17"/>
    <x v="1182"/>
    <x v="1182"/>
  </r>
  <r>
    <x v="1183"/>
    <x v="1183"/>
    <x v="1182"/>
    <n v="2500"/>
    <n v="100"/>
    <x v="2"/>
    <x v="0"/>
    <s v="USD"/>
    <x v="1183"/>
    <x v="1183"/>
    <b v="0"/>
    <n v="3"/>
    <x v="1"/>
    <x v="19"/>
    <x v="914"/>
    <n v="33.333333333333336"/>
    <x v="7"/>
    <x v="17"/>
    <x v="1183"/>
    <x v="1183"/>
  </r>
  <r>
    <x v="1184"/>
    <x v="1184"/>
    <x v="1183"/>
    <n v="22000"/>
    <n v="23086"/>
    <x v="0"/>
    <x v="1"/>
    <s v="GBP"/>
    <x v="1184"/>
    <x v="1184"/>
    <b v="0"/>
    <n v="375"/>
    <x v="0"/>
    <x v="20"/>
    <x v="915"/>
    <n v="61.562666666666665"/>
    <x v="8"/>
    <x v="18"/>
    <x v="1184"/>
    <x v="1184"/>
  </r>
  <r>
    <x v="1185"/>
    <x v="1185"/>
    <x v="1184"/>
    <n v="12500"/>
    <n v="13180"/>
    <x v="0"/>
    <x v="0"/>
    <s v="USD"/>
    <x v="1185"/>
    <x v="1185"/>
    <b v="0"/>
    <n v="111"/>
    <x v="0"/>
    <x v="20"/>
    <x v="916"/>
    <n v="118.73873873873873"/>
    <x v="8"/>
    <x v="18"/>
    <x v="1185"/>
    <x v="1185"/>
  </r>
  <r>
    <x v="1186"/>
    <x v="1186"/>
    <x v="1185"/>
    <n v="7500"/>
    <n v="8005"/>
    <x v="0"/>
    <x v="1"/>
    <s v="GBP"/>
    <x v="1186"/>
    <x v="1186"/>
    <b v="0"/>
    <n v="123"/>
    <x v="0"/>
    <x v="20"/>
    <x v="589"/>
    <n v="65.081300813008127"/>
    <x v="8"/>
    <x v="18"/>
    <x v="1186"/>
    <x v="1186"/>
  </r>
  <r>
    <x v="1187"/>
    <x v="1187"/>
    <x v="1186"/>
    <n v="8750"/>
    <n v="9111"/>
    <x v="0"/>
    <x v="0"/>
    <s v="USD"/>
    <x v="1187"/>
    <x v="1187"/>
    <b v="0"/>
    <n v="70"/>
    <x v="0"/>
    <x v="20"/>
    <x v="917"/>
    <n v="130.15714285714284"/>
    <x v="8"/>
    <x v="18"/>
    <x v="1187"/>
    <x v="1187"/>
  </r>
  <r>
    <x v="1188"/>
    <x v="1188"/>
    <x v="1187"/>
    <n v="2000"/>
    <n v="3211"/>
    <x v="0"/>
    <x v="5"/>
    <s v="CAD"/>
    <x v="1188"/>
    <x v="1188"/>
    <b v="0"/>
    <n v="85"/>
    <x v="0"/>
    <x v="20"/>
    <x v="918"/>
    <n v="37.776470588235291"/>
    <x v="8"/>
    <x v="18"/>
    <x v="1188"/>
    <x v="1188"/>
  </r>
  <r>
    <x v="1189"/>
    <x v="1189"/>
    <x v="1188"/>
    <n v="9000"/>
    <n v="9700"/>
    <x v="0"/>
    <x v="0"/>
    <s v="USD"/>
    <x v="1189"/>
    <x v="1189"/>
    <b v="0"/>
    <n v="86"/>
    <x v="0"/>
    <x v="20"/>
    <x v="919"/>
    <n v="112.79069767441861"/>
    <x v="8"/>
    <x v="18"/>
    <x v="1189"/>
    <x v="1189"/>
  </r>
  <r>
    <x v="1190"/>
    <x v="1190"/>
    <x v="1189"/>
    <n v="500"/>
    <n v="675"/>
    <x v="0"/>
    <x v="0"/>
    <s v="USD"/>
    <x v="1190"/>
    <x v="1190"/>
    <b v="0"/>
    <n v="13"/>
    <x v="0"/>
    <x v="20"/>
    <x v="920"/>
    <n v="51.92307692307692"/>
    <x v="8"/>
    <x v="18"/>
    <x v="1190"/>
    <x v="1190"/>
  </r>
  <r>
    <x v="1191"/>
    <x v="1191"/>
    <x v="1190"/>
    <n v="2700"/>
    <n v="2945"/>
    <x v="0"/>
    <x v="0"/>
    <s v="USD"/>
    <x v="1191"/>
    <x v="1191"/>
    <b v="0"/>
    <n v="33"/>
    <x v="0"/>
    <x v="20"/>
    <x v="921"/>
    <n v="89.242424242424249"/>
    <x v="8"/>
    <x v="18"/>
    <x v="1191"/>
    <x v="1191"/>
  </r>
  <r>
    <x v="1192"/>
    <x v="1192"/>
    <x v="1191"/>
    <n v="100"/>
    <n v="290"/>
    <x v="0"/>
    <x v="1"/>
    <s v="GBP"/>
    <x v="1192"/>
    <x v="1192"/>
    <b v="0"/>
    <n v="15"/>
    <x v="0"/>
    <x v="20"/>
    <x v="922"/>
    <n v="19.333333333333332"/>
    <x v="8"/>
    <x v="18"/>
    <x v="1192"/>
    <x v="1192"/>
  </r>
  <r>
    <x v="1193"/>
    <x v="1193"/>
    <x v="1192"/>
    <n v="21000"/>
    <n v="21831"/>
    <x v="0"/>
    <x v="0"/>
    <s v="USD"/>
    <x v="1193"/>
    <x v="1193"/>
    <b v="0"/>
    <n v="273"/>
    <x v="0"/>
    <x v="20"/>
    <x v="923"/>
    <n v="79.967032967032964"/>
    <x v="8"/>
    <x v="18"/>
    <x v="1193"/>
    <x v="1193"/>
  </r>
  <r>
    <x v="1194"/>
    <x v="1194"/>
    <x v="1193"/>
    <n v="12500"/>
    <n v="40280"/>
    <x v="0"/>
    <x v="17"/>
    <s v="EUR"/>
    <x v="1194"/>
    <x v="1194"/>
    <b v="0"/>
    <n v="714"/>
    <x v="0"/>
    <x v="20"/>
    <x v="924"/>
    <n v="56.414565826330531"/>
    <x v="8"/>
    <x v="18"/>
    <x v="1194"/>
    <x v="1194"/>
  </r>
  <r>
    <x v="1195"/>
    <x v="1195"/>
    <x v="1194"/>
    <n v="10000"/>
    <n v="13500"/>
    <x v="0"/>
    <x v="13"/>
    <s v="EUR"/>
    <x v="1195"/>
    <x v="1195"/>
    <b v="0"/>
    <n v="170"/>
    <x v="0"/>
    <x v="20"/>
    <x v="920"/>
    <n v="79.411764705882348"/>
    <x v="8"/>
    <x v="18"/>
    <x v="1195"/>
    <x v="1195"/>
  </r>
  <r>
    <x v="1196"/>
    <x v="1196"/>
    <x v="1195"/>
    <n v="14500"/>
    <n v="39137"/>
    <x v="0"/>
    <x v="1"/>
    <s v="GBP"/>
    <x v="1196"/>
    <x v="1196"/>
    <b v="0"/>
    <n v="512"/>
    <x v="0"/>
    <x v="20"/>
    <x v="925"/>
    <n v="76.439453125"/>
    <x v="8"/>
    <x v="18"/>
    <x v="1196"/>
    <x v="1196"/>
  </r>
  <r>
    <x v="1197"/>
    <x v="1197"/>
    <x v="1196"/>
    <n v="15000"/>
    <n v="37994"/>
    <x v="0"/>
    <x v="0"/>
    <s v="USD"/>
    <x v="1197"/>
    <x v="1197"/>
    <b v="0"/>
    <n v="314"/>
    <x v="0"/>
    <x v="20"/>
    <x v="926"/>
    <n v="121"/>
    <x v="8"/>
    <x v="18"/>
    <x v="1197"/>
    <x v="1197"/>
  </r>
  <r>
    <x v="1198"/>
    <x v="1198"/>
    <x v="1197"/>
    <n v="3500"/>
    <n v="9121"/>
    <x v="0"/>
    <x v="0"/>
    <s v="USD"/>
    <x v="1198"/>
    <x v="1198"/>
    <b v="0"/>
    <n v="167"/>
    <x v="0"/>
    <x v="20"/>
    <x v="927"/>
    <n v="54.616766467065865"/>
    <x v="8"/>
    <x v="18"/>
    <x v="1198"/>
    <x v="1198"/>
  </r>
  <r>
    <x v="1199"/>
    <x v="1199"/>
    <x v="1198"/>
    <n v="2658"/>
    <n v="2693"/>
    <x v="0"/>
    <x v="1"/>
    <s v="GBP"/>
    <x v="1199"/>
    <x v="1199"/>
    <b v="0"/>
    <n v="9"/>
    <x v="0"/>
    <x v="20"/>
    <x v="928"/>
    <n v="299.22222222222223"/>
    <x v="8"/>
    <x v="18"/>
    <x v="1199"/>
    <x v="1199"/>
  </r>
  <r>
    <x v="1200"/>
    <x v="1200"/>
    <x v="1199"/>
    <n v="4800"/>
    <n v="6029"/>
    <x v="0"/>
    <x v="0"/>
    <s v="USD"/>
    <x v="1200"/>
    <x v="1200"/>
    <b v="0"/>
    <n v="103"/>
    <x v="0"/>
    <x v="20"/>
    <x v="929"/>
    <n v="58.533980582524272"/>
    <x v="8"/>
    <x v="18"/>
    <x v="1200"/>
    <x v="1200"/>
  </r>
  <r>
    <x v="1201"/>
    <x v="1201"/>
    <x v="1200"/>
    <n v="6000"/>
    <n v="6146.27"/>
    <x v="0"/>
    <x v="1"/>
    <s v="GBP"/>
    <x v="1201"/>
    <x v="1201"/>
    <b v="0"/>
    <n v="111"/>
    <x v="0"/>
    <x v="20"/>
    <x v="930"/>
    <n v="55.371801801801809"/>
    <x v="8"/>
    <x v="18"/>
    <x v="1201"/>
    <x v="1201"/>
  </r>
  <r>
    <x v="1202"/>
    <x v="1202"/>
    <x v="1201"/>
    <n v="25000"/>
    <n v="49811"/>
    <x v="0"/>
    <x v="2"/>
    <s v="AUD"/>
    <x v="1202"/>
    <x v="1202"/>
    <b v="0"/>
    <n v="271"/>
    <x v="0"/>
    <x v="20"/>
    <x v="931"/>
    <n v="183.80442804428046"/>
    <x v="8"/>
    <x v="18"/>
    <x v="1202"/>
    <x v="1202"/>
  </r>
  <r>
    <x v="1203"/>
    <x v="1203"/>
    <x v="1202"/>
    <n v="16300"/>
    <n v="16700"/>
    <x v="0"/>
    <x v="0"/>
    <s v="USD"/>
    <x v="1203"/>
    <x v="1203"/>
    <b v="0"/>
    <n v="101"/>
    <x v="0"/>
    <x v="20"/>
    <x v="932"/>
    <n v="165.34653465346534"/>
    <x v="8"/>
    <x v="18"/>
    <x v="1203"/>
    <x v="1203"/>
  </r>
  <r>
    <x v="1204"/>
    <x v="1204"/>
    <x v="1203"/>
    <n v="13000"/>
    <n v="13383"/>
    <x v="0"/>
    <x v="0"/>
    <s v="USD"/>
    <x v="1204"/>
    <x v="1204"/>
    <b v="0"/>
    <n v="57"/>
    <x v="0"/>
    <x v="20"/>
    <x v="933"/>
    <n v="234.78947368421052"/>
    <x v="8"/>
    <x v="18"/>
    <x v="1204"/>
    <x v="1204"/>
  </r>
  <r>
    <x v="1205"/>
    <x v="1205"/>
    <x v="1204"/>
    <n v="13000"/>
    <n v="13112"/>
    <x v="0"/>
    <x v="12"/>
    <s v="EUR"/>
    <x v="1205"/>
    <x v="1205"/>
    <b v="0"/>
    <n v="62"/>
    <x v="0"/>
    <x v="20"/>
    <x v="934"/>
    <n v="211.48387096774192"/>
    <x v="8"/>
    <x v="18"/>
    <x v="1205"/>
    <x v="1205"/>
  </r>
  <r>
    <x v="1206"/>
    <x v="1206"/>
    <x v="1205"/>
    <n v="900"/>
    <n v="1035"/>
    <x v="0"/>
    <x v="15"/>
    <s v="EUR"/>
    <x v="1206"/>
    <x v="1206"/>
    <b v="0"/>
    <n v="32"/>
    <x v="0"/>
    <x v="20"/>
    <x v="935"/>
    <n v="32.34375"/>
    <x v="8"/>
    <x v="18"/>
    <x v="1206"/>
    <x v="1206"/>
  </r>
  <r>
    <x v="1207"/>
    <x v="1207"/>
    <x v="1206"/>
    <n v="16700"/>
    <n v="17396"/>
    <x v="0"/>
    <x v="13"/>
    <s v="EUR"/>
    <x v="1207"/>
    <x v="1207"/>
    <b v="0"/>
    <n v="141"/>
    <x v="0"/>
    <x v="20"/>
    <x v="936"/>
    <n v="123.37588652482269"/>
    <x v="8"/>
    <x v="18"/>
    <x v="1207"/>
    <x v="1207"/>
  </r>
  <r>
    <x v="1208"/>
    <x v="1208"/>
    <x v="1207"/>
    <n v="10000"/>
    <n v="15530"/>
    <x v="0"/>
    <x v="0"/>
    <s v="USD"/>
    <x v="1208"/>
    <x v="1208"/>
    <b v="0"/>
    <n v="75"/>
    <x v="0"/>
    <x v="20"/>
    <x v="937"/>
    <n v="207.06666666666666"/>
    <x v="8"/>
    <x v="18"/>
    <x v="1208"/>
    <x v="1208"/>
  </r>
  <r>
    <x v="1209"/>
    <x v="1209"/>
    <x v="1208"/>
    <n v="6000"/>
    <n v="6360"/>
    <x v="0"/>
    <x v="0"/>
    <s v="USD"/>
    <x v="1209"/>
    <x v="1209"/>
    <b v="0"/>
    <n v="46"/>
    <x v="0"/>
    <x v="20"/>
    <x v="938"/>
    <n v="138.2608695652174"/>
    <x v="8"/>
    <x v="18"/>
    <x v="1209"/>
    <x v="1209"/>
  </r>
  <r>
    <x v="1210"/>
    <x v="1210"/>
    <x v="1209"/>
    <n v="20000"/>
    <n v="50863"/>
    <x v="0"/>
    <x v="11"/>
    <s v="SEK"/>
    <x v="1210"/>
    <x v="1210"/>
    <b v="0"/>
    <n v="103"/>
    <x v="0"/>
    <x v="20"/>
    <x v="939"/>
    <n v="493.81553398058253"/>
    <x v="8"/>
    <x v="18"/>
    <x v="1210"/>
    <x v="1210"/>
  </r>
  <r>
    <x v="1211"/>
    <x v="1211"/>
    <x v="1210"/>
    <n v="1000"/>
    <n v="1011"/>
    <x v="0"/>
    <x v="5"/>
    <s v="CAD"/>
    <x v="1211"/>
    <x v="1211"/>
    <b v="0"/>
    <n v="6"/>
    <x v="0"/>
    <x v="20"/>
    <x v="940"/>
    <n v="168.5"/>
    <x v="8"/>
    <x v="18"/>
    <x v="1211"/>
    <x v="1211"/>
  </r>
  <r>
    <x v="1212"/>
    <x v="1212"/>
    <x v="1211"/>
    <n v="2500"/>
    <n v="3226"/>
    <x v="0"/>
    <x v="0"/>
    <s v="USD"/>
    <x v="1212"/>
    <x v="1212"/>
    <b v="0"/>
    <n v="83"/>
    <x v="0"/>
    <x v="20"/>
    <x v="941"/>
    <n v="38.867469879518069"/>
    <x v="8"/>
    <x v="18"/>
    <x v="1212"/>
    <x v="1212"/>
  </r>
  <r>
    <x v="1213"/>
    <x v="1213"/>
    <x v="1212"/>
    <n v="6500"/>
    <n v="6645"/>
    <x v="0"/>
    <x v="1"/>
    <s v="GBP"/>
    <x v="1213"/>
    <x v="1213"/>
    <b v="0"/>
    <n v="108"/>
    <x v="0"/>
    <x v="20"/>
    <x v="942"/>
    <n v="61.527777777777779"/>
    <x v="8"/>
    <x v="18"/>
    <x v="1213"/>
    <x v="1213"/>
  </r>
  <r>
    <x v="1214"/>
    <x v="1214"/>
    <x v="1213"/>
    <n v="2000"/>
    <n v="2636"/>
    <x v="0"/>
    <x v="0"/>
    <s v="USD"/>
    <x v="1214"/>
    <x v="1214"/>
    <b v="0"/>
    <n v="25"/>
    <x v="0"/>
    <x v="20"/>
    <x v="943"/>
    <n v="105.44"/>
    <x v="8"/>
    <x v="18"/>
    <x v="1214"/>
    <x v="1214"/>
  </r>
  <r>
    <x v="1215"/>
    <x v="1215"/>
    <x v="1214"/>
    <n v="5000"/>
    <n v="39304.01"/>
    <x v="0"/>
    <x v="0"/>
    <s v="USD"/>
    <x v="1215"/>
    <x v="1215"/>
    <b v="0"/>
    <n v="549"/>
    <x v="0"/>
    <x v="20"/>
    <x v="944"/>
    <n v="71.592003642987251"/>
    <x v="8"/>
    <x v="18"/>
    <x v="1215"/>
    <x v="1215"/>
  </r>
  <r>
    <x v="1216"/>
    <x v="1216"/>
    <x v="1215"/>
    <n v="14000"/>
    <n v="20398"/>
    <x v="0"/>
    <x v="0"/>
    <s v="USD"/>
    <x v="1216"/>
    <x v="1216"/>
    <b v="0"/>
    <n v="222"/>
    <x v="0"/>
    <x v="20"/>
    <x v="945"/>
    <n v="91.882882882882882"/>
    <x v="8"/>
    <x v="18"/>
    <x v="1216"/>
    <x v="1216"/>
  </r>
  <r>
    <x v="1217"/>
    <x v="1217"/>
    <x v="1216"/>
    <n v="26500"/>
    <n v="27189"/>
    <x v="0"/>
    <x v="0"/>
    <s v="USD"/>
    <x v="1217"/>
    <x v="1217"/>
    <b v="0"/>
    <n v="183"/>
    <x v="0"/>
    <x v="20"/>
    <x v="946"/>
    <n v="148.57377049180329"/>
    <x v="8"/>
    <x v="18"/>
    <x v="1217"/>
    <x v="1217"/>
  </r>
  <r>
    <x v="1218"/>
    <x v="1218"/>
    <x v="1217"/>
    <n v="9000"/>
    <n v="15505"/>
    <x v="0"/>
    <x v="0"/>
    <s v="USD"/>
    <x v="1218"/>
    <x v="1218"/>
    <b v="0"/>
    <n v="89"/>
    <x v="0"/>
    <x v="20"/>
    <x v="947"/>
    <n v="174.2134831460674"/>
    <x v="8"/>
    <x v="18"/>
    <x v="1218"/>
    <x v="1218"/>
  </r>
  <r>
    <x v="1219"/>
    <x v="1219"/>
    <x v="1218"/>
    <n v="16350"/>
    <n v="26024"/>
    <x v="0"/>
    <x v="0"/>
    <s v="USD"/>
    <x v="1219"/>
    <x v="1219"/>
    <b v="0"/>
    <n v="253"/>
    <x v="0"/>
    <x v="20"/>
    <x v="948"/>
    <n v="102.86166007905139"/>
    <x v="8"/>
    <x v="18"/>
    <x v="1219"/>
    <x v="1219"/>
  </r>
  <r>
    <x v="1220"/>
    <x v="1220"/>
    <x v="1219"/>
    <n v="15000"/>
    <n v="15565"/>
    <x v="0"/>
    <x v="12"/>
    <s v="EUR"/>
    <x v="1220"/>
    <x v="1220"/>
    <b v="0"/>
    <n v="140"/>
    <x v="0"/>
    <x v="20"/>
    <x v="949"/>
    <n v="111.17857142857143"/>
    <x v="8"/>
    <x v="18"/>
    <x v="1220"/>
    <x v="1220"/>
  </r>
  <r>
    <x v="1221"/>
    <x v="1221"/>
    <x v="1220"/>
    <n v="2200"/>
    <n v="2451.0100000000002"/>
    <x v="0"/>
    <x v="1"/>
    <s v="GBP"/>
    <x v="1221"/>
    <x v="1221"/>
    <b v="0"/>
    <n v="103"/>
    <x v="0"/>
    <x v="20"/>
    <x v="950"/>
    <n v="23.796213592233013"/>
    <x v="8"/>
    <x v="18"/>
    <x v="1221"/>
    <x v="1221"/>
  </r>
  <r>
    <x v="1222"/>
    <x v="1222"/>
    <x v="1221"/>
    <n v="4000"/>
    <n v="11215"/>
    <x v="0"/>
    <x v="5"/>
    <s v="CAD"/>
    <x v="1222"/>
    <x v="1222"/>
    <b v="0"/>
    <n v="138"/>
    <x v="0"/>
    <x v="20"/>
    <x v="951"/>
    <n v="81.268115942028984"/>
    <x v="8"/>
    <x v="18"/>
    <x v="1222"/>
    <x v="1222"/>
  </r>
  <r>
    <x v="1223"/>
    <x v="1223"/>
    <x v="1222"/>
    <n v="19800"/>
    <n v="22197"/>
    <x v="0"/>
    <x v="0"/>
    <s v="USD"/>
    <x v="1223"/>
    <x v="1223"/>
    <b v="0"/>
    <n v="191"/>
    <x v="0"/>
    <x v="20"/>
    <x v="952"/>
    <n v="116.21465968586388"/>
    <x v="8"/>
    <x v="18"/>
    <x v="1223"/>
    <x v="1223"/>
  </r>
  <r>
    <x v="1224"/>
    <x v="1224"/>
    <x v="1223"/>
    <n v="15000"/>
    <n v="1060"/>
    <x v="1"/>
    <x v="0"/>
    <s v="USD"/>
    <x v="1224"/>
    <x v="1224"/>
    <b v="0"/>
    <n v="18"/>
    <x v="1"/>
    <x v="21"/>
    <x v="953"/>
    <n v="58.888888888888886"/>
    <x v="4"/>
    <x v="14"/>
    <x v="1224"/>
    <x v="1224"/>
  </r>
  <r>
    <x v="1225"/>
    <x v="1225"/>
    <x v="1224"/>
    <n v="3000"/>
    <n v="132"/>
    <x v="1"/>
    <x v="0"/>
    <s v="USD"/>
    <x v="1225"/>
    <x v="1225"/>
    <b v="0"/>
    <n v="3"/>
    <x v="1"/>
    <x v="21"/>
    <x v="954"/>
    <n v="44"/>
    <x v="4"/>
    <x v="14"/>
    <x v="1225"/>
    <x v="1225"/>
  </r>
  <r>
    <x v="1226"/>
    <x v="1226"/>
    <x v="1225"/>
    <n v="50000"/>
    <n v="1937"/>
    <x v="1"/>
    <x v="0"/>
    <s v="USD"/>
    <x v="1226"/>
    <x v="1226"/>
    <b v="0"/>
    <n v="40"/>
    <x v="1"/>
    <x v="21"/>
    <x v="955"/>
    <n v="48.424999999999997"/>
    <x v="4"/>
    <x v="14"/>
    <x v="1226"/>
    <x v="1226"/>
  </r>
  <r>
    <x v="1227"/>
    <x v="1227"/>
    <x v="1226"/>
    <n v="2000"/>
    <n v="0"/>
    <x v="1"/>
    <x v="0"/>
    <s v="USD"/>
    <x v="1227"/>
    <x v="1227"/>
    <b v="0"/>
    <n v="0"/>
    <x v="1"/>
    <x v="21"/>
    <x v="109"/>
    <e v="#DIV/0!"/>
    <x v="4"/>
    <x v="14"/>
    <x v="1227"/>
    <x v="1227"/>
  </r>
  <r>
    <x v="1228"/>
    <x v="1228"/>
    <x v="1227"/>
    <n v="5000"/>
    <n v="1465"/>
    <x v="1"/>
    <x v="0"/>
    <s v="USD"/>
    <x v="1228"/>
    <x v="1228"/>
    <b v="0"/>
    <n v="24"/>
    <x v="1"/>
    <x v="21"/>
    <x v="956"/>
    <n v="61.041666666666664"/>
    <x v="4"/>
    <x v="14"/>
    <x v="1228"/>
    <x v="1228"/>
  </r>
  <r>
    <x v="1229"/>
    <x v="1229"/>
    <x v="1228"/>
    <n v="2750"/>
    <n v="25"/>
    <x v="1"/>
    <x v="0"/>
    <s v="USD"/>
    <x v="1229"/>
    <x v="1229"/>
    <b v="0"/>
    <n v="1"/>
    <x v="1"/>
    <x v="21"/>
    <x v="957"/>
    <n v="25"/>
    <x v="4"/>
    <x v="14"/>
    <x v="1229"/>
    <x v="1229"/>
  </r>
  <r>
    <x v="1230"/>
    <x v="1230"/>
    <x v="1229"/>
    <n v="500000"/>
    <n v="0"/>
    <x v="1"/>
    <x v="0"/>
    <s v="USD"/>
    <x v="1230"/>
    <x v="1230"/>
    <b v="0"/>
    <n v="0"/>
    <x v="1"/>
    <x v="21"/>
    <x v="109"/>
    <e v="#DIV/0!"/>
    <x v="4"/>
    <x v="14"/>
    <x v="1230"/>
    <x v="1230"/>
  </r>
  <r>
    <x v="1231"/>
    <x v="1231"/>
    <x v="1230"/>
    <n v="5000"/>
    <n v="0"/>
    <x v="1"/>
    <x v="0"/>
    <s v="USD"/>
    <x v="1231"/>
    <x v="1231"/>
    <b v="0"/>
    <n v="0"/>
    <x v="1"/>
    <x v="21"/>
    <x v="109"/>
    <e v="#DIV/0!"/>
    <x v="4"/>
    <x v="14"/>
    <x v="1231"/>
    <x v="1231"/>
  </r>
  <r>
    <x v="1232"/>
    <x v="1232"/>
    <x v="1231"/>
    <n v="5000"/>
    <n v="40"/>
    <x v="1"/>
    <x v="0"/>
    <s v="USD"/>
    <x v="1232"/>
    <x v="1232"/>
    <b v="0"/>
    <n v="1"/>
    <x v="1"/>
    <x v="21"/>
    <x v="417"/>
    <n v="40"/>
    <x v="4"/>
    <x v="14"/>
    <x v="1232"/>
    <x v="1232"/>
  </r>
  <r>
    <x v="1233"/>
    <x v="1233"/>
    <x v="1232"/>
    <n v="1000"/>
    <n v="116"/>
    <x v="1"/>
    <x v="0"/>
    <s v="USD"/>
    <x v="1233"/>
    <x v="1233"/>
    <b v="0"/>
    <n v="6"/>
    <x v="1"/>
    <x v="21"/>
    <x v="958"/>
    <n v="19.333333333333332"/>
    <x v="4"/>
    <x v="14"/>
    <x v="1233"/>
    <x v="1233"/>
  </r>
  <r>
    <x v="1234"/>
    <x v="1234"/>
    <x v="1233"/>
    <n v="50000"/>
    <n v="0"/>
    <x v="1"/>
    <x v="1"/>
    <s v="GBP"/>
    <x v="1234"/>
    <x v="1234"/>
    <b v="0"/>
    <n v="0"/>
    <x v="1"/>
    <x v="21"/>
    <x v="109"/>
    <e v="#DIV/0!"/>
    <x v="4"/>
    <x v="14"/>
    <x v="1234"/>
    <x v="1234"/>
  </r>
  <r>
    <x v="1235"/>
    <x v="1235"/>
    <x v="1234"/>
    <n v="7534"/>
    <n v="210"/>
    <x v="1"/>
    <x v="0"/>
    <s v="USD"/>
    <x v="1235"/>
    <x v="1235"/>
    <b v="0"/>
    <n v="6"/>
    <x v="1"/>
    <x v="21"/>
    <x v="959"/>
    <n v="35"/>
    <x v="4"/>
    <x v="14"/>
    <x v="1235"/>
    <x v="1235"/>
  </r>
  <r>
    <x v="1236"/>
    <x v="1236"/>
    <x v="1235"/>
    <n v="2500"/>
    <n v="0"/>
    <x v="1"/>
    <x v="0"/>
    <s v="USD"/>
    <x v="1236"/>
    <x v="1236"/>
    <b v="0"/>
    <n v="0"/>
    <x v="1"/>
    <x v="21"/>
    <x v="109"/>
    <e v="#DIV/0!"/>
    <x v="4"/>
    <x v="14"/>
    <x v="1236"/>
    <x v="1236"/>
  </r>
  <r>
    <x v="1237"/>
    <x v="1237"/>
    <x v="1236"/>
    <n v="25000"/>
    <n v="0"/>
    <x v="1"/>
    <x v="0"/>
    <s v="USD"/>
    <x v="1237"/>
    <x v="1237"/>
    <b v="0"/>
    <n v="0"/>
    <x v="1"/>
    <x v="21"/>
    <x v="109"/>
    <e v="#DIV/0!"/>
    <x v="4"/>
    <x v="14"/>
    <x v="1237"/>
    <x v="1237"/>
  </r>
  <r>
    <x v="1238"/>
    <x v="1238"/>
    <x v="1237"/>
    <n v="1000"/>
    <n v="178"/>
    <x v="1"/>
    <x v="0"/>
    <s v="USD"/>
    <x v="1238"/>
    <x v="1238"/>
    <b v="0"/>
    <n v="3"/>
    <x v="1"/>
    <x v="21"/>
    <x v="960"/>
    <n v="59.333333333333336"/>
    <x v="4"/>
    <x v="14"/>
    <x v="1238"/>
    <x v="1238"/>
  </r>
  <r>
    <x v="1239"/>
    <x v="1239"/>
    <x v="1238"/>
    <n v="2500"/>
    <n v="0"/>
    <x v="1"/>
    <x v="0"/>
    <s v="USD"/>
    <x v="1239"/>
    <x v="1239"/>
    <b v="0"/>
    <n v="0"/>
    <x v="1"/>
    <x v="21"/>
    <x v="109"/>
    <e v="#DIV/0!"/>
    <x v="4"/>
    <x v="14"/>
    <x v="1239"/>
    <x v="1239"/>
  </r>
  <r>
    <x v="1240"/>
    <x v="1240"/>
    <x v="1239"/>
    <n v="8000"/>
    <n v="241"/>
    <x v="1"/>
    <x v="0"/>
    <s v="USD"/>
    <x v="1240"/>
    <x v="1240"/>
    <b v="0"/>
    <n v="8"/>
    <x v="1"/>
    <x v="21"/>
    <x v="961"/>
    <n v="30.125"/>
    <x v="4"/>
    <x v="14"/>
    <x v="1240"/>
    <x v="1240"/>
  </r>
  <r>
    <x v="1241"/>
    <x v="1241"/>
    <x v="1240"/>
    <n v="5000"/>
    <n v="2537"/>
    <x v="1"/>
    <x v="0"/>
    <s v="USD"/>
    <x v="1241"/>
    <x v="1241"/>
    <b v="0"/>
    <n v="34"/>
    <x v="1"/>
    <x v="21"/>
    <x v="962"/>
    <n v="74.617647058823536"/>
    <x v="4"/>
    <x v="14"/>
    <x v="1241"/>
    <x v="1241"/>
  </r>
  <r>
    <x v="1242"/>
    <x v="1242"/>
    <x v="1241"/>
    <n v="911"/>
    <n v="5"/>
    <x v="1"/>
    <x v="0"/>
    <s v="USD"/>
    <x v="1242"/>
    <x v="1242"/>
    <b v="0"/>
    <n v="1"/>
    <x v="1"/>
    <x v="21"/>
    <x v="963"/>
    <n v="5"/>
    <x v="4"/>
    <x v="14"/>
    <x v="1242"/>
    <x v="1242"/>
  </r>
  <r>
    <x v="1243"/>
    <x v="1243"/>
    <x v="1242"/>
    <n v="12000"/>
    <n v="1691"/>
    <x v="1"/>
    <x v="0"/>
    <s v="USD"/>
    <x v="1243"/>
    <x v="1243"/>
    <b v="0"/>
    <n v="38"/>
    <x v="1"/>
    <x v="21"/>
    <x v="964"/>
    <n v="44.5"/>
    <x v="4"/>
    <x v="14"/>
    <x v="1243"/>
    <x v="1243"/>
  </r>
  <r>
    <x v="1244"/>
    <x v="1244"/>
    <x v="1243"/>
    <n v="2000"/>
    <n v="2076"/>
    <x v="0"/>
    <x v="0"/>
    <s v="USD"/>
    <x v="1244"/>
    <x v="1244"/>
    <b v="1"/>
    <n v="45"/>
    <x v="0"/>
    <x v="11"/>
    <x v="965"/>
    <n v="46.133333333333333"/>
    <x v="4"/>
    <x v="11"/>
    <x v="1244"/>
    <x v="1244"/>
  </r>
  <r>
    <x v="1245"/>
    <x v="1245"/>
    <x v="1244"/>
    <n v="2000"/>
    <n v="2405"/>
    <x v="0"/>
    <x v="0"/>
    <s v="USD"/>
    <x v="1245"/>
    <x v="1245"/>
    <b v="1"/>
    <n v="17"/>
    <x v="0"/>
    <x v="11"/>
    <x v="966"/>
    <n v="141.47058823529412"/>
    <x v="4"/>
    <x v="11"/>
    <x v="1245"/>
    <x v="1245"/>
  </r>
  <r>
    <x v="1246"/>
    <x v="1246"/>
    <x v="1245"/>
    <n v="2000"/>
    <n v="2340"/>
    <x v="0"/>
    <x v="0"/>
    <s v="USD"/>
    <x v="1246"/>
    <x v="1246"/>
    <b v="1"/>
    <n v="31"/>
    <x v="0"/>
    <x v="11"/>
    <x v="967"/>
    <n v="75.483870967741936"/>
    <x v="4"/>
    <x v="11"/>
    <x v="1246"/>
    <x v="1246"/>
  </r>
  <r>
    <x v="1247"/>
    <x v="1247"/>
    <x v="1246"/>
    <n v="3500"/>
    <n v="4275"/>
    <x v="0"/>
    <x v="0"/>
    <s v="USD"/>
    <x v="1247"/>
    <x v="1247"/>
    <b v="1"/>
    <n v="50"/>
    <x v="0"/>
    <x v="11"/>
    <x v="968"/>
    <n v="85.5"/>
    <x v="4"/>
    <x v="11"/>
    <x v="1247"/>
    <x v="1247"/>
  </r>
  <r>
    <x v="1248"/>
    <x v="1248"/>
    <x v="1247"/>
    <n v="2500"/>
    <n v="3791"/>
    <x v="0"/>
    <x v="0"/>
    <s v="USD"/>
    <x v="1248"/>
    <x v="1248"/>
    <b v="1"/>
    <n v="59"/>
    <x v="0"/>
    <x v="11"/>
    <x v="969"/>
    <n v="64.254237288135599"/>
    <x v="4"/>
    <x v="11"/>
    <x v="1248"/>
    <x v="1248"/>
  </r>
  <r>
    <x v="1249"/>
    <x v="1249"/>
    <x v="1248"/>
    <n v="5000"/>
    <n v="5222"/>
    <x v="0"/>
    <x v="0"/>
    <s v="USD"/>
    <x v="1249"/>
    <x v="1249"/>
    <b v="1"/>
    <n v="81"/>
    <x v="0"/>
    <x v="11"/>
    <x v="970"/>
    <n v="64.46913580246914"/>
    <x v="4"/>
    <x v="11"/>
    <x v="1249"/>
    <x v="1249"/>
  </r>
  <r>
    <x v="1250"/>
    <x v="1250"/>
    <x v="1249"/>
    <n v="30000"/>
    <n v="60046"/>
    <x v="0"/>
    <x v="0"/>
    <s v="USD"/>
    <x v="1250"/>
    <x v="1250"/>
    <b v="1"/>
    <n v="508"/>
    <x v="0"/>
    <x v="11"/>
    <x v="971"/>
    <n v="118.2007874015748"/>
    <x v="4"/>
    <x v="11"/>
    <x v="1250"/>
    <x v="1250"/>
  </r>
  <r>
    <x v="1251"/>
    <x v="1251"/>
    <x v="1250"/>
    <n v="6000"/>
    <n v="6108"/>
    <x v="0"/>
    <x v="0"/>
    <s v="USD"/>
    <x v="1251"/>
    <x v="1251"/>
    <b v="1"/>
    <n v="74"/>
    <x v="0"/>
    <x v="11"/>
    <x v="972"/>
    <n v="82.540540540540547"/>
    <x v="4"/>
    <x v="11"/>
    <x v="1251"/>
    <x v="1251"/>
  </r>
  <r>
    <x v="1252"/>
    <x v="1252"/>
    <x v="1251"/>
    <n v="3500"/>
    <n v="4818"/>
    <x v="0"/>
    <x v="0"/>
    <s v="USD"/>
    <x v="1252"/>
    <x v="1252"/>
    <b v="1"/>
    <n v="141"/>
    <x v="0"/>
    <x v="11"/>
    <x v="973"/>
    <n v="34.170212765957444"/>
    <x v="4"/>
    <x v="11"/>
    <x v="1252"/>
    <x v="1252"/>
  </r>
  <r>
    <x v="1253"/>
    <x v="1253"/>
    <x v="1252"/>
    <n v="10"/>
    <n v="30383.32"/>
    <x v="0"/>
    <x v="0"/>
    <s v="USD"/>
    <x v="1253"/>
    <x v="1253"/>
    <b v="1"/>
    <n v="711"/>
    <x v="0"/>
    <x v="11"/>
    <x v="974"/>
    <n v="42.73322081575246"/>
    <x v="4"/>
    <x v="11"/>
    <x v="1253"/>
    <x v="1253"/>
  </r>
  <r>
    <x v="1254"/>
    <x v="1254"/>
    <x v="1253"/>
    <n v="6700"/>
    <n v="13323"/>
    <x v="0"/>
    <x v="0"/>
    <s v="USD"/>
    <x v="1254"/>
    <x v="1254"/>
    <b v="1"/>
    <n v="141"/>
    <x v="0"/>
    <x v="11"/>
    <x v="975"/>
    <n v="94.489361702127653"/>
    <x v="4"/>
    <x v="11"/>
    <x v="1254"/>
    <x v="1254"/>
  </r>
  <r>
    <x v="1255"/>
    <x v="1255"/>
    <x v="1254"/>
    <n v="3000"/>
    <n v="6071"/>
    <x v="0"/>
    <x v="0"/>
    <s v="USD"/>
    <x v="1255"/>
    <x v="1255"/>
    <b v="1"/>
    <n v="109"/>
    <x v="0"/>
    <x v="11"/>
    <x v="976"/>
    <n v="55.697247706422019"/>
    <x v="4"/>
    <x v="11"/>
    <x v="1255"/>
    <x v="1255"/>
  </r>
  <r>
    <x v="1256"/>
    <x v="1256"/>
    <x v="1255"/>
    <n v="30000"/>
    <n v="35389.129999999997"/>
    <x v="0"/>
    <x v="0"/>
    <s v="USD"/>
    <x v="1256"/>
    <x v="1256"/>
    <b v="1"/>
    <n v="361"/>
    <x v="0"/>
    <x v="11"/>
    <x v="977"/>
    <n v="98.030831024930734"/>
    <x v="4"/>
    <x v="11"/>
    <x v="1256"/>
    <x v="1256"/>
  </r>
  <r>
    <x v="1257"/>
    <x v="1257"/>
    <x v="1256"/>
    <n v="5500"/>
    <n v="16210"/>
    <x v="0"/>
    <x v="0"/>
    <s v="USD"/>
    <x v="1257"/>
    <x v="1257"/>
    <b v="1"/>
    <n v="176"/>
    <x v="0"/>
    <x v="11"/>
    <x v="978"/>
    <n v="92.102272727272734"/>
    <x v="4"/>
    <x v="11"/>
    <x v="1257"/>
    <x v="1257"/>
  </r>
  <r>
    <x v="1258"/>
    <x v="1258"/>
    <x v="1257"/>
    <n v="12000"/>
    <n v="25577.56"/>
    <x v="0"/>
    <x v="0"/>
    <s v="USD"/>
    <x v="1258"/>
    <x v="1258"/>
    <b v="1"/>
    <n v="670"/>
    <x v="0"/>
    <x v="11"/>
    <x v="979"/>
    <n v="38.175462686567165"/>
    <x v="4"/>
    <x v="11"/>
    <x v="1258"/>
    <x v="1258"/>
  </r>
  <r>
    <x v="1259"/>
    <x v="1259"/>
    <x v="1258"/>
    <n v="2500"/>
    <n v="2606"/>
    <x v="0"/>
    <x v="0"/>
    <s v="USD"/>
    <x v="1259"/>
    <x v="1259"/>
    <b v="1"/>
    <n v="96"/>
    <x v="0"/>
    <x v="11"/>
    <x v="980"/>
    <n v="27.145833333333332"/>
    <x v="4"/>
    <x v="11"/>
    <x v="1259"/>
    <x v="1259"/>
  </r>
  <r>
    <x v="1260"/>
    <x v="1260"/>
    <x v="1259"/>
    <n v="3300"/>
    <n v="3751"/>
    <x v="0"/>
    <x v="0"/>
    <s v="USD"/>
    <x v="1260"/>
    <x v="1260"/>
    <b v="1"/>
    <n v="74"/>
    <x v="0"/>
    <x v="11"/>
    <x v="981"/>
    <n v="50.689189189189186"/>
    <x v="4"/>
    <x v="11"/>
    <x v="1260"/>
    <x v="1260"/>
  </r>
  <r>
    <x v="1261"/>
    <x v="1261"/>
    <x v="1260"/>
    <n v="2000"/>
    <n v="2025"/>
    <x v="0"/>
    <x v="0"/>
    <s v="USD"/>
    <x v="1261"/>
    <x v="1261"/>
    <b v="1"/>
    <n v="52"/>
    <x v="0"/>
    <x v="11"/>
    <x v="982"/>
    <n v="38.942307692307693"/>
    <x v="4"/>
    <x v="11"/>
    <x v="1261"/>
    <x v="1261"/>
  </r>
  <r>
    <x v="1262"/>
    <x v="1262"/>
    <x v="1261"/>
    <n v="6500"/>
    <n v="8152"/>
    <x v="0"/>
    <x v="5"/>
    <s v="CAD"/>
    <x v="1262"/>
    <x v="1262"/>
    <b v="1"/>
    <n v="105"/>
    <x v="0"/>
    <x v="11"/>
    <x v="983"/>
    <n v="77.638095238095232"/>
    <x v="4"/>
    <x v="11"/>
    <x v="1262"/>
    <x v="1262"/>
  </r>
  <r>
    <x v="1263"/>
    <x v="1263"/>
    <x v="1262"/>
    <n v="1500"/>
    <n v="1785"/>
    <x v="0"/>
    <x v="0"/>
    <s v="USD"/>
    <x v="1263"/>
    <x v="1263"/>
    <b v="1"/>
    <n v="41"/>
    <x v="0"/>
    <x v="11"/>
    <x v="984"/>
    <n v="43.536585365853661"/>
    <x v="4"/>
    <x v="11"/>
    <x v="1263"/>
    <x v="1263"/>
  </r>
  <r>
    <x v="1264"/>
    <x v="1264"/>
    <x v="1263"/>
    <n v="650"/>
    <n v="1082"/>
    <x v="0"/>
    <x v="0"/>
    <s v="USD"/>
    <x v="1264"/>
    <x v="1264"/>
    <b v="1"/>
    <n v="34"/>
    <x v="0"/>
    <x v="11"/>
    <x v="985"/>
    <n v="31.823529411764707"/>
    <x v="4"/>
    <x v="11"/>
    <x v="1264"/>
    <x v="1264"/>
  </r>
  <r>
    <x v="1265"/>
    <x v="1265"/>
    <x v="1264"/>
    <n v="3500"/>
    <n v="4170.17"/>
    <x v="0"/>
    <x v="0"/>
    <s v="USD"/>
    <x v="1265"/>
    <x v="1265"/>
    <b v="1"/>
    <n v="66"/>
    <x v="0"/>
    <x v="11"/>
    <x v="986"/>
    <n v="63.184393939393942"/>
    <x v="4"/>
    <x v="11"/>
    <x v="1265"/>
    <x v="1265"/>
  </r>
  <r>
    <x v="1266"/>
    <x v="1266"/>
    <x v="1265"/>
    <n v="9500"/>
    <n v="9545"/>
    <x v="0"/>
    <x v="0"/>
    <s v="USD"/>
    <x v="1266"/>
    <x v="1266"/>
    <b v="1"/>
    <n v="50"/>
    <x v="0"/>
    <x v="11"/>
    <x v="987"/>
    <n v="190.9"/>
    <x v="4"/>
    <x v="11"/>
    <x v="1266"/>
    <x v="1266"/>
  </r>
  <r>
    <x v="1267"/>
    <x v="1267"/>
    <x v="1266"/>
    <n v="22000"/>
    <n v="22396"/>
    <x v="0"/>
    <x v="0"/>
    <s v="USD"/>
    <x v="1267"/>
    <x v="1267"/>
    <b v="1"/>
    <n v="159"/>
    <x v="0"/>
    <x v="11"/>
    <x v="972"/>
    <n v="140.85534591194968"/>
    <x v="4"/>
    <x v="11"/>
    <x v="1267"/>
    <x v="1267"/>
  </r>
  <r>
    <x v="1268"/>
    <x v="1268"/>
    <x v="1267"/>
    <n v="12000"/>
    <n v="14000"/>
    <x v="0"/>
    <x v="0"/>
    <s v="USD"/>
    <x v="1268"/>
    <x v="1268"/>
    <b v="1"/>
    <n v="182"/>
    <x v="0"/>
    <x v="11"/>
    <x v="988"/>
    <n v="76.92307692307692"/>
    <x v="4"/>
    <x v="11"/>
    <x v="1268"/>
    <x v="1268"/>
  </r>
  <r>
    <x v="1269"/>
    <x v="1269"/>
    <x v="1268"/>
    <n v="18800"/>
    <n v="20426"/>
    <x v="0"/>
    <x v="0"/>
    <s v="USD"/>
    <x v="1269"/>
    <x v="1269"/>
    <b v="1"/>
    <n v="206"/>
    <x v="0"/>
    <x v="11"/>
    <x v="989"/>
    <n v="99.15533980582525"/>
    <x v="4"/>
    <x v="11"/>
    <x v="1269"/>
    <x v="1269"/>
  </r>
  <r>
    <x v="1270"/>
    <x v="1270"/>
    <x v="1269"/>
    <n v="10000"/>
    <n v="11472"/>
    <x v="0"/>
    <x v="0"/>
    <s v="USD"/>
    <x v="1270"/>
    <x v="1270"/>
    <b v="1"/>
    <n v="169"/>
    <x v="0"/>
    <x v="11"/>
    <x v="990"/>
    <n v="67.881656804733723"/>
    <x v="4"/>
    <x v="11"/>
    <x v="1270"/>
    <x v="1270"/>
  </r>
  <r>
    <x v="1271"/>
    <x v="1271"/>
    <x v="1270"/>
    <n v="7500"/>
    <n v="7635"/>
    <x v="0"/>
    <x v="0"/>
    <s v="USD"/>
    <x v="1271"/>
    <x v="1271"/>
    <b v="1"/>
    <n v="31"/>
    <x v="0"/>
    <x v="11"/>
    <x v="972"/>
    <n v="246.29032258064515"/>
    <x v="4"/>
    <x v="11"/>
    <x v="1271"/>
    <x v="1271"/>
  </r>
  <r>
    <x v="1272"/>
    <x v="1272"/>
    <x v="1271"/>
    <n v="5000"/>
    <n v="5300"/>
    <x v="0"/>
    <x v="0"/>
    <s v="USD"/>
    <x v="1272"/>
    <x v="1272"/>
    <b v="1"/>
    <n v="28"/>
    <x v="0"/>
    <x v="11"/>
    <x v="938"/>
    <n v="189.28571428571428"/>
    <x v="4"/>
    <x v="11"/>
    <x v="1272"/>
    <x v="1272"/>
  </r>
  <r>
    <x v="1273"/>
    <x v="1273"/>
    <x v="1272"/>
    <n v="4000"/>
    <n v="4140"/>
    <x v="0"/>
    <x v="5"/>
    <s v="CAD"/>
    <x v="1273"/>
    <x v="1273"/>
    <b v="1"/>
    <n v="54"/>
    <x v="0"/>
    <x v="11"/>
    <x v="991"/>
    <n v="76.666666666666671"/>
    <x v="4"/>
    <x v="11"/>
    <x v="1273"/>
    <x v="1273"/>
  </r>
  <r>
    <x v="1274"/>
    <x v="1274"/>
    <x v="1273"/>
    <n v="25000"/>
    <n v="38743.839999999997"/>
    <x v="0"/>
    <x v="0"/>
    <s v="USD"/>
    <x v="1274"/>
    <x v="1274"/>
    <b v="1"/>
    <n v="467"/>
    <x v="0"/>
    <x v="11"/>
    <x v="992"/>
    <n v="82.963254817987149"/>
    <x v="4"/>
    <x v="11"/>
    <x v="1274"/>
    <x v="1274"/>
  </r>
  <r>
    <x v="1275"/>
    <x v="1275"/>
    <x v="1274"/>
    <n v="15000"/>
    <n v="24321.1"/>
    <x v="0"/>
    <x v="0"/>
    <s v="USD"/>
    <x v="1275"/>
    <x v="1275"/>
    <b v="1"/>
    <n v="389"/>
    <x v="0"/>
    <x v="11"/>
    <x v="993"/>
    <n v="62.522107969151669"/>
    <x v="4"/>
    <x v="11"/>
    <x v="1275"/>
    <x v="1275"/>
  </r>
  <r>
    <x v="1276"/>
    <x v="1276"/>
    <x v="1275"/>
    <n v="3000"/>
    <n v="3132.63"/>
    <x v="0"/>
    <x v="0"/>
    <s v="USD"/>
    <x v="1276"/>
    <x v="1276"/>
    <b v="1"/>
    <n v="68"/>
    <x v="0"/>
    <x v="11"/>
    <x v="994"/>
    <n v="46.06808823529412"/>
    <x v="4"/>
    <x v="11"/>
    <x v="1276"/>
    <x v="1276"/>
  </r>
  <r>
    <x v="1277"/>
    <x v="1277"/>
    <x v="1276"/>
    <n v="15000"/>
    <n v="15918.65"/>
    <x v="0"/>
    <x v="0"/>
    <s v="USD"/>
    <x v="1277"/>
    <x v="1277"/>
    <b v="1"/>
    <n v="413"/>
    <x v="0"/>
    <x v="11"/>
    <x v="995"/>
    <n v="38.543946731234868"/>
    <x v="4"/>
    <x v="11"/>
    <x v="1277"/>
    <x v="1277"/>
  </r>
  <r>
    <x v="1278"/>
    <x v="1278"/>
    <x v="1277"/>
    <n v="6500"/>
    <n v="10071"/>
    <x v="0"/>
    <x v="0"/>
    <s v="USD"/>
    <x v="1278"/>
    <x v="1278"/>
    <b v="1"/>
    <n v="190"/>
    <x v="0"/>
    <x v="11"/>
    <x v="996"/>
    <n v="53.005263157894738"/>
    <x v="4"/>
    <x v="11"/>
    <x v="1278"/>
    <x v="1278"/>
  </r>
  <r>
    <x v="1279"/>
    <x v="1279"/>
    <x v="1278"/>
    <n v="12516"/>
    <n v="13864.17"/>
    <x v="0"/>
    <x v="0"/>
    <s v="USD"/>
    <x v="1279"/>
    <x v="1279"/>
    <b v="1"/>
    <n v="189"/>
    <x v="0"/>
    <x v="11"/>
    <x v="997"/>
    <n v="73.355396825396824"/>
    <x v="4"/>
    <x v="11"/>
    <x v="1279"/>
    <x v="1279"/>
  </r>
  <r>
    <x v="1280"/>
    <x v="1280"/>
    <x v="1279"/>
    <n v="15000"/>
    <n v="16636.78"/>
    <x v="0"/>
    <x v="0"/>
    <s v="USD"/>
    <x v="1280"/>
    <x v="1280"/>
    <b v="1"/>
    <n v="130"/>
    <x v="0"/>
    <x v="11"/>
    <x v="998"/>
    <n v="127.97523076923076"/>
    <x v="4"/>
    <x v="11"/>
    <x v="1280"/>
    <x v="1280"/>
  </r>
  <r>
    <x v="1281"/>
    <x v="1281"/>
    <x v="1280"/>
    <n v="7000"/>
    <n v="7750"/>
    <x v="0"/>
    <x v="0"/>
    <s v="USD"/>
    <x v="1281"/>
    <x v="1281"/>
    <b v="1"/>
    <n v="74"/>
    <x v="0"/>
    <x v="11"/>
    <x v="592"/>
    <n v="104.72972972972973"/>
    <x v="4"/>
    <x v="11"/>
    <x v="1281"/>
    <x v="1281"/>
  </r>
  <r>
    <x v="1282"/>
    <x v="1282"/>
    <x v="1281"/>
    <n v="15000"/>
    <n v="18542"/>
    <x v="0"/>
    <x v="0"/>
    <s v="USD"/>
    <x v="1282"/>
    <x v="1282"/>
    <b v="1"/>
    <n v="274"/>
    <x v="0"/>
    <x v="11"/>
    <x v="999"/>
    <n v="67.671532846715323"/>
    <x v="4"/>
    <x v="11"/>
    <x v="1282"/>
    <x v="1282"/>
  </r>
  <r>
    <x v="1283"/>
    <x v="1283"/>
    <x v="1282"/>
    <n v="1000"/>
    <n v="2110.5"/>
    <x v="0"/>
    <x v="0"/>
    <s v="USD"/>
    <x v="1283"/>
    <x v="1283"/>
    <b v="1"/>
    <n v="22"/>
    <x v="0"/>
    <x v="11"/>
    <x v="1000"/>
    <n v="95.931818181818187"/>
    <x v="4"/>
    <x v="11"/>
    <x v="1283"/>
    <x v="1283"/>
  </r>
  <r>
    <x v="1284"/>
    <x v="1284"/>
    <x v="1283"/>
    <n v="2000"/>
    <n v="2020"/>
    <x v="0"/>
    <x v="0"/>
    <s v="USD"/>
    <x v="1284"/>
    <x v="1284"/>
    <b v="0"/>
    <n v="31"/>
    <x v="0"/>
    <x v="6"/>
    <x v="50"/>
    <n v="65.161290322580641"/>
    <x v="1"/>
    <x v="6"/>
    <x v="1284"/>
    <x v="1284"/>
  </r>
  <r>
    <x v="1285"/>
    <x v="1285"/>
    <x v="1284"/>
    <n v="2000"/>
    <n v="2033"/>
    <x v="0"/>
    <x v="1"/>
    <s v="GBP"/>
    <x v="1285"/>
    <x v="1285"/>
    <b v="0"/>
    <n v="63"/>
    <x v="0"/>
    <x v="6"/>
    <x v="1001"/>
    <n v="32.269841269841272"/>
    <x v="1"/>
    <x v="6"/>
    <x v="1285"/>
    <x v="1285"/>
  </r>
  <r>
    <x v="1286"/>
    <x v="1286"/>
    <x v="1285"/>
    <n v="1500"/>
    <n v="1625"/>
    <x v="0"/>
    <x v="1"/>
    <s v="GBP"/>
    <x v="1286"/>
    <x v="1286"/>
    <b v="0"/>
    <n v="20"/>
    <x v="0"/>
    <x v="6"/>
    <x v="1002"/>
    <n v="81.25"/>
    <x v="1"/>
    <x v="6"/>
    <x v="1286"/>
    <x v="1286"/>
  </r>
  <r>
    <x v="1287"/>
    <x v="1287"/>
    <x v="1286"/>
    <n v="250"/>
    <n v="605"/>
    <x v="0"/>
    <x v="1"/>
    <s v="GBP"/>
    <x v="1287"/>
    <x v="1287"/>
    <b v="0"/>
    <n v="25"/>
    <x v="0"/>
    <x v="6"/>
    <x v="1003"/>
    <n v="24.2"/>
    <x v="1"/>
    <x v="6"/>
    <x v="1287"/>
    <x v="1287"/>
  </r>
  <r>
    <x v="1288"/>
    <x v="1288"/>
    <x v="1287"/>
    <n v="4000"/>
    <n v="4018"/>
    <x v="0"/>
    <x v="0"/>
    <s v="USD"/>
    <x v="1288"/>
    <x v="1288"/>
    <b v="0"/>
    <n v="61"/>
    <x v="0"/>
    <x v="6"/>
    <x v="1004"/>
    <n v="65.868852459016395"/>
    <x v="1"/>
    <x v="6"/>
    <x v="1288"/>
    <x v="1288"/>
  </r>
  <r>
    <x v="1289"/>
    <x v="1289"/>
    <x v="1288"/>
    <n v="1500"/>
    <n v="1876"/>
    <x v="0"/>
    <x v="0"/>
    <s v="USD"/>
    <x v="1289"/>
    <x v="1289"/>
    <b v="0"/>
    <n v="52"/>
    <x v="0"/>
    <x v="6"/>
    <x v="1005"/>
    <n v="36.07692307692308"/>
    <x v="1"/>
    <x v="6"/>
    <x v="1289"/>
    <x v="1289"/>
  </r>
  <r>
    <x v="1290"/>
    <x v="1290"/>
    <x v="1289"/>
    <n v="3500"/>
    <n v="3800"/>
    <x v="0"/>
    <x v="0"/>
    <s v="USD"/>
    <x v="1290"/>
    <x v="1290"/>
    <b v="0"/>
    <n v="86"/>
    <x v="0"/>
    <x v="6"/>
    <x v="1006"/>
    <n v="44.186046511627907"/>
    <x v="1"/>
    <x v="6"/>
    <x v="1290"/>
    <x v="1290"/>
  </r>
  <r>
    <x v="1291"/>
    <x v="1291"/>
    <x v="1290"/>
    <n v="3000"/>
    <n v="4371"/>
    <x v="0"/>
    <x v="0"/>
    <s v="USD"/>
    <x v="1291"/>
    <x v="1291"/>
    <b v="0"/>
    <n v="42"/>
    <x v="0"/>
    <x v="6"/>
    <x v="945"/>
    <n v="104.07142857142857"/>
    <x v="1"/>
    <x v="6"/>
    <x v="1291"/>
    <x v="1291"/>
  </r>
  <r>
    <x v="1292"/>
    <x v="1292"/>
    <x v="1291"/>
    <n v="1700"/>
    <n v="1870"/>
    <x v="0"/>
    <x v="1"/>
    <s v="GBP"/>
    <x v="1292"/>
    <x v="1292"/>
    <b v="0"/>
    <n v="52"/>
    <x v="0"/>
    <x v="6"/>
    <x v="1007"/>
    <n v="35.96153846153846"/>
    <x v="1"/>
    <x v="6"/>
    <x v="1292"/>
    <x v="1292"/>
  </r>
  <r>
    <x v="1293"/>
    <x v="1293"/>
    <x v="1292"/>
    <n v="15000"/>
    <n v="15335"/>
    <x v="0"/>
    <x v="0"/>
    <s v="USD"/>
    <x v="1293"/>
    <x v="1293"/>
    <b v="0"/>
    <n v="120"/>
    <x v="0"/>
    <x v="6"/>
    <x v="1008"/>
    <n v="127.79166666666667"/>
    <x v="1"/>
    <x v="6"/>
    <x v="1293"/>
    <x v="1293"/>
  </r>
  <r>
    <x v="1294"/>
    <x v="1294"/>
    <x v="1293"/>
    <n v="500"/>
    <n v="610"/>
    <x v="0"/>
    <x v="1"/>
    <s v="GBP"/>
    <x v="1294"/>
    <x v="1294"/>
    <b v="0"/>
    <n v="22"/>
    <x v="0"/>
    <x v="6"/>
    <x v="1009"/>
    <n v="27.727272727272727"/>
    <x v="1"/>
    <x v="6"/>
    <x v="1294"/>
    <x v="1294"/>
  </r>
  <r>
    <x v="1295"/>
    <x v="1295"/>
    <x v="1294"/>
    <n v="2500"/>
    <n v="2549"/>
    <x v="0"/>
    <x v="1"/>
    <s v="GBP"/>
    <x v="1295"/>
    <x v="1295"/>
    <b v="0"/>
    <n v="64"/>
    <x v="0"/>
    <x v="6"/>
    <x v="1010"/>
    <n v="39.828125"/>
    <x v="1"/>
    <x v="6"/>
    <x v="1295"/>
    <x v="1295"/>
  </r>
  <r>
    <x v="1296"/>
    <x v="1296"/>
    <x v="1295"/>
    <n v="850"/>
    <n v="1200"/>
    <x v="0"/>
    <x v="1"/>
    <s v="GBP"/>
    <x v="1296"/>
    <x v="1296"/>
    <b v="0"/>
    <n v="23"/>
    <x v="0"/>
    <x v="6"/>
    <x v="1011"/>
    <n v="52.173913043478258"/>
    <x v="1"/>
    <x v="6"/>
    <x v="1296"/>
    <x v="1296"/>
  </r>
  <r>
    <x v="1297"/>
    <x v="1297"/>
    <x v="1296"/>
    <n v="20000"/>
    <n v="21905"/>
    <x v="0"/>
    <x v="0"/>
    <s v="USD"/>
    <x v="1297"/>
    <x v="1297"/>
    <b v="0"/>
    <n v="238"/>
    <x v="0"/>
    <x v="6"/>
    <x v="1012"/>
    <n v="92.037815126050418"/>
    <x v="1"/>
    <x v="6"/>
    <x v="1297"/>
    <x v="1297"/>
  </r>
  <r>
    <x v="1298"/>
    <x v="1298"/>
    <x v="1297"/>
    <n v="2000"/>
    <n v="2093"/>
    <x v="0"/>
    <x v="1"/>
    <s v="GBP"/>
    <x v="1298"/>
    <x v="1298"/>
    <b v="0"/>
    <n v="33"/>
    <x v="0"/>
    <x v="6"/>
    <x v="1013"/>
    <n v="63.424242424242422"/>
    <x v="1"/>
    <x v="6"/>
    <x v="1298"/>
    <x v="1298"/>
  </r>
  <r>
    <x v="1299"/>
    <x v="1299"/>
    <x v="1298"/>
    <n v="3500"/>
    <n v="4340"/>
    <x v="0"/>
    <x v="0"/>
    <s v="USD"/>
    <x v="1299"/>
    <x v="1299"/>
    <b v="0"/>
    <n v="32"/>
    <x v="0"/>
    <x v="6"/>
    <x v="1014"/>
    <n v="135.625"/>
    <x v="1"/>
    <x v="6"/>
    <x v="1299"/>
    <x v="1299"/>
  </r>
  <r>
    <x v="1300"/>
    <x v="1300"/>
    <x v="1299"/>
    <n v="3000"/>
    <n v="4050"/>
    <x v="0"/>
    <x v="0"/>
    <s v="USD"/>
    <x v="1300"/>
    <x v="1300"/>
    <b v="0"/>
    <n v="24"/>
    <x v="0"/>
    <x v="6"/>
    <x v="920"/>
    <n v="168.75"/>
    <x v="1"/>
    <x v="6"/>
    <x v="1300"/>
    <x v="1300"/>
  </r>
  <r>
    <x v="1301"/>
    <x v="1301"/>
    <x v="1300"/>
    <n v="2000"/>
    <n v="2055"/>
    <x v="0"/>
    <x v="0"/>
    <s v="USD"/>
    <x v="1301"/>
    <x v="1301"/>
    <b v="0"/>
    <n v="29"/>
    <x v="0"/>
    <x v="6"/>
    <x v="1015"/>
    <n v="70.862068965517238"/>
    <x v="1"/>
    <x v="6"/>
    <x v="1301"/>
    <x v="1301"/>
  </r>
  <r>
    <x v="1302"/>
    <x v="1302"/>
    <x v="1301"/>
    <n v="2500"/>
    <n v="2500"/>
    <x v="0"/>
    <x v="0"/>
    <s v="USD"/>
    <x v="1302"/>
    <x v="1302"/>
    <b v="0"/>
    <n v="50"/>
    <x v="0"/>
    <x v="6"/>
    <x v="31"/>
    <n v="50"/>
    <x v="1"/>
    <x v="6"/>
    <x v="1302"/>
    <x v="1302"/>
  </r>
  <r>
    <x v="1303"/>
    <x v="1303"/>
    <x v="1302"/>
    <n v="3500"/>
    <n v="4559.13"/>
    <x v="0"/>
    <x v="1"/>
    <s v="GBP"/>
    <x v="1303"/>
    <x v="1303"/>
    <b v="0"/>
    <n v="108"/>
    <x v="0"/>
    <x v="6"/>
    <x v="1016"/>
    <n v="42.214166666666671"/>
    <x v="1"/>
    <x v="6"/>
    <x v="1303"/>
    <x v="1303"/>
  </r>
  <r>
    <x v="1304"/>
    <x v="1304"/>
    <x v="1303"/>
    <n v="40000"/>
    <n v="15851"/>
    <x v="1"/>
    <x v="1"/>
    <s v="GBP"/>
    <x v="1304"/>
    <x v="1304"/>
    <b v="0"/>
    <n v="104"/>
    <x v="1"/>
    <x v="8"/>
    <x v="1017"/>
    <n v="152.41346153846155"/>
    <x v="2"/>
    <x v="8"/>
    <x v="1304"/>
    <x v="1304"/>
  </r>
  <r>
    <x v="1305"/>
    <x v="1305"/>
    <x v="1304"/>
    <n v="30000"/>
    <n v="7793"/>
    <x v="1"/>
    <x v="0"/>
    <s v="USD"/>
    <x v="1305"/>
    <x v="1305"/>
    <b v="0"/>
    <n v="86"/>
    <x v="1"/>
    <x v="8"/>
    <x v="1018"/>
    <n v="90.616279069767444"/>
    <x v="2"/>
    <x v="8"/>
    <x v="1305"/>
    <x v="1305"/>
  </r>
  <r>
    <x v="1306"/>
    <x v="1306"/>
    <x v="1305"/>
    <n v="110000"/>
    <n v="71771"/>
    <x v="1"/>
    <x v="0"/>
    <s v="USD"/>
    <x v="1306"/>
    <x v="1306"/>
    <b v="0"/>
    <n v="356"/>
    <x v="1"/>
    <x v="8"/>
    <x v="1019"/>
    <n v="201.60393258426967"/>
    <x v="2"/>
    <x v="8"/>
    <x v="1306"/>
    <x v="1306"/>
  </r>
  <r>
    <x v="1307"/>
    <x v="1307"/>
    <x v="1306"/>
    <n v="50000"/>
    <n v="5757"/>
    <x v="1"/>
    <x v="0"/>
    <s v="USD"/>
    <x v="1307"/>
    <x v="1307"/>
    <b v="0"/>
    <n v="45"/>
    <x v="1"/>
    <x v="8"/>
    <x v="1020"/>
    <n v="127.93333333333334"/>
    <x v="2"/>
    <x v="8"/>
    <x v="1307"/>
    <x v="1307"/>
  </r>
  <r>
    <x v="1308"/>
    <x v="1308"/>
    <x v="1307"/>
    <n v="10000"/>
    <n v="1136"/>
    <x v="1"/>
    <x v="0"/>
    <s v="USD"/>
    <x v="1308"/>
    <x v="1308"/>
    <b v="0"/>
    <n v="38"/>
    <x v="1"/>
    <x v="8"/>
    <x v="1021"/>
    <n v="29.894736842105264"/>
    <x v="2"/>
    <x v="8"/>
    <x v="1308"/>
    <x v="1308"/>
  </r>
  <r>
    <x v="1309"/>
    <x v="1309"/>
    <x v="1308"/>
    <n v="11500"/>
    <n v="12879"/>
    <x v="1"/>
    <x v="0"/>
    <s v="USD"/>
    <x v="1309"/>
    <x v="1309"/>
    <b v="0"/>
    <n v="35"/>
    <x v="1"/>
    <x v="8"/>
    <x v="1022"/>
    <n v="367.97142857142859"/>
    <x v="2"/>
    <x v="8"/>
    <x v="1309"/>
    <x v="1309"/>
  </r>
  <r>
    <x v="1310"/>
    <x v="1310"/>
    <x v="1309"/>
    <n v="20000"/>
    <n v="3100"/>
    <x v="1"/>
    <x v="0"/>
    <s v="USD"/>
    <x v="1310"/>
    <x v="1310"/>
    <b v="0"/>
    <n v="24"/>
    <x v="1"/>
    <x v="8"/>
    <x v="1023"/>
    <n v="129.16666666666666"/>
    <x v="2"/>
    <x v="8"/>
    <x v="1310"/>
    <x v="1310"/>
  </r>
  <r>
    <x v="1311"/>
    <x v="1311"/>
    <x v="1310"/>
    <n v="250000"/>
    <n v="80070"/>
    <x v="1"/>
    <x v="0"/>
    <s v="USD"/>
    <x v="1311"/>
    <x v="1311"/>
    <b v="0"/>
    <n v="100"/>
    <x v="1"/>
    <x v="8"/>
    <x v="1024"/>
    <n v="800.7"/>
    <x v="2"/>
    <x v="8"/>
    <x v="1311"/>
    <x v="1311"/>
  </r>
  <r>
    <x v="1312"/>
    <x v="1312"/>
    <x v="1311"/>
    <n v="4600"/>
    <n v="28"/>
    <x v="1"/>
    <x v="0"/>
    <s v="USD"/>
    <x v="1312"/>
    <x v="1312"/>
    <b v="0"/>
    <n v="1"/>
    <x v="1"/>
    <x v="8"/>
    <x v="1025"/>
    <n v="28"/>
    <x v="2"/>
    <x v="8"/>
    <x v="1312"/>
    <x v="1312"/>
  </r>
  <r>
    <x v="1313"/>
    <x v="1313"/>
    <x v="1312"/>
    <n v="40000"/>
    <n v="12446"/>
    <x v="1"/>
    <x v="0"/>
    <s v="USD"/>
    <x v="1313"/>
    <x v="1313"/>
    <b v="0"/>
    <n v="122"/>
    <x v="1"/>
    <x v="8"/>
    <x v="1026"/>
    <n v="102.01639344262296"/>
    <x v="2"/>
    <x v="8"/>
    <x v="1313"/>
    <x v="1313"/>
  </r>
  <r>
    <x v="1314"/>
    <x v="1314"/>
    <x v="664"/>
    <n v="180000"/>
    <n v="2028"/>
    <x v="1"/>
    <x v="0"/>
    <s v="USD"/>
    <x v="1314"/>
    <x v="1314"/>
    <b v="0"/>
    <n v="11"/>
    <x v="1"/>
    <x v="8"/>
    <x v="1027"/>
    <n v="184.36363636363637"/>
    <x v="2"/>
    <x v="8"/>
    <x v="1314"/>
    <x v="1314"/>
  </r>
  <r>
    <x v="1315"/>
    <x v="1315"/>
    <x v="1313"/>
    <n v="100000"/>
    <n v="40404"/>
    <x v="1"/>
    <x v="0"/>
    <s v="USD"/>
    <x v="1315"/>
    <x v="1315"/>
    <b v="0"/>
    <n v="248"/>
    <x v="1"/>
    <x v="8"/>
    <x v="1028"/>
    <n v="162.91935483870967"/>
    <x v="2"/>
    <x v="8"/>
    <x v="1315"/>
    <x v="1315"/>
  </r>
  <r>
    <x v="1316"/>
    <x v="1316"/>
    <x v="1314"/>
    <n v="75000"/>
    <n v="1"/>
    <x v="1"/>
    <x v="0"/>
    <s v="USD"/>
    <x v="1316"/>
    <x v="1316"/>
    <b v="0"/>
    <n v="1"/>
    <x v="1"/>
    <x v="8"/>
    <x v="1029"/>
    <n v="1"/>
    <x v="2"/>
    <x v="8"/>
    <x v="1316"/>
    <x v="1316"/>
  </r>
  <r>
    <x v="1317"/>
    <x v="1317"/>
    <x v="1315"/>
    <n v="200000"/>
    <n v="11467"/>
    <x v="1"/>
    <x v="8"/>
    <s v="DKK"/>
    <x v="1317"/>
    <x v="1317"/>
    <b v="0"/>
    <n v="19"/>
    <x v="1"/>
    <x v="8"/>
    <x v="1030"/>
    <n v="603.52631578947364"/>
    <x v="2"/>
    <x v="8"/>
    <x v="1317"/>
    <x v="1317"/>
  </r>
  <r>
    <x v="1318"/>
    <x v="1318"/>
    <x v="1316"/>
    <n v="40000"/>
    <n v="6130"/>
    <x v="1"/>
    <x v="0"/>
    <s v="USD"/>
    <x v="1318"/>
    <x v="1318"/>
    <b v="0"/>
    <n v="135"/>
    <x v="1"/>
    <x v="8"/>
    <x v="1031"/>
    <n v="45.407407407407405"/>
    <x v="2"/>
    <x v="8"/>
    <x v="1318"/>
    <x v="1318"/>
  </r>
  <r>
    <x v="1319"/>
    <x v="1319"/>
    <x v="1317"/>
    <n v="5800"/>
    <n v="876"/>
    <x v="1"/>
    <x v="1"/>
    <s v="GBP"/>
    <x v="1319"/>
    <x v="1319"/>
    <b v="0"/>
    <n v="9"/>
    <x v="1"/>
    <x v="8"/>
    <x v="1032"/>
    <n v="97.333333333333329"/>
    <x v="2"/>
    <x v="8"/>
    <x v="1319"/>
    <x v="1319"/>
  </r>
  <r>
    <x v="1320"/>
    <x v="1320"/>
    <x v="1318"/>
    <n v="100000"/>
    <n v="503"/>
    <x v="1"/>
    <x v="9"/>
    <s v="EUR"/>
    <x v="1320"/>
    <x v="1320"/>
    <b v="0"/>
    <n v="3"/>
    <x v="1"/>
    <x v="8"/>
    <x v="1033"/>
    <n v="167.66666666666666"/>
    <x v="2"/>
    <x v="8"/>
    <x v="1320"/>
    <x v="1320"/>
  </r>
  <r>
    <x v="1321"/>
    <x v="1321"/>
    <x v="1319"/>
    <n v="462000"/>
    <n v="6019"/>
    <x v="1"/>
    <x v="11"/>
    <s v="SEK"/>
    <x v="1321"/>
    <x v="1321"/>
    <b v="0"/>
    <n v="7"/>
    <x v="1"/>
    <x v="8"/>
    <x v="1034"/>
    <n v="859.85714285714289"/>
    <x v="2"/>
    <x v="8"/>
    <x v="1321"/>
    <x v="1321"/>
  </r>
  <r>
    <x v="1322"/>
    <x v="1322"/>
    <x v="1320"/>
    <n v="35000"/>
    <n v="106"/>
    <x v="1"/>
    <x v="1"/>
    <s v="GBP"/>
    <x v="1322"/>
    <x v="1322"/>
    <b v="0"/>
    <n v="4"/>
    <x v="1"/>
    <x v="8"/>
    <x v="1035"/>
    <n v="26.5"/>
    <x v="2"/>
    <x v="8"/>
    <x v="1322"/>
    <x v="1322"/>
  </r>
  <r>
    <x v="1323"/>
    <x v="1323"/>
    <x v="1321"/>
    <n v="15000"/>
    <n v="1332"/>
    <x v="1"/>
    <x v="0"/>
    <s v="USD"/>
    <x v="1323"/>
    <x v="1323"/>
    <b v="0"/>
    <n v="44"/>
    <x v="1"/>
    <x v="8"/>
    <x v="1036"/>
    <n v="30.272727272727273"/>
    <x v="2"/>
    <x v="8"/>
    <x v="1323"/>
    <x v="1323"/>
  </r>
  <r>
    <x v="1324"/>
    <x v="1324"/>
    <x v="1322"/>
    <n v="50000"/>
    <n v="4920"/>
    <x v="1"/>
    <x v="0"/>
    <s v="USD"/>
    <x v="1324"/>
    <x v="1324"/>
    <b v="0"/>
    <n v="90"/>
    <x v="1"/>
    <x v="8"/>
    <x v="1037"/>
    <n v="54.666666666666664"/>
    <x v="2"/>
    <x v="8"/>
    <x v="1324"/>
    <x v="1324"/>
  </r>
  <r>
    <x v="1325"/>
    <x v="1325"/>
    <x v="1323"/>
    <n v="20000"/>
    <n v="486"/>
    <x v="1"/>
    <x v="0"/>
    <s v="USD"/>
    <x v="1325"/>
    <x v="1325"/>
    <b v="0"/>
    <n v="8"/>
    <x v="1"/>
    <x v="8"/>
    <x v="1038"/>
    <n v="60.75"/>
    <x v="2"/>
    <x v="8"/>
    <x v="1325"/>
    <x v="1325"/>
  </r>
  <r>
    <x v="1326"/>
    <x v="1326"/>
    <x v="1324"/>
    <n v="100000"/>
    <n v="1130"/>
    <x v="1"/>
    <x v="0"/>
    <s v="USD"/>
    <x v="1326"/>
    <x v="1326"/>
    <b v="0"/>
    <n v="11"/>
    <x v="1"/>
    <x v="8"/>
    <x v="1039"/>
    <n v="102.72727272727273"/>
    <x v="2"/>
    <x v="8"/>
    <x v="1326"/>
    <x v="1326"/>
  </r>
  <r>
    <x v="1327"/>
    <x v="1327"/>
    <x v="1325"/>
    <n v="48000"/>
    <n v="1705"/>
    <x v="1"/>
    <x v="0"/>
    <s v="USD"/>
    <x v="1327"/>
    <x v="1327"/>
    <b v="0"/>
    <n v="41"/>
    <x v="1"/>
    <x v="8"/>
    <x v="1040"/>
    <n v="41.585365853658537"/>
    <x v="2"/>
    <x v="8"/>
    <x v="1327"/>
    <x v="1327"/>
  </r>
  <r>
    <x v="1328"/>
    <x v="1328"/>
    <x v="1326"/>
    <n v="75000"/>
    <n v="1748"/>
    <x v="1"/>
    <x v="0"/>
    <s v="USD"/>
    <x v="1328"/>
    <x v="1328"/>
    <b v="0"/>
    <n v="15"/>
    <x v="1"/>
    <x v="8"/>
    <x v="1041"/>
    <n v="116.53333333333333"/>
    <x v="2"/>
    <x v="8"/>
    <x v="1328"/>
    <x v="1328"/>
  </r>
  <r>
    <x v="1329"/>
    <x v="1329"/>
    <x v="1327"/>
    <n v="50000"/>
    <n v="408"/>
    <x v="1"/>
    <x v="0"/>
    <s v="USD"/>
    <x v="1329"/>
    <x v="1329"/>
    <b v="0"/>
    <n v="9"/>
    <x v="1"/>
    <x v="8"/>
    <x v="1042"/>
    <n v="45.333333333333336"/>
    <x v="2"/>
    <x v="8"/>
    <x v="1329"/>
    <x v="1329"/>
  </r>
  <r>
    <x v="1330"/>
    <x v="1330"/>
    <x v="1328"/>
    <n v="35000"/>
    <n v="7873"/>
    <x v="1"/>
    <x v="0"/>
    <s v="USD"/>
    <x v="1330"/>
    <x v="1330"/>
    <b v="0"/>
    <n v="50"/>
    <x v="1"/>
    <x v="8"/>
    <x v="1043"/>
    <n v="157.46"/>
    <x v="2"/>
    <x v="8"/>
    <x v="1330"/>
    <x v="1330"/>
  </r>
  <r>
    <x v="1331"/>
    <x v="1331"/>
    <x v="1329"/>
    <n v="250000"/>
    <n v="3417"/>
    <x v="1"/>
    <x v="0"/>
    <s v="USD"/>
    <x v="1331"/>
    <x v="1331"/>
    <b v="0"/>
    <n v="34"/>
    <x v="1"/>
    <x v="8"/>
    <x v="1044"/>
    <n v="100.5"/>
    <x v="2"/>
    <x v="8"/>
    <x v="1331"/>
    <x v="1331"/>
  </r>
  <r>
    <x v="1332"/>
    <x v="1332"/>
    <x v="1330"/>
    <n v="10115"/>
    <n v="0"/>
    <x v="1"/>
    <x v="16"/>
    <s v="CHF"/>
    <x v="1332"/>
    <x v="1332"/>
    <b v="0"/>
    <n v="0"/>
    <x v="1"/>
    <x v="8"/>
    <x v="109"/>
    <e v="#DIV/0!"/>
    <x v="2"/>
    <x v="8"/>
    <x v="1332"/>
    <x v="1332"/>
  </r>
  <r>
    <x v="1333"/>
    <x v="1333"/>
    <x v="1331"/>
    <n v="2500"/>
    <n v="0"/>
    <x v="1"/>
    <x v="2"/>
    <s v="AUD"/>
    <x v="1333"/>
    <x v="1333"/>
    <b v="0"/>
    <n v="0"/>
    <x v="1"/>
    <x v="8"/>
    <x v="109"/>
    <e v="#DIV/0!"/>
    <x v="2"/>
    <x v="8"/>
    <x v="1333"/>
    <x v="1333"/>
  </r>
  <r>
    <x v="1334"/>
    <x v="1334"/>
    <x v="1332"/>
    <n v="133000"/>
    <n v="14303"/>
    <x v="1"/>
    <x v="0"/>
    <s v="USD"/>
    <x v="1334"/>
    <x v="1334"/>
    <b v="0"/>
    <n v="276"/>
    <x v="1"/>
    <x v="8"/>
    <x v="1045"/>
    <n v="51.822463768115945"/>
    <x v="2"/>
    <x v="8"/>
    <x v="1334"/>
    <x v="1334"/>
  </r>
  <r>
    <x v="1335"/>
    <x v="1335"/>
    <x v="1333"/>
    <n v="25000"/>
    <n v="4940"/>
    <x v="1"/>
    <x v="0"/>
    <s v="USD"/>
    <x v="1335"/>
    <x v="1335"/>
    <b v="0"/>
    <n v="16"/>
    <x v="1"/>
    <x v="8"/>
    <x v="1046"/>
    <n v="308.75"/>
    <x v="2"/>
    <x v="8"/>
    <x v="1335"/>
    <x v="1335"/>
  </r>
  <r>
    <x v="1336"/>
    <x v="1336"/>
    <x v="1334"/>
    <n v="100000"/>
    <n v="84947"/>
    <x v="1"/>
    <x v="0"/>
    <s v="USD"/>
    <x v="1336"/>
    <x v="1336"/>
    <b v="0"/>
    <n v="224"/>
    <x v="1"/>
    <x v="8"/>
    <x v="1047"/>
    <n v="379.22767857142856"/>
    <x v="2"/>
    <x v="8"/>
    <x v="1336"/>
    <x v="1336"/>
  </r>
  <r>
    <x v="1337"/>
    <x v="1337"/>
    <x v="1335"/>
    <n v="50000"/>
    <n v="24691"/>
    <x v="1"/>
    <x v="0"/>
    <s v="USD"/>
    <x v="1337"/>
    <x v="1337"/>
    <b v="0"/>
    <n v="140"/>
    <x v="1"/>
    <x v="8"/>
    <x v="1048"/>
    <n v="176.36428571428573"/>
    <x v="2"/>
    <x v="8"/>
    <x v="1337"/>
    <x v="1337"/>
  </r>
  <r>
    <x v="1338"/>
    <x v="1338"/>
    <x v="1336"/>
    <n v="30000"/>
    <n v="991"/>
    <x v="1"/>
    <x v="0"/>
    <s v="USD"/>
    <x v="1338"/>
    <x v="1338"/>
    <b v="0"/>
    <n v="15"/>
    <x v="1"/>
    <x v="8"/>
    <x v="1049"/>
    <n v="66.066666666666663"/>
    <x v="2"/>
    <x v="8"/>
    <x v="1338"/>
    <x v="1338"/>
  </r>
  <r>
    <x v="1339"/>
    <x v="1339"/>
    <x v="1337"/>
    <n v="50000"/>
    <n v="3317"/>
    <x v="1"/>
    <x v="0"/>
    <s v="USD"/>
    <x v="1339"/>
    <x v="1339"/>
    <b v="0"/>
    <n v="37"/>
    <x v="1"/>
    <x v="8"/>
    <x v="1050"/>
    <n v="89.648648648648646"/>
    <x v="2"/>
    <x v="8"/>
    <x v="1339"/>
    <x v="1339"/>
  </r>
  <r>
    <x v="1340"/>
    <x v="1340"/>
    <x v="1338"/>
    <n v="1680"/>
    <n v="0"/>
    <x v="1"/>
    <x v="0"/>
    <s v="USD"/>
    <x v="1340"/>
    <x v="1340"/>
    <b v="0"/>
    <n v="0"/>
    <x v="1"/>
    <x v="8"/>
    <x v="109"/>
    <e v="#DIV/0!"/>
    <x v="2"/>
    <x v="8"/>
    <x v="1340"/>
    <x v="1340"/>
  </r>
  <r>
    <x v="1341"/>
    <x v="1341"/>
    <x v="1339"/>
    <n v="25000"/>
    <n v="17590"/>
    <x v="1"/>
    <x v="1"/>
    <s v="GBP"/>
    <x v="1341"/>
    <x v="1341"/>
    <b v="0"/>
    <n v="46"/>
    <x v="1"/>
    <x v="8"/>
    <x v="1051"/>
    <n v="382.39130434782606"/>
    <x v="2"/>
    <x v="8"/>
    <x v="1341"/>
    <x v="1341"/>
  </r>
  <r>
    <x v="1342"/>
    <x v="1342"/>
    <x v="1340"/>
    <n v="50000"/>
    <n v="100"/>
    <x v="1"/>
    <x v="0"/>
    <s v="USD"/>
    <x v="1342"/>
    <x v="1342"/>
    <b v="0"/>
    <n v="1"/>
    <x v="1"/>
    <x v="8"/>
    <x v="418"/>
    <n v="100"/>
    <x v="2"/>
    <x v="8"/>
    <x v="1342"/>
    <x v="1342"/>
  </r>
  <r>
    <x v="1343"/>
    <x v="1343"/>
    <x v="1341"/>
    <n v="50000"/>
    <n v="51149"/>
    <x v="1"/>
    <x v="0"/>
    <s v="USD"/>
    <x v="1343"/>
    <x v="1343"/>
    <b v="0"/>
    <n v="323"/>
    <x v="1"/>
    <x v="8"/>
    <x v="1052"/>
    <n v="158.35603715170279"/>
    <x v="2"/>
    <x v="8"/>
    <x v="1343"/>
    <x v="1343"/>
  </r>
  <r>
    <x v="1344"/>
    <x v="1344"/>
    <x v="1342"/>
    <n v="1500"/>
    <n v="5666"/>
    <x v="0"/>
    <x v="5"/>
    <s v="CAD"/>
    <x v="1344"/>
    <x v="1344"/>
    <b v="0"/>
    <n v="139"/>
    <x v="0"/>
    <x v="9"/>
    <x v="1053"/>
    <n v="40.762589928057551"/>
    <x v="3"/>
    <x v="9"/>
    <x v="1344"/>
    <x v="1344"/>
  </r>
  <r>
    <x v="1345"/>
    <x v="1345"/>
    <x v="1343"/>
    <n v="300"/>
    <n v="375"/>
    <x v="0"/>
    <x v="0"/>
    <s v="USD"/>
    <x v="1345"/>
    <x v="1345"/>
    <b v="0"/>
    <n v="7"/>
    <x v="0"/>
    <x v="9"/>
    <x v="1054"/>
    <n v="53.571428571428569"/>
    <x v="3"/>
    <x v="9"/>
    <x v="1345"/>
    <x v="1345"/>
  </r>
  <r>
    <x v="1346"/>
    <x v="1346"/>
    <x v="1344"/>
    <n v="4900"/>
    <n v="7219"/>
    <x v="0"/>
    <x v="0"/>
    <s v="USD"/>
    <x v="1346"/>
    <x v="1346"/>
    <b v="0"/>
    <n v="149"/>
    <x v="0"/>
    <x v="9"/>
    <x v="1055"/>
    <n v="48.449664429530202"/>
    <x v="3"/>
    <x v="9"/>
    <x v="1346"/>
    <x v="1346"/>
  </r>
  <r>
    <x v="1347"/>
    <x v="1347"/>
    <x v="1345"/>
    <n v="2500"/>
    <n v="2555"/>
    <x v="0"/>
    <x v="0"/>
    <s v="USD"/>
    <x v="1347"/>
    <x v="1347"/>
    <b v="0"/>
    <n v="31"/>
    <x v="0"/>
    <x v="9"/>
    <x v="1056"/>
    <n v="82.41935483870968"/>
    <x v="3"/>
    <x v="9"/>
    <x v="1347"/>
    <x v="1347"/>
  </r>
  <r>
    <x v="1348"/>
    <x v="1348"/>
    <x v="1346"/>
    <n v="5875"/>
    <n v="5985"/>
    <x v="0"/>
    <x v="0"/>
    <s v="USD"/>
    <x v="1348"/>
    <x v="1348"/>
    <b v="0"/>
    <n v="26"/>
    <x v="0"/>
    <x v="9"/>
    <x v="1057"/>
    <n v="230.19230769230768"/>
    <x v="3"/>
    <x v="9"/>
    <x v="1348"/>
    <x v="1348"/>
  </r>
  <r>
    <x v="1349"/>
    <x v="1349"/>
    <x v="1347"/>
    <n v="5000"/>
    <n v="10210"/>
    <x v="0"/>
    <x v="5"/>
    <s v="CAD"/>
    <x v="1349"/>
    <x v="1349"/>
    <b v="0"/>
    <n v="172"/>
    <x v="0"/>
    <x v="9"/>
    <x v="1058"/>
    <n v="59.360465116279073"/>
    <x v="3"/>
    <x v="9"/>
    <x v="1349"/>
    <x v="1349"/>
  </r>
  <r>
    <x v="1350"/>
    <x v="1350"/>
    <x v="1348"/>
    <n v="5000"/>
    <n v="5202.5"/>
    <x v="0"/>
    <x v="0"/>
    <s v="USD"/>
    <x v="1350"/>
    <x v="1350"/>
    <b v="0"/>
    <n v="78"/>
    <x v="0"/>
    <x v="9"/>
    <x v="1059"/>
    <n v="66.698717948717942"/>
    <x v="3"/>
    <x v="9"/>
    <x v="1350"/>
    <x v="1350"/>
  </r>
  <r>
    <x v="1351"/>
    <x v="1351"/>
    <x v="1349"/>
    <n v="20000"/>
    <n v="20253"/>
    <x v="0"/>
    <x v="0"/>
    <s v="USD"/>
    <x v="1351"/>
    <x v="1351"/>
    <b v="0"/>
    <n v="120"/>
    <x v="0"/>
    <x v="9"/>
    <x v="1060"/>
    <n v="168.77500000000001"/>
    <x v="3"/>
    <x v="9"/>
    <x v="1351"/>
    <x v="1351"/>
  </r>
  <r>
    <x v="1352"/>
    <x v="1352"/>
    <x v="1350"/>
    <n v="10000"/>
    <n v="13614"/>
    <x v="0"/>
    <x v="0"/>
    <s v="USD"/>
    <x v="1352"/>
    <x v="1352"/>
    <b v="0"/>
    <n v="227"/>
    <x v="0"/>
    <x v="9"/>
    <x v="1061"/>
    <n v="59.973568281938327"/>
    <x v="3"/>
    <x v="9"/>
    <x v="1352"/>
    <x v="1352"/>
  </r>
  <r>
    <x v="1353"/>
    <x v="1353"/>
    <x v="1351"/>
    <n v="1000"/>
    <n v="1336"/>
    <x v="0"/>
    <x v="0"/>
    <s v="USD"/>
    <x v="1353"/>
    <x v="1353"/>
    <b v="0"/>
    <n v="42"/>
    <x v="0"/>
    <x v="9"/>
    <x v="1062"/>
    <n v="31.80952380952381"/>
    <x v="3"/>
    <x v="9"/>
    <x v="1353"/>
    <x v="1353"/>
  </r>
  <r>
    <x v="1354"/>
    <x v="1354"/>
    <x v="1352"/>
    <n v="1200"/>
    <n v="1563"/>
    <x v="0"/>
    <x v="1"/>
    <s v="GBP"/>
    <x v="1354"/>
    <x v="1354"/>
    <b v="0"/>
    <n v="64"/>
    <x v="0"/>
    <x v="9"/>
    <x v="1063"/>
    <n v="24.421875"/>
    <x v="3"/>
    <x v="9"/>
    <x v="1354"/>
    <x v="1354"/>
  </r>
  <r>
    <x v="1355"/>
    <x v="1355"/>
    <x v="1353"/>
    <n v="2500"/>
    <n v="3067"/>
    <x v="0"/>
    <x v="1"/>
    <s v="GBP"/>
    <x v="1355"/>
    <x v="1355"/>
    <b v="0"/>
    <n v="121"/>
    <x v="0"/>
    <x v="9"/>
    <x v="1064"/>
    <n v="25.347107438016529"/>
    <x v="3"/>
    <x v="9"/>
    <x v="1355"/>
    <x v="1355"/>
  </r>
  <r>
    <x v="1356"/>
    <x v="1356"/>
    <x v="1354"/>
    <n v="3400"/>
    <n v="6215.56"/>
    <x v="0"/>
    <x v="0"/>
    <s v="USD"/>
    <x v="1356"/>
    <x v="1356"/>
    <b v="0"/>
    <n v="87"/>
    <x v="0"/>
    <x v="9"/>
    <x v="1065"/>
    <n v="71.443218390804603"/>
    <x v="3"/>
    <x v="9"/>
    <x v="1356"/>
    <x v="1356"/>
  </r>
  <r>
    <x v="1357"/>
    <x v="1357"/>
    <x v="1355"/>
    <n v="2000"/>
    <n v="2506"/>
    <x v="0"/>
    <x v="0"/>
    <s v="USD"/>
    <x v="1357"/>
    <x v="1357"/>
    <b v="0"/>
    <n v="65"/>
    <x v="0"/>
    <x v="9"/>
    <x v="1066"/>
    <n v="38.553846153846152"/>
    <x v="3"/>
    <x v="9"/>
    <x v="1357"/>
    <x v="1357"/>
  </r>
  <r>
    <x v="1358"/>
    <x v="1358"/>
    <x v="1356"/>
    <n v="3000"/>
    <n v="3350"/>
    <x v="0"/>
    <x v="0"/>
    <s v="USD"/>
    <x v="1358"/>
    <x v="1358"/>
    <b v="0"/>
    <n v="49"/>
    <x v="0"/>
    <x v="9"/>
    <x v="1067"/>
    <n v="68.367346938775512"/>
    <x v="3"/>
    <x v="9"/>
    <x v="1358"/>
    <x v="1358"/>
  </r>
  <r>
    <x v="1359"/>
    <x v="1359"/>
    <x v="1357"/>
    <n v="660"/>
    <n v="764"/>
    <x v="0"/>
    <x v="0"/>
    <s v="USD"/>
    <x v="1359"/>
    <x v="1359"/>
    <b v="0"/>
    <n v="19"/>
    <x v="0"/>
    <x v="9"/>
    <x v="1068"/>
    <n v="40.210526315789473"/>
    <x v="3"/>
    <x v="9"/>
    <x v="1359"/>
    <x v="1359"/>
  </r>
  <r>
    <x v="1360"/>
    <x v="1360"/>
    <x v="1358"/>
    <n v="1500"/>
    <n v="2598"/>
    <x v="0"/>
    <x v="0"/>
    <s v="USD"/>
    <x v="1360"/>
    <x v="1360"/>
    <b v="0"/>
    <n v="81"/>
    <x v="0"/>
    <x v="9"/>
    <x v="1069"/>
    <n v="32.074074074074076"/>
    <x v="3"/>
    <x v="9"/>
    <x v="1360"/>
    <x v="1360"/>
  </r>
  <r>
    <x v="1361"/>
    <x v="1361"/>
    <x v="1359"/>
    <n v="6000"/>
    <n v="7559"/>
    <x v="0"/>
    <x v="1"/>
    <s v="GBP"/>
    <x v="1361"/>
    <x v="1361"/>
    <b v="0"/>
    <n v="264"/>
    <x v="0"/>
    <x v="9"/>
    <x v="1070"/>
    <n v="28.632575757575758"/>
    <x v="3"/>
    <x v="9"/>
    <x v="1361"/>
    <x v="1361"/>
  </r>
  <r>
    <x v="1362"/>
    <x v="1362"/>
    <x v="1360"/>
    <n v="1000"/>
    <n v="1091"/>
    <x v="0"/>
    <x v="0"/>
    <s v="USD"/>
    <x v="1362"/>
    <x v="1362"/>
    <b v="0"/>
    <n v="25"/>
    <x v="0"/>
    <x v="9"/>
    <x v="1071"/>
    <n v="43.64"/>
    <x v="3"/>
    <x v="9"/>
    <x v="1362"/>
    <x v="1362"/>
  </r>
  <r>
    <x v="1363"/>
    <x v="1363"/>
    <x v="1361"/>
    <n v="200"/>
    <n v="200"/>
    <x v="0"/>
    <x v="0"/>
    <s v="USD"/>
    <x v="1363"/>
    <x v="1363"/>
    <b v="0"/>
    <n v="5"/>
    <x v="0"/>
    <x v="9"/>
    <x v="31"/>
    <n v="40"/>
    <x v="3"/>
    <x v="9"/>
    <x v="1363"/>
    <x v="1363"/>
  </r>
  <r>
    <x v="1364"/>
    <x v="1364"/>
    <x v="1362"/>
    <n v="42000"/>
    <n v="49830"/>
    <x v="0"/>
    <x v="8"/>
    <s v="DKK"/>
    <x v="1364"/>
    <x v="1364"/>
    <b v="0"/>
    <n v="144"/>
    <x v="0"/>
    <x v="11"/>
    <x v="1072"/>
    <n v="346.04166666666669"/>
    <x v="4"/>
    <x v="11"/>
    <x v="1364"/>
    <x v="1364"/>
  </r>
  <r>
    <x v="1365"/>
    <x v="1365"/>
    <x v="1363"/>
    <n v="7500"/>
    <n v="7520"/>
    <x v="0"/>
    <x v="0"/>
    <s v="USD"/>
    <x v="1365"/>
    <x v="1365"/>
    <b v="0"/>
    <n v="92"/>
    <x v="0"/>
    <x v="11"/>
    <x v="1073"/>
    <n v="81.739130434782609"/>
    <x v="4"/>
    <x v="11"/>
    <x v="1365"/>
    <x v="1365"/>
  </r>
  <r>
    <x v="1366"/>
    <x v="1366"/>
    <x v="1364"/>
    <n v="7500"/>
    <n v="9486.69"/>
    <x v="0"/>
    <x v="0"/>
    <s v="USD"/>
    <x v="1366"/>
    <x v="1366"/>
    <b v="0"/>
    <n v="147"/>
    <x v="0"/>
    <x v="11"/>
    <x v="1074"/>
    <n v="64.535306122448986"/>
    <x v="4"/>
    <x v="11"/>
    <x v="1366"/>
    <x v="1366"/>
  </r>
  <r>
    <x v="1367"/>
    <x v="1367"/>
    <x v="1365"/>
    <n v="5000"/>
    <n v="5713"/>
    <x v="0"/>
    <x v="0"/>
    <s v="USD"/>
    <x v="1367"/>
    <x v="1367"/>
    <b v="0"/>
    <n v="90"/>
    <x v="0"/>
    <x v="11"/>
    <x v="1075"/>
    <n v="63.477777777777774"/>
    <x v="4"/>
    <x v="11"/>
    <x v="1367"/>
    <x v="1367"/>
  </r>
  <r>
    <x v="1368"/>
    <x v="1368"/>
    <x v="1366"/>
    <n v="5000"/>
    <n v="5535"/>
    <x v="0"/>
    <x v="0"/>
    <s v="USD"/>
    <x v="1368"/>
    <x v="1368"/>
    <b v="0"/>
    <n v="87"/>
    <x v="0"/>
    <x v="11"/>
    <x v="1076"/>
    <n v="63.620689655172413"/>
    <x v="4"/>
    <x v="11"/>
    <x v="1368"/>
    <x v="1368"/>
  </r>
  <r>
    <x v="1369"/>
    <x v="1369"/>
    <x v="1367"/>
    <n v="32360"/>
    <n v="34090.629999999997"/>
    <x v="0"/>
    <x v="0"/>
    <s v="USD"/>
    <x v="1369"/>
    <x v="1369"/>
    <b v="0"/>
    <n v="406"/>
    <x v="0"/>
    <x v="11"/>
    <x v="1077"/>
    <n v="83.967068965517228"/>
    <x v="4"/>
    <x v="11"/>
    <x v="1369"/>
    <x v="1369"/>
  </r>
  <r>
    <x v="1370"/>
    <x v="1370"/>
    <x v="1368"/>
    <n v="1500"/>
    <n v="1555"/>
    <x v="0"/>
    <x v="0"/>
    <s v="USD"/>
    <x v="1370"/>
    <x v="1370"/>
    <b v="0"/>
    <n v="20"/>
    <x v="0"/>
    <x v="11"/>
    <x v="1078"/>
    <n v="77.75"/>
    <x v="4"/>
    <x v="11"/>
    <x v="1370"/>
    <x v="1370"/>
  </r>
  <r>
    <x v="1371"/>
    <x v="1371"/>
    <x v="1369"/>
    <n v="6999"/>
    <n v="7495"/>
    <x v="0"/>
    <x v="0"/>
    <s v="USD"/>
    <x v="1371"/>
    <x v="1371"/>
    <b v="0"/>
    <n v="70"/>
    <x v="0"/>
    <x v="11"/>
    <x v="1079"/>
    <n v="107.07142857142857"/>
    <x v="4"/>
    <x v="11"/>
    <x v="1371"/>
    <x v="1371"/>
  </r>
  <r>
    <x v="1372"/>
    <x v="1372"/>
    <x v="1370"/>
    <n v="500"/>
    <n v="620"/>
    <x v="0"/>
    <x v="0"/>
    <s v="USD"/>
    <x v="1372"/>
    <x v="1372"/>
    <b v="0"/>
    <n v="16"/>
    <x v="0"/>
    <x v="11"/>
    <x v="1014"/>
    <n v="38.75"/>
    <x v="4"/>
    <x v="11"/>
    <x v="1372"/>
    <x v="1372"/>
  </r>
  <r>
    <x v="1373"/>
    <x v="1373"/>
    <x v="1371"/>
    <n v="10000"/>
    <n v="10501"/>
    <x v="0"/>
    <x v="0"/>
    <s v="USD"/>
    <x v="1373"/>
    <x v="1373"/>
    <b v="0"/>
    <n v="52"/>
    <x v="0"/>
    <x v="11"/>
    <x v="1080"/>
    <n v="201.94230769230768"/>
    <x v="4"/>
    <x v="11"/>
    <x v="1373"/>
    <x v="1373"/>
  </r>
  <r>
    <x v="1374"/>
    <x v="1374"/>
    <x v="1372"/>
    <n v="1500"/>
    <n v="2842"/>
    <x v="0"/>
    <x v="0"/>
    <s v="USD"/>
    <x v="1374"/>
    <x v="1374"/>
    <b v="0"/>
    <n v="66"/>
    <x v="0"/>
    <x v="11"/>
    <x v="1081"/>
    <n v="43.060606060606062"/>
    <x v="4"/>
    <x v="11"/>
    <x v="1374"/>
    <x v="1374"/>
  </r>
  <r>
    <x v="1375"/>
    <x v="1375"/>
    <x v="1373"/>
    <n v="4000"/>
    <n v="6853"/>
    <x v="0"/>
    <x v="6"/>
    <s v="EUR"/>
    <x v="1375"/>
    <x v="1375"/>
    <b v="0"/>
    <n v="109"/>
    <x v="0"/>
    <x v="11"/>
    <x v="1082"/>
    <n v="62.871559633027523"/>
    <x v="4"/>
    <x v="11"/>
    <x v="1375"/>
    <x v="1375"/>
  </r>
  <r>
    <x v="1376"/>
    <x v="1376"/>
    <x v="1374"/>
    <n v="3700"/>
    <n v="9342"/>
    <x v="0"/>
    <x v="1"/>
    <s v="GBP"/>
    <x v="1376"/>
    <x v="1376"/>
    <b v="0"/>
    <n v="168"/>
    <x v="0"/>
    <x v="11"/>
    <x v="1083"/>
    <n v="55.607142857142854"/>
    <x v="4"/>
    <x v="11"/>
    <x v="1376"/>
    <x v="1376"/>
  </r>
  <r>
    <x v="1377"/>
    <x v="1377"/>
    <x v="1375"/>
    <n v="1300"/>
    <n v="1510"/>
    <x v="0"/>
    <x v="0"/>
    <s v="USD"/>
    <x v="1377"/>
    <x v="1377"/>
    <b v="0"/>
    <n v="31"/>
    <x v="0"/>
    <x v="11"/>
    <x v="1084"/>
    <n v="48.70967741935484"/>
    <x v="4"/>
    <x v="11"/>
    <x v="1377"/>
    <x v="1377"/>
  </r>
  <r>
    <x v="1378"/>
    <x v="1378"/>
    <x v="1376"/>
    <n v="2000"/>
    <n v="4067"/>
    <x v="0"/>
    <x v="1"/>
    <s v="GBP"/>
    <x v="1378"/>
    <x v="1378"/>
    <b v="0"/>
    <n v="133"/>
    <x v="0"/>
    <x v="11"/>
    <x v="1085"/>
    <n v="30.578947368421051"/>
    <x v="4"/>
    <x v="11"/>
    <x v="1378"/>
    <x v="1378"/>
  </r>
  <r>
    <x v="1379"/>
    <x v="1379"/>
    <x v="1377"/>
    <n v="10000"/>
    <n v="11160"/>
    <x v="0"/>
    <x v="0"/>
    <s v="USD"/>
    <x v="1379"/>
    <x v="1379"/>
    <b v="0"/>
    <n v="151"/>
    <x v="0"/>
    <x v="11"/>
    <x v="1086"/>
    <n v="73.907284768211923"/>
    <x v="4"/>
    <x v="11"/>
    <x v="1379"/>
    <x v="1379"/>
  </r>
  <r>
    <x v="1380"/>
    <x v="1380"/>
    <x v="1378"/>
    <n v="25"/>
    <n v="106"/>
    <x v="0"/>
    <x v="0"/>
    <s v="USD"/>
    <x v="1380"/>
    <x v="1380"/>
    <b v="0"/>
    <n v="5"/>
    <x v="0"/>
    <x v="11"/>
    <x v="1087"/>
    <n v="21.2"/>
    <x v="4"/>
    <x v="11"/>
    <x v="1380"/>
    <x v="1380"/>
  </r>
  <r>
    <x v="1381"/>
    <x v="1381"/>
    <x v="1379"/>
    <n v="5000"/>
    <n v="5355"/>
    <x v="0"/>
    <x v="0"/>
    <s v="USD"/>
    <x v="1381"/>
    <x v="1381"/>
    <b v="0"/>
    <n v="73"/>
    <x v="0"/>
    <x v="11"/>
    <x v="1088"/>
    <n v="73.356164383561648"/>
    <x v="4"/>
    <x v="11"/>
    <x v="1381"/>
    <x v="1381"/>
  </r>
  <r>
    <x v="1382"/>
    <x v="1382"/>
    <x v="1380"/>
    <n v="8000"/>
    <n v="8349"/>
    <x v="0"/>
    <x v="0"/>
    <s v="USD"/>
    <x v="1382"/>
    <x v="1382"/>
    <b v="0"/>
    <n v="148"/>
    <x v="0"/>
    <x v="11"/>
    <x v="1089"/>
    <n v="56.412162162162161"/>
    <x v="4"/>
    <x v="11"/>
    <x v="1382"/>
    <x v="1382"/>
  </r>
  <r>
    <x v="1383"/>
    <x v="1383"/>
    <x v="1381"/>
    <n v="2200"/>
    <n v="4673"/>
    <x v="0"/>
    <x v="5"/>
    <s v="CAD"/>
    <x v="1383"/>
    <x v="1383"/>
    <b v="0"/>
    <n v="93"/>
    <x v="0"/>
    <x v="11"/>
    <x v="1090"/>
    <n v="50.247311827956992"/>
    <x v="4"/>
    <x v="11"/>
    <x v="1383"/>
    <x v="1383"/>
  </r>
  <r>
    <x v="1384"/>
    <x v="1384"/>
    <x v="1382"/>
    <n v="3500"/>
    <n v="4343"/>
    <x v="0"/>
    <x v="0"/>
    <s v="USD"/>
    <x v="1384"/>
    <x v="1384"/>
    <b v="0"/>
    <n v="63"/>
    <x v="0"/>
    <x v="11"/>
    <x v="1091"/>
    <n v="68.936507936507937"/>
    <x v="4"/>
    <x v="11"/>
    <x v="1384"/>
    <x v="1384"/>
  </r>
  <r>
    <x v="1385"/>
    <x v="1385"/>
    <x v="1383"/>
    <n v="8000"/>
    <n v="8832.49"/>
    <x v="0"/>
    <x v="12"/>
    <s v="EUR"/>
    <x v="1385"/>
    <x v="1385"/>
    <b v="0"/>
    <n v="134"/>
    <x v="0"/>
    <x v="11"/>
    <x v="1092"/>
    <n v="65.914104477611943"/>
    <x v="4"/>
    <x v="11"/>
    <x v="1385"/>
    <x v="1385"/>
  </r>
  <r>
    <x v="1386"/>
    <x v="1386"/>
    <x v="1384"/>
    <n v="400"/>
    <n v="875"/>
    <x v="0"/>
    <x v="0"/>
    <s v="USD"/>
    <x v="1386"/>
    <x v="1386"/>
    <b v="0"/>
    <n v="14"/>
    <x v="0"/>
    <x v="11"/>
    <x v="1093"/>
    <n v="62.5"/>
    <x v="4"/>
    <x v="11"/>
    <x v="1386"/>
    <x v="1386"/>
  </r>
  <r>
    <x v="1387"/>
    <x v="1387"/>
    <x v="1385"/>
    <n v="4000"/>
    <n v="5465"/>
    <x v="0"/>
    <x v="0"/>
    <s v="USD"/>
    <x v="1387"/>
    <x v="1387"/>
    <b v="0"/>
    <n v="78"/>
    <x v="0"/>
    <x v="11"/>
    <x v="1094"/>
    <n v="70.064102564102569"/>
    <x v="4"/>
    <x v="11"/>
    <x v="1387"/>
    <x v="1387"/>
  </r>
  <r>
    <x v="1388"/>
    <x v="1388"/>
    <x v="1386"/>
    <n v="5000"/>
    <n v="6740.37"/>
    <x v="0"/>
    <x v="0"/>
    <s v="USD"/>
    <x v="1388"/>
    <x v="1388"/>
    <b v="0"/>
    <n v="112"/>
    <x v="0"/>
    <x v="11"/>
    <x v="1095"/>
    <n v="60.181874999999998"/>
    <x v="4"/>
    <x v="11"/>
    <x v="1388"/>
    <x v="1388"/>
  </r>
  <r>
    <x v="1389"/>
    <x v="1389"/>
    <x v="1387"/>
    <n v="500"/>
    <n v="727"/>
    <x v="0"/>
    <x v="1"/>
    <s v="GBP"/>
    <x v="1389"/>
    <x v="1389"/>
    <b v="0"/>
    <n v="34"/>
    <x v="0"/>
    <x v="11"/>
    <x v="663"/>
    <n v="21.382352941176471"/>
    <x v="4"/>
    <x v="11"/>
    <x v="1389"/>
    <x v="1389"/>
  </r>
  <r>
    <x v="1390"/>
    <x v="1390"/>
    <x v="1388"/>
    <n v="2800"/>
    <n v="3055"/>
    <x v="0"/>
    <x v="0"/>
    <s v="USD"/>
    <x v="1390"/>
    <x v="1390"/>
    <b v="0"/>
    <n v="19"/>
    <x v="0"/>
    <x v="11"/>
    <x v="1096"/>
    <n v="160.78947368421052"/>
    <x v="4"/>
    <x v="11"/>
    <x v="1390"/>
    <x v="1390"/>
  </r>
  <r>
    <x v="1391"/>
    <x v="1391"/>
    <x v="1389"/>
    <n v="500"/>
    <n v="551"/>
    <x v="0"/>
    <x v="0"/>
    <s v="USD"/>
    <x v="1391"/>
    <x v="1391"/>
    <b v="0"/>
    <n v="13"/>
    <x v="0"/>
    <x v="11"/>
    <x v="1097"/>
    <n v="42.384615384615387"/>
    <x v="4"/>
    <x v="11"/>
    <x v="1391"/>
    <x v="1391"/>
  </r>
  <r>
    <x v="1392"/>
    <x v="1392"/>
    <x v="1390"/>
    <n v="2500"/>
    <n v="2841"/>
    <x v="0"/>
    <x v="0"/>
    <s v="USD"/>
    <x v="1392"/>
    <x v="1392"/>
    <b v="0"/>
    <n v="104"/>
    <x v="0"/>
    <x v="11"/>
    <x v="1098"/>
    <n v="27.317307692307693"/>
    <x v="4"/>
    <x v="11"/>
    <x v="1392"/>
    <x v="1392"/>
  </r>
  <r>
    <x v="1393"/>
    <x v="1393"/>
    <x v="1391"/>
    <n v="10000"/>
    <n v="10235"/>
    <x v="0"/>
    <x v="0"/>
    <s v="USD"/>
    <x v="1393"/>
    <x v="1393"/>
    <b v="0"/>
    <n v="52"/>
    <x v="0"/>
    <x v="11"/>
    <x v="1099"/>
    <n v="196.82692307692307"/>
    <x v="4"/>
    <x v="11"/>
    <x v="1393"/>
    <x v="1393"/>
  </r>
  <r>
    <x v="1394"/>
    <x v="1394"/>
    <x v="1392"/>
    <n v="750"/>
    <n v="916"/>
    <x v="0"/>
    <x v="0"/>
    <s v="USD"/>
    <x v="1394"/>
    <x v="1394"/>
    <b v="0"/>
    <n v="17"/>
    <x v="0"/>
    <x v="11"/>
    <x v="1100"/>
    <n v="53.882352941176471"/>
    <x v="4"/>
    <x v="11"/>
    <x v="1394"/>
    <x v="1394"/>
  </r>
  <r>
    <x v="1395"/>
    <x v="1395"/>
    <x v="1393"/>
    <n v="3500"/>
    <n v="3916"/>
    <x v="0"/>
    <x v="0"/>
    <s v="USD"/>
    <x v="1395"/>
    <x v="1395"/>
    <b v="0"/>
    <n v="82"/>
    <x v="0"/>
    <x v="11"/>
    <x v="1101"/>
    <n v="47.756097560975611"/>
    <x v="4"/>
    <x v="11"/>
    <x v="1395"/>
    <x v="1395"/>
  </r>
  <r>
    <x v="1396"/>
    <x v="1396"/>
    <x v="1394"/>
    <n v="6000"/>
    <n v="6438"/>
    <x v="0"/>
    <x v="0"/>
    <s v="USD"/>
    <x v="1396"/>
    <x v="1396"/>
    <b v="0"/>
    <n v="73"/>
    <x v="0"/>
    <x v="11"/>
    <x v="1102"/>
    <n v="88.191780821917803"/>
    <x v="4"/>
    <x v="11"/>
    <x v="1396"/>
    <x v="1396"/>
  </r>
  <r>
    <x v="1397"/>
    <x v="1397"/>
    <x v="1395"/>
    <n v="10000"/>
    <n v="11385"/>
    <x v="0"/>
    <x v="0"/>
    <s v="USD"/>
    <x v="1397"/>
    <x v="1397"/>
    <b v="0"/>
    <n v="158"/>
    <x v="0"/>
    <x v="11"/>
    <x v="1103"/>
    <n v="72.056962025316452"/>
    <x v="4"/>
    <x v="11"/>
    <x v="1397"/>
    <x v="1397"/>
  </r>
  <r>
    <x v="1398"/>
    <x v="1398"/>
    <x v="1396"/>
    <n v="4400"/>
    <n v="4826"/>
    <x v="0"/>
    <x v="0"/>
    <s v="USD"/>
    <x v="1398"/>
    <x v="1398"/>
    <b v="0"/>
    <n v="65"/>
    <x v="0"/>
    <x v="11"/>
    <x v="1104"/>
    <n v="74.246153846153845"/>
    <x v="4"/>
    <x v="11"/>
    <x v="1398"/>
    <x v="1398"/>
  </r>
  <r>
    <x v="1399"/>
    <x v="1399"/>
    <x v="1397"/>
    <n v="9000"/>
    <n v="11353"/>
    <x v="0"/>
    <x v="0"/>
    <s v="USD"/>
    <x v="1399"/>
    <x v="1399"/>
    <b v="0"/>
    <n v="184"/>
    <x v="0"/>
    <x v="11"/>
    <x v="1105"/>
    <n v="61.701086956521742"/>
    <x v="4"/>
    <x v="11"/>
    <x v="1399"/>
    <x v="1399"/>
  </r>
  <r>
    <x v="1400"/>
    <x v="1400"/>
    <x v="1398"/>
    <n v="350"/>
    <n v="586"/>
    <x v="0"/>
    <x v="1"/>
    <s v="GBP"/>
    <x v="1400"/>
    <x v="1400"/>
    <b v="0"/>
    <n v="34"/>
    <x v="0"/>
    <x v="11"/>
    <x v="1106"/>
    <n v="17.235294117647058"/>
    <x v="4"/>
    <x v="11"/>
    <x v="1400"/>
    <x v="1400"/>
  </r>
  <r>
    <x v="1401"/>
    <x v="1401"/>
    <x v="1399"/>
    <n v="2500"/>
    <n v="12413"/>
    <x v="0"/>
    <x v="0"/>
    <s v="USD"/>
    <x v="1401"/>
    <x v="1401"/>
    <b v="0"/>
    <n v="240"/>
    <x v="0"/>
    <x v="11"/>
    <x v="1107"/>
    <n v="51.720833333333331"/>
    <x v="4"/>
    <x v="11"/>
    <x v="1401"/>
    <x v="1401"/>
  </r>
  <r>
    <x v="1402"/>
    <x v="1402"/>
    <x v="1400"/>
    <n v="2500"/>
    <n v="2729"/>
    <x v="0"/>
    <x v="1"/>
    <s v="GBP"/>
    <x v="1402"/>
    <x v="1402"/>
    <b v="0"/>
    <n v="113"/>
    <x v="0"/>
    <x v="11"/>
    <x v="1108"/>
    <n v="24.150442477876105"/>
    <x v="4"/>
    <x v="11"/>
    <x v="1402"/>
    <x v="1402"/>
  </r>
  <r>
    <x v="1403"/>
    <x v="1403"/>
    <x v="1401"/>
    <n v="4000"/>
    <n v="4103"/>
    <x v="0"/>
    <x v="0"/>
    <s v="USD"/>
    <x v="1403"/>
    <x v="1403"/>
    <b v="0"/>
    <n v="66"/>
    <x v="0"/>
    <x v="11"/>
    <x v="1109"/>
    <n v="62.166666666666664"/>
    <x v="4"/>
    <x v="11"/>
    <x v="1403"/>
    <x v="1403"/>
  </r>
  <r>
    <x v="1404"/>
    <x v="1404"/>
    <x v="1402"/>
    <n v="14500"/>
    <n v="241"/>
    <x v="2"/>
    <x v="1"/>
    <s v="GBP"/>
    <x v="1404"/>
    <x v="1404"/>
    <b v="1"/>
    <n v="5"/>
    <x v="1"/>
    <x v="22"/>
    <x v="1110"/>
    <n v="48.2"/>
    <x v="3"/>
    <x v="19"/>
    <x v="1404"/>
    <x v="1404"/>
  </r>
  <r>
    <x v="1405"/>
    <x v="1405"/>
    <x v="1403"/>
    <n v="25000"/>
    <n v="105"/>
    <x v="2"/>
    <x v="0"/>
    <s v="USD"/>
    <x v="1405"/>
    <x v="1405"/>
    <b v="1"/>
    <n v="17"/>
    <x v="1"/>
    <x v="22"/>
    <x v="714"/>
    <n v="6.1764705882352944"/>
    <x v="3"/>
    <x v="19"/>
    <x v="1405"/>
    <x v="1405"/>
  </r>
  <r>
    <x v="1406"/>
    <x v="1406"/>
    <x v="1404"/>
    <n v="12000"/>
    <n v="15"/>
    <x v="2"/>
    <x v="13"/>
    <s v="EUR"/>
    <x v="1406"/>
    <x v="1406"/>
    <b v="0"/>
    <n v="3"/>
    <x v="1"/>
    <x v="22"/>
    <x v="415"/>
    <n v="5"/>
    <x v="3"/>
    <x v="19"/>
    <x v="1406"/>
    <x v="1406"/>
  </r>
  <r>
    <x v="1407"/>
    <x v="1407"/>
    <x v="1405"/>
    <n v="3000"/>
    <n v="15"/>
    <x v="2"/>
    <x v="0"/>
    <s v="USD"/>
    <x v="1407"/>
    <x v="1407"/>
    <b v="0"/>
    <n v="2"/>
    <x v="1"/>
    <x v="22"/>
    <x v="724"/>
    <n v="7.5"/>
    <x v="3"/>
    <x v="19"/>
    <x v="1407"/>
    <x v="1407"/>
  </r>
  <r>
    <x v="1408"/>
    <x v="1408"/>
    <x v="1406"/>
    <n v="1000"/>
    <n v="72"/>
    <x v="2"/>
    <x v="1"/>
    <s v="GBP"/>
    <x v="1408"/>
    <x v="1408"/>
    <b v="0"/>
    <n v="6"/>
    <x v="1"/>
    <x v="22"/>
    <x v="705"/>
    <n v="12"/>
    <x v="3"/>
    <x v="19"/>
    <x v="1408"/>
    <x v="1408"/>
  </r>
  <r>
    <x v="1409"/>
    <x v="1409"/>
    <x v="1407"/>
    <n v="4000"/>
    <n v="0"/>
    <x v="2"/>
    <x v="0"/>
    <s v="USD"/>
    <x v="1409"/>
    <x v="1409"/>
    <b v="0"/>
    <n v="0"/>
    <x v="1"/>
    <x v="22"/>
    <x v="109"/>
    <e v="#DIV/0!"/>
    <x v="3"/>
    <x v="19"/>
    <x v="1409"/>
    <x v="1409"/>
  </r>
  <r>
    <x v="1410"/>
    <x v="1410"/>
    <x v="1408"/>
    <n v="6000"/>
    <n v="1"/>
    <x v="2"/>
    <x v="13"/>
    <s v="EUR"/>
    <x v="1410"/>
    <x v="1410"/>
    <b v="0"/>
    <n v="1"/>
    <x v="1"/>
    <x v="22"/>
    <x v="374"/>
    <n v="1"/>
    <x v="3"/>
    <x v="19"/>
    <x v="1410"/>
    <x v="1410"/>
  </r>
  <r>
    <x v="1411"/>
    <x v="1411"/>
    <x v="1409"/>
    <n v="3000"/>
    <n v="7"/>
    <x v="2"/>
    <x v="1"/>
    <s v="GBP"/>
    <x v="1411"/>
    <x v="1411"/>
    <b v="0"/>
    <n v="3"/>
    <x v="1"/>
    <x v="22"/>
    <x v="1111"/>
    <n v="2.3333333333333335"/>
    <x v="3"/>
    <x v="19"/>
    <x v="1411"/>
    <x v="1411"/>
  </r>
  <r>
    <x v="1412"/>
    <x v="1412"/>
    <x v="1410"/>
    <n v="7000"/>
    <n v="320"/>
    <x v="2"/>
    <x v="0"/>
    <s v="USD"/>
    <x v="1412"/>
    <x v="1412"/>
    <b v="0"/>
    <n v="13"/>
    <x v="1"/>
    <x v="22"/>
    <x v="1112"/>
    <n v="24.615384615384617"/>
    <x v="3"/>
    <x v="19"/>
    <x v="1412"/>
    <x v="1412"/>
  </r>
  <r>
    <x v="1413"/>
    <x v="1413"/>
    <x v="1411"/>
    <n v="2000"/>
    <n v="100"/>
    <x v="2"/>
    <x v="13"/>
    <s v="EUR"/>
    <x v="1413"/>
    <x v="1413"/>
    <b v="0"/>
    <n v="1"/>
    <x v="1"/>
    <x v="22"/>
    <x v="152"/>
    <n v="100"/>
    <x v="3"/>
    <x v="19"/>
    <x v="1413"/>
    <x v="1413"/>
  </r>
  <r>
    <x v="1414"/>
    <x v="1414"/>
    <x v="1412"/>
    <n v="500"/>
    <n v="1"/>
    <x v="2"/>
    <x v="0"/>
    <s v="USD"/>
    <x v="1414"/>
    <x v="1414"/>
    <b v="0"/>
    <n v="1"/>
    <x v="1"/>
    <x v="22"/>
    <x v="418"/>
    <n v="1"/>
    <x v="3"/>
    <x v="19"/>
    <x v="1414"/>
    <x v="1414"/>
  </r>
  <r>
    <x v="1415"/>
    <x v="1415"/>
    <x v="1413"/>
    <n v="4400"/>
    <n v="800"/>
    <x v="2"/>
    <x v="0"/>
    <s v="USD"/>
    <x v="1415"/>
    <x v="1415"/>
    <b v="0"/>
    <n v="9"/>
    <x v="1"/>
    <x v="22"/>
    <x v="1113"/>
    <n v="88.888888888888886"/>
    <x v="3"/>
    <x v="19"/>
    <x v="1415"/>
    <x v="1415"/>
  </r>
  <r>
    <x v="1416"/>
    <x v="1416"/>
    <x v="1414"/>
    <n v="50000"/>
    <n v="0"/>
    <x v="2"/>
    <x v="0"/>
    <s v="USD"/>
    <x v="1416"/>
    <x v="1416"/>
    <b v="0"/>
    <n v="0"/>
    <x v="1"/>
    <x v="22"/>
    <x v="109"/>
    <e v="#DIV/0!"/>
    <x v="3"/>
    <x v="19"/>
    <x v="1416"/>
    <x v="1416"/>
  </r>
  <r>
    <x v="1417"/>
    <x v="1417"/>
    <x v="1415"/>
    <n v="4500"/>
    <n v="55"/>
    <x v="2"/>
    <x v="0"/>
    <s v="USD"/>
    <x v="1417"/>
    <x v="1417"/>
    <b v="0"/>
    <n v="2"/>
    <x v="1"/>
    <x v="22"/>
    <x v="1114"/>
    <n v="27.5"/>
    <x v="3"/>
    <x v="19"/>
    <x v="1417"/>
    <x v="1417"/>
  </r>
  <r>
    <x v="1418"/>
    <x v="1418"/>
    <x v="1416"/>
    <n v="3000"/>
    <n v="6"/>
    <x v="2"/>
    <x v="3"/>
    <s v="EUR"/>
    <x v="1418"/>
    <x v="1418"/>
    <b v="0"/>
    <n v="1"/>
    <x v="1"/>
    <x v="22"/>
    <x v="418"/>
    <n v="6"/>
    <x v="3"/>
    <x v="19"/>
    <x v="1418"/>
    <x v="1418"/>
  </r>
  <r>
    <x v="1419"/>
    <x v="1419"/>
    <x v="1417"/>
    <n v="6300"/>
    <n v="445"/>
    <x v="2"/>
    <x v="0"/>
    <s v="USD"/>
    <x v="1419"/>
    <x v="1419"/>
    <b v="0"/>
    <n v="10"/>
    <x v="1"/>
    <x v="22"/>
    <x v="1115"/>
    <n v="44.5"/>
    <x v="3"/>
    <x v="19"/>
    <x v="1419"/>
    <x v="1419"/>
  </r>
  <r>
    <x v="1420"/>
    <x v="1420"/>
    <x v="1418"/>
    <n v="110"/>
    <n v="3"/>
    <x v="2"/>
    <x v="0"/>
    <s v="USD"/>
    <x v="1420"/>
    <x v="1420"/>
    <b v="0"/>
    <n v="3"/>
    <x v="1"/>
    <x v="22"/>
    <x v="1116"/>
    <n v="1"/>
    <x v="3"/>
    <x v="19"/>
    <x v="1420"/>
    <x v="1420"/>
  </r>
  <r>
    <x v="1421"/>
    <x v="1421"/>
    <x v="1419"/>
    <n v="200000"/>
    <n v="200"/>
    <x v="2"/>
    <x v="11"/>
    <s v="SEK"/>
    <x v="1421"/>
    <x v="1421"/>
    <b v="0"/>
    <n v="2"/>
    <x v="1"/>
    <x v="22"/>
    <x v="370"/>
    <n v="100"/>
    <x v="3"/>
    <x v="19"/>
    <x v="1421"/>
    <x v="1421"/>
  </r>
  <r>
    <x v="1422"/>
    <x v="1422"/>
    <x v="1420"/>
    <n v="25000"/>
    <n v="26"/>
    <x v="2"/>
    <x v="4"/>
    <s v="NZD"/>
    <x v="1422"/>
    <x v="1422"/>
    <b v="0"/>
    <n v="2"/>
    <x v="1"/>
    <x v="22"/>
    <x v="477"/>
    <n v="13"/>
    <x v="3"/>
    <x v="19"/>
    <x v="1422"/>
    <x v="1422"/>
  </r>
  <r>
    <x v="1423"/>
    <x v="1423"/>
    <x v="1421"/>
    <n v="30000"/>
    <n v="100"/>
    <x v="2"/>
    <x v="2"/>
    <s v="AUD"/>
    <x v="1423"/>
    <x v="1423"/>
    <b v="0"/>
    <n v="1"/>
    <x v="1"/>
    <x v="22"/>
    <x v="119"/>
    <n v="100"/>
    <x v="3"/>
    <x v="19"/>
    <x v="1423"/>
    <x v="1423"/>
  </r>
  <r>
    <x v="1424"/>
    <x v="1424"/>
    <x v="1422"/>
    <n v="7500"/>
    <n v="1527"/>
    <x v="2"/>
    <x v="0"/>
    <s v="USD"/>
    <x v="1424"/>
    <x v="1424"/>
    <b v="0"/>
    <n v="14"/>
    <x v="1"/>
    <x v="22"/>
    <x v="1117"/>
    <n v="109.07142857142857"/>
    <x v="3"/>
    <x v="19"/>
    <x v="1424"/>
    <x v="1424"/>
  </r>
  <r>
    <x v="1425"/>
    <x v="1425"/>
    <x v="1423"/>
    <n v="13000"/>
    <n v="0"/>
    <x v="2"/>
    <x v="0"/>
    <s v="USD"/>
    <x v="1425"/>
    <x v="1425"/>
    <b v="0"/>
    <n v="0"/>
    <x v="1"/>
    <x v="22"/>
    <x v="109"/>
    <e v="#DIV/0!"/>
    <x v="3"/>
    <x v="19"/>
    <x v="1425"/>
    <x v="1425"/>
  </r>
  <r>
    <x v="1426"/>
    <x v="1426"/>
    <x v="1424"/>
    <n v="1000"/>
    <n v="0"/>
    <x v="2"/>
    <x v="12"/>
    <s v="EUR"/>
    <x v="1426"/>
    <x v="1426"/>
    <b v="0"/>
    <n v="0"/>
    <x v="1"/>
    <x v="22"/>
    <x v="109"/>
    <e v="#DIV/0!"/>
    <x v="3"/>
    <x v="19"/>
    <x v="1426"/>
    <x v="1426"/>
  </r>
  <r>
    <x v="1427"/>
    <x v="1427"/>
    <x v="1425"/>
    <n v="5000"/>
    <n v="419"/>
    <x v="2"/>
    <x v="12"/>
    <s v="EUR"/>
    <x v="1427"/>
    <x v="1427"/>
    <b v="0"/>
    <n v="4"/>
    <x v="1"/>
    <x v="22"/>
    <x v="1118"/>
    <n v="104.75"/>
    <x v="3"/>
    <x v="19"/>
    <x v="1427"/>
    <x v="1427"/>
  </r>
  <r>
    <x v="1428"/>
    <x v="1428"/>
    <x v="1426"/>
    <n v="1000"/>
    <n v="45"/>
    <x v="2"/>
    <x v="3"/>
    <s v="EUR"/>
    <x v="1428"/>
    <x v="1428"/>
    <b v="0"/>
    <n v="3"/>
    <x v="1"/>
    <x v="22"/>
    <x v="684"/>
    <n v="15"/>
    <x v="3"/>
    <x v="19"/>
    <x v="1428"/>
    <x v="1428"/>
  </r>
  <r>
    <x v="1429"/>
    <x v="1429"/>
    <x v="1427"/>
    <n v="10000"/>
    <n v="0"/>
    <x v="2"/>
    <x v="0"/>
    <s v="USD"/>
    <x v="1429"/>
    <x v="1429"/>
    <b v="0"/>
    <n v="0"/>
    <x v="1"/>
    <x v="22"/>
    <x v="109"/>
    <e v="#DIV/0!"/>
    <x v="3"/>
    <x v="19"/>
    <x v="1429"/>
    <x v="1429"/>
  </r>
  <r>
    <x v="1430"/>
    <x v="1430"/>
    <x v="1428"/>
    <n v="5000"/>
    <n v="403"/>
    <x v="2"/>
    <x v="0"/>
    <s v="USD"/>
    <x v="1430"/>
    <x v="1430"/>
    <b v="0"/>
    <n v="5"/>
    <x v="1"/>
    <x v="22"/>
    <x v="1119"/>
    <n v="80.599999999999994"/>
    <x v="3"/>
    <x v="19"/>
    <x v="1430"/>
    <x v="1430"/>
  </r>
  <r>
    <x v="1431"/>
    <x v="1431"/>
    <x v="1429"/>
    <n v="17000"/>
    <n v="5431"/>
    <x v="2"/>
    <x v="0"/>
    <s v="USD"/>
    <x v="1431"/>
    <x v="1431"/>
    <b v="0"/>
    <n v="47"/>
    <x v="1"/>
    <x v="22"/>
    <x v="1120"/>
    <n v="115.55319148936171"/>
    <x v="3"/>
    <x v="19"/>
    <x v="1431"/>
    <x v="1431"/>
  </r>
  <r>
    <x v="1432"/>
    <x v="1432"/>
    <x v="1430"/>
    <n v="40000"/>
    <n v="0"/>
    <x v="2"/>
    <x v="0"/>
    <s v="USD"/>
    <x v="1432"/>
    <x v="1432"/>
    <b v="0"/>
    <n v="0"/>
    <x v="1"/>
    <x v="22"/>
    <x v="109"/>
    <e v="#DIV/0!"/>
    <x v="3"/>
    <x v="19"/>
    <x v="1432"/>
    <x v="1432"/>
  </r>
  <r>
    <x v="1433"/>
    <x v="1433"/>
    <x v="1431"/>
    <n v="12000"/>
    <n v="805"/>
    <x v="2"/>
    <x v="13"/>
    <s v="EUR"/>
    <x v="1433"/>
    <x v="1433"/>
    <b v="0"/>
    <n v="10"/>
    <x v="1"/>
    <x v="22"/>
    <x v="1121"/>
    <n v="80.5"/>
    <x v="3"/>
    <x v="19"/>
    <x v="1433"/>
    <x v="1433"/>
  </r>
  <r>
    <x v="1434"/>
    <x v="1434"/>
    <x v="1432"/>
    <n v="82000"/>
    <n v="8190"/>
    <x v="2"/>
    <x v="8"/>
    <s v="DKK"/>
    <x v="1434"/>
    <x v="1434"/>
    <b v="0"/>
    <n v="11"/>
    <x v="1"/>
    <x v="22"/>
    <x v="1122"/>
    <n v="744.5454545454545"/>
    <x v="3"/>
    <x v="19"/>
    <x v="1434"/>
    <x v="1434"/>
  </r>
  <r>
    <x v="1435"/>
    <x v="1435"/>
    <x v="1433"/>
    <n v="15000"/>
    <n v="15"/>
    <x v="2"/>
    <x v="13"/>
    <s v="EUR"/>
    <x v="1435"/>
    <x v="1435"/>
    <b v="0"/>
    <n v="2"/>
    <x v="1"/>
    <x v="22"/>
    <x v="370"/>
    <n v="7.5"/>
    <x v="3"/>
    <x v="19"/>
    <x v="1435"/>
    <x v="1435"/>
  </r>
  <r>
    <x v="1436"/>
    <x v="1436"/>
    <x v="1434"/>
    <n v="10000"/>
    <n v="77"/>
    <x v="2"/>
    <x v="12"/>
    <s v="EUR"/>
    <x v="1436"/>
    <x v="1436"/>
    <b v="0"/>
    <n v="2"/>
    <x v="1"/>
    <x v="22"/>
    <x v="1123"/>
    <n v="38.5"/>
    <x v="3"/>
    <x v="19"/>
    <x v="1436"/>
    <x v="1436"/>
  </r>
  <r>
    <x v="1437"/>
    <x v="1437"/>
    <x v="1435"/>
    <n v="3000"/>
    <n v="807"/>
    <x v="2"/>
    <x v="0"/>
    <s v="USD"/>
    <x v="1437"/>
    <x v="1437"/>
    <b v="0"/>
    <n v="22"/>
    <x v="1"/>
    <x v="22"/>
    <x v="1124"/>
    <n v="36.68181818181818"/>
    <x v="3"/>
    <x v="19"/>
    <x v="1437"/>
    <x v="1437"/>
  </r>
  <r>
    <x v="1438"/>
    <x v="1438"/>
    <x v="1436"/>
    <n v="20000"/>
    <n v="600"/>
    <x v="2"/>
    <x v="8"/>
    <s v="DKK"/>
    <x v="1438"/>
    <x v="1438"/>
    <b v="0"/>
    <n v="8"/>
    <x v="1"/>
    <x v="22"/>
    <x v="419"/>
    <n v="75"/>
    <x v="3"/>
    <x v="19"/>
    <x v="1438"/>
    <x v="1438"/>
  </r>
  <r>
    <x v="1439"/>
    <x v="1439"/>
    <x v="1437"/>
    <n v="2725"/>
    <n v="180"/>
    <x v="2"/>
    <x v="5"/>
    <s v="CAD"/>
    <x v="1439"/>
    <x v="1439"/>
    <b v="0"/>
    <n v="6"/>
    <x v="1"/>
    <x v="22"/>
    <x v="1125"/>
    <n v="30"/>
    <x v="3"/>
    <x v="19"/>
    <x v="1439"/>
    <x v="1439"/>
  </r>
  <r>
    <x v="1440"/>
    <x v="1440"/>
    <x v="1438"/>
    <n v="13000"/>
    <n v="1"/>
    <x v="2"/>
    <x v="13"/>
    <s v="EUR"/>
    <x v="1440"/>
    <x v="1440"/>
    <b v="0"/>
    <n v="1"/>
    <x v="1"/>
    <x v="22"/>
    <x v="1126"/>
    <n v="1"/>
    <x v="3"/>
    <x v="19"/>
    <x v="1440"/>
    <x v="1440"/>
  </r>
  <r>
    <x v="1441"/>
    <x v="1441"/>
    <x v="1439"/>
    <n v="180000"/>
    <n v="2020"/>
    <x v="2"/>
    <x v="1"/>
    <s v="GBP"/>
    <x v="1441"/>
    <x v="1441"/>
    <b v="0"/>
    <n v="3"/>
    <x v="1"/>
    <x v="22"/>
    <x v="1127"/>
    <n v="673.33333333333337"/>
    <x v="3"/>
    <x v="19"/>
    <x v="1441"/>
    <x v="1441"/>
  </r>
  <r>
    <x v="1442"/>
    <x v="1442"/>
    <x v="1440"/>
    <n v="1500"/>
    <n v="0"/>
    <x v="2"/>
    <x v="0"/>
    <s v="USD"/>
    <x v="1442"/>
    <x v="1442"/>
    <b v="0"/>
    <n v="0"/>
    <x v="1"/>
    <x v="22"/>
    <x v="109"/>
    <e v="#DIV/0!"/>
    <x v="3"/>
    <x v="19"/>
    <x v="1442"/>
    <x v="1442"/>
  </r>
  <r>
    <x v="1443"/>
    <x v="1443"/>
    <x v="1441"/>
    <n v="13000"/>
    <n v="0"/>
    <x v="2"/>
    <x v="6"/>
    <s v="EUR"/>
    <x v="1443"/>
    <x v="1443"/>
    <b v="0"/>
    <n v="0"/>
    <x v="1"/>
    <x v="22"/>
    <x v="109"/>
    <e v="#DIV/0!"/>
    <x v="3"/>
    <x v="19"/>
    <x v="1443"/>
    <x v="1443"/>
  </r>
  <r>
    <x v="1444"/>
    <x v="1444"/>
    <x v="1442"/>
    <n v="4950"/>
    <n v="0"/>
    <x v="2"/>
    <x v="12"/>
    <s v="EUR"/>
    <x v="1444"/>
    <x v="1444"/>
    <b v="0"/>
    <n v="0"/>
    <x v="1"/>
    <x v="22"/>
    <x v="109"/>
    <e v="#DIV/0!"/>
    <x v="3"/>
    <x v="19"/>
    <x v="1444"/>
    <x v="1444"/>
  </r>
  <r>
    <x v="1445"/>
    <x v="1445"/>
    <x v="1443"/>
    <n v="130000"/>
    <n v="0"/>
    <x v="2"/>
    <x v="12"/>
    <s v="EUR"/>
    <x v="1445"/>
    <x v="1445"/>
    <b v="0"/>
    <n v="0"/>
    <x v="1"/>
    <x v="22"/>
    <x v="109"/>
    <e v="#DIV/0!"/>
    <x v="3"/>
    <x v="19"/>
    <x v="1445"/>
    <x v="1445"/>
  </r>
  <r>
    <x v="1446"/>
    <x v="1446"/>
    <x v="1444"/>
    <n v="900"/>
    <n v="0"/>
    <x v="2"/>
    <x v="13"/>
    <s v="EUR"/>
    <x v="1446"/>
    <x v="1446"/>
    <b v="0"/>
    <n v="0"/>
    <x v="1"/>
    <x v="22"/>
    <x v="109"/>
    <e v="#DIV/0!"/>
    <x v="3"/>
    <x v="19"/>
    <x v="1446"/>
    <x v="1446"/>
  </r>
  <r>
    <x v="1447"/>
    <x v="1447"/>
    <x v="1445"/>
    <n v="500000"/>
    <n v="75"/>
    <x v="2"/>
    <x v="0"/>
    <s v="USD"/>
    <x v="1447"/>
    <x v="1447"/>
    <b v="0"/>
    <n v="3"/>
    <x v="1"/>
    <x v="22"/>
    <x v="1128"/>
    <n v="25"/>
    <x v="3"/>
    <x v="19"/>
    <x v="1447"/>
    <x v="1447"/>
  </r>
  <r>
    <x v="1448"/>
    <x v="1448"/>
    <x v="1446"/>
    <n v="200000"/>
    <n v="0"/>
    <x v="2"/>
    <x v="2"/>
    <s v="AUD"/>
    <x v="1448"/>
    <x v="1448"/>
    <b v="0"/>
    <n v="0"/>
    <x v="1"/>
    <x v="22"/>
    <x v="109"/>
    <e v="#DIV/0!"/>
    <x v="3"/>
    <x v="19"/>
    <x v="1448"/>
    <x v="1448"/>
  </r>
  <r>
    <x v="1449"/>
    <x v="1449"/>
    <x v="1447"/>
    <n v="8888"/>
    <n v="0"/>
    <x v="2"/>
    <x v="0"/>
    <s v="USD"/>
    <x v="1449"/>
    <x v="1449"/>
    <b v="0"/>
    <n v="0"/>
    <x v="1"/>
    <x v="22"/>
    <x v="109"/>
    <e v="#DIV/0!"/>
    <x v="3"/>
    <x v="19"/>
    <x v="1449"/>
    <x v="1449"/>
  </r>
  <r>
    <x v="1450"/>
    <x v="1450"/>
    <x v="1448"/>
    <n v="100000"/>
    <n v="1"/>
    <x v="2"/>
    <x v="0"/>
    <s v="USD"/>
    <x v="1450"/>
    <x v="1450"/>
    <b v="0"/>
    <n v="1"/>
    <x v="1"/>
    <x v="22"/>
    <x v="1129"/>
    <n v="1"/>
    <x v="3"/>
    <x v="19"/>
    <x v="1450"/>
    <x v="1450"/>
  </r>
  <r>
    <x v="1451"/>
    <x v="1451"/>
    <x v="1449"/>
    <n v="18950"/>
    <n v="2"/>
    <x v="1"/>
    <x v="0"/>
    <s v="USD"/>
    <x v="1451"/>
    <x v="1451"/>
    <b v="0"/>
    <n v="2"/>
    <x v="1"/>
    <x v="22"/>
    <x v="1130"/>
    <n v="1"/>
    <x v="3"/>
    <x v="19"/>
    <x v="1451"/>
    <x v="1451"/>
  </r>
  <r>
    <x v="1452"/>
    <x v="1452"/>
    <x v="1450"/>
    <n v="14000"/>
    <n v="0"/>
    <x v="1"/>
    <x v="0"/>
    <s v="USD"/>
    <x v="1452"/>
    <x v="1452"/>
    <b v="0"/>
    <n v="0"/>
    <x v="1"/>
    <x v="22"/>
    <x v="109"/>
    <e v="#DIV/0!"/>
    <x v="3"/>
    <x v="19"/>
    <x v="1452"/>
    <x v="1452"/>
  </r>
  <r>
    <x v="1453"/>
    <x v="1453"/>
    <x v="1451"/>
    <n v="25000"/>
    <n v="0"/>
    <x v="1"/>
    <x v="6"/>
    <s v="EUR"/>
    <x v="1453"/>
    <x v="1453"/>
    <b v="0"/>
    <n v="0"/>
    <x v="1"/>
    <x v="22"/>
    <x v="109"/>
    <e v="#DIV/0!"/>
    <x v="3"/>
    <x v="19"/>
    <x v="1453"/>
    <x v="1453"/>
  </r>
  <r>
    <x v="1454"/>
    <x v="1454"/>
    <x v="1452"/>
    <n v="1750"/>
    <n v="15"/>
    <x v="1"/>
    <x v="3"/>
    <s v="EUR"/>
    <x v="1454"/>
    <x v="1454"/>
    <b v="0"/>
    <n v="1"/>
    <x v="1"/>
    <x v="22"/>
    <x v="719"/>
    <n v="15"/>
    <x v="3"/>
    <x v="19"/>
    <x v="1454"/>
    <x v="1454"/>
  </r>
  <r>
    <x v="1455"/>
    <x v="1455"/>
    <x v="1453"/>
    <n v="15000"/>
    <n v="1575"/>
    <x v="1"/>
    <x v="0"/>
    <s v="USD"/>
    <x v="1455"/>
    <x v="1455"/>
    <b v="0"/>
    <n v="7"/>
    <x v="1"/>
    <x v="22"/>
    <x v="1131"/>
    <n v="225"/>
    <x v="3"/>
    <x v="19"/>
    <x v="1455"/>
    <x v="1455"/>
  </r>
  <r>
    <x v="1456"/>
    <x v="1456"/>
    <x v="1454"/>
    <n v="5000"/>
    <n v="145"/>
    <x v="1"/>
    <x v="13"/>
    <s v="EUR"/>
    <x v="1456"/>
    <x v="1456"/>
    <b v="0"/>
    <n v="3"/>
    <x v="1"/>
    <x v="22"/>
    <x v="1132"/>
    <n v="48.333333333333336"/>
    <x v="3"/>
    <x v="19"/>
    <x v="1456"/>
    <x v="1456"/>
  </r>
  <r>
    <x v="1457"/>
    <x v="1457"/>
    <x v="1455"/>
    <n v="6000"/>
    <n v="0"/>
    <x v="1"/>
    <x v="0"/>
    <s v="USD"/>
    <x v="1457"/>
    <x v="1457"/>
    <b v="0"/>
    <n v="0"/>
    <x v="1"/>
    <x v="22"/>
    <x v="109"/>
    <e v="#DIV/0!"/>
    <x v="3"/>
    <x v="19"/>
    <x v="1457"/>
    <x v="1457"/>
  </r>
  <r>
    <x v="1458"/>
    <x v="1458"/>
    <x v="1456"/>
    <n v="5000"/>
    <n v="0"/>
    <x v="1"/>
    <x v="0"/>
    <s v="USD"/>
    <x v="1458"/>
    <x v="1458"/>
    <b v="0"/>
    <n v="0"/>
    <x v="1"/>
    <x v="22"/>
    <x v="109"/>
    <e v="#DIV/0!"/>
    <x v="3"/>
    <x v="19"/>
    <x v="1458"/>
    <x v="1458"/>
  </r>
  <r>
    <x v="1459"/>
    <x v="1459"/>
    <x v="1457"/>
    <n v="37000"/>
    <n v="0"/>
    <x v="1"/>
    <x v="8"/>
    <s v="DKK"/>
    <x v="1459"/>
    <x v="1459"/>
    <b v="0"/>
    <n v="0"/>
    <x v="1"/>
    <x v="22"/>
    <x v="109"/>
    <e v="#DIV/0!"/>
    <x v="3"/>
    <x v="19"/>
    <x v="1459"/>
    <x v="1459"/>
  </r>
  <r>
    <x v="1460"/>
    <x v="1460"/>
    <x v="1458"/>
    <n v="25000000"/>
    <n v="0"/>
    <x v="1"/>
    <x v="0"/>
    <s v="USD"/>
    <x v="1460"/>
    <x v="1460"/>
    <b v="0"/>
    <n v="0"/>
    <x v="1"/>
    <x v="22"/>
    <x v="109"/>
    <e v="#DIV/0!"/>
    <x v="3"/>
    <x v="19"/>
    <x v="1460"/>
    <x v="1460"/>
  </r>
  <r>
    <x v="1461"/>
    <x v="1461"/>
    <x v="1459"/>
    <n v="15000"/>
    <n v="15186.69"/>
    <x v="0"/>
    <x v="0"/>
    <s v="USD"/>
    <x v="1461"/>
    <x v="1461"/>
    <b v="1"/>
    <n v="340"/>
    <x v="0"/>
    <x v="23"/>
    <x v="1133"/>
    <n v="44.66673529411765"/>
    <x v="3"/>
    <x v="20"/>
    <x v="1461"/>
    <x v="1461"/>
  </r>
  <r>
    <x v="1462"/>
    <x v="1462"/>
    <x v="1460"/>
    <n v="4000"/>
    <n v="4340.7"/>
    <x v="0"/>
    <x v="0"/>
    <s v="USD"/>
    <x v="1462"/>
    <x v="1462"/>
    <b v="1"/>
    <n v="150"/>
    <x v="0"/>
    <x v="23"/>
    <x v="1134"/>
    <n v="28.937999999999999"/>
    <x v="3"/>
    <x v="20"/>
    <x v="1462"/>
    <x v="1462"/>
  </r>
  <r>
    <x v="1463"/>
    <x v="1463"/>
    <x v="1461"/>
    <n v="600"/>
    <n v="886"/>
    <x v="0"/>
    <x v="0"/>
    <s v="USD"/>
    <x v="1463"/>
    <x v="1463"/>
    <b v="1"/>
    <n v="25"/>
    <x v="0"/>
    <x v="23"/>
    <x v="1135"/>
    <n v="35.44"/>
    <x v="3"/>
    <x v="20"/>
    <x v="1463"/>
    <x v="1463"/>
  </r>
  <r>
    <x v="1464"/>
    <x v="1464"/>
    <x v="1462"/>
    <n v="5000"/>
    <n v="8160"/>
    <x v="0"/>
    <x v="0"/>
    <s v="USD"/>
    <x v="1464"/>
    <x v="1464"/>
    <b v="1"/>
    <n v="234"/>
    <x v="0"/>
    <x v="23"/>
    <x v="1136"/>
    <n v="34.871794871794869"/>
    <x v="3"/>
    <x v="20"/>
    <x v="1464"/>
    <x v="1464"/>
  </r>
  <r>
    <x v="1465"/>
    <x v="1465"/>
    <x v="1463"/>
    <n v="30000"/>
    <n v="136924.35"/>
    <x v="0"/>
    <x v="0"/>
    <s v="USD"/>
    <x v="1465"/>
    <x v="1465"/>
    <b v="1"/>
    <n v="2602"/>
    <x v="0"/>
    <x v="23"/>
    <x v="1137"/>
    <n v="52.622732513451197"/>
    <x v="3"/>
    <x v="20"/>
    <x v="1465"/>
    <x v="1465"/>
  </r>
  <r>
    <x v="1466"/>
    <x v="1466"/>
    <x v="1464"/>
    <n v="16000"/>
    <n v="17260.37"/>
    <x v="0"/>
    <x v="0"/>
    <s v="USD"/>
    <x v="1466"/>
    <x v="1466"/>
    <b v="1"/>
    <n v="248"/>
    <x v="0"/>
    <x v="23"/>
    <x v="1138"/>
    <n v="69.598266129032254"/>
    <x v="3"/>
    <x v="20"/>
    <x v="1466"/>
    <x v="1466"/>
  </r>
  <r>
    <x v="1467"/>
    <x v="1467"/>
    <x v="1465"/>
    <n v="40000"/>
    <n v="46032"/>
    <x v="0"/>
    <x v="0"/>
    <s v="USD"/>
    <x v="1467"/>
    <x v="1467"/>
    <b v="1"/>
    <n v="600"/>
    <x v="0"/>
    <x v="23"/>
    <x v="1139"/>
    <n v="76.72"/>
    <x v="3"/>
    <x v="20"/>
    <x v="1467"/>
    <x v="1467"/>
  </r>
  <r>
    <x v="1468"/>
    <x v="1468"/>
    <x v="1466"/>
    <n v="9500"/>
    <n v="9725"/>
    <x v="0"/>
    <x v="0"/>
    <s v="USD"/>
    <x v="1468"/>
    <x v="1468"/>
    <b v="1"/>
    <n v="293"/>
    <x v="0"/>
    <x v="23"/>
    <x v="1140"/>
    <n v="33.191126279863482"/>
    <x v="3"/>
    <x v="20"/>
    <x v="1468"/>
    <x v="1468"/>
  </r>
  <r>
    <x v="1469"/>
    <x v="1469"/>
    <x v="1467"/>
    <n v="44250"/>
    <n v="47978"/>
    <x v="0"/>
    <x v="0"/>
    <s v="USD"/>
    <x v="1469"/>
    <x v="1469"/>
    <b v="1"/>
    <n v="321"/>
    <x v="0"/>
    <x v="23"/>
    <x v="1141"/>
    <n v="149.46417445482865"/>
    <x v="3"/>
    <x v="20"/>
    <x v="1469"/>
    <x v="1469"/>
  </r>
  <r>
    <x v="1470"/>
    <x v="1470"/>
    <x v="1468"/>
    <n v="1500"/>
    <n v="1877"/>
    <x v="0"/>
    <x v="0"/>
    <s v="USD"/>
    <x v="1470"/>
    <x v="1470"/>
    <b v="1"/>
    <n v="81"/>
    <x v="0"/>
    <x v="23"/>
    <x v="1142"/>
    <n v="23.172839506172838"/>
    <x v="3"/>
    <x v="20"/>
    <x v="1470"/>
    <x v="1470"/>
  </r>
  <r>
    <x v="1471"/>
    <x v="1471"/>
    <x v="1469"/>
    <n v="32000"/>
    <n v="33229"/>
    <x v="0"/>
    <x v="0"/>
    <s v="USD"/>
    <x v="1471"/>
    <x v="1471"/>
    <b v="1"/>
    <n v="343"/>
    <x v="0"/>
    <x v="23"/>
    <x v="1143"/>
    <n v="96.877551020408163"/>
    <x v="3"/>
    <x v="20"/>
    <x v="1471"/>
    <x v="1471"/>
  </r>
  <r>
    <x v="1472"/>
    <x v="1472"/>
    <x v="1470"/>
    <n v="25000"/>
    <n v="34676"/>
    <x v="0"/>
    <x v="0"/>
    <s v="USD"/>
    <x v="1472"/>
    <x v="1472"/>
    <b v="1"/>
    <n v="336"/>
    <x v="0"/>
    <x v="23"/>
    <x v="1144"/>
    <n v="103.20238095238095"/>
    <x v="3"/>
    <x v="20"/>
    <x v="1472"/>
    <x v="1472"/>
  </r>
  <r>
    <x v="1473"/>
    <x v="1473"/>
    <x v="1471"/>
    <n v="1500"/>
    <n v="1807.74"/>
    <x v="0"/>
    <x v="0"/>
    <s v="USD"/>
    <x v="1473"/>
    <x v="1473"/>
    <b v="1"/>
    <n v="47"/>
    <x v="0"/>
    <x v="23"/>
    <x v="1145"/>
    <n v="38.462553191489363"/>
    <x v="3"/>
    <x v="20"/>
    <x v="1473"/>
    <x v="1473"/>
  </r>
  <r>
    <x v="1474"/>
    <x v="1474"/>
    <x v="1472"/>
    <n v="3000"/>
    <n v="3368"/>
    <x v="0"/>
    <x v="0"/>
    <s v="USD"/>
    <x v="1474"/>
    <x v="1474"/>
    <b v="1"/>
    <n v="76"/>
    <x v="0"/>
    <x v="23"/>
    <x v="1146"/>
    <n v="44.315789473684212"/>
    <x v="3"/>
    <x v="20"/>
    <x v="1474"/>
    <x v="1474"/>
  </r>
  <r>
    <x v="1475"/>
    <x v="1475"/>
    <x v="1473"/>
    <n v="15000"/>
    <n v="28300.45"/>
    <x v="0"/>
    <x v="0"/>
    <s v="USD"/>
    <x v="1475"/>
    <x v="1475"/>
    <b v="1"/>
    <n v="441"/>
    <x v="0"/>
    <x v="23"/>
    <x v="1147"/>
    <n v="64.173356009070289"/>
    <x v="3"/>
    <x v="20"/>
    <x v="1475"/>
    <x v="1475"/>
  </r>
  <r>
    <x v="1476"/>
    <x v="1476"/>
    <x v="1474"/>
    <n v="6000"/>
    <n v="39693.279999999999"/>
    <x v="0"/>
    <x v="0"/>
    <s v="USD"/>
    <x v="1476"/>
    <x v="1476"/>
    <b v="1"/>
    <n v="916"/>
    <x v="0"/>
    <x v="23"/>
    <x v="1148"/>
    <n v="43.333275109170302"/>
    <x v="3"/>
    <x v="20"/>
    <x v="1476"/>
    <x v="1476"/>
  </r>
  <r>
    <x v="1477"/>
    <x v="1477"/>
    <x v="1475"/>
    <n v="30000"/>
    <n v="33393"/>
    <x v="0"/>
    <x v="0"/>
    <s v="USD"/>
    <x v="1477"/>
    <x v="1477"/>
    <b v="1"/>
    <n v="369"/>
    <x v="0"/>
    <x v="23"/>
    <x v="1149"/>
    <n v="90.495934959349597"/>
    <x v="3"/>
    <x v="20"/>
    <x v="1477"/>
    <x v="1477"/>
  </r>
  <r>
    <x v="1478"/>
    <x v="1478"/>
    <x v="1476"/>
    <n v="50000"/>
    <n v="590807.11"/>
    <x v="0"/>
    <x v="0"/>
    <s v="USD"/>
    <x v="1478"/>
    <x v="1478"/>
    <b v="1"/>
    <n v="20242"/>
    <x v="0"/>
    <x v="23"/>
    <x v="1150"/>
    <n v="29.187190495010373"/>
    <x v="3"/>
    <x v="20"/>
    <x v="1478"/>
    <x v="1478"/>
  </r>
  <r>
    <x v="1479"/>
    <x v="1479"/>
    <x v="1477"/>
    <n v="1600"/>
    <n v="2198"/>
    <x v="0"/>
    <x v="0"/>
    <s v="USD"/>
    <x v="1479"/>
    <x v="1479"/>
    <b v="1"/>
    <n v="71"/>
    <x v="0"/>
    <x v="23"/>
    <x v="1151"/>
    <n v="30.95774647887324"/>
    <x v="3"/>
    <x v="20"/>
    <x v="1479"/>
    <x v="1479"/>
  </r>
  <r>
    <x v="1480"/>
    <x v="1480"/>
    <x v="1478"/>
    <n v="50000"/>
    <n v="58520.2"/>
    <x v="0"/>
    <x v="0"/>
    <s v="USD"/>
    <x v="1480"/>
    <x v="1480"/>
    <b v="1"/>
    <n v="635"/>
    <x v="0"/>
    <x v="23"/>
    <x v="1152"/>
    <n v="92.157795275590544"/>
    <x v="3"/>
    <x v="20"/>
    <x v="1480"/>
    <x v="1480"/>
  </r>
  <r>
    <x v="1481"/>
    <x v="1481"/>
    <x v="1479"/>
    <n v="5000"/>
    <n v="105"/>
    <x v="2"/>
    <x v="5"/>
    <s v="CAD"/>
    <x v="1481"/>
    <x v="1481"/>
    <b v="0"/>
    <n v="6"/>
    <x v="1"/>
    <x v="10"/>
    <x v="1153"/>
    <n v="17.5"/>
    <x v="3"/>
    <x v="10"/>
    <x v="1481"/>
    <x v="1481"/>
  </r>
  <r>
    <x v="1482"/>
    <x v="1482"/>
    <x v="1480"/>
    <n v="5000"/>
    <n v="5"/>
    <x v="2"/>
    <x v="0"/>
    <s v="USD"/>
    <x v="1482"/>
    <x v="1482"/>
    <b v="0"/>
    <n v="1"/>
    <x v="1"/>
    <x v="10"/>
    <x v="370"/>
    <n v="5"/>
    <x v="3"/>
    <x v="10"/>
    <x v="1482"/>
    <x v="1482"/>
  </r>
  <r>
    <x v="1483"/>
    <x v="1483"/>
    <x v="1481"/>
    <n v="7000"/>
    <n v="50"/>
    <x v="2"/>
    <x v="0"/>
    <s v="USD"/>
    <x v="1483"/>
    <x v="1483"/>
    <b v="0"/>
    <n v="2"/>
    <x v="1"/>
    <x v="10"/>
    <x v="1154"/>
    <n v="25"/>
    <x v="3"/>
    <x v="10"/>
    <x v="1483"/>
    <x v="1483"/>
  </r>
  <r>
    <x v="1484"/>
    <x v="1484"/>
    <x v="1482"/>
    <n v="2000"/>
    <n v="0"/>
    <x v="2"/>
    <x v="0"/>
    <s v="USD"/>
    <x v="1484"/>
    <x v="1484"/>
    <b v="0"/>
    <n v="0"/>
    <x v="1"/>
    <x v="10"/>
    <x v="109"/>
    <e v="#DIV/0!"/>
    <x v="3"/>
    <x v="10"/>
    <x v="1484"/>
    <x v="1484"/>
  </r>
  <r>
    <x v="1485"/>
    <x v="1485"/>
    <x v="1483"/>
    <n v="6700"/>
    <n v="150"/>
    <x v="2"/>
    <x v="0"/>
    <s v="USD"/>
    <x v="1485"/>
    <x v="1485"/>
    <b v="0"/>
    <n v="3"/>
    <x v="1"/>
    <x v="10"/>
    <x v="1155"/>
    <n v="50"/>
    <x v="3"/>
    <x v="10"/>
    <x v="1485"/>
    <x v="1485"/>
  </r>
  <r>
    <x v="1486"/>
    <x v="1486"/>
    <x v="1484"/>
    <n v="20000"/>
    <n v="48"/>
    <x v="2"/>
    <x v="0"/>
    <s v="USD"/>
    <x v="1486"/>
    <x v="1486"/>
    <b v="0"/>
    <n v="3"/>
    <x v="1"/>
    <x v="10"/>
    <x v="1156"/>
    <n v="16"/>
    <x v="3"/>
    <x v="10"/>
    <x v="1486"/>
    <x v="1486"/>
  </r>
  <r>
    <x v="1487"/>
    <x v="1487"/>
    <x v="1485"/>
    <n v="10000"/>
    <n v="0"/>
    <x v="2"/>
    <x v="0"/>
    <s v="USD"/>
    <x v="1487"/>
    <x v="1487"/>
    <b v="0"/>
    <n v="0"/>
    <x v="1"/>
    <x v="10"/>
    <x v="109"/>
    <e v="#DIV/0!"/>
    <x v="3"/>
    <x v="10"/>
    <x v="1487"/>
    <x v="1487"/>
  </r>
  <r>
    <x v="1488"/>
    <x v="1488"/>
    <x v="1486"/>
    <n v="15000"/>
    <n v="360"/>
    <x v="2"/>
    <x v="2"/>
    <s v="AUD"/>
    <x v="1488"/>
    <x v="1488"/>
    <b v="0"/>
    <n v="6"/>
    <x v="1"/>
    <x v="10"/>
    <x v="365"/>
    <n v="60"/>
    <x v="3"/>
    <x v="10"/>
    <x v="1488"/>
    <x v="1488"/>
  </r>
  <r>
    <x v="1489"/>
    <x v="1489"/>
    <x v="1487"/>
    <n v="5000"/>
    <n v="0"/>
    <x v="2"/>
    <x v="0"/>
    <s v="USD"/>
    <x v="1489"/>
    <x v="1489"/>
    <b v="0"/>
    <n v="0"/>
    <x v="1"/>
    <x v="10"/>
    <x v="109"/>
    <e v="#DIV/0!"/>
    <x v="3"/>
    <x v="10"/>
    <x v="1489"/>
    <x v="1489"/>
  </r>
  <r>
    <x v="1490"/>
    <x v="1490"/>
    <x v="1488"/>
    <n v="2900"/>
    <n v="895"/>
    <x v="2"/>
    <x v="0"/>
    <s v="USD"/>
    <x v="1490"/>
    <x v="1490"/>
    <b v="0"/>
    <n v="19"/>
    <x v="1"/>
    <x v="10"/>
    <x v="1157"/>
    <n v="47.10526315789474"/>
    <x v="3"/>
    <x v="10"/>
    <x v="1490"/>
    <x v="1490"/>
  </r>
  <r>
    <x v="1491"/>
    <x v="1491"/>
    <x v="1489"/>
    <n v="1200"/>
    <n v="100"/>
    <x v="2"/>
    <x v="0"/>
    <s v="USD"/>
    <x v="1491"/>
    <x v="1491"/>
    <b v="0"/>
    <n v="1"/>
    <x v="1"/>
    <x v="10"/>
    <x v="1158"/>
    <n v="100"/>
    <x v="3"/>
    <x v="10"/>
    <x v="1491"/>
    <x v="1491"/>
  </r>
  <r>
    <x v="1492"/>
    <x v="1492"/>
    <x v="1490"/>
    <n v="4000"/>
    <n v="30"/>
    <x v="2"/>
    <x v="0"/>
    <s v="USD"/>
    <x v="1492"/>
    <x v="1492"/>
    <b v="0"/>
    <n v="2"/>
    <x v="1"/>
    <x v="10"/>
    <x v="571"/>
    <n v="15"/>
    <x v="3"/>
    <x v="10"/>
    <x v="1492"/>
    <x v="1492"/>
  </r>
  <r>
    <x v="1493"/>
    <x v="1493"/>
    <x v="1491"/>
    <n v="2400"/>
    <n v="0"/>
    <x v="2"/>
    <x v="0"/>
    <s v="USD"/>
    <x v="1493"/>
    <x v="1493"/>
    <b v="0"/>
    <n v="0"/>
    <x v="1"/>
    <x v="10"/>
    <x v="109"/>
    <e v="#DIV/0!"/>
    <x v="3"/>
    <x v="10"/>
    <x v="1493"/>
    <x v="1493"/>
  </r>
  <r>
    <x v="1494"/>
    <x v="1494"/>
    <x v="1492"/>
    <n v="5000"/>
    <n v="445"/>
    <x v="2"/>
    <x v="0"/>
    <s v="USD"/>
    <x v="1494"/>
    <x v="1494"/>
    <b v="0"/>
    <n v="11"/>
    <x v="1"/>
    <x v="10"/>
    <x v="1159"/>
    <n v="40.454545454545453"/>
    <x v="3"/>
    <x v="10"/>
    <x v="1494"/>
    <x v="1494"/>
  </r>
  <r>
    <x v="1495"/>
    <x v="1495"/>
    <x v="1493"/>
    <n v="2000"/>
    <n v="0"/>
    <x v="2"/>
    <x v="0"/>
    <s v="USD"/>
    <x v="1495"/>
    <x v="1495"/>
    <b v="0"/>
    <n v="0"/>
    <x v="1"/>
    <x v="10"/>
    <x v="109"/>
    <e v="#DIV/0!"/>
    <x v="3"/>
    <x v="10"/>
    <x v="1495"/>
    <x v="1495"/>
  </r>
  <r>
    <x v="1496"/>
    <x v="1496"/>
    <x v="1494"/>
    <n v="1500"/>
    <n v="0"/>
    <x v="2"/>
    <x v="0"/>
    <s v="USD"/>
    <x v="1496"/>
    <x v="1496"/>
    <b v="0"/>
    <n v="0"/>
    <x v="1"/>
    <x v="10"/>
    <x v="109"/>
    <e v="#DIV/0!"/>
    <x v="3"/>
    <x v="10"/>
    <x v="1496"/>
    <x v="1496"/>
  </r>
  <r>
    <x v="1497"/>
    <x v="1497"/>
    <x v="1495"/>
    <n v="15000"/>
    <n v="1"/>
    <x v="2"/>
    <x v="0"/>
    <s v="USD"/>
    <x v="1497"/>
    <x v="1497"/>
    <b v="0"/>
    <n v="1"/>
    <x v="1"/>
    <x v="10"/>
    <x v="440"/>
    <n v="1"/>
    <x v="3"/>
    <x v="10"/>
    <x v="1497"/>
    <x v="1497"/>
  </r>
  <r>
    <x v="1498"/>
    <x v="1498"/>
    <x v="1496"/>
    <n v="3000"/>
    <n v="57"/>
    <x v="2"/>
    <x v="0"/>
    <s v="USD"/>
    <x v="1498"/>
    <x v="1498"/>
    <b v="0"/>
    <n v="3"/>
    <x v="1"/>
    <x v="10"/>
    <x v="1160"/>
    <n v="19"/>
    <x v="3"/>
    <x v="10"/>
    <x v="1498"/>
    <x v="1498"/>
  </r>
  <r>
    <x v="1499"/>
    <x v="1499"/>
    <x v="1497"/>
    <n v="2000"/>
    <n v="5"/>
    <x v="2"/>
    <x v="0"/>
    <s v="USD"/>
    <x v="1499"/>
    <x v="1499"/>
    <b v="0"/>
    <n v="1"/>
    <x v="1"/>
    <x v="10"/>
    <x v="1161"/>
    <n v="5"/>
    <x v="3"/>
    <x v="10"/>
    <x v="1499"/>
    <x v="1499"/>
  </r>
  <r>
    <x v="1500"/>
    <x v="1500"/>
    <x v="1498"/>
    <n v="2800"/>
    <n v="701"/>
    <x v="2"/>
    <x v="0"/>
    <s v="USD"/>
    <x v="1500"/>
    <x v="1500"/>
    <b v="0"/>
    <n v="15"/>
    <x v="1"/>
    <x v="10"/>
    <x v="1162"/>
    <n v="46.733333333333334"/>
    <x v="3"/>
    <x v="10"/>
    <x v="1500"/>
    <x v="1500"/>
  </r>
  <r>
    <x v="1501"/>
    <x v="1501"/>
    <x v="1499"/>
    <n v="52000"/>
    <n v="86492"/>
    <x v="0"/>
    <x v="5"/>
    <s v="CAD"/>
    <x v="1501"/>
    <x v="1501"/>
    <b v="1"/>
    <n v="885"/>
    <x v="0"/>
    <x v="20"/>
    <x v="1163"/>
    <n v="97.731073446327684"/>
    <x v="8"/>
    <x v="18"/>
    <x v="1501"/>
    <x v="1501"/>
  </r>
  <r>
    <x v="1502"/>
    <x v="1502"/>
    <x v="1500"/>
    <n v="22000"/>
    <n v="22318"/>
    <x v="0"/>
    <x v="1"/>
    <s v="GBP"/>
    <x v="1502"/>
    <x v="1502"/>
    <b v="1"/>
    <n v="329"/>
    <x v="0"/>
    <x v="20"/>
    <x v="1164"/>
    <n v="67.835866261398181"/>
    <x v="8"/>
    <x v="18"/>
    <x v="1502"/>
    <x v="1502"/>
  </r>
  <r>
    <x v="1503"/>
    <x v="1503"/>
    <x v="1501"/>
    <n v="3750"/>
    <n v="4045.93"/>
    <x v="0"/>
    <x v="18"/>
    <s v="EUR"/>
    <x v="1503"/>
    <x v="1503"/>
    <b v="1"/>
    <n v="71"/>
    <x v="0"/>
    <x v="20"/>
    <x v="1165"/>
    <n v="56.98492957746479"/>
    <x v="8"/>
    <x v="18"/>
    <x v="1503"/>
    <x v="1503"/>
  </r>
  <r>
    <x v="1504"/>
    <x v="1504"/>
    <x v="1502"/>
    <n v="6500"/>
    <n v="18066"/>
    <x v="0"/>
    <x v="1"/>
    <s v="GBP"/>
    <x v="1504"/>
    <x v="1504"/>
    <b v="1"/>
    <n v="269"/>
    <x v="0"/>
    <x v="20"/>
    <x v="1166"/>
    <n v="67.159851301115239"/>
    <x v="8"/>
    <x v="18"/>
    <x v="1504"/>
    <x v="1504"/>
  </r>
  <r>
    <x v="1505"/>
    <x v="1505"/>
    <x v="1503"/>
    <n v="16000"/>
    <n v="16573"/>
    <x v="0"/>
    <x v="12"/>
    <s v="EUR"/>
    <x v="1505"/>
    <x v="1505"/>
    <b v="1"/>
    <n v="345"/>
    <x v="0"/>
    <x v="20"/>
    <x v="1167"/>
    <n v="48.037681159420288"/>
    <x v="8"/>
    <x v="18"/>
    <x v="1505"/>
    <x v="1505"/>
  </r>
  <r>
    <x v="1506"/>
    <x v="1506"/>
    <x v="1504"/>
    <n v="1500"/>
    <n v="1671"/>
    <x v="0"/>
    <x v="1"/>
    <s v="GBP"/>
    <x v="1506"/>
    <x v="1506"/>
    <b v="1"/>
    <n v="43"/>
    <x v="0"/>
    <x v="20"/>
    <x v="209"/>
    <n v="38.860465116279073"/>
    <x v="8"/>
    <x v="18"/>
    <x v="1506"/>
    <x v="1506"/>
  </r>
  <r>
    <x v="1507"/>
    <x v="1507"/>
    <x v="1505"/>
    <n v="1200"/>
    <n v="2580"/>
    <x v="0"/>
    <x v="0"/>
    <s v="USD"/>
    <x v="1507"/>
    <x v="1507"/>
    <b v="1"/>
    <n v="33"/>
    <x v="0"/>
    <x v="20"/>
    <x v="1168"/>
    <n v="78.181818181818187"/>
    <x v="8"/>
    <x v="18"/>
    <x v="1507"/>
    <x v="1507"/>
  </r>
  <r>
    <x v="1508"/>
    <x v="1508"/>
    <x v="1506"/>
    <n v="18500"/>
    <n v="20491"/>
    <x v="0"/>
    <x v="0"/>
    <s v="USD"/>
    <x v="1508"/>
    <x v="1508"/>
    <b v="1"/>
    <n v="211"/>
    <x v="0"/>
    <x v="20"/>
    <x v="1169"/>
    <n v="97.113744075829388"/>
    <x v="8"/>
    <x v="18"/>
    <x v="1508"/>
    <x v="1508"/>
  </r>
  <r>
    <x v="1509"/>
    <x v="1509"/>
    <x v="1507"/>
    <n v="17500"/>
    <n v="21637.22"/>
    <x v="0"/>
    <x v="12"/>
    <s v="EUR"/>
    <x v="1509"/>
    <x v="1509"/>
    <b v="1"/>
    <n v="196"/>
    <x v="0"/>
    <x v="20"/>
    <x v="1170"/>
    <n v="110.39397959183674"/>
    <x v="8"/>
    <x v="18"/>
    <x v="1509"/>
    <x v="1509"/>
  </r>
  <r>
    <x v="1510"/>
    <x v="1510"/>
    <x v="1508"/>
    <n v="16000"/>
    <n v="16165.6"/>
    <x v="0"/>
    <x v="1"/>
    <s v="GBP"/>
    <x v="1510"/>
    <x v="1510"/>
    <b v="1"/>
    <n v="405"/>
    <x v="0"/>
    <x v="20"/>
    <x v="1171"/>
    <n v="39.91506172839506"/>
    <x v="8"/>
    <x v="18"/>
    <x v="1510"/>
    <x v="1510"/>
  </r>
  <r>
    <x v="1511"/>
    <x v="1511"/>
    <x v="1509"/>
    <n v="14000"/>
    <n v="15651"/>
    <x v="0"/>
    <x v="0"/>
    <s v="USD"/>
    <x v="1511"/>
    <x v="1511"/>
    <b v="1"/>
    <n v="206"/>
    <x v="0"/>
    <x v="20"/>
    <x v="1172"/>
    <n v="75.975728155339809"/>
    <x v="8"/>
    <x v="18"/>
    <x v="1511"/>
    <x v="1511"/>
  </r>
  <r>
    <x v="1512"/>
    <x v="1512"/>
    <x v="1510"/>
    <n v="3500"/>
    <n v="19557"/>
    <x v="0"/>
    <x v="0"/>
    <s v="USD"/>
    <x v="1512"/>
    <x v="1512"/>
    <b v="1"/>
    <n v="335"/>
    <x v="0"/>
    <x v="20"/>
    <x v="1173"/>
    <n v="58.379104477611939"/>
    <x v="8"/>
    <x v="18"/>
    <x v="1512"/>
    <x v="1512"/>
  </r>
  <r>
    <x v="1513"/>
    <x v="1513"/>
    <x v="1511"/>
    <n v="8000"/>
    <n v="12001.5"/>
    <x v="0"/>
    <x v="1"/>
    <s v="GBP"/>
    <x v="1513"/>
    <x v="1513"/>
    <b v="1"/>
    <n v="215"/>
    <x v="0"/>
    <x v="20"/>
    <x v="1174"/>
    <n v="55.82093023255814"/>
    <x v="8"/>
    <x v="18"/>
    <x v="1513"/>
    <x v="1513"/>
  </r>
  <r>
    <x v="1514"/>
    <x v="1514"/>
    <x v="1512"/>
    <n v="25000"/>
    <n v="26619"/>
    <x v="0"/>
    <x v="0"/>
    <s v="USD"/>
    <x v="1514"/>
    <x v="1514"/>
    <b v="1"/>
    <n v="176"/>
    <x v="0"/>
    <x v="20"/>
    <x v="1175"/>
    <n v="151.24431818181819"/>
    <x v="8"/>
    <x v="18"/>
    <x v="1514"/>
    <x v="1514"/>
  </r>
  <r>
    <x v="1515"/>
    <x v="1515"/>
    <x v="1513"/>
    <n v="300000"/>
    <n v="471567"/>
    <x v="0"/>
    <x v="10"/>
    <s v="NOK"/>
    <x v="1515"/>
    <x v="1515"/>
    <b v="1"/>
    <n v="555"/>
    <x v="0"/>
    <x v="20"/>
    <x v="1176"/>
    <n v="849.67027027027029"/>
    <x v="8"/>
    <x v="18"/>
    <x v="1515"/>
    <x v="1515"/>
  </r>
  <r>
    <x v="1516"/>
    <x v="1516"/>
    <x v="1514"/>
    <n v="17000"/>
    <n v="18472"/>
    <x v="0"/>
    <x v="0"/>
    <s v="USD"/>
    <x v="1516"/>
    <x v="1516"/>
    <b v="1"/>
    <n v="116"/>
    <x v="0"/>
    <x v="20"/>
    <x v="1177"/>
    <n v="159.24137931034483"/>
    <x v="8"/>
    <x v="18"/>
    <x v="1516"/>
    <x v="1516"/>
  </r>
  <r>
    <x v="1517"/>
    <x v="1517"/>
    <x v="1515"/>
    <n v="15000"/>
    <n v="24297"/>
    <x v="0"/>
    <x v="0"/>
    <s v="USD"/>
    <x v="1517"/>
    <x v="1517"/>
    <b v="1"/>
    <n v="615"/>
    <x v="0"/>
    <x v="20"/>
    <x v="1178"/>
    <n v="39.507317073170732"/>
    <x v="8"/>
    <x v="18"/>
    <x v="1517"/>
    <x v="1517"/>
  </r>
  <r>
    <x v="1518"/>
    <x v="1518"/>
    <x v="1516"/>
    <n v="15000"/>
    <n v="30805"/>
    <x v="0"/>
    <x v="0"/>
    <s v="USD"/>
    <x v="1518"/>
    <x v="1518"/>
    <b v="1"/>
    <n v="236"/>
    <x v="0"/>
    <x v="20"/>
    <x v="1179"/>
    <n v="130.52966101694915"/>
    <x v="8"/>
    <x v="18"/>
    <x v="1518"/>
    <x v="1518"/>
  </r>
  <r>
    <x v="1519"/>
    <x v="1519"/>
    <x v="1517"/>
    <n v="9000"/>
    <n v="9302.75"/>
    <x v="0"/>
    <x v="0"/>
    <s v="USD"/>
    <x v="1519"/>
    <x v="1519"/>
    <b v="1"/>
    <n v="145"/>
    <x v="0"/>
    <x v="20"/>
    <x v="1180"/>
    <n v="64.156896551724131"/>
    <x v="8"/>
    <x v="18"/>
    <x v="1519"/>
    <x v="1519"/>
  </r>
  <r>
    <x v="1520"/>
    <x v="1520"/>
    <x v="1518"/>
    <n v="18000"/>
    <n v="18625"/>
    <x v="0"/>
    <x v="0"/>
    <s v="USD"/>
    <x v="1520"/>
    <x v="1520"/>
    <b v="1"/>
    <n v="167"/>
    <x v="0"/>
    <x v="20"/>
    <x v="1181"/>
    <n v="111.52694610778443"/>
    <x v="8"/>
    <x v="18"/>
    <x v="1520"/>
    <x v="1520"/>
  </r>
  <r>
    <x v="1521"/>
    <x v="1521"/>
    <x v="1519"/>
    <n v="37500"/>
    <n v="40055"/>
    <x v="0"/>
    <x v="0"/>
    <s v="USD"/>
    <x v="1521"/>
    <x v="1521"/>
    <b v="1"/>
    <n v="235"/>
    <x v="0"/>
    <x v="20"/>
    <x v="1182"/>
    <n v="170.44680851063831"/>
    <x v="8"/>
    <x v="18"/>
    <x v="1521"/>
    <x v="1521"/>
  </r>
  <r>
    <x v="1522"/>
    <x v="1522"/>
    <x v="1520"/>
    <n v="43500"/>
    <n v="60450.1"/>
    <x v="0"/>
    <x v="0"/>
    <s v="USD"/>
    <x v="1522"/>
    <x v="1522"/>
    <b v="1"/>
    <n v="452"/>
    <x v="0"/>
    <x v="20"/>
    <x v="1183"/>
    <n v="133.7391592920354"/>
    <x v="8"/>
    <x v="18"/>
    <x v="1522"/>
    <x v="1522"/>
  </r>
  <r>
    <x v="1523"/>
    <x v="1523"/>
    <x v="1521"/>
    <n v="18500"/>
    <n v="23096"/>
    <x v="0"/>
    <x v="0"/>
    <s v="USD"/>
    <x v="1523"/>
    <x v="1523"/>
    <b v="1"/>
    <n v="241"/>
    <x v="0"/>
    <x v="20"/>
    <x v="1184"/>
    <n v="95.834024896265561"/>
    <x v="8"/>
    <x v="18"/>
    <x v="1523"/>
    <x v="1523"/>
  </r>
  <r>
    <x v="1524"/>
    <x v="1524"/>
    <x v="1522"/>
    <n v="3000"/>
    <n v="6210"/>
    <x v="0"/>
    <x v="11"/>
    <s v="SEK"/>
    <x v="1524"/>
    <x v="1524"/>
    <b v="1"/>
    <n v="28"/>
    <x v="0"/>
    <x v="20"/>
    <x v="1185"/>
    <n v="221.78571428571428"/>
    <x v="8"/>
    <x v="18"/>
    <x v="1524"/>
    <x v="1524"/>
  </r>
  <r>
    <x v="1525"/>
    <x v="1525"/>
    <x v="1523"/>
    <n v="2600"/>
    <n v="4524.1499999999996"/>
    <x v="0"/>
    <x v="0"/>
    <s v="USD"/>
    <x v="1525"/>
    <x v="1525"/>
    <b v="1"/>
    <n v="140"/>
    <x v="0"/>
    <x v="20"/>
    <x v="1186"/>
    <n v="32.315357142857138"/>
    <x v="8"/>
    <x v="18"/>
    <x v="1525"/>
    <x v="1525"/>
  </r>
  <r>
    <x v="1526"/>
    <x v="1526"/>
    <x v="1524"/>
    <n v="23000"/>
    <n v="27675"/>
    <x v="0"/>
    <x v="0"/>
    <s v="USD"/>
    <x v="1526"/>
    <x v="1526"/>
    <b v="1"/>
    <n v="280"/>
    <x v="0"/>
    <x v="20"/>
    <x v="1187"/>
    <n v="98.839285714285708"/>
    <x v="8"/>
    <x v="18"/>
    <x v="1526"/>
    <x v="1526"/>
  </r>
  <r>
    <x v="1527"/>
    <x v="1527"/>
    <x v="1525"/>
    <n v="3500"/>
    <n v="3865.55"/>
    <x v="0"/>
    <x v="0"/>
    <s v="USD"/>
    <x v="1527"/>
    <x v="1527"/>
    <b v="1"/>
    <n v="70"/>
    <x v="0"/>
    <x v="20"/>
    <x v="1188"/>
    <n v="55.222142857142863"/>
    <x v="8"/>
    <x v="18"/>
    <x v="1527"/>
    <x v="1527"/>
  </r>
  <r>
    <x v="1528"/>
    <x v="1528"/>
    <x v="1526"/>
    <n v="3000"/>
    <n v="8447"/>
    <x v="0"/>
    <x v="0"/>
    <s v="USD"/>
    <x v="1528"/>
    <x v="1528"/>
    <b v="1"/>
    <n v="160"/>
    <x v="0"/>
    <x v="20"/>
    <x v="1189"/>
    <n v="52.793750000000003"/>
    <x v="8"/>
    <x v="18"/>
    <x v="1528"/>
    <x v="1528"/>
  </r>
  <r>
    <x v="1529"/>
    <x v="1529"/>
    <x v="1527"/>
    <n v="19000"/>
    <n v="19129"/>
    <x v="0"/>
    <x v="0"/>
    <s v="USD"/>
    <x v="1529"/>
    <x v="1529"/>
    <b v="1"/>
    <n v="141"/>
    <x v="0"/>
    <x v="20"/>
    <x v="1190"/>
    <n v="135.66666666666666"/>
    <x v="8"/>
    <x v="18"/>
    <x v="1529"/>
    <x v="1529"/>
  </r>
  <r>
    <x v="1530"/>
    <x v="1530"/>
    <x v="1528"/>
    <n v="35000"/>
    <n v="47189"/>
    <x v="0"/>
    <x v="0"/>
    <s v="USD"/>
    <x v="1530"/>
    <x v="1530"/>
    <b v="1"/>
    <n v="874"/>
    <x v="0"/>
    <x v="20"/>
    <x v="1191"/>
    <n v="53.991990846681922"/>
    <x v="8"/>
    <x v="18"/>
    <x v="1530"/>
    <x v="1530"/>
  </r>
  <r>
    <x v="1531"/>
    <x v="1531"/>
    <x v="1529"/>
    <n v="2350"/>
    <n v="4135"/>
    <x v="0"/>
    <x v="0"/>
    <s v="USD"/>
    <x v="1531"/>
    <x v="1531"/>
    <b v="1"/>
    <n v="73"/>
    <x v="0"/>
    <x v="20"/>
    <x v="1192"/>
    <n v="56.643835616438359"/>
    <x v="8"/>
    <x v="18"/>
    <x v="1531"/>
    <x v="1531"/>
  </r>
  <r>
    <x v="1532"/>
    <x v="1532"/>
    <x v="1530"/>
    <n v="5000"/>
    <n v="24201"/>
    <x v="0"/>
    <x v="2"/>
    <s v="AUD"/>
    <x v="1532"/>
    <x v="1532"/>
    <b v="1"/>
    <n v="294"/>
    <x v="0"/>
    <x v="20"/>
    <x v="1193"/>
    <n v="82.316326530612244"/>
    <x v="8"/>
    <x v="18"/>
    <x v="1532"/>
    <x v="1532"/>
  </r>
  <r>
    <x v="1533"/>
    <x v="1533"/>
    <x v="1531"/>
    <n v="45000"/>
    <n v="65313"/>
    <x v="0"/>
    <x v="0"/>
    <s v="USD"/>
    <x v="1533"/>
    <x v="1533"/>
    <b v="1"/>
    <n v="740"/>
    <x v="0"/>
    <x v="20"/>
    <x v="1194"/>
    <n v="88.26081081081081"/>
    <x v="8"/>
    <x v="18"/>
    <x v="1533"/>
    <x v="1533"/>
  </r>
  <r>
    <x v="1534"/>
    <x v="1534"/>
    <x v="1532"/>
    <n v="7500"/>
    <n v="31330"/>
    <x v="0"/>
    <x v="0"/>
    <s v="USD"/>
    <x v="1534"/>
    <x v="1534"/>
    <b v="1"/>
    <n v="369"/>
    <x v="0"/>
    <x v="20"/>
    <x v="1195"/>
    <n v="84.905149051490511"/>
    <x v="8"/>
    <x v="18"/>
    <x v="1534"/>
    <x v="1534"/>
  </r>
  <r>
    <x v="1535"/>
    <x v="1535"/>
    <x v="1533"/>
    <n v="4000"/>
    <n v="5297"/>
    <x v="0"/>
    <x v="0"/>
    <s v="USD"/>
    <x v="1535"/>
    <x v="1535"/>
    <b v="1"/>
    <n v="110"/>
    <x v="0"/>
    <x v="20"/>
    <x v="1196"/>
    <n v="48.154545454545456"/>
    <x v="8"/>
    <x v="18"/>
    <x v="1535"/>
    <x v="1535"/>
  </r>
  <r>
    <x v="1536"/>
    <x v="1536"/>
    <x v="1534"/>
    <n v="12000"/>
    <n v="30037.01"/>
    <x v="0"/>
    <x v="0"/>
    <s v="USD"/>
    <x v="1536"/>
    <x v="1536"/>
    <b v="1"/>
    <n v="455"/>
    <x v="0"/>
    <x v="20"/>
    <x v="1197"/>
    <n v="66.015406593406595"/>
    <x v="8"/>
    <x v="18"/>
    <x v="1536"/>
    <x v="1536"/>
  </r>
  <r>
    <x v="1537"/>
    <x v="1537"/>
    <x v="1535"/>
    <n v="12000"/>
    <n v="21588"/>
    <x v="0"/>
    <x v="12"/>
    <s v="EUR"/>
    <x v="1537"/>
    <x v="1537"/>
    <b v="1"/>
    <n v="224"/>
    <x v="0"/>
    <x v="20"/>
    <x v="1198"/>
    <n v="96.375"/>
    <x v="8"/>
    <x v="18"/>
    <x v="1537"/>
    <x v="1537"/>
  </r>
  <r>
    <x v="1538"/>
    <x v="1538"/>
    <x v="1536"/>
    <n v="7000"/>
    <n v="7184"/>
    <x v="0"/>
    <x v="0"/>
    <s v="USD"/>
    <x v="1538"/>
    <x v="1538"/>
    <b v="1"/>
    <n v="46"/>
    <x v="0"/>
    <x v="20"/>
    <x v="1199"/>
    <n v="156.17391304347825"/>
    <x v="8"/>
    <x v="18"/>
    <x v="1538"/>
    <x v="1538"/>
  </r>
  <r>
    <x v="1539"/>
    <x v="1539"/>
    <x v="1537"/>
    <n v="20000"/>
    <n v="27197.22"/>
    <x v="0"/>
    <x v="0"/>
    <s v="USD"/>
    <x v="1539"/>
    <x v="1539"/>
    <b v="0"/>
    <n v="284"/>
    <x v="0"/>
    <x v="20"/>
    <x v="1200"/>
    <n v="95.764859154929582"/>
    <x v="8"/>
    <x v="18"/>
    <x v="1539"/>
    <x v="1539"/>
  </r>
  <r>
    <x v="1540"/>
    <x v="1540"/>
    <x v="1538"/>
    <n v="15000"/>
    <n v="17680"/>
    <x v="0"/>
    <x v="0"/>
    <s v="USD"/>
    <x v="1540"/>
    <x v="1540"/>
    <b v="1"/>
    <n v="98"/>
    <x v="0"/>
    <x v="20"/>
    <x v="1201"/>
    <n v="180.40816326530611"/>
    <x v="8"/>
    <x v="18"/>
    <x v="1540"/>
    <x v="1540"/>
  </r>
  <r>
    <x v="1541"/>
    <x v="1541"/>
    <x v="1539"/>
    <n v="18000"/>
    <n v="6"/>
    <x v="2"/>
    <x v="0"/>
    <s v="USD"/>
    <x v="1541"/>
    <x v="1541"/>
    <b v="0"/>
    <n v="2"/>
    <x v="1"/>
    <x v="24"/>
    <x v="108"/>
    <n v="3"/>
    <x v="8"/>
    <x v="21"/>
    <x v="1541"/>
    <x v="1541"/>
  </r>
  <r>
    <x v="1542"/>
    <x v="1542"/>
    <x v="1540"/>
    <n v="500"/>
    <n v="20"/>
    <x v="2"/>
    <x v="5"/>
    <s v="CAD"/>
    <x v="1542"/>
    <x v="1542"/>
    <b v="0"/>
    <n v="1"/>
    <x v="1"/>
    <x v="24"/>
    <x v="914"/>
    <n v="20"/>
    <x v="8"/>
    <x v="21"/>
    <x v="1542"/>
    <x v="1542"/>
  </r>
  <r>
    <x v="1543"/>
    <x v="1543"/>
    <x v="1541"/>
    <n v="2250"/>
    <n v="10"/>
    <x v="2"/>
    <x v="0"/>
    <s v="USD"/>
    <x v="1543"/>
    <x v="1543"/>
    <b v="0"/>
    <n v="1"/>
    <x v="1"/>
    <x v="24"/>
    <x v="1202"/>
    <n v="10"/>
    <x v="8"/>
    <x v="21"/>
    <x v="1543"/>
    <x v="1543"/>
  </r>
  <r>
    <x v="1544"/>
    <x v="1544"/>
    <x v="1542"/>
    <n v="1000"/>
    <n v="0"/>
    <x v="2"/>
    <x v="0"/>
    <s v="USD"/>
    <x v="1544"/>
    <x v="1544"/>
    <b v="0"/>
    <n v="0"/>
    <x v="1"/>
    <x v="24"/>
    <x v="109"/>
    <e v="#DIV/0!"/>
    <x v="8"/>
    <x v="21"/>
    <x v="1544"/>
    <x v="1544"/>
  </r>
  <r>
    <x v="1545"/>
    <x v="1545"/>
    <x v="1543"/>
    <n v="3000"/>
    <n v="1"/>
    <x v="2"/>
    <x v="0"/>
    <s v="USD"/>
    <x v="1545"/>
    <x v="1545"/>
    <b v="0"/>
    <n v="1"/>
    <x v="1"/>
    <x v="24"/>
    <x v="108"/>
    <n v="1"/>
    <x v="8"/>
    <x v="21"/>
    <x v="1545"/>
    <x v="1545"/>
  </r>
  <r>
    <x v="1546"/>
    <x v="1546"/>
    <x v="1544"/>
    <n v="1000"/>
    <n v="289"/>
    <x v="2"/>
    <x v="1"/>
    <s v="GBP"/>
    <x v="1546"/>
    <x v="1546"/>
    <b v="0"/>
    <n v="11"/>
    <x v="1"/>
    <x v="24"/>
    <x v="1203"/>
    <n v="26.272727272727273"/>
    <x v="8"/>
    <x v="21"/>
    <x v="1546"/>
    <x v="1546"/>
  </r>
  <r>
    <x v="1547"/>
    <x v="1547"/>
    <x v="1545"/>
    <n v="20"/>
    <n v="0"/>
    <x v="2"/>
    <x v="0"/>
    <s v="USD"/>
    <x v="1547"/>
    <x v="1547"/>
    <b v="0"/>
    <n v="0"/>
    <x v="1"/>
    <x v="24"/>
    <x v="109"/>
    <e v="#DIV/0!"/>
    <x v="8"/>
    <x v="21"/>
    <x v="1547"/>
    <x v="1547"/>
  </r>
  <r>
    <x v="1548"/>
    <x v="1548"/>
    <x v="1546"/>
    <n v="700"/>
    <n v="60"/>
    <x v="2"/>
    <x v="0"/>
    <s v="USD"/>
    <x v="1548"/>
    <x v="1548"/>
    <b v="0"/>
    <n v="1"/>
    <x v="1"/>
    <x v="24"/>
    <x v="1204"/>
    <n v="60"/>
    <x v="8"/>
    <x v="21"/>
    <x v="1548"/>
    <x v="1548"/>
  </r>
  <r>
    <x v="1549"/>
    <x v="1549"/>
    <x v="1547"/>
    <n v="500"/>
    <n v="170"/>
    <x v="2"/>
    <x v="0"/>
    <s v="USD"/>
    <x v="1549"/>
    <x v="1549"/>
    <b v="0"/>
    <n v="6"/>
    <x v="1"/>
    <x v="24"/>
    <x v="481"/>
    <n v="28.333333333333332"/>
    <x v="8"/>
    <x v="21"/>
    <x v="1549"/>
    <x v="1549"/>
  </r>
  <r>
    <x v="1550"/>
    <x v="1550"/>
    <x v="1548"/>
    <n v="750"/>
    <n v="101"/>
    <x v="2"/>
    <x v="1"/>
    <s v="GBP"/>
    <x v="1550"/>
    <x v="1550"/>
    <b v="0"/>
    <n v="7"/>
    <x v="1"/>
    <x v="24"/>
    <x v="1205"/>
    <n v="14.428571428571429"/>
    <x v="8"/>
    <x v="21"/>
    <x v="1550"/>
    <x v="1550"/>
  </r>
  <r>
    <x v="1551"/>
    <x v="1551"/>
    <x v="1549"/>
    <n v="3500"/>
    <n v="0"/>
    <x v="2"/>
    <x v="0"/>
    <s v="USD"/>
    <x v="1551"/>
    <x v="1551"/>
    <b v="0"/>
    <n v="0"/>
    <x v="1"/>
    <x v="24"/>
    <x v="109"/>
    <e v="#DIV/0!"/>
    <x v="8"/>
    <x v="21"/>
    <x v="1551"/>
    <x v="1551"/>
  </r>
  <r>
    <x v="1552"/>
    <x v="1552"/>
    <x v="1550"/>
    <n v="4300"/>
    <n v="2115"/>
    <x v="2"/>
    <x v="0"/>
    <s v="USD"/>
    <x v="341"/>
    <x v="1552"/>
    <b v="0"/>
    <n v="16"/>
    <x v="1"/>
    <x v="24"/>
    <x v="1206"/>
    <n v="132.1875"/>
    <x v="8"/>
    <x v="21"/>
    <x v="1552"/>
    <x v="341"/>
  </r>
  <r>
    <x v="1553"/>
    <x v="1553"/>
    <x v="1551"/>
    <n v="6000"/>
    <n v="0"/>
    <x v="2"/>
    <x v="0"/>
    <s v="USD"/>
    <x v="1552"/>
    <x v="1553"/>
    <b v="0"/>
    <n v="0"/>
    <x v="1"/>
    <x v="24"/>
    <x v="109"/>
    <e v="#DIV/0!"/>
    <x v="8"/>
    <x v="21"/>
    <x v="1553"/>
    <x v="1552"/>
  </r>
  <r>
    <x v="1554"/>
    <x v="1554"/>
    <x v="1552"/>
    <n v="20000"/>
    <n v="0"/>
    <x v="2"/>
    <x v="2"/>
    <s v="AUD"/>
    <x v="1553"/>
    <x v="1554"/>
    <b v="0"/>
    <n v="0"/>
    <x v="1"/>
    <x v="24"/>
    <x v="109"/>
    <e v="#DIV/0!"/>
    <x v="8"/>
    <x v="21"/>
    <x v="1554"/>
    <x v="1553"/>
  </r>
  <r>
    <x v="1555"/>
    <x v="1555"/>
    <x v="1553"/>
    <n v="750"/>
    <n v="0"/>
    <x v="2"/>
    <x v="0"/>
    <s v="USD"/>
    <x v="1554"/>
    <x v="1555"/>
    <b v="0"/>
    <n v="0"/>
    <x v="1"/>
    <x v="24"/>
    <x v="109"/>
    <e v="#DIV/0!"/>
    <x v="8"/>
    <x v="21"/>
    <x v="1555"/>
    <x v="1554"/>
  </r>
  <r>
    <x v="1556"/>
    <x v="1556"/>
    <x v="1554"/>
    <n v="1500"/>
    <n v="677"/>
    <x v="2"/>
    <x v="5"/>
    <s v="CAD"/>
    <x v="1555"/>
    <x v="1556"/>
    <b v="0"/>
    <n v="12"/>
    <x v="1"/>
    <x v="24"/>
    <x v="1207"/>
    <n v="56.416666666666664"/>
    <x v="8"/>
    <x v="21"/>
    <x v="1556"/>
    <x v="1555"/>
  </r>
  <r>
    <x v="1557"/>
    <x v="1557"/>
    <x v="1555"/>
    <n v="2500"/>
    <n v="100"/>
    <x v="2"/>
    <x v="0"/>
    <s v="USD"/>
    <x v="1556"/>
    <x v="1557"/>
    <b v="0"/>
    <n v="1"/>
    <x v="1"/>
    <x v="24"/>
    <x v="914"/>
    <n v="100"/>
    <x v="8"/>
    <x v="21"/>
    <x v="1557"/>
    <x v="1556"/>
  </r>
  <r>
    <x v="1558"/>
    <x v="1558"/>
    <x v="1556"/>
    <n v="750"/>
    <n v="35"/>
    <x v="2"/>
    <x v="1"/>
    <s v="GBP"/>
    <x v="1557"/>
    <x v="1558"/>
    <b v="0"/>
    <n v="3"/>
    <x v="1"/>
    <x v="24"/>
    <x v="1208"/>
    <n v="11.666666666666666"/>
    <x v="8"/>
    <x v="21"/>
    <x v="1558"/>
    <x v="1557"/>
  </r>
  <r>
    <x v="1559"/>
    <x v="1559"/>
    <x v="1557"/>
    <n v="15000"/>
    <n v="50"/>
    <x v="2"/>
    <x v="0"/>
    <s v="USD"/>
    <x v="1558"/>
    <x v="1559"/>
    <b v="0"/>
    <n v="1"/>
    <x v="1"/>
    <x v="24"/>
    <x v="119"/>
    <n v="50"/>
    <x v="8"/>
    <x v="21"/>
    <x v="1559"/>
    <x v="1558"/>
  </r>
  <r>
    <x v="1560"/>
    <x v="1560"/>
    <x v="1558"/>
    <n v="2500"/>
    <n v="94"/>
    <x v="2"/>
    <x v="0"/>
    <s v="USD"/>
    <x v="1559"/>
    <x v="1560"/>
    <b v="0"/>
    <n v="4"/>
    <x v="1"/>
    <x v="24"/>
    <x v="1209"/>
    <n v="23.5"/>
    <x v="8"/>
    <x v="21"/>
    <x v="1560"/>
    <x v="1559"/>
  </r>
  <r>
    <x v="1561"/>
    <x v="1561"/>
    <x v="1559"/>
    <n v="10000"/>
    <n v="67"/>
    <x v="1"/>
    <x v="0"/>
    <s v="USD"/>
    <x v="1560"/>
    <x v="1561"/>
    <b v="0"/>
    <n v="1"/>
    <x v="1"/>
    <x v="25"/>
    <x v="1210"/>
    <n v="67"/>
    <x v="3"/>
    <x v="22"/>
    <x v="1561"/>
    <x v="1560"/>
  </r>
  <r>
    <x v="1562"/>
    <x v="1562"/>
    <x v="1560"/>
    <n v="4000"/>
    <n v="0"/>
    <x v="1"/>
    <x v="0"/>
    <s v="USD"/>
    <x v="1561"/>
    <x v="1562"/>
    <b v="0"/>
    <n v="0"/>
    <x v="1"/>
    <x v="25"/>
    <x v="109"/>
    <e v="#DIV/0!"/>
    <x v="3"/>
    <x v="22"/>
    <x v="1562"/>
    <x v="1561"/>
  </r>
  <r>
    <x v="1563"/>
    <x v="1563"/>
    <x v="1561"/>
    <n v="6000"/>
    <n v="85"/>
    <x v="1"/>
    <x v="1"/>
    <s v="GBP"/>
    <x v="1562"/>
    <x v="1563"/>
    <b v="0"/>
    <n v="2"/>
    <x v="1"/>
    <x v="25"/>
    <x v="1211"/>
    <n v="42.5"/>
    <x v="3"/>
    <x v="22"/>
    <x v="1563"/>
    <x v="1562"/>
  </r>
  <r>
    <x v="1564"/>
    <x v="1564"/>
    <x v="1562"/>
    <n v="10000"/>
    <n v="10"/>
    <x v="1"/>
    <x v="0"/>
    <s v="USD"/>
    <x v="1563"/>
    <x v="1564"/>
    <b v="0"/>
    <n v="1"/>
    <x v="1"/>
    <x v="25"/>
    <x v="370"/>
    <n v="10"/>
    <x v="3"/>
    <x v="22"/>
    <x v="1564"/>
    <x v="1563"/>
  </r>
  <r>
    <x v="1565"/>
    <x v="1565"/>
    <x v="1563"/>
    <n v="4000"/>
    <n v="100"/>
    <x v="1"/>
    <x v="0"/>
    <s v="USD"/>
    <x v="1564"/>
    <x v="1565"/>
    <b v="0"/>
    <n v="1"/>
    <x v="1"/>
    <x v="25"/>
    <x v="453"/>
    <n v="100"/>
    <x v="3"/>
    <x v="22"/>
    <x v="1565"/>
    <x v="1564"/>
  </r>
  <r>
    <x v="1566"/>
    <x v="1566"/>
    <x v="1564"/>
    <n v="30000"/>
    <n v="6375"/>
    <x v="1"/>
    <x v="0"/>
    <s v="USD"/>
    <x v="1565"/>
    <x v="1566"/>
    <b v="0"/>
    <n v="59"/>
    <x v="1"/>
    <x v="25"/>
    <x v="1212"/>
    <n v="108.05084745762711"/>
    <x v="3"/>
    <x v="22"/>
    <x v="1566"/>
    <x v="1565"/>
  </r>
  <r>
    <x v="1567"/>
    <x v="1567"/>
    <x v="1565"/>
    <n v="8500"/>
    <n v="350"/>
    <x v="1"/>
    <x v="0"/>
    <s v="USD"/>
    <x v="1566"/>
    <x v="1567"/>
    <b v="0"/>
    <n v="13"/>
    <x v="1"/>
    <x v="25"/>
    <x v="1213"/>
    <n v="26.923076923076923"/>
    <x v="3"/>
    <x v="22"/>
    <x v="1567"/>
    <x v="1566"/>
  </r>
  <r>
    <x v="1568"/>
    <x v="1568"/>
    <x v="1566"/>
    <n v="25000"/>
    <n v="3410"/>
    <x v="1"/>
    <x v="0"/>
    <s v="USD"/>
    <x v="1567"/>
    <x v="1568"/>
    <b v="0"/>
    <n v="22"/>
    <x v="1"/>
    <x v="25"/>
    <x v="1214"/>
    <n v="155"/>
    <x v="3"/>
    <x v="22"/>
    <x v="1568"/>
    <x v="1567"/>
  </r>
  <r>
    <x v="1569"/>
    <x v="1569"/>
    <x v="1567"/>
    <n v="30000"/>
    <n v="0"/>
    <x v="1"/>
    <x v="0"/>
    <s v="USD"/>
    <x v="1568"/>
    <x v="1569"/>
    <b v="0"/>
    <n v="0"/>
    <x v="1"/>
    <x v="25"/>
    <x v="109"/>
    <e v="#DIV/0!"/>
    <x v="3"/>
    <x v="22"/>
    <x v="1569"/>
    <x v="1568"/>
  </r>
  <r>
    <x v="1570"/>
    <x v="1570"/>
    <x v="1568"/>
    <n v="6000"/>
    <n v="2484"/>
    <x v="1"/>
    <x v="0"/>
    <s v="USD"/>
    <x v="1569"/>
    <x v="1570"/>
    <b v="0"/>
    <n v="52"/>
    <x v="1"/>
    <x v="25"/>
    <x v="613"/>
    <n v="47.769230769230766"/>
    <x v="3"/>
    <x v="22"/>
    <x v="1570"/>
    <x v="1569"/>
  </r>
  <r>
    <x v="1571"/>
    <x v="1571"/>
    <x v="1569"/>
    <n v="12100"/>
    <n v="80"/>
    <x v="1"/>
    <x v="1"/>
    <s v="GBP"/>
    <x v="1570"/>
    <x v="1571"/>
    <b v="0"/>
    <n v="4"/>
    <x v="1"/>
    <x v="25"/>
    <x v="1215"/>
    <n v="20"/>
    <x v="3"/>
    <x v="22"/>
    <x v="1571"/>
    <x v="1570"/>
  </r>
  <r>
    <x v="1572"/>
    <x v="1572"/>
    <x v="1570"/>
    <n v="2500"/>
    <n v="125"/>
    <x v="1"/>
    <x v="1"/>
    <s v="GBP"/>
    <x v="1571"/>
    <x v="1572"/>
    <b v="0"/>
    <n v="3"/>
    <x v="1"/>
    <x v="25"/>
    <x v="152"/>
    <n v="41.666666666666664"/>
    <x v="3"/>
    <x v="22"/>
    <x v="1572"/>
    <x v="1571"/>
  </r>
  <r>
    <x v="1573"/>
    <x v="1573"/>
    <x v="1571"/>
    <n v="9000"/>
    <n v="223"/>
    <x v="1"/>
    <x v="5"/>
    <s v="CAD"/>
    <x v="1572"/>
    <x v="1573"/>
    <b v="0"/>
    <n v="3"/>
    <x v="1"/>
    <x v="25"/>
    <x v="1216"/>
    <n v="74.333333333333329"/>
    <x v="3"/>
    <x v="22"/>
    <x v="1573"/>
    <x v="1572"/>
  </r>
  <r>
    <x v="1574"/>
    <x v="1574"/>
    <x v="1572"/>
    <n v="10000"/>
    <n v="506"/>
    <x v="1"/>
    <x v="0"/>
    <s v="USD"/>
    <x v="1573"/>
    <x v="1574"/>
    <b v="0"/>
    <n v="6"/>
    <x v="1"/>
    <x v="25"/>
    <x v="1217"/>
    <n v="84.333333333333329"/>
    <x v="3"/>
    <x v="22"/>
    <x v="1574"/>
    <x v="1573"/>
  </r>
  <r>
    <x v="1575"/>
    <x v="1575"/>
    <x v="1573"/>
    <n v="10000"/>
    <n v="2291"/>
    <x v="1"/>
    <x v="0"/>
    <s v="USD"/>
    <x v="1574"/>
    <x v="1575"/>
    <b v="0"/>
    <n v="35"/>
    <x v="1"/>
    <x v="25"/>
    <x v="1218"/>
    <n v="65.457142857142856"/>
    <x v="3"/>
    <x v="22"/>
    <x v="1575"/>
    <x v="1574"/>
  </r>
  <r>
    <x v="1576"/>
    <x v="1576"/>
    <x v="1574"/>
    <n v="5000"/>
    <n v="650"/>
    <x v="1"/>
    <x v="0"/>
    <s v="USD"/>
    <x v="1575"/>
    <x v="1576"/>
    <b v="0"/>
    <n v="10"/>
    <x v="1"/>
    <x v="25"/>
    <x v="175"/>
    <n v="65"/>
    <x v="3"/>
    <x v="22"/>
    <x v="1576"/>
    <x v="1575"/>
  </r>
  <r>
    <x v="1577"/>
    <x v="1577"/>
    <x v="1575"/>
    <n v="10000"/>
    <n v="55"/>
    <x v="1"/>
    <x v="0"/>
    <s v="USD"/>
    <x v="1576"/>
    <x v="1577"/>
    <b v="0"/>
    <n v="2"/>
    <x v="1"/>
    <x v="25"/>
    <x v="1219"/>
    <n v="27.5"/>
    <x v="3"/>
    <x v="22"/>
    <x v="1577"/>
    <x v="1576"/>
  </r>
  <r>
    <x v="1578"/>
    <x v="1578"/>
    <x v="1576"/>
    <n v="1897"/>
    <n v="205"/>
    <x v="1"/>
    <x v="0"/>
    <s v="USD"/>
    <x v="1577"/>
    <x v="1578"/>
    <b v="0"/>
    <n v="4"/>
    <x v="1"/>
    <x v="25"/>
    <x v="1220"/>
    <n v="51.25"/>
    <x v="3"/>
    <x v="22"/>
    <x v="1578"/>
    <x v="1577"/>
  </r>
  <r>
    <x v="1579"/>
    <x v="1579"/>
    <x v="1577"/>
    <n v="3333"/>
    <n v="28"/>
    <x v="1"/>
    <x v="0"/>
    <s v="USD"/>
    <x v="1578"/>
    <x v="1579"/>
    <b v="0"/>
    <n v="2"/>
    <x v="1"/>
    <x v="25"/>
    <x v="1221"/>
    <n v="14"/>
    <x v="3"/>
    <x v="22"/>
    <x v="1579"/>
    <x v="1578"/>
  </r>
  <r>
    <x v="1580"/>
    <x v="1580"/>
    <x v="1578"/>
    <n v="1750"/>
    <n v="0"/>
    <x v="1"/>
    <x v="0"/>
    <s v="USD"/>
    <x v="1579"/>
    <x v="1580"/>
    <b v="0"/>
    <n v="0"/>
    <x v="1"/>
    <x v="25"/>
    <x v="109"/>
    <e v="#DIV/0!"/>
    <x v="3"/>
    <x v="22"/>
    <x v="1580"/>
    <x v="1579"/>
  </r>
  <r>
    <x v="1581"/>
    <x v="1581"/>
    <x v="1579"/>
    <n v="1000"/>
    <n v="5"/>
    <x v="2"/>
    <x v="1"/>
    <s v="GBP"/>
    <x v="1580"/>
    <x v="1581"/>
    <b v="0"/>
    <n v="1"/>
    <x v="1"/>
    <x v="26"/>
    <x v="724"/>
    <n v="5"/>
    <x v="8"/>
    <x v="23"/>
    <x v="1581"/>
    <x v="1580"/>
  </r>
  <r>
    <x v="1582"/>
    <x v="1582"/>
    <x v="1580"/>
    <n v="1000"/>
    <n v="93"/>
    <x v="2"/>
    <x v="0"/>
    <s v="USD"/>
    <x v="1581"/>
    <x v="1582"/>
    <b v="0"/>
    <n v="3"/>
    <x v="1"/>
    <x v="26"/>
    <x v="1222"/>
    <n v="31"/>
    <x v="8"/>
    <x v="23"/>
    <x v="1582"/>
    <x v="1581"/>
  </r>
  <r>
    <x v="1583"/>
    <x v="1583"/>
    <x v="1581"/>
    <n v="20000"/>
    <n v="15"/>
    <x v="2"/>
    <x v="1"/>
    <s v="GBP"/>
    <x v="1582"/>
    <x v="1583"/>
    <b v="0"/>
    <n v="1"/>
    <x v="1"/>
    <x v="26"/>
    <x v="1223"/>
    <n v="15"/>
    <x v="8"/>
    <x v="23"/>
    <x v="1583"/>
    <x v="1582"/>
  </r>
  <r>
    <x v="1584"/>
    <x v="1584"/>
    <x v="1582"/>
    <n v="1200"/>
    <n v="0"/>
    <x v="2"/>
    <x v="0"/>
    <s v="USD"/>
    <x v="1583"/>
    <x v="1584"/>
    <b v="0"/>
    <n v="0"/>
    <x v="1"/>
    <x v="26"/>
    <x v="109"/>
    <e v="#DIV/0!"/>
    <x v="8"/>
    <x v="23"/>
    <x v="1584"/>
    <x v="1583"/>
  </r>
  <r>
    <x v="1585"/>
    <x v="1585"/>
    <x v="1583"/>
    <n v="2000"/>
    <n v="1580"/>
    <x v="2"/>
    <x v="5"/>
    <s v="CAD"/>
    <x v="1584"/>
    <x v="1585"/>
    <b v="0"/>
    <n v="12"/>
    <x v="1"/>
    <x v="26"/>
    <x v="1224"/>
    <n v="131.66666666666666"/>
    <x v="8"/>
    <x v="23"/>
    <x v="1585"/>
    <x v="1584"/>
  </r>
  <r>
    <x v="1586"/>
    <x v="1586"/>
    <x v="1584"/>
    <n v="1500"/>
    <n v="0"/>
    <x v="2"/>
    <x v="0"/>
    <s v="USD"/>
    <x v="1585"/>
    <x v="1586"/>
    <b v="0"/>
    <n v="0"/>
    <x v="1"/>
    <x v="26"/>
    <x v="109"/>
    <e v="#DIV/0!"/>
    <x v="8"/>
    <x v="23"/>
    <x v="1586"/>
    <x v="1585"/>
  </r>
  <r>
    <x v="1587"/>
    <x v="1587"/>
    <x v="1585"/>
    <n v="7500"/>
    <n v="1"/>
    <x v="2"/>
    <x v="0"/>
    <s v="USD"/>
    <x v="1586"/>
    <x v="1587"/>
    <b v="0"/>
    <n v="1"/>
    <x v="1"/>
    <x v="26"/>
    <x v="473"/>
    <n v="1"/>
    <x v="8"/>
    <x v="23"/>
    <x v="1587"/>
    <x v="1586"/>
  </r>
  <r>
    <x v="1588"/>
    <x v="1588"/>
    <x v="1586"/>
    <n v="516"/>
    <n v="0"/>
    <x v="2"/>
    <x v="0"/>
    <s v="USD"/>
    <x v="1587"/>
    <x v="1588"/>
    <b v="0"/>
    <n v="0"/>
    <x v="1"/>
    <x v="26"/>
    <x v="109"/>
    <e v="#DIV/0!"/>
    <x v="8"/>
    <x v="23"/>
    <x v="1588"/>
    <x v="1587"/>
  </r>
  <r>
    <x v="1589"/>
    <x v="1589"/>
    <x v="1587"/>
    <n v="1200"/>
    <n v="0"/>
    <x v="2"/>
    <x v="0"/>
    <s v="USD"/>
    <x v="1588"/>
    <x v="1589"/>
    <b v="0"/>
    <n v="0"/>
    <x v="1"/>
    <x v="26"/>
    <x v="109"/>
    <e v="#DIV/0!"/>
    <x v="8"/>
    <x v="23"/>
    <x v="1589"/>
    <x v="1588"/>
  </r>
  <r>
    <x v="1590"/>
    <x v="1590"/>
    <x v="1588"/>
    <n v="60000"/>
    <n v="1020"/>
    <x v="2"/>
    <x v="13"/>
    <s v="EUR"/>
    <x v="1589"/>
    <x v="1590"/>
    <b v="0"/>
    <n v="2"/>
    <x v="1"/>
    <x v="26"/>
    <x v="617"/>
    <n v="510"/>
    <x v="8"/>
    <x v="23"/>
    <x v="1590"/>
    <x v="1589"/>
  </r>
  <r>
    <x v="1591"/>
    <x v="1591"/>
    <x v="1589"/>
    <n v="14000"/>
    <n v="4092"/>
    <x v="2"/>
    <x v="1"/>
    <s v="GBP"/>
    <x v="1590"/>
    <x v="1591"/>
    <b v="0"/>
    <n v="92"/>
    <x v="1"/>
    <x v="26"/>
    <x v="1225"/>
    <n v="44.478260869565219"/>
    <x v="8"/>
    <x v="23"/>
    <x v="1591"/>
    <x v="1590"/>
  </r>
  <r>
    <x v="1592"/>
    <x v="1592"/>
    <x v="1590"/>
    <n v="25"/>
    <n v="0"/>
    <x v="2"/>
    <x v="0"/>
    <s v="USD"/>
    <x v="1591"/>
    <x v="1592"/>
    <b v="0"/>
    <n v="0"/>
    <x v="1"/>
    <x v="26"/>
    <x v="109"/>
    <e v="#DIV/0!"/>
    <x v="8"/>
    <x v="23"/>
    <x v="1592"/>
    <x v="1591"/>
  </r>
  <r>
    <x v="1593"/>
    <x v="1593"/>
    <x v="1591"/>
    <n v="22000"/>
    <n v="3"/>
    <x v="2"/>
    <x v="0"/>
    <s v="USD"/>
    <x v="1592"/>
    <x v="1593"/>
    <b v="0"/>
    <n v="3"/>
    <x v="1"/>
    <x v="26"/>
    <x v="1226"/>
    <n v="1"/>
    <x v="8"/>
    <x v="23"/>
    <x v="1593"/>
    <x v="1592"/>
  </r>
  <r>
    <x v="1594"/>
    <x v="1594"/>
    <x v="1592"/>
    <n v="1000"/>
    <n v="205"/>
    <x v="2"/>
    <x v="0"/>
    <s v="USD"/>
    <x v="1593"/>
    <x v="1594"/>
    <b v="0"/>
    <n v="10"/>
    <x v="1"/>
    <x v="26"/>
    <x v="1227"/>
    <n v="20.5"/>
    <x v="8"/>
    <x v="23"/>
    <x v="1594"/>
    <x v="1593"/>
  </r>
  <r>
    <x v="1595"/>
    <x v="1595"/>
    <x v="1593"/>
    <n v="100000"/>
    <n v="280"/>
    <x v="2"/>
    <x v="0"/>
    <s v="USD"/>
    <x v="1594"/>
    <x v="1595"/>
    <b v="0"/>
    <n v="7"/>
    <x v="1"/>
    <x v="26"/>
    <x v="1228"/>
    <n v="40"/>
    <x v="8"/>
    <x v="23"/>
    <x v="1595"/>
    <x v="1594"/>
  </r>
  <r>
    <x v="1596"/>
    <x v="1596"/>
    <x v="1594"/>
    <n v="3250"/>
    <n v="75"/>
    <x v="2"/>
    <x v="1"/>
    <s v="GBP"/>
    <x v="1595"/>
    <x v="1596"/>
    <b v="0"/>
    <n v="3"/>
    <x v="1"/>
    <x v="26"/>
    <x v="1229"/>
    <n v="25"/>
    <x v="8"/>
    <x v="23"/>
    <x v="1596"/>
    <x v="1595"/>
  </r>
  <r>
    <x v="1597"/>
    <x v="1597"/>
    <x v="1595"/>
    <n v="15000"/>
    <n v="0"/>
    <x v="2"/>
    <x v="0"/>
    <s v="USD"/>
    <x v="1596"/>
    <x v="1597"/>
    <b v="0"/>
    <n v="0"/>
    <x v="1"/>
    <x v="26"/>
    <x v="109"/>
    <e v="#DIV/0!"/>
    <x v="8"/>
    <x v="23"/>
    <x v="1597"/>
    <x v="1596"/>
  </r>
  <r>
    <x v="1598"/>
    <x v="1598"/>
    <x v="1596"/>
    <n v="800"/>
    <n v="1"/>
    <x v="2"/>
    <x v="0"/>
    <s v="USD"/>
    <x v="1597"/>
    <x v="1598"/>
    <b v="0"/>
    <n v="1"/>
    <x v="1"/>
    <x v="26"/>
    <x v="415"/>
    <n v="1"/>
    <x v="8"/>
    <x v="23"/>
    <x v="1598"/>
    <x v="1597"/>
  </r>
  <r>
    <x v="1599"/>
    <x v="1599"/>
    <x v="1597"/>
    <n v="500"/>
    <n v="0"/>
    <x v="2"/>
    <x v="1"/>
    <s v="GBP"/>
    <x v="1598"/>
    <x v="1599"/>
    <b v="0"/>
    <n v="0"/>
    <x v="1"/>
    <x v="26"/>
    <x v="109"/>
    <e v="#DIV/0!"/>
    <x v="8"/>
    <x v="23"/>
    <x v="1599"/>
    <x v="1598"/>
  </r>
  <r>
    <x v="1600"/>
    <x v="1600"/>
    <x v="1598"/>
    <n v="5000"/>
    <n v="367"/>
    <x v="2"/>
    <x v="0"/>
    <s v="USD"/>
    <x v="1599"/>
    <x v="1600"/>
    <b v="0"/>
    <n v="9"/>
    <x v="1"/>
    <x v="26"/>
    <x v="1230"/>
    <n v="40.777777777777779"/>
    <x v="8"/>
    <x v="23"/>
    <x v="1600"/>
    <x v="1599"/>
  </r>
  <r>
    <x v="1601"/>
    <x v="1601"/>
    <x v="1599"/>
    <n v="2500"/>
    <n v="2706.23"/>
    <x v="0"/>
    <x v="0"/>
    <s v="USD"/>
    <x v="1600"/>
    <x v="1601"/>
    <b v="0"/>
    <n v="56"/>
    <x v="0"/>
    <x v="11"/>
    <x v="1231"/>
    <n v="48.325535714285714"/>
    <x v="4"/>
    <x v="11"/>
    <x v="1601"/>
    <x v="1600"/>
  </r>
  <r>
    <x v="1602"/>
    <x v="1602"/>
    <x v="1600"/>
    <n v="1500"/>
    <n v="1502.5"/>
    <x v="0"/>
    <x v="0"/>
    <s v="USD"/>
    <x v="1601"/>
    <x v="1602"/>
    <b v="0"/>
    <n v="32"/>
    <x v="0"/>
    <x v="11"/>
    <x v="325"/>
    <n v="46.953125"/>
    <x v="4"/>
    <x v="11"/>
    <x v="1602"/>
    <x v="1601"/>
  </r>
  <r>
    <x v="1603"/>
    <x v="1603"/>
    <x v="1601"/>
    <n v="2000"/>
    <n v="2000.66"/>
    <x v="0"/>
    <x v="0"/>
    <s v="USD"/>
    <x v="1602"/>
    <x v="1603"/>
    <b v="0"/>
    <n v="30"/>
    <x v="0"/>
    <x v="11"/>
    <x v="1232"/>
    <n v="66.688666666666663"/>
    <x v="4"/>
    <x v="11"/>
    <x v="1603"/>
    <x v="1602"/>
  </r>
  <r>
    <x v="1604"/>
    <x v="1604"/>
    <x v="1602"/>
    <n v="2800"/>
    <n v="3419"/>
    <x v="0"/>
    <x v="0"/>
    <s v="USD"/>
    <x v="1603"/>
    <x v="1604"/>
    <b v="0"/>
    <n v="70"/>
    <x v="0"/>
    <x v="11"/>
    <x v="1233"/>
    <n v="48.842857142857142"/>
    <x v="4"/>
    <x v="11"/>
    <x v="1604"/>
    <x v="1603"/>
  </r>
  <r>
    <x v="1605"/>
    <x v="1605"/>
    <x v="1603"/>
    <n v="6000"/>
    <n v="6041.6"/>
    <x v="0"/>
    <x v="0"/>
    <s v="USD"/>
    <x v="1604"/>
    <x v="1605"/>
    <b v="0"/>
    <n v="44"/>
    <x v="0"/>
    <x v="11"/>
    <x v="1234"/>
    <n v="137.30909090909091"/>
    <x v="4"/>
    <x v="11"/>
    <x v="1605"/>
    <x v="1604"/>
  </r>
  <r>
    <x v="1606"/>
    <x v="1606"/>
    <x v="1604"/>
    <n v="8000"/>
    <n v="8080.33"/>
    <x v="0"/>
    <x v="0"/>
    <s v="USD"/>
    <x v="1605"/>
    <x v="1606"/>
    <b v="0"/>
    <n v="92"/>
    <x v="0"/>
    <x v="11"/>
    <x v="1235"/>
    <n v="87.829673913043479"/>
    <x v="4"/>
    <x v="11"/>
    <x v="1606"/>
    <x v="1605"/>
  </r>
  <r>
    <x v="1607"/>
    <x v="1607"/>
    <x v="1605"/>
    <n v="10000"/>
    <n v="14511"/>
    <x v="0"/>
    <x v="0"/>
    <s v="USD"/>
    <x v="1606"/>
    <x v="1607"/>
    <b v="0"/>
    <n v="205"/>
    <x v="0"/>
    <x v="11"/>
    <x v="1236"/>
    <n v="70.785365853658533"/>
    <x v="4"/>
    <x v="11"/>
    <x v="1607"/>
    <x v="1606"/>
  </r>
  <r>
    <x v="1608"/>
    <x v="1608"/>
    <x v="1606"/>
    <n v="1200"/>
    <n v="1215"/>
    <x v="0"/>
    <x v="0"/>
    <s v="USD"/>
    <x v="1607"/>
    <x v="1608"/>
    <b v="0"/>
    <n v="23"/>
    <x v="0"/>
    <x v="11"/>
    <x v="982"/>
    <n v="52.826086956521742"/>
    <x v="4"/>
    <x v="11"/>
    <x v="1608"/>
    <x v="1607"/>
  </r>
  <r>
    <x v="1609"/>
    <x v="1609"/>
    <x v="1607"/>
    <n v="1500"/>
    <n v="1775"/>
    <x v="0"/>
    <x v="0"/>
    <s v="USD"/>
    <x v="1608"/>
    <x v="1609"/>
    <b v="0"/>
    <n v="4"/>
    <x v="0"/>
    <x v="11"/>
    <x v="1237"/>
    <n v="443.75"/>
    <x v="4"/>
    <x v="11"/>
    <x v="1609"/>
    <x v="1608"/>
  </r>
  <r>
    <x v="1610"/>
    <x v="1610"/>
    <x v="1608"/>
    <n v="2000"/>
    <n v="5437"/>
    <x v="0"/>
    <x v="0"/>
    <s v="USD"/>
    <x v="1609"/>
    <x v="1610"/>
    <b v="0"/>
    <n v="112"/>
    <x v="0"/>
    <x v="11"/>
    <x v="1238"/>
    <n v="48.544642857142854"/>
    <x v="4"/>
    <x v="11"/>
    <x v="1610"/>
    <x v="1609"/>
  </r>
  <r>
    <x v="1611"/>
    <x v="1611"/>
    <x v="1609"/>
    <n v="800"/>
    <n v="1001"/>
    <x v="0"/>
    <x v="0"/>
    <s v="USD"/>
    <x v="1610"/>
    <x v="1611"/>
    <b v="0"/>
    <n v="27"/>
    <x v="0"/>
    <x v="11"/>
    <x v="1239"/>
    <n v="37.074074074074076"/>
    <x v="4"/>
    <x v="11"/>
    <x v="1611"/>
    <x v="1610"/>
  </r>
  <r>
    <x v="1612"/>
    <x v="1612"/>
    <x v="1610"/>
    <n v="500"/>
    <n v="550"/>
    <x v="0"/>
    <x v="0"/>
    <s v="USD"/>
    <x v="1611"/>
    <x v="1612"/>
    <b v="0"/>
    <n v="11"/>
    <x v="0"/>
    <x v="11"/>
    <x v="1007"/>
    <n v="50"/>
    <x v="4"/>
    <x v="11"/>
    <x v="1612"/>
    <x v="1611"/>
  </r>
  <r>
    <x v="1613"/>
    <x v="1613"/>
    <x v="1611"/>
    <n v="1000"/>
    <n v="1015"/>
    <x v="0"/>
    <x v="0"/>
    <s v="USD"/>
    <x v="1612"/>
    <x v="1613"/>
    <b v="0"/>
    <n v="26"/>
    <x v="0"/>
    <x v="11"/>
    <x v="1240"/>
    <n v="39.03846153846154"/>
    <x v="4"/>
    <x v="11"/>
    <x v="1613"/>
    <x v="1612"/>
  </r>
  <r>
    <x v="1614"/>
    <x v="1614"/>
    <x v="1612"/>
    <n v="5000"/>
    <n v="5135"/>
    <x v="0"/>
    <x v="0"/>
    <s v="USD"/>
    <x v="1613"/>
    <x v="1614"/>
    <b v="0"/>
    <n v="77"/>
    <x v="0"/>
    <x v="11"/>
    <x v="1241"/>
    <n v="66.688311688311686"/>
    <x v="4"/>
    <x v="11"/>
    <x v="1614"/>
    <x v="1613"/>
  </r>
  <r>
    <x v="1615"/>
    <x v="1615"/>
    <x v="1613"/>
    <n v="8000"/>
    <n v="9130"/>
    <x v="0"/>
    <x v="0"/>
    <s v="USD"/>
    <x v="1614"/>
    <x v="1615"/>
    <b v="0"/>
    <n v="136"/>
    <x v="0"/>
    <x v="11"/>
    <x v="1242"/>
    <n v="67.132352941176464"/>
    <x v="4"/>
    <x v="11"/>
    <x v="1615"/>
    <x v="1614"/>
  </r>
  <r>
    <x v="1616"/>
    <x v="1616"/>
    <x v="1614"/>
    <n v="10000"/>
    <n v="10420"/>
    <x v="0"/>
    <x v="0"/>
    <s v="USD"/>
    <x v="1615"/>
    <x v="1616"/>
    <b v="0"/>
    <n v="157"/>
    <x v="0"/>
    <x v="11"/>
    <x v="1243"/>
    <n v="66.369426751592357"/>
    <x v="4"/>
    <x v="11"/>
    <x v="1616"/>
    <x v="1615"/>
  </r>
  <r>
    <x v="1617"/>
    <x v="1617"/>
    <x v="1615"/>
    <n v="7000"/>
    <n v="10210"/>
    <x v="0"/>
    <x v="0"/>
    <s v="USD"/>
    <x v="1616"/>
    <x v="1617"/>
    <b v="0"/>
    <n v="158"/>
    <x v="0"/>
    <x v="11"/>
    <x v="1244"/>
    <n v="64.620253164556956"/>
    <x v="4"/>
    <x v="11"/>
    <x v="1617"/>
    <x v="1616"/>
  </r>
  <r>
    <x v="1618"/>
    <x v="1618"/>
    <x v="1616"/>
    <n v="1500"/>
    <n v="1576"/>
    <x v="0"/>
    <x v="0"/>
    <s v="USD"/>
    <x v="1617"/>
    <x v="1618"/>
    <b v="0"/>
    <n v="27"/>
    <x v="0"/>
    <x v="11"/>
    <x v="1245"/>
    <n v="58.370370370370374"/>
    <x v="4"/>
    <x v="11"/>
    <x v="1618"/>
    <x v="1617"/>
  </r>
  <r>
    <x v="1619"/>
    <x v="1619"/>
    <x v="1617"/>
    <n v="1500"/>
    <n v="2000"/>
    <x v="0"/>
    <x v="0"/>
    <s v="USD"/>
    <x v="1618"/>
    <x v="1619"/>
    <b v="0"/>
    <n v="23"/>
    <x v="0"/>
    <x v="11"/>
    <x v="25"/>
    <n v="86.956521739130437"/>
    <x v="4"/>
    <x v="11"/>
    <x v="1619"/>
    <x v="1618"/>
  </r>
  <r>
    <x v="1620"/>
    <x v="1620"/>
    <x v="1618"/>
    <n v="1000"/>
    <n v="1130"/>
    <x v="0"/>
    <x v="0"/>
    <s v="USD"/>
    <x v="1619"/>
    <x v="1620"/>
    <b v="0"/>
    <n v="17"/>
    <x v="0"/>
    <x v="11"/>
    <x v="1246"/>
    <n v="66.470588235294116"/>
    <x v="4"/>
    <x v="11"/>
    <x v="1620"/>
    <x v="1619"/>
  </r>
  <r>
    <x v="1621"/>
    <x v="1621"/>
    <x v="1619"/>
    <n v="5000"/>
    <n v="6060"/>
    <x v="0"/>
    <x v="0"/>
    <s v="USD"/>
    <x v="1620"/>
    <x v="1621"/>
    <b v="0"/>
    <n v="37"/>
    <x v="0"/>
    <x v="11"/>
    <x v="1247"/>
    <n v="163.78378378378378"/>
    <x v="4"/>
    <x v="11"/>
    <x v="1621"/>
    <x v="1620"/>
  </r>
  <r>
    <x v="1622"/>
    <x v="1622"/>
    <x v="1620"/>
    <n v="6900"/>
    <n v="7019"/>
    <x v="0"/>
    <x v="0"/>
    <s v="USD"/>
    <x v="1621"/>
    <x v="1622"/>
    <b v="0"/>
    <n v="65"/>
    <x v="0"/>
    <x v="11"/>
    <x v="1248"/>
    <n v="107.98461538461538"/>
    <x v="4"/>
    <x v="11"/>
    <x v="1622"/>
    <x v="1621"/>
  </r>
  <r>
    <x v="1623"/>
    <x v="1623"/>
    <x v="1621"/>
    <n v="750"/>
    <n v="758"/>
    <x v="0"/>
    <x v="1"/>
    <s v="GBP"/>
    <x v="1622"/>
    <x v="1623"/>
    <b v="0"/>
    <n v="18"/>
    <x v="0"/>
    <x v="11"/>
    <x v="1249"/>
    <n v="42.111111111111114"/>
    <x v="4"/>
    <x v="11"/>
    <x v="1623"/>
    <x v="1622"/>
  </r>
  <r>
    <x v="1624"/>
    <x v="1624"/>
    <x v="1622"/>
    <n v="1000"/>
    <n v="1180"/>
    <x v="0"/>
    <x v="0"/>
    <s v="USD"/>
    <x v="1623"/>
    <x v="1624"/>
    <b v="0"/>
    <n v="25"/>
    <x v="0"/>
    <x v="11"/>
    <x v="1250"/>
    <n v="47.2"/>
    <x v="4"/>
    <x v="11"/>
    <x v="1624"/>
    <x v="1623"/>
  </r>
  <r>
    <x v="1625"/>
    <x v="1625"/>
    <x v="1623"/>
    <n v="7500"/>
    <n v="11650"/>
    <x v="0"/>
    <x v="0"/>
    <s v="USD"/>
    <x v="1624"/>
    <x v="1625"/>
    <b v="0"/>
    <n v="104"/>
    <x v="0"/>
    <x v="11"/>
    <x v="1251"/>
    <n v="112.01923076923077"/>
    <x v="4"/>
    <x v="11"/>
    <x v="1625"/>
    <x v="1624"/>
  </r>
  <r>
    <x v="1626"/>
    <x v="1626"/>
    <x v="1624"/>
    <n v="8000"/>
    <n v="8095"/>
    <x v="0"/>
    <x v="0"/>
    <s v="USD"/>
    <x v="1625"/>
    <x v="1626"/>
    <b v="0"/>
    <n v="108"/>
    <x v="0"/>
    <x v="11"/>
    <x v="1252"/>
    <n v="74.953703703703709"/>
    <x v="4"/>
    <x v="11"/>
    <x v="1626"/>
    <x v="1625"/>
  </r>
  <r>
    <x v="1627"/>
    <x v="1627"/>
    <x v="1625"/>
    <n v="2000"/>
    <n v="2340"/>
    <x v="0"/>
    <x v="0"/>
    <s v="USD"/>
    <x v="1626"/>
    <x v="1627"/>
    <b v="0"/>
    <n v="38"/>
    <x v="0"/>
    <x v="11"/>
    <x v="967"/>
    <n v="61.578947368421055"/>
    <x v="4"/>
    <x v="11"/>
    <x v="1627"/>
    <x v="1626"/>
  </r>
  <r>
    <x v="1628"/>
    <x v="1628"/>
    <x v="1626"/>
    <n v="4000"/>
    <n v="4037"/>
    <x v="0"/>
    <x v="0"/>
    <s v="USD"/>
    <x v="1627"/>
    <x v="1628"/>
    <b v="0"/>
    <n v="88"/>
    <x v="0"/>
    <x v="11"/>
    <x v="1253"/>
    <n v="45.875"/>
    <x v="4"/>
    <x v="11"/>
    <x v="1628"/>
    <x v="1627"/>
  </r>
  <r>
    <x v="1629"/>
    <x v="1629"/>
    <x v="1627"/>
    <n v="6000"/>
    <n v="6220"/>
    <x v="0"/>
    <x v="0"/>
    <s v="USD"/>
    <x v="1628"/>
    <x v="1629"/>
    <b v="0"/>
    <n v="82"/>
    <x v="0"/>
    <x v="11"/>
    <x v="1078"/>
    <n v="75.853658536585371"/>
    <x v="4"/>
    <x v="11"/>
    <x v="1629"/>
    <x v="1628"/>
  </r>
  <r>
    <x v="1630"/>
    <x v="1630"/>
    <x v="1628"/>
    <n v="4000"/>
    <n v="10610"/>
    <x v="0"/>
    <x v="0"/>
    <s v="USD"/>
    <x v="1629"/>
    <x v="1630"/>
    <b v="0"/>
    <n v="126"/>
    <x v="0"/>
    <x v="11"/>
    <x v="1254"/>
    <n v="84.206349206349202"/>
    <x v="4"/>
    <x v="11"/>
    <x v="1630"/>
    <x v="1629"/>
  </r>
  <r>
    <x v="1631"/>
    <x v="1631"/>
    <x v="1629"/>
    <n v="10000"/>
    <n v="15591"/>
    <x v="0"/>
    <x v="0"/>
    <s v="USD"/>
    <x v="1630"/>
    <x v="1631"/>
    <b v="0"/>
    <n v="133"/>
    <x v="0"/>
    <x v="11"/>
    <x v="1255"/>
    <n v="117.22556390977444"/>
    <x v="4"/>
    <x v="11"/>
    <x v="1631"/>
    <x v="1630"/>
  </r>
  <r>
    <x v="1632"/>
    <x v="1632"/>
    <x v="1630"/>
    <n v="4000"/>
    <n v="4065"/>
    <x v="0"/>
    <x v="0"/>
    <s v="USD"/>
    <x v="1631"/>
    <x v="1632"/>
    <b v="0"/>
    <n v="47"/>
    <x v="0"/>
    <x v="11"/>
    <x v="1256"/>
    <n v="86.489361702127653"/>
    <x v="4"/>
    <x v="11"/>
    <x v="1632"/>
    <x v="1631"/>
  </r>
  <r>
    <x v="1633"/>
    <x v="1633"/>
    <x v="1631"/>
    <n v="10000"/>
    <n v="10000"/>
    <x v="0"/>
    <x v="0"/>
    <s v="USD"/>
    <x v="1632"/>
    <x v="1633"/>
    <b v="0"/>
    <n v="58"/>
    <x v="0"/>
    <x v="11"/>
    <x v="31"/>
    <n v="172.41379310344828"/>
    <x v="4"/>
    <x v="11"/>
    <x v="1633"/>
    <x v="1632"/>
  </r>
  <r>
    <x v="1634"/>
    <x v="1634"/>
    <x v="1632"/>
    <n v="2000"/>
    <n v="2010"/>
    <x v="0"/>
    <x v="0"/>
    <s v="USD"/>
    <x v="1633"/>
    <x v="1634"/>
    <b v="0"/>
    <n v="32"/>
    <x v="0"/>
    <x v="11"/>
    <x v="10"/>
    <n v="62.8125"/>
    <x v="4"/>
    <x v="11"/>
    <x v="1634"/>
    <x v="1633"/>
  </r>
  <r>
    <x v="1635"/>
    <x v="1635"/>
    <x v="1633"/>
    <n v="2000"/>
    <n v="2506"/>
    <x v="0"/>
    <x v="0"/>
    <s v="USD"/>
    <x v="1634"/>
    <x v="1635"/>
    <b v="0"/>
    <n v="37"/>
    <x v="0"/>
    <x v="11"/>
    <x v="1066"/>
    <n v="67.729729729729726"/>
    <x v="4"/>
    <x v="11"/>
    <x v="1635"/>
    <x v="1634"/>
  </r>
  <r>
    <x v="1636"/>
    <x v="1636"/>
    <x v="1634"/>
    <n v="4500"/>
    <n v="4660"/>
    <x v="0"/>
    <x v="0"/>
    <s v="USD"/>
    <x v="1635"/>
    <x v="1636"/>
    <b v="0"/>
    <n v="87"/>
    <x v="0"/>
    <x v="11"/>
    <x v="1257"/>
    <n v="53.5632183908046"/>
    <x v="4"/>
    <x v="11"/>
    <x v="1636"/>
    <x v="1635"/>
  </r>
  <r>
    <x v="1637"/>
    <x v="1637"/>
    <x v="1635"/>
    <n v="500"/>
    <n v="519"/>
    <x v="0"/>
    <x v="0"/>
    <s v="USD"/>
    <x v="1636"/>
    <x v="1637"/>
    <b v="0"/>
    <n v="15"/>
    <x v="0"/>
    <x v="11"/>
    <x v="965"/>
    <n v="34.6"/>
    <x v="4"/>
    <x v="11"/>
    <x v="1637"/>
    <x v="1636"/>
  </r>
  <r>
    <x v="1638"/>
    <x v="1638"/>
    <x v="1636"/>
    <n v="1000"/>
    <n v="1050"/>
    <x v="0"/>
    <x v="0"/>
    <s v="USD"/>
    <x v="1637"/>
    <x v="1638"/>
    <b v="0"/>
    <n v="27"/>
    <x v="0"/>
    <x v="11"/>
    <x v="2"/>
    <n v="38.888888888888886"/>
    <x v="4"/>
    <x v="11"/>
    <x v="1638"/>
    <x v="1637"/>
  </r>
  <r>
    <x v="1639"/>
    <x v="1639"/>
    <x v="1637"/>
    <n v="1800"/>
    <n v="1800"/>
    <x v="0"/>
    <x v="0"/>
    <s v="USD"/>
    <x v="1638"/>
    <x v="1639"/>
    <b v="0"/>
    <n v="19"/>
    <x v="0"/>
    <x v="11"/>
    <x v="31"/>
    <n v="94.736842105263165"/>
    <x v="4"/>
    <x v="11"/>
    <x v="1639"/>
    <x v="1638"/>
  </r>
  <r>
    <x v="1640"/>
    <x v="1640"/>
    <x v="1638"/>
    <n v="400"/>
    <n v="679.44"/>
    <x v="0"/>
    <x v="0"/>
    <s v="USD"/>
    <x v="1639"/>
    <x v="1640"/>
    <b v="0"/>
    <n v="17"/>
    <x v="0"/>
    <x v="11"/>
    <x v="1258"/>
    <n v="39.967058823529413"/>
    <x v="4"/>
    <x v="11"/>
    <x v="1640"/>
    <x v="1639"/>
  </r>
  <r>
    <x v="1641"/>
    <x v="1641"/>
    <x v="1639"/>
    <n v="2500"/>
    <n v="2535"/>
    <x v="0"/>
    <x v="0"/>
    <s v="USD"/>
    <x v="1640"/>
    <x v="1641"/>
    <b v="0"/>
    <n v="26"/>
    <x v="0"/>
    <x v="27"/>
    <x v="578"/>
    <n v="97.5"/>
    <x v="4"/>
    <x v="24"/>
    <x v="1641"/>
    <x v="1640"/>
  </r>
  <r>
    <x v="1642"/>
    <x v="1642"/>
    <x v="1640"/>
    <n v="1200"/>
    <n v="1200"/>
    <x v="0"/>
    <x v="0"/>
    <s v="USD"/>
    <x v="1641"/>
    <x v="1642"/>
    <b v="0"/>
    <n v="28"/>
    <x v="0"/>
    <x v="27"/>
    <x v="31"/>
    <n v="42.857142857142854"/>
    <x v="4"/>
    <x v="24"/>
    <x v="1642"/>
    <x v="1641"/>
  </r>
  <r>
    <x v="1643"/>
    <x v="1643"/>
    <x v="1641"/>
    <n v="5000"/>
    <n v="6235"/>
    <x v="0"/>
    <x v="0"/>
    <s v="USD"/>
    <x v="1642"/>
    <x v="1643"/>
    <b v="0"/>
    <n v="37"/>
    <x v="0"/>
    <x v="27"/>
    <x v="1259"/>
    <n v="168.51351351351352"/>
    <x v="4"/>
    <x v="24"/>
    <x v="1643"/>
    <x v="1642"/>
  </r>
  <r>
    <x v="1644"/>
    <x v="1644"/>
    <x v="1642"/>
    <n v="10000"/>
    <n v="10950"/>
    <x v="0"/>
    <x v="0"/>
    <s v="USD"/>
    <x v="1643"/>
    <x v="1644"/>
    <b v="0"/>
    <n v="128"/>
    <x v="0"/>
    <x v="27"/>
    <x v="1260"/>
    <n v="85.546875"/>
    <x v="4"/>
    <x v="24"/>
    <x v="1644"/>
    <x v="1643"/>
  </r>
  <r>
    <x v="1645"/>
    <x v="1645"/>
    <x v="1643"/>
    <n v="5000"/>
    <n v="5540"/>
    <x v="0"/>
    <x v="0"/>
    <s v="USD"/>
    <x v="1644"/>
    <x v="1645"/>
    <b v="0"/>
    <n v="10"/>
    <x v="0"/>
    <x v="27"/>
    <x v="1261"/>
    <n v="554"/>
    <x v="4"/>
    <x v="24"/>
    <x v="1645"/>
    <x v="1644"/>
  </r>
  <r>
    <x v="1646"/>
    <x v="1646"/>
    <x v="1644"/>
    <n v="2000"/>
    <n v="2204"/>
    <x v="0"/>
    <x v="1"/>
    <s v="GBP"/>
    <x v="1645"/>
    <x v="1646"/>
    <b v="0"/>
    <n v="83"/>
    <x v="0"/>
    <x v="27"/>
    <x v="1097"/>
    <n v="26.554216867469879"/>
    <x v="4"/>
    <x v="24"/>
    <x v="1646"/>
    <x v="1645"/>
  </r>
  <r>
    <x v="1647"/>
    <x v="1647"/>
    <x v="1645"/>
    <n v="5000"/>
    <n v="5236"/>
    <x v="0"/>
    <x v="0"/>
    <s v="USD"/>
    <x v="1646"/>
    <x v="1647"/>
    <b v="0"/>
    <n v="46"/>
    <x v="0"/>
    <x v="27"/>
    <x v="1262"/>
    <n v="113.82608695652173"/>
    <x v="4"/>
    <x v="24"/>
    <x v="1647"/>
    <x v="1646"/>
  </r>
  <r>
    <x v="1648"/>
    <x v="1648"/>
    <x v="1646"/>
    <n v="2300"/>
    <n v="2881"/>
    <x v="0"/>
    <x v="0"/>
    <s v="USD"/>
    <x v="1647"/>
    <x v="1648"/>
    <b v="0"/>
    <n v="90"/>
    <x v="0"/>
    <x v="27"/>
    <x v="1263"/>
    <n v="32.011111111111113"/>
    <x v="4"/>
    <x v="24"/>
    <x v="1648"/>
    <x v="1647"/>
  </r>
  <r>
    <x v="1649"/>
    <x v="1649"/>
    <x v="1647"/>
    <n v="3800"/>
    <n v="3822.33"/>
    <x v="0"/>
    <x v="0"/>
    <s v="USD"/>
    <x v="1648"/>
    <x v="1649"/>
    <b v="0"/>
    <n v="81"/>
    <x v="0"/>
    <x v="27"/>
    <x v="1264"/>
    <n v="47.189259259259259"/>
    <x v="4"/>
    <x v="24"/>
    <x v="1649"/>
    <x v="1648"/>
  </r>
  <r>
    <x v="1650"/>
    <x v="1650"/>
    <x v="1648"/>
    <n v="2000"/>
    <n v="2831"/>
    <x v="0"/>
    <x v="0"/>
    <s v="USD"/>
    <x v="1649"/>
    <x v="1650"/>
    <b v="0"/>
    <n v="32"/>
    <x v="0"/>
    <x v="27"/>
    <x v="1265"/>
    <n v="88.46875"/>
    <x v="4"/>
    <x v="24"/>
    <x v="1650"/>
    <x v="1649"/>
  </r>
  <r>
    <x v="1651"/>
    <x v="1651"/>
    <x v="1649"/>
    <n v="2000"/>
    <n v="2015"/>
    <x v="0"/>
    <x v="0"/>
    <s v="USD"/>
    <x v="1650"/>
    <x v="1651"/>
    <b v="0"/>
    <n v="20"/>
    <x v="0"/>
    <x v="27"/>
    <x v="1266"/>
    <n v="100.75"/>
    <x v="4"/>
    <x v="24"/>
    <x v="1651"/>
    <x v="1650"/>
  </r>
  <r>
    <x v="1652"/>
    <x v="1652"/>
    <x v="1650"/>
    <n v="4500"/>
    <n v="4530"/>
    <x v="0"/>
    <x v="0"/>
    <s v="USD"/>
    <x v="1651"/>
    <x v="1652"/>
    <b v="0"/>
    <n v="70"/>
    <x v="0"/>
    <x v="27"/>
    <x v="17"/>
    <n v="64.714285714285708"/>
    <x v="4"/>
    <x v="24"/>
    <x v="1652"/>
    <x v="1651"/>
  </r>
  <r>
    <x v="1653"/>
    <x v="1653"/>
    <x v="1651"/>
    <n v="5000"/>
    <n v="8711.52"/>
    <x v="0"/>
    <x v="0"/>
    <s v="USD"/>
    <x v="1652"/>
    <x v="1653"/>
    <b v="0"/>
    <n v="168"/>
    <x v="0"/>
    <x v="27"/>
    <x v="1267"/>
    <n v="51.854285714285716"/>
    <x v="4"/>
    <x v="24"/>
    <x v="1653"/>
    <x v="1652"/>
  </r>
  <r>
    <x v="1654"/>
    <x v="1654"/>
    <x v="1652"/>
    <n v="1100"/>
    <n v="1319"/>
    <x v="0"/>
    <x v="0"/>
    <s v="USD"/>
    <x v="1653"/>
    <x v="1654"/>
    <b v="0"/>
    <n v="34"/>
    <x v="0"/>
    <x v="27"/>
    <x v="1268"/>
    <n v="38.794117647058826"/>
    <x v="4"/>
    <x v="24"/>
    <x v="1654"/>
    <x v="1653"/>
  </r>
  <r>
    <x v="1655"/>
    <x v="1655"/>
    <x v="1653"/>
    <n v="1500"/>
    <n v="2143"/>
    <x v="0"/>
    <x v="0"/>
    <s v="USD"/>
    <x v="1654"/>
    <x v="1655"/>
    <b v="0"/>
    <n v="48"/>
    <x v="0"/>
    <x v="27"/>
    <x v="1269"/>
    <n v="44.645833333333336"/>
    <x v="4"/>
    <x v="24"/>
    <x v="1655"/>
    <x v="1654"/>
  </r>
  <r>
    <x v="1656"/>
    <x v="1656"/>
    <x v="1654"/>
    <n v="7500"/>
    <n v="7525.12"/>
    <x v="0"/>
    <x v="0"/>
    <s v="USD"/>
    <x v="1655"/>
    <x v="1656"/>
    <b v="0"/>
    <n v="48"/>
    <x v="0"/>
    <x v="27"/>
    <x v="1270"/>
    <n v="156.77333333333334"/>
    <x v="4"/>
    <x v="24"/>
    <x v="1656"/>
    <x v="1655"/>
  </r>
  <r>
    <x v="1657"/>
    <x v="1657"/>
    <x v="1655"/>
    <n v="25000"/>
    <n v="26233.45"/>
    <x v="0"/>
    <x v="0"/>
    <s v="USD"/>
    <x v="1656"/>
    <x v="1657"/>
    <b v="0"/>
    <n v="221"/>
    <x v="0"/>
    <x v="27"/>
    <x v="1271"/>
    <n v="118.70339366515837"/>
    <x v="4"/>
    <x v="24"/>
    <x v="1657"/>
    <x v="1656"/>
  </r>
  <r>
    <x v="1658"/>
    <x v="1658"/>
    <x v="1656"/>
    <n v="6000"/>
    <n v="7934"/>
    <x v="0"/>
    <x v="0"/>
    <s v="USD"/>
    <x v="1657"/>
    <x v="1658"/>
    <b v="0"/>
    <n v="107"/>
    <x v="0"/>
    <x v="27"/>
    <x v="1272"/>
    <n v="74.149532710280369"/>
    <x v="4"/>
    <x v="24"/>
    <x v="1658"/>
    <x v="1657"/>
  </r>
  <r>
    <x v="1659"/>
    <x v="1659"/>
    <x v="1657"/>
    <n v="500"/>
    <n v="564"/>
    <x v="0"/>
    <x v="1"/>
    <s v="GBP"/>
    <x v="1658"/>
    <x v="1659"/>
    <b v="0"/>
    <n v="45"/>
    <x v="0"/>
    <x v="27"/>
    <x v="1273"/>
    <n v="12.533333333333333"/>
    <x v="4"/>
    <x v="24"/>
    <x v="1659"/>
    <x v="1658"/>
  </r>
  <r>
    <x v="1660"/>
    <x v="1660"/>
    <x v="1658"/>
    <n v="80"/>
    <n v="1003"/>
    <x v="0"/>
    <x v="13"/>
    <s v="EUR"/>
    <x v="1659"/>
    <x v="1660"/>
    <b v="0"/>
    <n v="36"/>
    <x v="0"/>
    <x v="27"/>
    <x v="1274"/>
    <n v="27.861111111111111"/>
    <x v="4"/>
    <x v="24"/>
    <x v="1660"/>
    <x v="1659"/>
  </r>
  <r>
    <x v="1661"/>
    <x v="1661"/>
    <x v="1659"/>
    <n v="7900"/>
    <n v="8098"/>
    <x v="0"/>
    <x v="15"/>
    <s v="EUR"/>
    <x v="1660"/>
    <x v="1661"/>
    <b v="0"/>
    <n v="101"/>
    <x v="0"/>
    <x v="27"/>
    <x v="1275"/>
    <n v="80.178217821782184"/>
    <x v="4"/>
    <x v="24"/>
    <x v="1661"/>
    <x v="1660"/>
  </r>
  <r>
    <x v="1662"/>
    <x v="1662"/>
    <x v="1660"/>
    <n v="8000"/>
    <n v="8211"/>
    <x v="0"/>
    <x v="0"/>
    <s v="USD"/>
    <x v="1661"/>
    <x v="1662"/>
    <b v="0"/>
    <n v="62"/>
    <x v="0"/>
    <x v="27"/>
    <x v="1276"/>
    <n v="132.43548387096774"/>
    <x v="4"/>
    <x v="24"/>
    <x v="1662"/>
    <x v="1661"/>
  </r>
  <r>
    <x v="1663"/>
    <x v="1663"/>
    <x v="1661"/>
    <n v="1000"/>
    <n v="1080"/>
    <x v="0"/>
    <x v="0"/>
    <s v="USD"/>
    <x v="1662"/>
    <x v="1663"/>
    <b v="0"/>
    <n v="32"/>
    <x v="0"/>
    <x v="27"/>
    <x v="1277"/>
    <n v="33.75"/>
    <x v="4"/>
    <x v="24"/>
    <x v="1663"/>
    <x v="1662"/>
  </r>
  <r>
    <x v="1664"/>
    <x v="1664"/>
    <x v="1662"/>
    <n v="2500"/>
    <n v="3060.22"/>
    <x v="0"/>
    <x v="0"/>
    <s v="USD"/>
    <x v="1663"/>
    <x v="1664"/>
    <b v="0"/>
    <n v="89"/>
    <x v="0"/>
    <x v="27"/>
    <x v="1278"/>
    <n v="34.384494382022467"/>
    <x v="4"/>
    <x v="24"/>
    <x v="1664"/>
    <x v="1663"/>
  </r>
  <r>
    <x v="1665"/>
    <x v="1665"/>
    <x v="1663"/>
    <n v="3500"/>
    <n v="4181"/>
    <x v="0"/>
    <x v="0"/>
    <s v="USD"/>
    <x v="1664"/>
    <x v="1665"/>
    <b v="0"/>
    <n v="93"/>
    <x v="0"/>
    <x v="27"/>
    <x v="1279"/>
    <n v="44.956989247311824"/>
    <x v="4"/>
    <x v="24"/>
    <x v="1665"/>
    <x v="1664"/>
  </r>
  <r>
    <x v="1666"/>
    <x v="1666"/>
    <x v="1664"/>
    <n v="2500"/>
    <n v="4022"/>
    <x v="0"/>
    <x v="0"/>
    <s v="USD"/>
    <x v="1665"/>
    <x v="1666"/>
    <b v="0"/>
    <n v="98"/>
    <x v="0"/>
    <x v="27"/>
    <x v="1280"/>
    <n v="41.04081632653061"/>
    <x v="4"/>
    <x v="24"/>
    <x v="1666"/>
    <x v="1665"/>
  </r>
  <r>
    <x v="1667"/>
    <x v="1667"/>
    <x v="1665"/>
    <n v="3400"/>
    <n v="4313"/>
    <x v="0"/>
    <x v="0"/>
    <s v="USD"/>
    <x v="1666"/>
    <x v="1667"/>
    <b v="0"/>
    <n v="82"/>
    <x v="0"/>
    <x v="27"/>
    <x v="1281"/>
    <n v="52.597560975609753"/>
    <x v="4"/>
    <x v="24"/>
    <x v="1667"/>
    <x v="1666"/>
  </r>
  <r>
    <x v="1668"/>
    <x v="1668"/>
    <x v="1666"/>
    <n v="8000"/>
    <n v="8211"/>
    <x v="0"/>
    <x v="0"/>
    <s v="USD"/>
    <x v="1667"/>
    <x v="1668"/>
    <b v="0"/>
    <n v="116"/>
    <x v="0"/>
    <x v="27"/>
    <x v="1276"/>
    <n v="70.784482758620683"/>
    <x v="4"/>
    <x v="24"/>
    <x v="1668"/>
    <x v="1667"/>
  </r>
  <r>
    <x v="1669"/>
    <x v="1669"/>
    <x v="1667"/>
    <n v="2000"/>
    <n v="2795"/>
    <x v="0"/>
    <x v="0"/>
    <s v="USD"/>
    <x v="1668"/>
    <x v="1669"/>
    <b v="0"/>
    <n v="52"/>
    <x v="0"/>
    <x v="27"/>
    <x v="1282"/>
    <n v="53.75"/>
    <x v="4"/>
    <x v="24"/>
    <x v="1669"/>
    <x v="1668"/>
  </r>
  <r>
    <x v="1670"/>
    <x v="1670"/>
    <x v="1668"/>
    <n v="1000"/>
    <n v="1026"/>
    <x v="0"/>
    <x v="0"/>
    <s v="USD"/>
    <x v="1669"/>
    <x v="1670"/>
    <b v="0"/>
    <n v="23"/>
    <x v="0"/>
    <x v="27"/>
    <x v="946"/>
    <n v="44.608695652173914"/>
    <x v="4"/>
    <x v="24"/>
    <x v="1670"/>
    <x v="1669"/>
  </r>
  <r>
    <x v="1671"/>
    <x v="1671"/>
    <x v="1669"/>
    <n v="2000"/>
    <n v="2013.47"/>
    <x v="0"/>
    <x v="0"/>
    <s v="USD"/>
    <x v="1670"/>
    <x v="1671"/>
    <b v="0"/>
    <n v="77"/>
    <x v="0"/>
    <x v="27"/>
    <x v="1283"/>
    <n v="26.148961038961041"/>
    <x v="4"/>
    <x v="24"/>
    <x v="1671"/>
    <x v="1670"/>
  </r>
  <r>
    <x v="1672"/>
    <x v="1672"/>
    <x v="1670"/>
    <n v="1700"/>
    <n v="1920"/>
    <x v="0"/>
    <x v="0"/>
    <s v="USD"/>
    <x v="1671"/>
    <x v="1672"/>
    <b v="0"/>
    <n v="49"/>
    <x v="0"/>
    <x v="27"/>
    <x v="1284"/>
    <n v="39.183673469387756"/>
    <x v="4"/>
    <x v="24"/>
    <x v="1672"/>
    <x v="1671"/>
  </r>
  <r>
    <x v="1673"/>
    <x v="1673"/>
    <x v="1671"/>
    <n v="2100"/>
    <n v="2690"/>
    <x v="0"/>
    <x v="0"/>
    <s v="USD"/>
    <x v="1672"/>
    <x v="1673"/>
    <b v="0"/>
    <n v="59"/>
    <x v="0"/>
    <x v="27"/>
    <x v="1285"/>
    <n v="45.593220338983052"/>
    <x v="4"/>
    <x v="24"/>
    <x v="1673"/>
    <x v="1672"/>
  </r>
  <r>
    <x v="1674"/>
    <x v="1674"/>
    <x v="1672"/>
    <n v="5000"/>
    <n v="10085"/>
    <x v="0"/>
    <x v="0"/>
    <s v="USD"/>
    <x v="1673"/>
    <x v="1674"/>
    <b v="0"/>
    <n v="113"/>
    <x v="0"/>
    <x v="27"/>
    <x v="1286"/>
    <n v="89.247787610619469"/>
    <x v="4"/>
    <x v="24"/>
    <x v="1674"/>
    <x v="1673"/>
  </r>
  <r>
    <x v="1675"/>
    <x v="1675"/>
    <x v="1673"/>
    <n v="1000"/>
    <n v="1374.16"/>
    <x v="0"/>
    <x v="0"/>
    <s v="USD"/>
    <x v="1674"/>
    <x v="1675"/>
    <b v="0"/>
    <n v="34"/>
    <x v="0"/>
    <x v="27"/>
    <x v="1287"/>
    <n v="40.416470588235299"/>
    <x v="4"/>
    <x v="24"/>
    <x v="1675"/>
    <x v="1674"/>
  </r>
  <r>
    <x v="1676"/>
    <x v="1676"/>
    <x v="1674"/>
    <n v="3000"/>
    <n v="3460"/>
    <x v="0"/>
    <x v="0"/>
    <s v="USD"/>
    <x v="1675"/>
    <x v="1676"/>
    <b v="0"/>
    <n v="42"/>
    <x v="0"/>
    <x v="27"/>
    <x v="1288"/>
    <n v="82.38095238095238"/>
    <x v="4"/>
    <x v="24"/>
    <x v="1676"/>
    <x v="1675"/>
  </r>
  <r>
    <x v="1677"/>
    <x v="1677"/>
    <x v="1675"/>
    <n v="6000"/>
    <n v="6700"/>
    <x v="0"/>
    <x v="3"/>
    <s v="EUR"/>
    <x v="1676"/>
    <x v="1677"/>
    <b v="0"/>
    <n v="42"/>
    <x v="0"/>
    <x v="27"/>
    <x v="1067"/>
    <n v="159.52380952380952"/>
    <x v="4"/>
    <x v="24"/>
    <x v="1677"/>
    <x v="1676"/>
  </r>
  <r>
    <x v="1678"/>
    <x v="1678"/>
    <x v="1676"/>
    <n v="1500"/>
    <n v="1776"/>
    <x v="0"/>
    <x v="0"/>
    <s v="USD"/>
    <x v="1677"/>
    <x v="1678"/>
    <b v="0"/>
    <n v="49"/>
    <x v="0"/>
    <x v="27"/>
    <x v="1289"/>
    <n v="36.244897959183675"/>
    <x v="4"/>
    <x v="24"/>
    <x v="1678"/>
    <x v="1677"/>
  </r>
  <r>
    <x v="1679"/>
    <x v="1679"/>
    <x v="1677"/>
    <n v="2000"/>
    <n v="3500"/>
    <x v="0"/>
    <x v="0"/>
    <s v="USD"/>
    <x v="1678"/>
    <x v="1679"/>
    <b v="0"/>
    <n v="56"/>
    <x v="0"/>
    <x v="27"/>
    <x v="1290"/>
    <n v="62.5"/>
    <x v="4"/>
    <x v="24"/>
    <x v="1679"/>
    <x v="1678"/>
  </r>
  <r>
    <x v="1680"/>
    <x v="1680"/>
    <x v="1678"/>
    <n v="1000"/>
    <n v="1175"/>
    <x v="0"/>
    <x v="0"/>
    <s v="USD"/>
    <x v="1679"/>
    <x v="1680"/>
    <b v="0"/>
    <n v="25"/>
    <x v="0"/>
    <x v="27"/>
    <x v="1291"/>
    <n v="47"/>
    <x v="4"/>
    <x v="24"/>
    <x v="1680"/>
    <x v="1679"/>
  </r>
  <r>
    <x v="1681"/>
    <x v="1681"/>
    <x v="1679"/>
    <n v="65000"/>
    <n v="65924.38"/>
    <x v="3"/>
    <x v="0"/>
    <s v="USD"/>
    <x v="1680"/>
    <x v="1681"/>
    <b v="0"/>
    <n v="884"/>
    <x v="1"/>
    <x v="28"/>
    <x v="1292"/>
    <n v="74.575090497737563"/>
    <x v="4"/>
    <x v="25"/>
    <x v="1681"/>
    <x v="1680"/>
  </r>
  <r>
    <x v="1682"/>
    <x v="1682"/>
    <x v="1680"/>
    <n v="6000"/>
    <n v="0"/>
    <x v="3"/>
    <x v="0"/>
    <s v="USD"/>
    <x v="1681"/>
    <x v="1682"/>
    <b v="0"/>
    <n v="0"/>
    <x v="1"/>
    <x v="28"/>
    <x v="109"/>
    <e v="#DIV/0!"/>
    <x v="4"/>
    <x v="25"/>
    <x v="1682"/>
    <x v="1681"/>
  </r>
  <r>
    <x v="1683"/>
    <x v="1683"/>
    <x v="1681"/>
    <n v="3500"/>
    <n v="760"/>
    <x v="3"/>
    <x v="6"/>
    <s v="EUR"/>
    <x v="1682"/>
    <x v="1683"/>
    <b v="0"/>
    <n v="10"/>
    <x v="1"/>
    <x v="28"/>
    <x v="1293"/>
    <n v="76"/>
    <x v="4"/>
    <x v="25"/>
    <x v="1683"/>
    <x v="1682"/>
  </r>
  <r>
    <x v="1684"/>
    <x v="1684"/>
    <x v="1682"/>
    <n v="8000"/>
    <n v="8730"/>
    <x v="3"/>
    <x v="0"/>
    <s v="USD"/>
    <x v="1683"/>
    <x v="1684"/>
    <b v="0"/>
    <n v="101"/>
    <x v="1"/>
    <x v="28"/>
    <x v="1294"/>
    <n v="86.43564356435644"/>
    <x v="4"/>
    <x v="25"/>
    <x v="1684"/>
    <x v="1683"/>
  </r>
  <r>
    <x v="1685"/>
    <x v="1685"/>
    <x v="1683"/>
    <n v="350"/>
    <n v="360"/>
    <x v="3"/>
    <x v="0"/>
    <s v="USD"/>
    <x v="1684"/>
    <x v="1685"/>
    <b v="0"/>
    <n v="15"/>
    <x v="1"/>
    <x v="28"/>
    <x v="82"/>
    <n v="24"/>
    <x v="4"/>
    <x v="25"/>
    <x v="1685"/>
    <x v="1684"/>
  </r>
  <r>
    <x v="1686"/>
    <x v="1686"/>
    <x v="1684"/>
    <n v="5000"/>
    <n v="18"/>
    <x v="3"/>
    <x v="5"/>
    <s v="CAD"/>
    <x v="1685"/>
    <x v="1686"/>
    <b v="0"/>
    <n v="1"/>
    <x v="1"/>
    <x v="28"/>
    <x v="1295"/>
    <n v="18"/>
    <x v="4"/>
    <x v="25"/>
    <x v="1686"/>
    <x v="1685"/>
  </r>
  <r>
    <x v="1687"/>
    <x v="1687"/>
    <x v="1685"/>
    <n v="10000"/>
    <n v="3125"/>
    <x v="3"/>
    <x v="0"/>
    <s v="USD"/>
    <x v="1686"/>
    <x v="1687"/>
    <b v="0"/>
    <n v="39"/>
    <x v="1"/>
    <x v="28"/>
    <x v="1296"/>
    <n v="80.128205128205124"/>
    <x v="4"/>
    <x v="25"/>
    <x v="1687"/>
    <x v="1686"/>
  </r>
  <r>
    <x v="1688"/>
    <x v="1688"/>
    <x v="1686"/>
    <n v="4000"/>
    <n v="1772"/>
    <x v="3"/>
    <x v="0"/>
    <s v="USD"/>
    <x v="1687"/>
    <x v="1688"/>
    <b v="0"/>
    <n v="7"/>
    <x v="1"/>
    <x v="28"/>
    <x v="1297"/>
    <n v="253.14285714285714"/>
    <x v="4"/>
    <x v="25"/>
    <x v="1688"/>
    <x v="1687"/>
  </r>
  <r>
    <x v="1689"/>
    <x v="1689"/>
    <x v="1687"/>
    <n v="2400"/>
    <n v="2400"/>
    <x v="3"/>
    <x v="0"/>
    <s v="USD"/>
    <x v="1688"/>
    <x v="1689"/>
    <b v="0"/>
    <n v="14"/>
    <x v="1"/>
    <x v="28"/>
    <x v="31"/>
    <n v="171.42857142857142"/>
    <x v="4"/>
    <x v="25"/>
    <x v="1689"/>
    <x v="1688"/>
  </r>
  <r>
    <x v="1690"/>
    <x v="1690"/>
    <x v="1688"/>
    <n v="2500"/>
    <n v="635"/>
    <x v="3"/>
    <x v="0"/>
    <s v="USD"/>
    <x v="1689"/>
    <x v="1690"/>
    <b v="0"/>
    <n v="11"/>
    <x v="1"/>
    <x v="28"/>
    <x v="1298"/>
    <n v="57.727272727272727"/>
    <x v="4"/>
    <x v="25"/>
    <x v="1690"/>
    <x v="1689"/>
  </r>
  <r>
    <x v="1691"/>
    <x v="1691"/>
    <x v="1689"/>
    <n v="30000"/>
    <n v="10042"/>
    <x v="3"/>
    <x v="0"/>
    <s v="USD"/>
    <x v="1690"/>
    <x v="1691"/>
    <b v="0"/>
    <n v="38"/>
    <x v="1"/>
    <x v="28"/>
    <x v="1299"/>
    <n v="264.26315789473682"/>
    <x v="4"/>
    <x v="25"/>
    <x v="1691"/>
    <x v="1690"/>
  </r>
  <r>
    <x v="1692"/>
    <x v="1692"/>
    <x v="1690"/>
    <n v="5000"/>
    <n v="2390"/>
    <x v="3"/>
    <x v="0"/>
    <s v="USD"/>
    <x v="1691"/>
    <x v="1692"/>
    <b v="0"/>
    <n v="15"/>
    <x v="1"/>
    <x v="28"/>
    <x v="1300"/>
    <n v="159.33333333333334"/>
    <x v="4"/>
    <x v="25"/>
    <x v="1692"/>
    <x v="1691"/>
  </r>
  <r>
    <x v="1693"/>
    <x v="1693"/>
    <x v="1691"/>
    <n v="3000"/>
    <n v="280"/>
    <x v="3"/>
    <x v="1"/>
    <s v="GBP"/>
    <x v="1692"/>
    <x v="1693"/>
    <b v="0"/>
    <n v="8"/>
    <x v="1"/>
    <x v="28"/>
    <x v="1301"/>
    <n v="35"/>
    <x v="4"/>
    <x v="25"/>
    <x v="1693"/>
    <x v="1692"/>
  </r>
  <r>
    <x v="1694"/>
    <x v="1694"/>
    <x v="1692"/>
    <n v="10000"/>
    <n v="5"/>
    <x v="3"/>
    <x v="0"/>
    <s v="USD"/>
    <x v="1693"/>
    <x v="1694"/>
    <b v="0"/>
    <n v="1"/>
    <x v="1"/>
    <x v="28"/>
    <x v="833"/>
    <n v="5"/>
    <x v="4"/>
    <x v="25"/>
    <x v="1694"/>
    <x v="1693"/>
  </r>
  <r>
    <x v="1695"/>
    <x v="1695"/>
    <x v="1693"/>
    <n v="12000"/>
    <n v="1405"/>
    <x v="3"/>
    <x v="0"/>
    <s v="USD"/>
    <x v="1694"/>
    <x v="1695"/>
    <b v="0"/>
    <n v="23"/>
    <x v="1"/>
    <x v="28"/>
    <x v="1302"/>
    <n v="61.086956521739133"/>
    <x v="4"/>
    <x v="25"/>
    <x v="1695"/>
    <x v="1694"/>
  </r>
  <r>
    <x v="1696"/>
    <x v="1696"/>
    <x v="1694"/>
    <n v="300000"/>
    <n v="0"/>
    <x v="3"/>
    <x v="0"/>
    <s v="USD"/>
    <x v="1695"/>
    <x v="1696"/>
    <b v="0"/>
    <n v="0"/>
    <x v="1"/>
    <x v="28"/>
    <x v="109"/>
    <e v="#DIV/0!"/>
    <x v="4"/>
    <x v="25"/>
    <x v="1696"/>
    <x v="1695"/>
  </r>
  <r>
    <x v="1697"/>
    <x v="1697"/>
    <x v="1695"/>
    <n v="12500"/>
    <n v="2526"/>
    <x v="3"/>
    <x v="0"/>
    <s v="USD"/>
    <x v="1696"/>
    <x v="1697"/>
    <b v="0"/>
    <n v="22"/>
    <x v="1"/>
    <x v="28"/>
    <x v="1303"/>
    <n v="114.81818181818181"/>
    <x v="4"/>
    <x v="25"/>
    <x v="1697"/>
    <x v="1696"/>
  </r>
  <r>
    <x v="1698"/>
    <x v="1698"/>
    <x v="1696"/>
    <n v="125000"/>
    <n v="0"/>
    <x v="3"/>
    <x v="0"/>
    <s v="USD"/>
    <x v="1697"/>
    <x v="1698"/>
    <b v="0"/>
    <n v="0"/>
    <x v="1"/>
    <x v="28"/>
    <x v="109"/>
    <e v="#DIV/0!"/>
    <x v="4"/>
    <x v="25"/>
    <x v="1698"/>
    <x v="1697"/>
  </r>
  <r>
    <x v="1699"/>
    <x v="1699"/>
    <x v="1697"/>
    <n v="5105"/>
    <n v="216"/>
    <x v="3"/>
    <x v="0"/>
    <s v="USD"/>
    <x v="1698"/>
    <x v="1699"/>
    <b v="0"/>
    <n v="4"/>
    <x v="1"/>
    <x v="28"/>
    <x v="1304"/>
    <n v="54"/>
    <x v="4"/>
    <x v="25"/>
    <x v="1699"/>
    <x v="1698"/>
  </r>
  <r>
    <x v="1700"/>
    <x v="1700"/>
    <x v="1698"/>
    <n v="20000"/>
    <n v="5212"/>
    <x v="3"/>
    <x v="0"/>
    <s v="USD"/>
    <x v="1699"/>
    <x v="1700"/>
    <b v="0"/>
    <n v="79"/>
    <x v="1"/>
    <x v="28"/>
    <x v="1305"/>
    <n v="65.974683544303801"/>
    <x v="4"/>
    <x v="25"/>
    <x v="1700"/>
    <x v="1699"/>
  </r>
  <r>
    <x v="1701"/>
    <x v="1701"/>
    <x v="1699"/>
    <n v="5050"/>
    <n v="10"/>
    <x v="2"/>
    <x v="0"/>
    <s v="USD"/>
    <x v="1700"/>
    <x v="1701"/>
    <b v="0"/>
    <n v="2"/>
    <x v="1"/>
    <x v="28"/>
    <x v="1306"/>
    <n v="5"/>
    <x v="4"/>
    <x v="25"/>
    <x v="1701"/>
    <x v="1700"/>
  </r>
  <r>
    <x v="1702"/>
    <x v="1702"/>
    <x v="1700"/>
    <n v="16500"/>
    <n v="1"/>
    <x v="2"/>
    <x v="0"/>
    <s v="USD"/>
    <x v="1701"/>
    <x v="1702"/>
    <b v="0"/>
    <n v="1"/>
    <x v="1"/>
    <x v="28"/>
    <x v="1307"/>
    <n v="1"/>
    <x v="4"/>
    <x v="25"/>
    <x v="1702"/>
    <x v="1701"/>
  </r>
  <r>
    <x v="1703"/>
    <x v="1703"/>
    <x v="1701"/>
    <n v="5000"/>
    <n v="51"/>
    <x v="2"/>
    <x v="0"/>
    <s v="USD"/>
    <x v="1702"/>
    <x v="1703"/>
    <b v="0"/>
    <n v="2"/>
    <x v="1"/>
    <x v="28"/>
    <x v="391"/>
    <n v="25.5"/>
    <x v="4"/>
    <x v="25"/>
    <x v="1703"/>
    <x v="1702"/>
  </r>
  <r>
    <x v="1704"/>
    <x v="1704"/>
    <x v="1702"/>
    <n v="2000"/>
    <n v="1302"/>
    <x v="2"/>
    <x v="0"/>
    <s v="USD"/>
    <x v="1703"/>
    <x v="1704"/>
    <b v="0"/>
    <n v="11"/>
    <x v="1"/>
    <x v="28"/>
    <x v="1308"/>
    <n v="118.36363636363636"/>
    <x v="4"/>
    <x v="25"/>
    <x v="1704"/>
    <x v="1703"/>
  </r>
  <r>
    <x v="1705"/>
    <x v="1705"/>
    <x v="1703"/>
    <n v="2000"/>
    <n v="0"/>
    <x v="2"/>
    <x v="0"/>
    <s v="USD"/>
    <x v="1704"/>
    <x v="1705"/>
    <b v="0"/>
    <n v="0"/>
    <x v="1"/>
    <x v="28"/>
    <x v="109"/>
    <e v="#DIV/0!"/>
    <x v="4"/>
    <x v="25"/>
    <x v="1705"/>
    <x v="1704"/>
  </r>
  <r>
    <x v="1706"/>
    <x v="1706"/>
    <x v="1704"/>
    <n v="5500"/>
    <n v="0"/>
    <x v="2"/>
    <x v="12"/>
    <s v="EUR"/>
    <x v="1705"/>
    <x v="1706"/>
    <b v="0"/>
    <n v="0"/>
    <x v="1"/>
    <x v="28"/>
    <x v="109"/>
    <e v="#DIV/0!"/>
    <x v="4"/>
    <x v="25"/>
    <x v="1706"/>
    <x v="1705"/>
  </r>
  <r>
    <x v="1707"/>
    <x v="1707"/>
    <x v="1705"/>
    <n v="5000"/>
    <n v="487"/>
    <x v="2"/>
    <x v="0"/>
    <s v="USD"/>
    <x v="1706"/>
    <x v="1707"/>
    <b v="0"/>
    <n v="9"/>
    <x v="1"/>
    <x v="28"/>
    <x v="1309"/>
    <n v="54.111111111111114"/>
    <x v="4"/>
    <x v="25"/>
    <x v="1707"/>
    <x v="1706"/>
  </r>
  <r>
    <x v="1708"/>
    <x v="1708"/>
    <x v="1706"/>
    <n v="7000"/>
    <n v="0"/>
    <x v="2"/>
    <x v="0"/>
    <s v="USD"/>
    <x v="1707"/>
    <x v="1708"/>
    <b v="0"/>
    <n v="0"/>
    <x v="1"/>
    <x v="28"/>
    <x v="109"/>
    <e v="#DIV/0!"/>
    <x v="4"/>
    <x v="25"/>
    <x v="1708"/>
    <x v="1707"/>
  </r>
  <r>
    <x v="1709"/>
    <x v="1709"/>
    <x v="1707"/>
    <n v="1750"/>
    <n v="85"/>
    <x v="2"/>
    <x v="0"/>
    <s v="USD"/>
    <x v="1708"/>
    <x v="1709"/>
    <b v="0"/>
    <n v="4"/>
    <x v="1"/>
    <x v="28"/>
    <x v="1310"/>
    <n v="21.25"/>
    <x v="4"/>
    <x v="25"/>
    <x v="1709"/>
    <x v="1708"/>
  </r>
  <r>
    <x v="1710"/>
    <x v="1710"/>
    <x v="1708"/>
    <n v="5000"/>
    <n v="34"/>
    <x v="2"/>
    <x v="12"/>
    <s v="EUR"/>
    <x v="1709"/>
    <x v="1710"/>
    <b v="0"/>
    <n v="1"/>
    <x v="1"/>
    <x v="28"/>
    <x v="1311"/>
    <n v="34"/>
    <x v="4"/>
    <x v="25"/>
    <x v="1710"/>
    <x v="1709"/>
  </r>
  <r>
    <x v="1711"/>
    <x v="1711"/>
    <x v="1709"/>
    <n v="10000"/>
    <n v="1050"/>
    <x v="2"/>
    <x v="0"/>
    <s v="USD"/>
    <x v="1710"/>
    <x v="1711"/>
    <b v="0"/>
    <n v="2"/>
    <x v="1"/>
    <x v="28"/>
    <x v="1131"/>
    <n v="525"/>
    <x v="4"/>
    <x v="25"/>
    <x v="1711"/>
    <x v="1710"/>
  </r>
  <r>
    <x v="1712"/>
    <x v="1712"/>
    <x v="1710"/>
    <n v="5000"/>
    <n v="0"/>
    <x v="2"/>
    <x v="0"/>
    <s v="USD"/>
    <x v="1711"/>
    <x v="1712"/>
    <b v="0"/>
    <n v="0"/>
    <x v="1"/>
    <x v="28"/>
    <x v="109"/>
    <e v="#DIV/0!"/>
    <x v="4"/>
    <x v="25"/>
    <x v="1712"/>
    <x v="1711"/>
  </r>
  <r>
    <x v="1713"/>
    <x v="1713"/>
    <x v="1711"/>
    <n v="3000"/>
    <n v="50"/>
    <x v="2"/>
    <x v="0"/>
    <s v="USD"/>
    <x v="1712"/>
    <x v="1713"/>
    <b v="0"/>
    <n v="1"/>
    <x v="1"/>
    <x v="28"/>
    <x v="1312"/>
    <n v="50"/>
    <x v="4"/>
    <x v="25"/>
    <x v="1713"/>
    <x v="1712"/>
  </r>
  <r>
    <x v="1714"/>
    <x v="1714"/>
    <x v="1712"/>
    <n v="25000"/>
    <n v="1967"/>
    <x v="2"/>
    <x v="0"/>
    <s v="USD"/>
    <x v="1713"/>
    <x v="1714"/>
    <b v="0"/>
    <n v="17"/>
    <x v="1"/>
    <x v="28"/>
    <x v="1313"/>
    <n v="115.70588235294117"/>
    <x v="4"/>
    <x v="25"/>
    <x v="1714"/>
    <x v="1713"/>
  </r>
  <r>
    <x v="1715"/>
    <x v="1715"/>
    <x v="1713"/>
    <n v="5000"/>
    <n v="11"/>
    <x v="2"/>
    <x v="0"/>
    <s v="USD"/>
    <x v="1714"/>
    <x v="1715"/>
    <b v="0"/>
    <n v="2"/>
    <x v="1"/>
    <x v="28"/>
    <x v="881"/>
    <n v="5.5"/>
    <x v="4"/>
    <x v="25"/>
    <x v="1715"/>
    <x v="1714"/>
  </r>
  <r>
    <x v="1716"/>
    <x v="1716"/>
    <x v="1714"/>
    <n v="2000"/>
    <n v="150"/>
    <x v="2"/>
    <x v="0"/>
    <s v="USD"/>
    <x v="1715"/>
    <x v="1716"/>
    <b v="0"/>
    <n v="3"/>
    <x v="1"/>
    <x v="28"/>
    <x v="847"/>
    <n v="50"/>
    <x v="4"/>
    <x v="25"/>
    <x v="1716"/>
    <x v="1715"/>
  </r>
  <r>
    <x v="1717"/>
    <x v="1717"/>
    <x v="1715"/>
    <n v="3265"/>
    <n v="1395"/>
    <x v="2"/>
    <x v="0"/>
    <s v="USD"/>
    <x v="1716"/>
    <x v="1717"/>
    <b v="0"/>
    <n v="41"/>
    <x v="1"/>
    <x v="28"/>
    <x v="1314"/>
    <n v="34.024390243902438"/>
    <x v="4"/>
    <x v="25"/>
    <x v="1717"/>
    <x v="1716"/>
  </r>
  <r>
    <x v="1718"/>
    <x v="1718"/>
    <x v="1716"/>
    <n v="35000"/>
    <n v="75"/>
    <x v="2"/>
    <x v="0"/>
    <s v="USD"/>
    <x v="1717"/>
    <x v="1718"/>
    <b v="0"/>
    <n v="2"/>
    <x v="1"/>
    <x v="28"/>
    <x v="1315"/>
    <n v="37.5"/>
    <x v="4"/>
    <x v="25"/>
    <x v="1718"/>
    <x v="1717"/>
  </r>
  <r>
    <x v="1719"/>
    <x v="1719"/>
    <x v="1717"/>
    <n v="4000"/>
    <n v="35"/>
    <x v="2"/>
    <x v="0"/>
    <s v="USD"/>
    <x v="1718"/>
    <x v="1719"/>
    <b v="0"/>
    <n v="3"/>
    <x v="1"/>
    <x v="28"/>
    <x v="1316"/>
    <n v="11.666666666666666"/>
    <x v="4"/>
    <x v="25"/>
    <x v="1719"/>
    <x v="1718"/>
  </r>
  <r>
    <x v="1720"/>
    <x v="1720"/>
    <x v="1718"/>
    <n v="4000"/>
    <n v="225"/>
    <x v="2"/>
    <x v="0"/>
    <s v="USD"/>
    <x v="1719"/>
    <x v="1720"/>
    <b v="0"/>
    <n v="8"/>
    <x v="1"/>
    <x v="28"/>
    <x v="1317"/>
    <n v="28.125"/>
    <x v="4"/>
    <x v="25"/>
    <x v="1720"/>
    <x v="1719"/>
  </r>
  <r>
    <x v="1721"/>
    <x v="1721"/>
    <x v="1719"/>
    <n v="5000"/>
    <n v="0"/>
    <x v="2"/>
    <x v="0"/>
    <s v="USD"/>
    <x v="1720"/>
    <x v="1721"/>
    <b v="0"/>
    <n v="0"/>
    <x v="1"/>
    <x v="28"/>
    <x v="109"/>
    <e v="#DIV/0!"/>
    <x v="4"/>
    <x v="25"/>
    <x v="1721"/>
    <x v="1720"/>
  </r>
  <r>
    <x v="1722"/>
    <x v="1722"/>
    <x v="1720"/>
    <n v="2880"/>
    <n v="1"/>
    <x v="2"/>
    <x v="0"/>
    <s v="USD"/>
    <x v="1721"/>
    <x v="1722"/>
    <b v="0"/>
    <n v="1"/>
    <x v="1"/>
    <x v="28"/>
    <x v="1318"/>
    <n v="1"/>
    <x v="4"/>
    <x v="25"/>
    <x v="1722"/>
    <x v="1721"/>
  </r>
  <r>
    <x v="1723"/>
    <x v="1723"/>
    <x v="1721"/>
    <n v="10000"/>
    <n v="650"/>
    <x v="2"/>
    <x v="0"/>
    <s v="USD"/>
    <x v="1722"/>
    <x v="1723"/>
    <b v="0"/>
    <n v="3"/>
    <x v="1"/>
    <x v="28"/>
    <x v="896"/>
    <n v="216.66666666666666"/>
    <x v="4"/>
    <x v="25"/>
    <x v="1723"/>
    <x v="1722"/>
  </r>
  <r>
    <x v="1724"/>
    <x v="1724"/>
    <x v="1722"/>
    <n v="6000"/>
    <n v="35"/>
    <x v="2"/>
    <x v="0"/>
    <s v="USD"/>
    <x v="1723"/>
    <x v="1724"/>
    <b v="0"/>
    <n v="4"/>
    <x v="1"/>
    <x v="28"/>
    <x v="1319"/>
    <n v="8.75"/>
    <x v="4"/>
    <x v="25"/>
    <x v="1724"/>
    <x v="1723"/>
  </r>
  <r>
    <x v="1725"/>
    <x v="1725"/>
    <x v="1723"/>
    <n v="5500"/>
    <n v="560"/>
    <x v="2"/>
    <x v="0"/>
    <s v="USD"/>
    <x v="1724"/>
    <x v="1725"/>
    <b v="0"/>
    <n v="9"/>
    <x v="1"/>
    <x v="28"/>
    <x v="1320"/>
    <n v="62.222222222222221"/>
    <x v="4"/>
    <x v="25"/>
    <x v="1725"/>
    <x v="1724"/>
  </r>
  <r>
    <x v="1726"/>
    <x v="1726"/>
    <x v="1724"/>
    <n v="6500"/>
    <n v="2196"/>
    <x v="2"/>
    <x v="0"/>
    <s v="USD"/>
    <x v="1725"/>
    <x v="1726"/>
    <b v="0"/>
    <n v="16"/>
    <x v="1"/>
    <x v="28"/>
    <x v="1321"/>
    <n v="137.25"/>
    <x v="4"/>
    <x v="25"/>
    <x v="1726"/>
    <x v="1725"/>
  </r>
  <r>
    <x v="1727"/>
    <x v="1727"/>
    <x v="1725"/>
    <n v="3000"/>
    <n v="1"/>
    <x v="2"/>
    <x v="1"/>
    <s v="GBP"/>
    <x v="1726"/>
    <x v="1727"/>
    <b v="0"/>
    <n v="1"/>
    <x v="1"/>
    <x v="28"/>
    <x v="108"/>
    <n v="1"/>
    <x v="4"/>
    <x v="25"/>
    <x v="1727"/>
    <x v="1726"/>
  </r>
  <r>
    <x v="1728"/>
    <x v="1728"/>
    <x v="1726"/>
    <n v="1250"/>
    <n v="855"/>
    <x v="2"/>
    <x v="0"/>
    <s v="USD"/>
    <x v="1727"/>
    <x v="1728"/>
    <b v="0"/>
    <n v="7"/>
    <x v="1"/>
    <x v="28"/>
    <x v="1322"/>
    <n v="122.14285714285714"/>
    <x v="4"/>
    <x v="25"/>
    <x v="1728"/>
    <x v="1727"/>
  </r>
  <r>
    <x v="1729"/>
    <x v="1729"/>
    <x v="1727"/>
    <n v="10000"/>
    <n v="0"/>
    <x v="2"/>
    <x v="0"/>
    <s v="USD"/>
    <x v="1728"/>
    <x v="1729"/>
    <b v="0"/>
    <n v="0"/>
    <x v="1"/>
    <x v="28"/>
    <x v="109"/>
    <e v="#DIV/0!"/>
    <x v="4"/>
    <x v="25"/>
    <x v="1729"/>
    <x v="1728"/>
  </r>
  <r>
    <x v="1730"/>
    <x v="1730"/>
    <x v="1728"/>
    <n v="3000"/>
    <n v="0"/>
    <x v="2"/>
    <x v="0"/>
    <s v="USD"/>
    <x v="1729"/>
    <x v="1730"/>
    <b v="0"/>
    <n v="0"/>
    <x v="1"/>
    <x v="28"/>
    <x v="109"/>
    <e v="#DIV/0!"/>
    <x v="4"/>
    <x v="25"/>
    <x v="1730"/>
    <x v="1729"/>
  </r>
  <r>
    <x v="1731"/>
    <x v="1731"/>
    <x v="1729"/>
    <n v="1000"/>
    <n v="0"/>
    <x v="2"/>
    <x v="0"/>
    <s v="USD"/>
    <x v="1730"/>
    <x v="1731"/>
    <b v="0"/>
    <n v="0"/>
    <x v="1"/>
    <x v="28"/>
    <x v="109"/>
    <e v="#DIV/0!"/>
    <x v="4"/>
    <x v="25"/>
    <x v="1731"/>
    <x v="1730"/>
  </r>
  <r>
    <x v="1732"/>
    <x v="1732"/>
    <x v="1730"/>
    <n v="4000"/>
    <n v="0"/>
    <x v="2"/>
    <x v="0"/>
    <s v="USD"/>
    <x v="1731"/>
    <x v="1732"/>
    <b v="0"/>
    <n v="0"/>
    <x v="1"/>
    <x v="28"/>
    <x v="109"/>
    <e v="#DIV/0!"/>
    <x v="4"/>
    <x v="25"/>
    <x v="1732"/>
    <x v="1731"/>
  </r>
  <r>
    <x v="1733"/>
    <x v="1733"/>
    <x v="1731"/>
    <n v="10000"/>
    <n v="0"/>
    <x v="2"/>
    <x v="0"/>
    <s v="USD"/>
    <x v="1732"/>
    <x v="1733"/>
    <b v="0"/>
    <n v="0"/>
    <x v="1"/>
    <x v="28"/>
    <x v="109"/>
    <e v="#DIV/0!"/>
    <x v="4"/>
    <x v="25"/>
    <x v="1733"/>
    <x v="1732"/>
  </r>
  <r>
    <x v="1734"/>
    <x v="1734"/>
    <x v="1732"/>
    <n v="4500"/>
    <n v="1"/>
    <x v="2"/>
    <x v="0"/>
    <s v="USD"/>
    <x v="1733"/>
    <x v="1734"/>
    <b v="0"/>
    <n v="1"/>
    <x v="1"/>
    <x v="28"/>
    <x v="1323"/>
    <n v="1"/>
    <x v="4"/>
    <x v="25"/>
    <x v="1734"/>
    <x v="1733"/>
  </r>
  <r>
    <x v="1735"/>
    <x v="1735"/>
    <x v="1733"/>
    <n v="1000"/>
    <n v="110"/>
    <x v="2"/>
    <x v="0"/>
    <s v="USD"/>
    <x v="1734"/>
    <x v="1735"/>
    <b v="0"/>
    <n v="2"/>
    <x v="1"/>
    <x v="28"/>
    <x v="1324"/>
    <n v="55"/>
    <x v="4"/>
    <x v="25"/>
    <x v="1735"/>
    <x v="1734"/>
  </r>
  <r>
    <x v="1736"/>
    <x v="1736"/>
    <x v="1734"/>
    <n v="3000"/>
    <n v="22"/>
    <x v="2"/>
    <x v="0"/>
    <s v="USD"/>
    <x v="1735"/>
    <x v="1736"/>
    <b v="0"/>
    <n v="1"/>
    <x v="1"/>
    <x v="28"/>
    <x v="1325"/>
    <n v="22"/>
    <x v="4"/>
    <x v="25"/>
    <x v="1736"/>
    <x v="1735"/>
  </r>
  <r>
    <x v="1737"/>
    <x v="1737"/>
    <x v="1735"/>
    <n v="4000"/>
    <n v="850"/>
    <x v="2"/>
    <x v="0"/>
    <s v="USD"/>
    <x v="1736"/>
    <x v="1737"/>
    <b v="0"/>
    <n v="15"/>
    <x v="1"/>
    <x v="28"/>
    <x v="1212"/>
    <n v="56.666666666666664"/>
    <x v="4"/>
    <x v="25"/>
    <x v="1737"/>
    <x v="1736"/>
  </r>
  <r>
    <x v="1738"/>
    <x v="1738"/>
    <x v="1736"/>
    <n v="5000"/>
    <n v="20"/>
    <x v="2"/>
    <x v="0"/>
    <s v="USD"/>
    <x v="1737"/>
    <x v="1738"/>
    <b v="0"/>
    <n v="1"/>
    <x v="1"/>
    <x v="28"/>
    <x v="177"/>
    <n v="20"/>
    <x v="4"/>
    <x v="25"/>
    <x v="1738"/>
    <x v="1737"/>
  </r>
  <r>
    <x v="1739"/>
    <x v="1739"/>
    <x v="1737"/>
    <n v="1000"/>
    <n v="1"/>
    <x v="2"/>
    <x v="0"/>
    <s v="USD"/>
    <x v="1738"/>
    <x v="1739"/>
    <b v="0"/>
    <n v="1"/>
    <x v="1"/>
    <x v="28"/>
    <x v="370"/>
    <n v="1"/>
    <x v="4"/>
    <x v="25"/>
    <x v="1739"/>
    <x v="1738"/>
  </r>
  <r>
    <x v="1740"/>
    <x v="1740"/>
    <x v="1738"/>
    <n v="3000"/>
    <n v="0"/>
    <x v="2"/>
    <x v="0"/>
    <s v="USD"/>
    <x v="1739"/>
    <x v="1740"/>
    <b v="0"/>
    <n v="0"/>
    <x v="1"/>
    <x v="28"/>
    <x v="109"/>
    <e v="#DIV/0!"/>
    <x v="4"/>
    <x v="25"/>
    <x v="1740"/>
    <x v="1739"/>
  </r>
  <r>
    <x v="1741"/>
    <x v="1741"/>
    <x v="1739"/>
    <n v="1200"/>
    <n v="1330"/>
    <x v="0"/>
    <x v="1"/>
    <s v="GBP"/>
    <x v="1740"/>
    <x v="1741"/>
    <b v="0"/>
    <n v="52"/>
    <x v="0"/>
    <x v="20"/>
    <x v="1326"/>
    <n v="25.576923076923077"/>
    <x v="8"/>
    <x v="18"/>
    <x v="1741"/>
    <x v="1740"/>
  </r>
  <r>
    <x v="1742"/>
    <x v="1742"/>
    <x v="1740"/>
    <n v="2000"/>
    <n v="2175"/>
    <x v="0"/>
    <x v="0"/>
    <s v="USD"/>
    <x v="1741"/>
    <x v="1742"/>
    <b v="0"/>
    <n v="34"/>
    <x v="0"/>
    <x v="20"/>
    <x v="648"/>
    <n v="63.970588235294116"/>
    <x v="8"/>
    <x v="18"/>
    <x v="1742"/>
    <x v="1741"/>
  </r>
  <r>
    <x v="1743"/>
    <x v="1743"/>
    <x v="1741"/>
    <n v="6000"/>
    <n v="6025"/>
    <x v="0"/>
    <x v="0"/>
    <s v="USD"/>
    <x v="1742"/>
    <x v="1743"/>
    <b v="0"/>
    <n v="67"/>
    <x v="0"/>
    <x v="20"/>
    <x v="1327"/>
    <n v="89.925373134328353"/>
    <x v="8"/>
    <x v="18"/>
    <x v="1743"/>
    <x v="1742"/>
  </r>
  <r>
    <x v="1744"/>
    <x v="1744"/>
    <x v="1742"/>
    <n v="5500"/>
    <n v="6515"/>
    <x v="0"/>
    <x v="1"/>
    <s v="GBP"/>
    <x v="1743"/>
    <x v="1744"/>
    <b v="0"/>
    <n v="70"/>
    <x v="0"/>
    <x v="20"/>
    <x v="1328"/>
    <n v="93.071428571428569"/>
    <x v="8"/>
    <x v="18"/>
    <x v="1744"/>
    <x v="1743"/>
  </r>
  <r>
    <x v="1745"/>
    <x v="1745"/>
    <x v="1743"/>
    <n v="7000"/>
    <n v="7981"/>
    <x v="0"/>
    <x v="0"/>
    <s v="USD"/>
    <x v="1744"/>
    <x v="1745"/>
    <b v="0"/>
    <n v="89"/>
    <x v="0"/>
    <x v="20"/>
    <x v="1329"/>
    <n v="89.674157303370791"/>
    <x v="8"/>
    <x v="18"/>
    <x v="1745"/>
    <x v="1744"/>
  </r>
  <r>
    <x v="1746"/>
    <x v="1746"/>
    <x v="1744"/>
    <n v="15000"/>
    <n v="22215"/>
    <x v="0"/>
    <x v="0"/>
    <s v="USD"/>
    <x v="1745"/>
    <x v="1746"/>
    <b v="0"/>
    <n v="107"/>
    <x v="0"/>
    <x v="20"/>
    <x v="1330"/>
    <n v="207.61682242990653"/>
    <x v="8"/>
    <x v="18"/>
    <x v="1746"/>
    <x v="1745"/>
  </r>
  <r>
    <x v="1747"/>
    <x v="1747"/>
    <x v="1745"/>
    <n v="9000"/>
    <n v="9446"/>
    <x v="0"/>
    <x v="1"/>
    <s v="GBP"/>
    <x v="1746"/>
    <x v="1747"/>
    <b v="0"/>
    <n v="159"/>
    <x v="0"/>
    <x v="20"/>
    <x v="1331"/>
    <n v="59.408805031446541"/>
    <x v="8"/>
    <x v="18"/>
    <x v="1747"/>
    <x v="1746"/>
  </r>
  <r>
    <x v="1748"/>
    <x v="1748"/>
    <x v="1746"/>
    <n v="50000"/>
    <n v="64974"/>
    <x v="0"/>
    <x v="5"/>
    <s v="CAD"/>
    <x v="1747"/>
    <x v="1748"/>
    <b v="0"/>
    <n v="181"/>
    <x v="0"/>
    <x v="20"/>
    <x v="1332"/>
    <n v="358.97237569060775"/>
    <x v="8"/>
    <x v="18"/>
    <x v="1748"/>
    <x v="1747"/>
  </r>
  <r>
    <x v="1749"/>
    <x v="1749"/>
    <x v="1747"/>
    <n v="10050"/>
    <n v="12410.5"/>
    <x v="0"/>
    <x v="19"/>
    <s v="EUR"/>
    <x v="1748"/>
    <x v="1749"/>
    <b v="0"/>
    <n v="131"/>
    <x v="0"/>
    <x v="20"/>
    <x v="1333"/>
    <n v="94.736641221374043"/>
    <x v="8"/>
    <x v="18"/>
    <x v="1749"/>
    <x v="1748"/>
  </r>
  <r>
    <x v="1750"/>
    <x v="1750"/>
    <x v="1748"/>
    <n v="5000"/>
    <n v="10081"/>
    <x v="0"/>
    <x v="0"/>
    <s v="USD"/>
    <x v="1749"/>
    <x v="1750"/>
    <b v="0"/>
    <n v="125"/>
    <x v="0"/>
    <x v="20"/>
    <x v="1334"/>
    <n v="80.647999999999996"/>
    <x v="8"/>
    <x v="18"/>
    <x v="1750"/>
    <x v="1749"/>
  </r>
  <r>
    <x v="1751"/>
    <x v="1751"/>
    <x v="1749"/>
    <n v="10000"/>
    <n v="10290"/>
    <x v="0"/>
    <x v="0"/>
    <s v="USD"/>
    <x v="1750"/>
    <x v="1751"/>
    <b v="0"/>
    <n v="61"/>
    <x v="0"/>
    <x v="20"/>
    <x v="1335"/>
    <n v="168.68852459016392"/>
    <x v="8"/>
    <x v="18"/>
    <x v="1751"/>
    <x v="1750"/>
  </r>
  <r>
    <x v="1752"/>
    <x v="1752"/>
    <x v="1750"/>
    <n v="1200"/>
    <n v="3122"/>
    <x v="0"/>
    <x v="1"/>
    <s v="GBP"/>
    <x v="1751"/>
    <x v="1752"/>
    <b v="0"/>
    <n v="90"/>
    <x v="0"/>
    <x v="20"/>
    <x v="1336"/>
    <n v="34.68888888888889"/>
    <x v="8"/>
    <x v="18"/>
    <x v="1752"/>
    <x v="1751"/>
  </r>
  <r>
    <x v="1753"/>
    <x v="1753"/>
    <x v="1751"/>
    <n v="15000"/>
    <n v="16200"/>
    <x v="0"/>
    <x v="8"/>
    <s v="DKK"/>
    <x v="1752"/>
    <x v="1753"/>
    <b v="0"/>
    <n v="35"/>
    <x v="0"/>
    <x v="20"/>
    <x v="1277"/>
    <n v="462.85714285714283"/>
    <x v="8"/>
    <x v="18"/>
    <x v="1753"/>
    <x v="1752"/>
  </r>
  <r>
    <x v="1754"/>
    <x v="1754"/>
    <x v="1752"/>
    <n v="8500"/>
    <n v="9395"/>
    <x v="0"/>
    <x v="5"/>
    <s v="CAD"/>
    <x v="1753"/>
    <x v="1754"/>
    <b v="0"/>
    <n v="90"/>
    <x v="0"/>
    <x v="20"/>
    <x v="1337"/>
    <n v="104.38888888888889"/>
    <x v="8"/>
    <x v="18"/>
    <x v="1754"/>
    <x v="1753"/>
  </r>
  <r>
    <x v="1755"/>
    <x v="1755"/>
    <x v="1753"/>
    <n v="25"/>
    <n v="30"/>
    <x v="0"/>
    <x v="0"/>
    <s v="USD"/>
    <x v="1754"/>
    <x v="1755"/>
    <b v="0"/>
    <n v="4"/>
    <x v="0"/>
    <x v="20"/>
    <x v="43"/>
    <n v="7.5"/>
    <x v="8"/>
    <x v="18"/>
    <x v="1755"/>
    <x v="1754"/>
  </r>
  <r>
    <x v="1756"/>
    <x v="1756"/>
    <x v="1754"/>
    <n v="5500"/>
    <n v="5655.6"/>
    <x v="0"/>
    <x v="0"/>
    <s v="USD"/>
    <x v="1755"/>
    <x v="1756"/>
    <b v="0"/>
    <n v="120"/>
    <x v="0"/>
    <x v="20"/>
    <x v="1338"/>
    <n v="47.13"/>
    <x v="8"/>
    <x v="18"/>
    <x v="1756"/>
    <x v="1755"/>
  </r>
  <r>
    <x v="1757"/>
    <x v="1757"/>
    <x v="1755"/>
    <n v="5000"/>
    <n v="5800"/>
    <x v="0"/>
    <x v="0"/>
    <s v="USD"/>
    <x v="1756"/>
    <x v="1757"/>
    <b v="0"/>
    <n v="14"/>
    <x v="0"/>
    <x v="20"/>
    <x v="1339"/>
    <n v="414.28571428571428"/>
    <x v="8"/>
    <x v="18"/>
    <x v="1757"/>
    <x v="1756"/>
  </r>
  <r>
    <x v="1758"/>
    <x v="1758"/>
    <x v="1756"/>
    <n v="1000"/>
    <n v="1147"/>
    <x v="0"/>
    <x v="0"/>
    <s v="USD"/>
    <x v="1757"/>
    <x v="1758"/>
    <b v="0"/>
    <n v="27"/>
    <x v="0"/>
    <x v="20"/>
    <x v="1340"/>
    <n v="42.481481481481481"/>
    <x v="8"/>
    <x v="18"/>
    <x v="1758"/>
    <x v="1757"/>
  </r>
  <r>
    <x v="1759"/>
    <x v="1759"/>
    <x v="1757"/>
    <n v="5000"/>
    <n v="5330"/>
    <x v="0"/>
    <x v="0"/>
    <s v="USD"/>
    <x v="1758"/>
    <x v="1759"/>
    <b v="0"/>
    <n v="49"/>
    <x v="0"/>
    <x v="20"/>
    <x v="15"/>
    <n v="108.77551020408163"/>
    <x v="8"/>
    <x v="18"/>
    <x v="1759"/>
    <x v="1758"/>
  </r>
  <r>
    <x v="1760"/>
    <x v="1760"/>
    <x v="1758"/>
    <n v="5000"/>
    <n v="8272"/>
    <x v="0"/>
    <x v="0"/>
    <s v="USD"/>
    <x v="1759"/>
    <x v="1760"/>
    <b v="0"/>
    <n v="102"/>
    <x v="0"/>
    <x v="20"/>
    <x v="1341"/>
    <n v="81.098039215686271"/>
    <x v="8"/>
    <x v="18"/>
    <x v="1760"/>
    <x v="1759"/>
  </r>
  <r>
    <x v="1761"/>
    <x v="1761"/>
    <x v="1759"/>
    <n v="100"/>
    <n v="155"/>
    <x v="0"/>
    <x v="1"/>
    <s v="GBP"/>
    <x v="1760"/>
    <x v="1761"/>
    <b v="0"/>
    <n v="3"/>
    <x v="0"/>
    <x v="20"/>
    <x v="1342"/>
    <n v="51.666666666666664"/>
    <x v="8"/>
    <x v="18"/>
    <x v="1761"/>
    <x v="1760"/>
  </r>
  <r>
    <x v="1762"/>
    <x v="1762"/>
    <x v="1760"/>
    <n v="100"/>
    <n v="885"/>
    <x v="0"/>
    <x v="0"/>
    <s v="USD"/>
    <x v="1761"/>
    <x v="1762"/>
    <b v="0"/>
    <n v="25"/>
    <x v="0"/>
    <x v="20"/>
    <x v="1343"/>
    <n v="35.4"/>
    <x v="8"/>
    <x v="18"/>
    <x v="1762"/>
    <x v="1761"/>
  </r>
  <r>
    <x v="1763"/>
    <x v="1763"/>
    <x v="1761"/>
    <n v="12000"/>
    <n v="12229"/>
    <x v="0"/>
    <x v="0"/>
    <s v="USD"/>
    <x v="1762"/>
    <x v="1763"/>
    <b v="0"/>
    <n v="118"/>
    <x v="0"/>
    <x v="20"/>
    <x v="1344"/>
    <n v="103.63559322033899"/>
    <x v="8"/>
    <x v="18"/>
    <x v="1763"/>
    <x v="1762"/>
  </r>
  <r>
    <x v="1764"/>
    <x v="1764"/>
    <x v="1762"/>
    <n v="11000"/>
    <n v="2156"/>
    <x v="2"/>
    <x v="1"/>
    <s v="GBP"/>
    <x v="1763"/>
    <x v="1764"/>
    <b v="1"/>
    <n v="39"/>
    <x v="1"/>
    <x v="20"/>
    <x v="1345"/>
    <n v="55.282051282051285"/>
    <x v="8"/>
    <x v="18"/>
    <x v="1764"/>
    <x v="1763"/>
  </r>
  <r>
    <x v="1765"/>
    <x v="1765"/>
    <x v="1763"/>
    <n v="12500"/>
    <n v="7433.48"/>
    <x v="2"/>
    <x v="0"/>
    <s v="USD"/>
    <x v="1764"/>
    <x v="1765"/>
    <b v="1"/>
    <n v="103"/>
    <x v="1"/>
    <x v="20"/>
    <x v="1346"/>
    <n v="72.16970873786407"/>
    <x v="8"/>
    <x v="18"/>
    <x v="1765"/>
    <x v="1764"/>
  </r>
  <r>
    <x v="1766"/>
    <x v="1766"/>
    <x v="1764"/>
    <n v="1500"/>
    <n v="0"/>
    <x v="2"/>
    <x v="2"/>
    <s v="AUD"/>
    <x v="1765"/>
    <x v="1766"/>
    <b v="1"/>
    <n v="0"/>
    <x v="1"/>
    <x v="20"/>
    <x v="109"/>
    <e v="#DIV/0!"/>
    <x v="8"/>
    <x v="18"/>
    <x v="1766"/>
    <x v="1765"/>
  </r>
  <r>
    <x v="1767"/>
    <x v="1767"/>
    <x v="1765"/>
    <n v="5000"/>
    <n v="2286"/>
    <x v="2"/>
    <x v="0"/>
    <s v="USD"/>
    <x v="1766"/>
    <x v="1767"/>
    <b v="1"/>
    <n v="39"/>
    <x v="1"/>
    <x v="20"/>
    <x v="1347"/>
    <n v="58.615384615384613"/>
    <x v="8"/>
    <x v="18"/>
    <x v="1767"/>
    <x v="1766"/>
  </r>
  <r>
    <x v="1768"/>
    <x v="1768"/>
    <x v="1766"/>
    <n v="5000"/>
    <n v="187"/>
    <x v="2"/>
    <x v="0"/>
    <s v="USD"/>
    <x v="1767"/>
    <x v="1768"/>
    <b v="1"/>
    <n v="15"/>
    <x v="1"/>
    <x v="20"/>
    <x v="1348"/>
    <n v="12.466666666666667"/>
    <x v="8"/>
    <x v="18"/>
    <x v="1768"/>
    <x v="1767"/>
  </r>
  <r>
    <x v="1769"/>
    <x v="1769"/>
    <x v="1767"/>
    <n v="40000"/>
    <n v="1081"/>
    <x v="2"/>
    <x v="0"/>
    <s v="USD"/>
    <x v="1768"/>
    <x v="1769"/>
    <b v="1"/>
    <n v="22"/>
    <x v="1"/>
    <x v="20"/>
    <x v="1349"/>
    <n v="49.136363636363633"/>
    <x v="8"/>
    <x v="18"/>
    <x v="1769"/>
    <x v="1768"/>
  </r>
  <r>
    <x v="1770"/>
    <x v="1770"/>
    <x v="1768"/>
    <n v="24500"/>
    <n v="13846"/>
    <x v="2"/>
    <x v="0"/>
    <s v="USD"/>
    <x v="1769"/>
    <x v="1770"/>
    <b v="1"/>
    <n v="92"/>
    <x v="1"/>
    <x v="20"/>
    <x v="1350"/>
    <n v="150.5"/>
    <x v="8"/>
    <x v="18"/>
    <x v="1770"/>
    <x v="1769"/>
  </r>
  <r>
    <x v="1771"/>
    <x v="1771"/>
    <x v="1769"/>
    <n v="4200"/>
    <n v="895"/>
    <x v="2"/>
    <x v="1"/>
    <s v="GBP"/>
    <x v="1770"/>
    <x v="1771"/>
    <b v="1"/>
    <n v="25"/>
    <x v="1"/>
    <x v="20"/>
    <x v="1351"/>
    <n v="35.799999999999997"/>
    <x v="8"/>
    <x v="18"/>
    <x v="1771"/>
    <x v="1770"/>
  </r>
  <r>
    <x v="1772"/>
    <x v="1772"/>
    <x v="1770"/>
    <n v="5500"/>
    <n v="858"/>
    <x v="2"/>
    <x v="1"/>
    <s v="GBP"/>
    <x v="1771"/>
    <x v="1772"/>
    <b v="1"/>
    <n v="19"/>
    <x v="1"/>
    <x v="20"/>
    <x v="1352"/>
    <n v="45.157894736842103"/>
    <x v="8"/>
    <x v="18"/>
    <x v="1772"/>
    <x v="1771"/>
  </r>
  <r>
    <x v="1773"/>
    <x v="1773"/>
    <x v="1771"/>
    <n v="30000"/>
    <n v="1877"/>
    <x v="2"/>
    <x v="0"/>
    <s v="USD"/>
    <x v="1772"/>
    <x v="1773"/>
    <b v="1"/>
    <n v="19"/>
    <x v="1"/>
    <x v="20"/>
    <x v="1353"/>
    <n v="98.78947368421052"/>
    <x v="8"/>
    <x v="18"/>
    <x v="1773"/>
    <x v="1772"/>
  </r>
  <r>
    <x v="1774"/>
    <x v="1774"/>
    <x v="1772"/>
    <n v="2500"/>
    <n v="1148"/>
    <x v="2"/>
    <x v="0"/>
    <s v="USD"/>
    <x v="1773"/>
    <x v="1774"/>
    <b v="1"/>
    <n v="13"/>
    <x v="1"/>
    <x v="20"/>
    <x v="768"/>
    <n v="88.307692307692307"/>
    <x v="8"/>
    <x v="18"/>
    <x v="1774"/>
    <x v="1773"/>
  </r>
  <r>
    <x v="1775"/>
    <x v="1775"/>
    <x v="1773"/>
    <n v="32500"/>
    <n v="21158"/>
    <x v="2"/>
    <x v="0"/>
    <s v="USD"/>
    <x v="1774"/>
    <x v="1775"/>
    <b v="1"/>
    <n v="124"/>
    <x v="1"/>
    <x v="20"/>
    <x v="1354"/>
    <n v="170.62903225806451"/>
    <x v="8"/>
    <x v="18"/>
    <x v="1775"/>
    <x v="1774"/>
  </r>
  <r>
    <x v="1776"/>
    <x v="1776"/>
    <x v="1774"/>
    <n v="5000"/>
    <n v="335"/>
    <x v="2"/>
    <x v="1"/>
    <s v="GBP"/>
    <x v="1775"/>
    <x v="1776"/>
    <b v="1"/>
    <n v="4"/>
    <x v="1"/>
    <x v="20"/>
    <x v="1355"/>
    <n v="83.75"/>
    <x v="8"/>
    <x v="18"/>
    <x v="1776"/>
    <x v="1775"/>
  </r>
  <r>
    <x v="1777"/>
    <x v="1777"/>
    <x v="1775"/>
    <n v="4800"/>
    <n v="651"/>
    <x v="2"/>
    <x v="9"/>
    <s v="EUR"/>
    <x v="1776"/>
    <x v="1777"/>
    <b v="1"/>
    <n v="10"/>
    <x v="1"/>
    <x v="20"/>
    <x v="1356"/>
    <n v="65.099999999999994"/>
    <x v="8"/>
    <x v="18"/>
    <x v="1777"/>
    <x v="1776"/>
  </r>
  <r>
    <x v="1778"/>
    <x v="1778"/>
    <x v="1776"/>
    <n v="50000"/>
    <n v="995"/>
    <x v="2"/>
    <x v="0"/>
    <s v="USD"/>
    <x v="1777"/>
    <x v="1778"/>
    <b v="1"/>
    <n v="15"/>
    <x v="1"/>
    <x v="20"/>
    <x v="1357"/>
    <n v="66.333333333333329"/>
    <x v="8"/>
    <x v="18"/>
    <x v="1778"/>
    <x v="1777"/>
  </r>
  <r>
    <x v="1779"/>
    <x v="1779"/>
    <x v="1777"/>
    <n v="11000"/>
    <n v="3986"/>
    <x v="2"/>
    <x v="0"/>
    <s v="USD"/>
    <x v="1778"/>
    <x v="1779"/>
    <b v="1"/>
    <n v="38"/>
    <x v="1"/>
    <x v="20"/>
    <x v="1358"/>
    <n v="104.89473684210526"/>
    <x v="8"/>
    <x v="18"/>
    <x v="1779"/>
    <x v="1778"/>
  </r>
  <r>
    <x v="1780"/>
    <x v="1780"/>
    <x v="1778"/>
    <n v="30000"/>
    <n v="11923"/>
    <x v="2"/>
    <x v="0"/>
    <s v="USD"/>
    <x v="1779"/>
    <x v="1780"/>
    <b v="1"/>
    <n v="152"/>
    <x v="1"/>
    <x v="20"/>
    <x v="1359"/>
    <n v="78.440789473684205"/>
    <x v="8"/>
    <x v="18"/>
    <x v="1780"/>
    <x v="1779"/>
  </r>
  <r>
    <x v="1781"/>
    <x v="1781"/>
    <x v="1779"/>
    <n v="5500"/>
    <n v="1417"/>
    <x v="2"/>
    <x v="0"/>
    <s v="USD"/>
    <x v="1780"/>
    <x v="1781"/>
    <b v="1"/>
    <n v="24"/>
    <x v="1"/>
    <x v="20"/>
    <x v="1360"/>
    <n v="59.041666666666664"/>
    <x v="8"/>
    <x v="18"/>
    <x v="1781"/>
    <x v="1780"/>
  </r>
  <r>
    <x v="1782"/>
    <x v="1782"/>
    <x v="1780"/>
    <n v="35000"/>
    <n v="5422"/>
    <x v="2"/>
    <x v="0"/>
    <s v="USD"/>
    <x v="1781"/>
    <x v="1782"/>
    <b v="1"/>
    <n v="76"/>
    <x v="1"/>
    <x v="20"/>
    <x v="1361"/>
    <n v="71.34210526315789"/>
    <x v="8"/>
    <x v="18"/>
    <x v="1782"/>
    <x v="1781"/>
  </r>
  <r>
    <x v="1783"/>
    <x v="1783"/>
    <x v="1781"/>
    <n v="40000"/>
    <n v="9477"/>
    <x v="2"/>
    <x v="0"/>
    <s v="USD"/>
    <x v="1782"/>
    <x v="1783"/>
    <b v="1"/>
    <n v="185"/>
    <x v="1"/>
    <x v="20"/>
    <x v="1362"/>
    <n v="51.227027027027027"/>
    <x v="8"/>
    <x v="18"/>
    <x v="1783"/>
    <x v="1782"/>
  </r>
  <r>
    <x v="1784"/>
    <x v="1784"/>
    <x v="1782"/>
    <n v="5000"/>
    <n v="1988"/>
    <x v="2"/>
    <x v="0"/>
    <s v="USD"/>
    <x v="1783"/>
    <x v="1784"/>
    <b v="1"/>
    <n v="33"/>
    <x v="1"/>
    <x v="20"/>
    <x v="1363"/>
    <n v="60.242424242424242"/>
    <x v="8"/>
    <x v="18"/>
    <x v="1784"/>
    <x v="1783"/>
  </r>
  <r>
    <x v="1785"/>
    <x v="1785"/>
    <x v="1783"/>
    <n v="24000"/>
    <n v="4853"/>
    <x v="2"/>
    <x v="0"/>
    <s v="USD"/>
    <x v="1784"/>
    <x v="1785"/>
    <b v="1"/>
    <n v="108"/>
    <x v="1"/>
    <x v="20"/>
    <x v="1364"/>
    <n v="44.935185185185183"/>
    <x v="8"/>
    <x v="18"/>
    <x v="1785"/>
    <x v="1784"/>
  </r>
  <r>
    <x v="1786"/>
    <x v="1786"/>
    <x v="1784"/>
    <n v="1900"/>
    <n v="905"/>
    <x v="2"/>
    <x v="9"/>
    <s v="EUR"/>
    <x v="1785"/>
    <x v="1786"/>
    <b v="1"/>
    <n v="29"/>
    <x v="1"/>
    <x v="20"/>
    <x v="1365"/>
    <n v="31.206896551724139"/>
    <x v="8"/>
    <x v="18"/>
    <x v="1786"/>
    <x v="1785"/>
  </r>
  <r>
    <x v="1787"/>
    <x v="1787"/>
    <x v="1785"/>
    <n v="10000"/>
    <n v="1533"/>
    <x v="2"/>
    <x v="0"/>
    <s v="USD"/>
    <x v="1786"/>
    <x v="1787"/>
    <b v="1"/>
    <n v="24"/>
    <x v="1"/>
    <x v="20"/>
    <x v="1366"/>
    <n v="63.875"/>
    <x v="8"/>
    <x v="18"/>
    <x v="1787"/>
    <x v="1786"/>
  </r>
  <r>
    <x v="1788"/>
    <x v="1788"/>
    <x v="1786"/>
    <n v="5500"/>
    <n v="76"/>
    <x v="2"/>
    <x v="1"/>
    <s v="GBP"/>
    <x v="1787"/>
    <x v="1788"/>
    <b v="1"/>
    <n v="4"/>
    <x v="1"/>
    <x v="20"/>
    <x v="1367"/>
    <n v="19"/>
    <x v="8"/>
    <x v="18"/>
    <x v="1788"/>
    <x v="1787"/>
  </r>
  <r>
    <x v="1789"/>
    <x v="1789"/>
    <x v="1787"/>
    <n v="8000"/>
    <n v="40"/>
    <x v="2"/>
    <x v="0"/>
    <s v="USD"/>
    <x v="1788"/>
    <x v="1789"/>
    <b v="1"/>
    <n v="4"/>
    <x v="1"/>
    <x v="20"/>
    <x v="724"/>
    <n v="10"/>
    <x v="8"/>
    <x v="18"/>
    <x v="1789"/>
    <x v="1788"/>
  </r>
  <r>
    <x v="1790"/>
    <x v="1790"/>
    <x v="1788"/>
    <n v="33000"/>
    <n v="1636"/>
    <x v="2"/>
    <x v="0"/>
    <s v="USD"/>
    <x v="1789"/>
    <x v="1790"/>
    <b v="1"/>
    <n v="15"/>
    <x v="1"/>
    <x v="20"/>
    <x v="1368"/>
    <n v="109.06666666666666"/>
    <x v="8"/>
    <x v="18"/>
    <x v="1790"/>
    <x v="1789"/>
  </r>
  <r>
    <x v="1791"/>
    <x v="1791"/>
    <x v="1789"/>
    <n v="3000"/>
    <n v="107"/>
    <x v="2"/>
    <x v="1"/>
    <s v="GBP"/>
    <x v="1790"/>
    <x v="1791"/>
    <b v="1"/>
    <n v="4"/>
    <x v="1"/>
    <x v="20"/>
    <x v="1369"/>
    <n v="26.75"/>
    <x v="8"/>
    <x v="18"/>
    <x v="1791"/>
    <x v="1790"/>
  </r>
  <r>
    <x v="1792"/>
    <x v="1792"/>
    <x v="1790"/>
    <n v="25000"/>
    <n v="15281"/>
    <x v="2"/>
    <x v="0"/>
    <s v="USD"/>
    <x v="1791"/>
    <x v="1792"/>
    <b v="1"/>
    <n v="139"/>
    <x v="1"/>
    <x v="20"/>
    <x v="1370"/>
    <n v="109.93525179856115"/>
    <x v="8"/>
    <x v="18"/>
    <x v="1792"/>
    <x v="1791"/>
  </r>
  <r>
    <x v="1793"/>
    <x v="1793"/>
    <x v="1791"/>
    <n v="3000"/>
    <n v="40"/>
    <x v="2"/>
    <x v="2"/>
    <s v="AUD"/>
    <x v="1792"/>
    <x v="1793"/>
    <b v="1"/>
    <n v="2"/>
    <x v="1"/>
    <x v="20"/>
    <x v="843"/>
    <n v="20"/>
    <x v="8"/>
    <x v="18"/>
    <x v="1793"/>
    <x v="1792"/>
  </r>
  <r>
    <x v="1794"/>
    <x v="1794"/>
    <x v="1792"/>
    <n v="9000"/>
    <n v="997"/>
    <x v="2"/>
    <x v="0"/>
    <s v="USD"/>
    <x v="1793"/>
    <x v="1794"/>
    <b v="1"/>
    <n v="18"/>
    <x v="1"/>
    <x v="20"/>
    <x v="1371"/>
    <n v="55.388888888888886"/>
    <x v="8"/>
    <x v="18"/>
    <x v="1794"/>
    <x v="1793"/>
  </r>
  <r>
    <x v="1795"/>
    <x v="1795"/>
    <x v="1793"/>
    <n v="28000"/>
    <n v="10846"/>
    <x v="2"/>
    <x v="12"/>
    <s v="EUR"/>
    <x v="1794"/>
    <x v="1795"/>
    <b v="1"/>
    <n v="81"/>
    <x v="1"/>
    <x v="20"/>
    <x v="1372"/>
    <n v="133.90123456790124"/>
    <x v="8"/>
    <x v="18"/>
    <x v="1795"/>
    <x v="1794"/>
  </r>
  <r>
    <x v="1796"/>
    <x v="1796"/>
    <x v="1794"/>
    <n v="19000"/>
    <n v="4190"/>
    <x v="2"/>
    <x v="1"/>
    <s v="GBP"/>
    <x v="1795"/>
    <x v="1796"/>
    <b v="1"/>
    <n v="86"/>
    <x v="1"/>
    <x v="20"/>
    <x v="1373"/>
    <n v="48.720930232558139"/>
    <x v="8"/>
    <x v="18"/>
    <x v="1796"/>
    <x v="1795"/>
  </r>
  <r>
    <x v="1797"/>
    <x v="1797"/>
    <x v="1795"/>
    <n v="10000"/>
    <n v="6755"/>
    <x v="2"/>
    <x v="0"/>
    <s v="USD"/>
    <x v="1796"/>
    <x v="1797"/>
    <b v="1"/>
    <n v="140"/>
    <x v="1"/>
    <x v="20"/>
    <x v="697"/>
    <n v="48.25"/>
    <x v="8"/>
    <x v="18"/>
    <x v="1797"/>
    <x v="1796"/>
  </r>
  <r>
    <x v="1798"/>
    <x v="1798"/>
    <x v="1796"/>
    <n v="16000"/>
    <n v="2182"/>
    <x v="2"/>
    <x v="0"/>
    <s v="USD"/>
    <x v="1797"/>
    <x v="1798"/>
    <b v="1"/>
    <n v="37"/>
    <x v="1"/>
    <x v="20"/>
    <x v="1374"/>
    <n v="58.972972972972975"/>
    <x v="8"/>
    <x v="18"/>
    <x v="1798"/>
    <x v="1797"/>
  </r>
  <r>
    <x v="1799"/>
    <x v="1799"/>
    <x v="1797"/>
    <n v="4000"/>
    <n v="69.83"/>
    <x v="2"/>
    <x v="1"/>
    <s v="GBP"/>
    <x v="1798"/>
    <x v="1799"/>
    <b v="1"/>
    <n v="6"/>
    <x v="1"/>
    <x v="20"/>
    <x v="1375"/>
    <n v="11.638333333333334"/>
    <x v="8"/>
    <x v="18"/>
    <x v="1799"/>
    <x v="1798"/>
  </r>
  <r>
    <x v="1800"/>
    <x v="1800"/>
    <x v="1798"/>
    <n v="46260"/>
    <n v="9460"/>
    <x v="2"/>
    <x v="1"/>
    <s v="GBP"/>
    <x v="1799"/>
    <x v="1800"/>
    <b v="1"/>
    <n v="113"/>
    <x v="1"/>
    <x v="20"/>
    <x v="1376"/>
    <n v="83.716814159292042"/>
    <x v="8"/>
    <x v="18"/>
    <x v="1800"/>
    <x v="1799"/>
  </r>
  <r>
    <x v="1801"/>
    <x v="1801"/>
    <x v="1799"/>
    <n v="17000"/>
    <n v="2355"/>
    <x v="2"/>
    <x v="1"/>
    <s v="GBP"/>
    <x v="1800"/>
    <x v="1801"/>
    <b v="1"/>
    <n v="37"/>
    <x v="1"/>
    <x v="20"/>
    <x v="1377"/>
    <n v="63.648648648648646"/>
    <x v="8"/>
    <x v="18"/>
    <x v="1801"/>
    <x v="1800"/>
  </r>
  <r>
    <x v="1802"/>
    <x v="1802"/>
    <x v="1800"/>
    <n v="3500"/>
    <n v="1697"/>
    <x v="2"/>
    <x v="12"/>
    <s v="EUR"/>
    <x v="1801"/>
    <x v="1802"/>
    <b v="1"/>
    <n v="18"/>
    <x v="1"/>
    <x v="20"/>
    <x v="1378"/>
    <n v="94.277777777777771"/>
    <x v="8"/>
    <x v="18"/>
    <x v="1802"/>
    <x v="1801"/>
  </r>
  <r>
    <x v="1803"/>
    <x v="1803"/>
    <x v="1801"/>
    <n v="17500"/>
    <n v="5390"/>
    <x v="2"/>
    <x v="0"/>
    <s v="USD"/>
    <x v="1802"/>
    <x v="1803"/>
    <b v="1"/>
    <n v="75"/>
    <x v="1"/>
    <x v="20"/>
    <x v="1379"/>
    <n v="71.86666666666666"/>
    <x v="8"/>
    <x v="18"/>
    <x v="1803"/>
    <x v="1802"/>
  </r>
  <r>
    <x v="1804"/>
    <x v="1804"/>
    <x v="1802"/>
    <n v="15500"/>
    <n v="5452"/>
    <x v="2"/>
    <x v="0"/>
    <s v="USD"/>
    <x v="1803"/>
    <x v="1804"/>
    <b v="1"/>
    <n v="52"/>
    <x v="1"/>
    <x v="20"/>
    <x v="1380"/>
    <n v="104.84615384615384"/>
    <x v="8"/>
    <x v="18"/>
    <x v="1804"/>
    <x v="1803"/>
  </r>
  <r>
    <x v="1805"/>
    <x v="1805"/>
    <x v="1803"/>
    <n v="22500"/>
    <n v="8191"/>
    <x v="2"/>
    <x v="12"/>
    <s v="EUR"/>
    <x v="1804"/>
    <x v="1805"/>
    <b v="1"/>
    <n v="122"/>
    <x v="1"/>
    <x v="20"/>
    <x v="1381"/>
    <n v="67.139344262295083"/>
    <x v="8"/>
    <x v="18"/>
    <x v="1805"/>
    <x v="1804"/>
  </r>
  <r>
    <x v="1806"/>
    <x v="1806"/>
    <x v="1804"/>
    <n v="20000"/>
    <n v="591"/>
    <x v="2"/>
    <x v="1"/>
    <s v="GBP"/>
    <x v="1805"/>
    <x v="1806"/>
    <b v="1"/>
    <n v="8"/>
    <x v="1"/>
    <x v="20"/>
    <x v="1382"/>
    <n v="73.875"/>
    <x v="8"/>
    <x v="18"/>
    <x v="1806"/>
    <x v="1805"/>
  </r>
  <r>
    <x v="1807"/>
    <x v="1807"/>
    <x v="1805"/>
    <n v="5000"/>
    <n v="553"/>
    <x v="2"/>
    <x v="0"/>
    <s v="USD"/>
    <x v="1806"/>
    <x v="1807"/>
    <b v="1"/>
    <n v="8"/>
    <x v="1"/>
    <x v="20"/>
    <x v="1383"/>
    <n v="69.125"/>
    <x v="8"/>
    <x v="18"/>
    <x v="1807"/>
    <x v="1806"/>
  </r>
  <r>
    <x v="1808"/>
    <x v="1808"/>
    <x v="1806"/>
    <n v="28000"/>
    <n v="11594"/>
    <x v="2"/>
    <x v="0"/>
    <s v="USD"/>
    <x v="1807"/>
    <x v="1808"/>
    <b v="1"/>
    <n v="96"/>
    <x v="1"/>
    <x v="20"/>
    <x v="1384"/>
    <n v="120.77083333333333"/>
    <x v="8"/>
    <x v="18"/>
    <x v="1808"/>
    <x v="1807"/>
  </r>
  <r>
    <x v="1809"/>
    <x v="1809"/>
    <x v="1807"/>
    <n v="3500"/>
    <n v="380"/>
    <x v="2"/>
    <x v="5"/>
    <s v="CAD"/>
    <x v="1808"/>
    <x v="1809"/>
    <b v="1"/>
    <n v="9"/>
    <x v="1"/>
    <x v="20"/>
    <x v="1385"/>
    <n v="42.222222222222221"/>
    <x v="8"/>
    <x v="18"/>
    <x v="1809"/>
    <x v="1808"/>
  </r>
  <r>
    <x v="1810"/>
    <x v="1810"/>
    <x v="1808"/>
    <n v="450"/>
    <n v="15"/>
    <x v="2"/>
    <x v="0"/>
    <s v="USD"/>
    <x v="1809"/>
    <x v="1810"/>
    <b v="0"/>
    <n v="2"/>
    <x v="1"/>
    <x v="20"/>
    <x v="422"/>
    <n v="7.5"/>
    <x v="8"/>
    <x v="18"/>
    <x v="1810"/>
    <x v="1809"/>
  </r>
  <r>
    <x v="1811"/>
    <x v="1811"/>
    <x v="1809"/>
    <n v="54000"/>
    <n v="40"/>
    <x v="2"/>
    <x v="0"/>
    <s v="USD"/>
    <x v="1810"/>
    <x v="1811"/>
    <b v="0"/>
    <n v="26"/>
    <x v="1"/>
    <x v="20"/>
    <x v="1386"/>
    <n v="1.5384615384615385"/>
    <x v="8"/>
    <x v="18"/>
    <x v="1811"/>
    <x v="1810"/>
  </r>
  <r>
    <x v="1812"/>
    <x v="1812"/>
    <x v="1810"/>
    <n v="6500"/>
    <n v="865"/>
    <x v="2"/>
    <x v="1"/>
    <s v="GBP"/>
    <x v="1811"/>
    <x v="1812"/>
    <b v="0"/>
    <n v="23"/>
    <x v="1"/>
    <x v="20"/>
    <x v="1387"/>
    <n v="37.608695652173914"/>
    <x v="8"/>
    <x v="18"/>
    <x v="1812"/>
    <x v="1811"/>
  </r>
  <r>
    <x v="1813"/>
    <x v="1813"/>
    <x v="1811"/>
    <n v="8750"/>
    <n v="0"/>
    <x v="2"/>
    <x v="1"/>
    <s v="GBP"/>
    <x v="1812"/>
    <x v="1813"/>
    <b v="0"/>
    <n v="0"/>
    <x v="1"/>
    <x v="20"/>
    <x v="109"/>
    <e v="#DIV/0!"/>
    <x v="8"/>
    <x v="18"/>
    <x v="1813"/>
    <x v="1812"/>
  </r>
  <r>
    <x v="1814"/>
    <x v="1814"/>
    <x v="1812"/>
    <n v="12000"/>
    <n v="5902"/>
    <x v="2"/>
    <x v="1"/>
    <s v="GBP"/>
    <x v="1813"/>
    <x v="1814"/>
    <b v="0"/>
    <n v="140"/>
    <x v="1"/>
    <x v="20"/>
    <x v="1388"/>
    <n v="42.157142857142858"/>
    <x v="8"/>
    <x v="18"/>
    <x v="1814"/>
    <x v="1813"/>
  </r>
  <r>
    <x v="1815"/>
    <x v="1815"/>
    <x v="1813"/>
    <n v="3000"/>
    <n v="0"/>
    <x v="2"/>
    <x v="0"/>
    <s v="USD"/>
    <x v="1814"/>
    <x v="1815"/>
    <b v="0"/>
    <n v="0"/>
    <x v="1"/>
    <x v="20"/>
    <x v="109"/>
    <e v="#DIV/0!"/>
    <x v="8"/>
    <x v="18"/>
    <x v="1815"/>
    <x v="1814"/>
  </r>
  <r>
    <x v="1816"/>
    <x v="1816"/>
    <x v="1814"/>
    <n v="25000"/>
    <n v="509"/>
    <x v="2"/>
    <x v="16"/>
    <s v="CHF"/>
    <x v="1815"/>
    <x v="1816"/>
    <b v="0"/>
    <n v="6"/>
    <x v="1"/>
    <x v="20"/>
    <x v="1389"/>
    <n v="84.833333333333329"/>
    <x v="8"/>
    <x v="18"/>
    <x v="1816"/>
    <x v="1815"/>
  </r>
  <r>
    <x v="1817"/>
    <x v="1817"/>
    <x v="1815"/>
    <n v="18000"/>
    <n v="9419"/>
    <x v="2"/>
    <x v="0"/>
    <s v="USD"/>
    <x v="1816"/>
    <x v="1817"/>
    <b v="0"/>
    <n v="100"/>
    <x v="1"/>
    <x v="20"/>
    <x v="1390"/>
    <n v="94.19"/>
    <x v="8"/>
    <x v="18"/>
    <x v="1817"/>
    <x v="1816"/>
  </r>
  <r>
    <x v="1818"/>
    <x v="1818"/>
    <x v="1816"/>
    <n v="15000"/>
    <n v="0"/>
    <x v="2"/>
    <x v="0"/>
    <s v="USD"/>
    <x v="1817"/>
    <x v="1818"/>
    <b v="0"/>
    <n v="0"/>
    <x v="1"/>
    <x v="20"/>
    <x v="109"/>
    <e v="#DIV/0!"/>
    <x v="8"/>
    <x v="18"/>
    <x v="1818"/>
    <x v="1817"/>
  </r>
  <r>
    <x v="1819"/>
    <x v="1819"/>
    <x v="1817"/>
    <n v="1200"/>
    <n v="25"/>
    <x v="2"/>
    <x v="0"/>
    <s v="USD"/>
    <x v="1818"/>
    <x v="1819"/>
    <b v="0"/>
    <n v="4"/>
    <x v="1"/>
    <x v="20"/>
    <x v="1391"/>
    <n v="6.25"/>
    <x v="8"/>
    <x v="18"/>
    <x v="1819"/>
    <x v="1818"/>
  </r>
  <r>
    <x v="1820"/>
    <x v="1820"/>
    <x v="1818"/>
    <n v="26000"/>
    <n v="1707"/>
    <x v="2"/>
    <x v="0"/>
    <s v="USD"/>
    <x v="1819"/>
    <x v="1820"/>
    <b v="0"/>
    <n v="8"/>
    <x v="1"/>
    <x v="20"/>
    <x v="1392"/>
    <n v="213.375"/>
    <x v="8"/>
    <x v="18"/>
    <x v="1820"/>
    <x v="1819"/>
  </r>
  <r>
    <x v="1821"/>
    <x v="1821"/>
    <x v="1819"/>
    <n v="2500"/>
    <n v="3372.25"/>
    <x v="0"/>
    <x v="0"/>
    <s v="USD"/>
    <x v="1820"/>
    <x v="1821"/>
    <b v="0"/>
    <n v="57"/>
    <x v="0"/>
    <x v="11"/>
    <x v="1393"/>
    <n v="59.162280701754383"/>
    <x v="4"/>
    <x v="11"/>
    <x v="1821"/>
    <x v="1820"/>
  </r>
  <r>
    <x v="1822"/>
    <x v="1822"/>
    <x v="1820"/>
    <n v="300"/>
    <n v="300"/>
    <x v="0"/>
    <x v="5"/>
    <s v="CAD"/>
    <x v="1821"/>
    <x v="1822"/>
    <b v="0"/>
    <n v="11"/>
    <x v="0"/>
    <x v="11"/>
    <x v="31"/>
    <n v="27.272727272727273"/>
    <x v="4"/>
    <x v="11"/>
    <x v="1822"/>
    <x v="1821"/>
  </r>
  <r>
    <x v="1823"/>
    <x v="1823"/>
    <x v="1821"/>
    <n v="700"/>
    <n v="811"/>
    <x v="0"/>
    <x v="0"/>
    <s v="USD"/>
    <x v="1822"/>
    <x v="1823"/>
    <b v="0"/>
    <n v="33"/>
    <x v="0"/>
    <x v="11"/>
    <x v="1394"/>
    <n v="24.575757575757574"/>
    <x v="4"/>
    <x v="11"/>
    <x v="1823"/>
    <x v="1822"/>
  </r>
  <r>
    <x v="1824"/>
    <x v="1824"/>
    <x v="1822"/>
    <n v="3000"/>
    <n v="3002"/>
    <x v="0"/>
    <x v="0"/>
    <s v="USD"/>
    <x v="1823"/>
    <x v="1824"/>
    <b v="0"/>
    <n v="40"/>
    <x v="0"/>
    <x v="11"/>
    <x v="1395"/>
    <n v="75.05"/>
    <x v="4"/>
    <x v="11"/>
    <x v="1824"/>
    <x v="1823"/>
  </r>
  <r>
    <x v="1825"/>
    <x v="1825"/>
    <x v="1823"/>
    <n v="2000"/>
    <n v="2101"/>
    <x v="0"/>
    <x v="0"/>
    <s v="USD"/>
    <x v="1824"/>
    <x v="1825"/>
    <b v="0"/>
    <n v="50"/>
    <x v="0"/>
    <x v="11"/>
    <x v="1396"/>
    <n v="42.02"/>
    <x v="4"/>
    <x v="11"/>
    <x v="1825"/>
    <x v="1824"/>
  </r>
  <r>
    <x v="1826"/>
    <x v="1826"/>
    <x v="1824"/>
    <n v="2000"/>
    <n v="2020"/>
    <x v="0"/>
    <x v="0"/>
    <s v="USD"/>
    <x v="1825"/>
    <x v="1826"/>
    <b v="0"/>
    <n v="38"/>
    <x v="0"/>
    <x v="11"/>
    <x v="50"/>
    <n v="53.157894736842103"/>
    <x v="4"/>
    <x v="11"/>
    <x v="1826"/>
    <x v="1825"/>
  </r>
  <r>
    <x v="1827"/>
    <x v="1827"/>
    <x v="1825"/>
    <n v="8000"/>
    <n v="8053"/>
    <x v="0"/>
    <x v="0"/>
    <s v="USD"/>
    <x v="1826"/>
    <x v="1827"/>
    <b v="0"/>
    <n v="96"/>
    <x v="0"/>
    <x v="11"/>
    <x v="1397"/>
    <n v="83.885416666666671"/>
    <x v="4"/>
    <x v="11"/>
    <x v="1827"/>
    <x v="1826"/>
  </r>
  <r>
    <x v="1828"/>
    <x v="1828"/>
    <x v="1826"/>
    <n v="20000"/>
    <n v="20032"/>
    <x v="0"/>
    <x v="0"/>
    <s v="USD"/>
    <x v="1827"/>
    <x v="1828"/>
    <b v="0"/>
    <n v="48"/>
    <x v="0"/>
    <x v="11"/>
    <x v="1398"/>
    <n v="417.33333333333331"/>
    <x v="4"/>
    <x v="11"/>
    <x v="1828"/>
    <x v="1827"/>
  </r>
  <r>
    <x v="1829"/>
    <x v="1829"/>
    <x v="1827"/>
    <n v="1500"/>
    <n v="2500.25"/>
    <x v="0"/>
    <x v="0"/>
    <s v="USD"/>
    <x v="1828"/>
    <x v="1829"/>
    <b v="0"/>
    <n v="33"/>
    <x v="0"/>
    <x v="11"/>
    <x v="1399"/>
    <n v="75.765151515151516"/>
    <x v="4"/>
    <x v="11"/>
    <x v="1829"/>
    <x v="1828"/>
  </r>
  <r>
    <x v="1830"/>
    <x v="1830"/>
    <x v="1828"/>
    <n v="15000"/>
    <n v="15230"/>
    <x v="0"/>
    <x v="0"/>
    <s v="USD"/>
    <x v="1829"/>
    <x v="1830"/>
    <b v="0"/>
    <n v="226"/>
    <x v="0"/>
    <x v="11"/>
    <x v="1400"/>
    <n v="67.389380530973455"/>
    <x v="4"/>
    <x v="11"/>
    <x v="1830"/>
    <x v="1829"/>
  </r>
  <r>
    <x v="1831"/>
    <x v="1831"/>
    <x v="1829"/>
    <n v="1000"/>
    <n v="1030"/>
    <x v="0"/>
    <x v="0"/>
    <s v="USD"/>
    <x v="1830"/>
    <x v="1831"/>
    <b v="0"/>
    <n v="14"/>
    <x v="0"/>
    <x v="11"/>
    <x v="288"/>
    <n v="73.571428571428569"/>
    <x v="4"/>
    <x v="11"/>
    <x v="1831"/>
    <x v="1830"/>
  </r>
  <r>
    <x v="1832"/>
    <x v="1832"/>
    <x v="1830"/>
    <n v="350"/>
    <n v="500"/>
    <x v="0"/>
    <x v="0"/>
    <s v="USD"/>
    <x v="1831"/>
    <x v="1832"/>
    <b v="0"/>
    <n v="20"/>
    <x v="0"/>
    <x v="11"/>
    <x v="1401"/>
    <n v="25"/>
    <x v="4"/>
    <x v="11"/>
    <x v="1832"/>
    <x v="1831"/>
  </r>
  <r>
    <x v="1833"/>
    <x v="1833"/>
    <x v="1831"/>
    <n v="400"/>
    <n v="1050"/>
    <x v="0"/>
    <x v="0"/>
    <s v="USD"/>
    <x v="1832"/>
    <x v="1833"/>
    <b v="0"/>
    <n v="25"/>
    <x v="0"/>
    <x v="11"/>
    <x v="1402"/>
    <n v="42"/>
    <x v="4"/>
    <x v="11"/>
    <x v="1833"/>
    <x v="1832"/>
  </r>
  <r>
    <x v="1834"/>
    <x v="1834"/>
    <x v="1832"/>
    <n v="10000"/>
    <n v="11805"/>
    <x v="0"/>
    <x v="0"/>
    <s v="USD"/>
    <x v="1833"/>
    <x v="1834"/>
    <b v="0"/>
    <n v="90"/>
    <x v="0"/>
    <x v="11"/>
    <x v="1403"/>
    <n v="131.16666666666666"/>
    <x v="4"/>
    <x v="11"/>
    <x v="1834"/>
    <x v="1833"/>
  </r>
  <r>
    <x v="1835"/>
    <x v="1835"/>
    <x v="1833"/>
    <n v="500"/>
    <n v="520"/>
    <x v="0"/>
    <x v="1"/>
    <s v="GBP"/>
    <x v="1834"/>
    <x v="1835"/>
    <b v="0"/>
    <n v="11"/>
    <x v="0"/>
    <x v="11"/>
    <x v="87"/>
    <n v="47.272727272727273"/>
    <x v="4"/>
    <x v="11"/>
    <x v="1835"/>
    <x v="1834"/>
  </r>
  <r>
    <x v="1836"/>
    <x v="1836"/>
    <x v="1834"/>
    <n v="5000"/>
    <n v="10017"/>
    <x v="0"/>
    <x v="0"/>
    <s v="USD"/>
    <x v="1835"/>
    <x v="1836"/>
    <b v="0"/>
    <n v="55"/>
    <x v="0"/>
    <x v="11"/>
    <x v="1404"/>
    <n v="182.12727272727273"/>
    <x v="4"/>
    <x v="11"/>
    <x v="1836"/>
    <x v="1835"/>
  </r>
  <r>
    <x v="1837"/>
    <x v="1837"/>
    <x v="1835"/>
    <n v="600"/>
    <n v="1841"/>
    <x v="0"/>
    <x v="0"/>
    <s v="USD"/>
    <x v="1836"/>
    <x v="1837"/>
    <b v="0"/>
    <n v="30"/>
    <x v="0"/>
    <x v="11"/>
    <x v="1405"/>
    <n v="61.366666666666667"/>
    <x v="4"/>
    <x v="11"/>
    <x v="1837"/>
    <x v="1836"/>
  </r>
  <r>
    <x v="1838"/>
    <x v="1838"/>
    <x v="1836"/>
    <n v="1000"/>
    <n v="1001.49"/>
    <x v="0"/>
    <x v="0"/>
    <s v="USD"/>
    <x v="1837"/>
    <x v="1838"/>
    <b v="0"/>
    <n v="28"/>
    <x v="0"/>
    <x v="11"/>
    <x v="1406"/>
    <n v="35.767499999999998"/>
    <x v="4"/>
    <x v="11"/>
    <x v="1838"/>
    <x v="1837"/>
  </r>
  <r>
    <x v="1839"/>
    <x v="1839"/>
    <x v="1837"/>
    <n v="1000"/>
    <n v="2053"/>
    <x v="0"/>
    <x v="0"/>
    <s v="USD"/>
    <x v="1838"/>
    <x v="1839"/>
    <b v="0"/>
    <n v="45"/>
    <x v="0"/>
    <x v="11"/>
    <x v="1407"/>
    <n v="45.62222222222222"/>
    <x v="4"/>
    <x v="11"/>
    <x v="1839"/>
    <x v="1838"/>
  </r>
  <r>
    <x v="1840"/>
    <x v="1840"/>
    <x v="1838"/>
    <n v="900"/>
    <n v="980"/>
    <x v="0"/>
    <x v="0"/>
    <s v="USD"/>
    <x v="1839"/>
    <x v="1840"/>
    <b v="0"/>
    <n v="13"/>
    <x v="0"/>
    <x v="11"/>
    <x v="1408"/>
    <n v="75.384615384615387"/>
    <x v="4"/>
    <x v="11"/>
    <x v="1840"/>
    <x v="1839"/>
  </r>
  <r>
    <x v="1841"/>
    <x v="1841"/>
    <x v="1839"/>
    <n v="2000"/>
    <n v="2035"/>
    <x v="0"/>
    <x v="0"/>
    <s v="USD"/>
    <x v="1840"/>
    <x v="1841"/>
    <b v="0"/>
    <n v="40"/>
    <x v="0"/>
    <x v="11"/>
    <x v="1409"/>
    <n v="50.875"/>
    <x v="4"/>
    <x v="11"/>
    <x v="1841"/>
    <x v="1840"/>
  </r>
  <r>
    <x v="1842"/>
    <x v="1842"/>
    <x v="1840"/>
    <n v="2000"/>
    <n v="2505"/>
    <x v="0"/>
    <x v="0"/>
    <s v="USD"/>
    <x v="1841"/>
    <x v="1842"/>
    <b v="0"/>
    <n v="21"/>
    <x v="0"/>
    <x v="11"/>
    <x v="1410"/>
    <n v="119.28571428571429"/>
    <x v="4"/>
    <x v="11"/>
    <x v="1842"/>
    <x v="1841"/>
  </r>
  <r>
    <x v="1843"/>
    <x v="1843"/>
    <x v="1841"/>
    <n v="10000"/>
    <n v="12400.61"/>
    <x v="0"/>
    <x v="0"/>
    <s v="USD"/>
    <x v="1842"/>
    <x v="1843"/>
    <b v="0"/>
    <n v="134"/>
    <x v="0"/>
    <x v="11"/>
    <x v="1411"/>
    <n v="92.541865671641801"/>
    <x v="4"/>
    <x v="11"/>
    <x v="1843"/>
    <x v="1842"/>
  </r>
  <r>
    <x v="1844"/>
    <x v="1844"/>
    <x v="1842"/>
    <n v="1500"/>
    <n v="1521"/>
    <x v="0"/>
    <x v="0"/>
    <s v="USD"/>
    <x v="1843"/>
    <x v="1844"/>
    <b v="0"/>
    <n v="20"/>
    <x v="0"/>
    <x v="11"/>
    <x v="578"/>
    <n v="76.05"/>
    <x v="4"/>
    <x v="11"/>
    <x v="1844"/>
    <x v="1843"/>
  </r>
  <r>
    <x v="1845"/>
    <x v="1845"/>
    <x v="1843"/>
    <n v="1000"/>
    <n v="1000"/>
    <x v="0"/>
    <x v="0"/>
    <s v="USD"/>
    <x v="1844"/>
    <x v="1845"/>
    <b v="0"/>
    <n v="19"/>
    <x v="0"/>
    <x v="11"/>
    <x v="31"/>
    <n v="52.631578947368418"/>
    <x v="4"/>
    <x v="11"/>
    <x v="1845"/>
    <x v="1844"/>
  </r>
  <r>
    <x v="1846"/>
    <x v="1846"/>
    <x v="1844"/>
    <n v="15000"/>
    <n v="20689"/>
    <x v="0"/>
    <x v="0"/>
    <s v="USD"/>
    <x v="1845"/>
    <x v="1846"/>
    <b v="0"/>
    <n v="209"/>
    <x v="0"/>
    <x v="11"/>
    <x v="1412"/>
    <n v="98.990430622009569"/>
    <x v="4"/>
    <x v="11"/>
    <x v="1846"/>
    <x v="1845"/>
  </r>
  <r>
    <x v="1847"/>
    <x v="1847"/>
    <x v="1845"/>
    <n v="2500"/>
    <n v="3022"/>
    <x v="0"/>
    <x v="0"/>
    <s v="USD"/>
    <x v="1846"/>
    <x v="1847"/>
    <b v="0"/>
    <n v="38"/>
    <x v="0"/>
    <x v="11"/>
    <x v="1413"/>
    <n v="79.526315789473685"/>
    <x v="4"/>
    <x v="11"/>
    <x v="1847"/>
    <x v="1846"/>
  </r>
  <r>
    <x v="1848"/>
    <x v="1848"/>
    <x v="1846"/>
    <n v="3000"/>
    <n v="3221"/>
    <x v="0"/>
    <x v="0"/>
    <s v="USD"/>
    <x v="1847"/>
    <x v="1848"/>
    <b v="0"/>
    <n v="24"/>
    <x v="0"/>
    <x v="11"/>
    <x v="1414"/>
    <n v="134.20833333333334"/>
    <x v="4"/>
    <x v="11"/>
    <x v="1848"/>
    <x v="1847"/>
  </r>
  <r>
    <x v="1849"/>
    <x v="1849"/>
    <x v="1847"/>
    <n v="300"/>
    <n v="301"/>
    <x v="0"/>
    <x v="0"/>
    <s v="USD"/>
    <x v="1848"/>
    <x v="1849"/>
    <b v="0"/>
    <n v="8"/>
    <x v="0"/>
    <x v="11"/>
    <x v="1415"/>
    <n v="37.625"/>
    <x v="4"/>
    <x v="11"/>
    <x v="1849"/>
    <x v="1848"/>
  </r>
  <r>
    <x v="1850"/>
    <x v="1850"/>
    <x v="1848"/>
    <n v="9000"/>
    <n v="9137"/>
    <x v="0"/>
    <x v="0"/>
    <s v="USD"/>
    <x v="1849"/>
    <x v="1850"/>
    <b v="0"/>
    <n v="179"/>
    <x v="0"/>
    <x v="11"/>
    <x v="1416"/>
    <n v="51.044692737430168"/>
    <x v="4"/>
    <x v="11"/>
    <x v="1850"/>
    <x v="1849"/>
  </r>
  <r>
    <x v="1851"/>
    <x v="1851"/>
    <x v="1849"/>
    <n v="1300"/>
    <n v="1301"/>
    <x v="0"/>
    <x v="0"/>
    <s v="USD"/>
    <x v="1850"/>
    <x v="1851"/>
    <b v="0"/>
    <n v="26"/>
    <x v="0"/>
    <x v="11"/>
    <x v="1417"/>
    <n v="50.03846153846154"/>
    <x v="4"/>
    <x v="11"/>
    <x v="1851"/>
    <x v="1850"/>
  </r>
  <r>
    <x v="1852"/>
    <x v="1852"/>
    <x v="1850"/>
    <n v="15000"/>
    <n v="17545"/>
    <x v="0"/>
    <x v="0"/>
    <s v="USD"/>
    <x v="1851"/>
    <x v="1852"/>
    <b v="0"/>
    <n v="131"/>
    <x v="0"/>
    <x v="11"/>
    <x v="1418"/>
    <n v="133.93129770992365"/>
    <x v="4"/>
    <x v="11"/>
    <x v="1852"/>
    <x v="1851"/>
  </r>
  <r>
    <x v="1853"/>
    <x v="1853"/>
    <x v="1851"/>
    <n v="800"/>
    <n v="815"/>
    <x v="0"/>
    <x v="0"/>
    <s v="USD"/>
    <x v="1852"/>
    <x v="1853"/>
    <b v="0"/>
    <n v="14"/>
    <x v="0"/>
    <x v="11"/>
    <x v="1419"/>
    <n v="58.214285714285715"/>
    <x v="4"/>
    <x v="11"/>
    <x v="1853"/>
    <x v="1852"/>
  </r>
  <r>
    <x v="1854"/>
    <x v="1854"/>
    <x v="1852"/>
    <n v="15000"/>
    <n v="15318.55"/>
    <x v="0"/>
    <x v="0"/>
    <s v="USD"/>
    <x v="1853"/>
    <x v="1854"/>
    <b v="0"/>
    <n v="174"/>
    <x v="0"/>
    <x v="11"/>
    <x v="1420"/>
    <n v="88.037643678160919"/>
    <x v="4"/>
    <x v="11"/>
    <x v="1854"/>
    <x v="1853"/>
  </r>
  <r>
    <x v="1855"/>
    <x v="1855"/>
    <x v="1853"/>
    <n v="8750"/>
    <n v="13480.16"/>
    <x v="0"/>
    <x v="5"/>
    <s v="CAD"/>
    <x v="1854"/>
    <x v="1855"/>
    <b v="0"/>
    <n v="191"/>
    <x v="0"/>
    <x v="11"/>
    <x v="1421"/>
    <n v="70.576753926701571"/>
    <x v="4"/>
    <x v="11"/>
    <x v="1855"/>
    <x v="1854"/>
  </r>
  <r>
    <x v="1856"/>
    <x v="1856"/>
    <x v="1854"/>
    <n v="2000"/>
    <n v="2025"/>
    <x v="0"/>
    <x v="0"/>
    <s v="USD"/>
    <x v="1855"/>
    <x v="1856"/>
    <b v="0"/>
    <n v="38"/>
    <x v="0"/>
    <x v="11"/>
    <x v="982"/>
    <n v="53.289473684210527"/>
    <x v="4"/>
    <x v="11"/>
    <x v="1856"/>
    <x v="1855"/>
  </r>
  <r>
    <x v="1857"/>
    <x v="1857"/>
    <x v="1855"/>
    <n v="3000"/>
    <n v="3000"/>
    <x v="0"/>
    <x v="0"/>
    <s v="USD"/>
    <x v="1856"/>
    <x v="1857"/>
    <b v="0"/>
    <n v="22"/>
    <x v="0"/>
    <x v="11"/>
    <x v="31"/>
    <n v="136.36363636363637"/>
    <x v="4"/>
    <x v="11"/>
    <x v="1857"/>
    <x v="1856"/>
  </r>
  <r>
    <x v="1858"/>
    <x v="1858"/>
    <x v="1856"/>
    <n v="5555.55"/>
    <n v="6041.55"/>
    <x v="0"/>
    <x v="0"/>
    <s v="USD"/>
    <x v="1857"/>
    <x v="1858"/>
    <b v="0"/>
    <n v="149"/>
    <x v="0"/>
    <x v="11"/>
    <x v="1422"/>
    <n v="40.547315436241611"/>
    <x v="4"/>
    <x v="11"/>
    <x v="1858"/>
    <x v="1857"/>
  </r>
  <r>
    <x v="1859"/>
    <x v="1859"/>
    <x v="1857"/>
    <n v="3000"/>
    <n v="3955"/>
    <x v="0"/>
    <x v="0"/>
    <s v="USD"/>
    <x v="1858"/>
    <x v="1859"/>
    <b v="0"/>
    <n v="56"/>
    <x v="0"/>
    <x v="11"/>
    <x v="1423"/>
    <n v="70.625"/>
    <x v="4"/>
    <x v="11"/>
    <x v="1859"/>
    <x v="1858"/>
  </r>
  <r>
    <x v="1860"/>
    <x v="1860"/>
    <x v="1858"/>
    <n v="750"/>
    <n v="1001"/>
    <x v="0"/>
    <x v="0"/>
    <s v="USD"/>
    <x v="1859"/>
    <x v="1860"/>
    <b v="0"/>
    <n v="19"/>
    <x v="0"/>
    <x v="11"/>
    <x v="1424"/>
    <n v="52.684210526315788"/>
    <x v="4"/>
    <x v="11"/>
    <x v="1860"/>
    <x v="1859"/>
  </r>
  <r>
    <x v="1861"/>
    <x v="1861"/>
    <x v="1859"/>
    <n v="250000"/>
    <n v="0"/>
    <x v="2"/>
    <x v="1"/>
    <s v="GBP"/>
    <x v="1860"/>
    <x v="1861"/>
    <b v="0"/>
    <n v="0"/>
    <x v="1"/>
    <x v="18"/>
    <x v="109"/>
    <e v="#DIV/0!"/>
    <x v="6"/>
    <x v="16"/>
    <x v="1861"/>
    <x v="1860"/>
  </r>
  <r>
    <x v="1862"/>
    <x v="1862"/>
    <x v="1860"/>
    <n v="18000"/>
    <n v="1455"/>
    <x v="2"/>
    <x v="0"/>
    <s v="USD"/>
    <x v="1861"/>
    <x v="1862"/>
    <b v="0"/>
    <n v="16"/>
    <x v="1"/>
    <x v="18"/>
    <x v="1425"/>
    <n v="90.9375"/>
    <x v="6"/>
    <x v="16"/>
    <x v="1862"/>
    <x v="1861"/>
  </r>
  <r>
    <x v="1863"/>
    <x v="1863"/>
    <x v="1861"/>
    <n v="2500"/>
    <n v="10"/>
    <x v="2"/>
    <x v="0"/>
    <s v="USD"/>
    <x v="1862"/>
    <x v="1863"/>
    <b v="0"/>
    <n v="2"/>
    <x v="1"/>
    <x v="18"/>
    <x v="177"/>
    <n v="5"/>
    <x v="6"/>
    <x v="16"/>
    <x v="1863"/>
    <x v="1862"/>
  </r>
  <r>
    <x v="1864"/>
    <x v="1864"/>
    <x v="1862"/>
    <n v="6500"/>
    <n v="2788"/>
    <x v="2"/>
    <x v="0"/>
    <s v="USD"/>
    <x v="1863"/>
    <x v="1864"/>
    <b v="0"/>
    <n v="48"/>
    <x v="1"/>
    <x v="18"/>
    <x v="1426"/>
    <n v="58.083333333333336"/>
    <x v="6"/>
    <x v="16"/>
    <x v="1864"/>
    <x v="1863"/>
  </r>
  <r>
    <x v="1865"/>
    <x v="1865"/>
    <x v="1863"/>
    <n v="110000"/>
    <n v="4"/>
    <x v="2"/>
    <x v="1"/>
    <s v="GBP"/>
    <x v="1864"/>
    <x v="1865"/>
    <b v="0"/>
    <n v="2"/>
    <x v="1"/>
    <x v="18"/>
    <x v="1427"/>
    <n v="2"/>
    <x v="6"/>
    <x v="16"/>
    <x v="1865"/>
    <x v="1864"/>
  </r>
  <r>
    <x v="1866"/>
    <x v="1866"/>
    <x v="1864"/>
    <n v="25000"/>
    <n v="125"/>
    <x v="2"/>
    <x v="0"/>
    <s v="USD"/>
    <x v="1865"/>
    <x v="1866"/>
    <b v="0"/>
    <n v="2"/>
    <x v="1"/>
    <x v="18"/>
    <x v="724"/>
    <n v="62.5"/>
    <x v="6"/>
    <x v="16"/>
    <x v="1866"/>
    <x v="1865"/>
  </r>
  <r>
    <x v="1867"/>
    <x v="1867"/>
    <x v="1865"/>
    <n v="20000"/>
    <n v="10"/>
    <x v="2"/>
    <x v="0"/>
    <s v="USD"/>
    <x v="1866"/>
    <x v="1867"/>
    <b v="0"/>
    <n v="1"/>
    <x v="1"/>
    <x v="18"/>
    <x v="833"/>
    <n v="10"/>
    <x v="6"/>
    <x v="16"/>
    <x v="1867"/>
    <x v="1866"/>
  </r>
  <r>
    <x v="1868"/>
    <x v="1868"/>
    <x v="1866"/>
    <n v="25000"/>
    <n v="1217"/>
    <x v="2"/>
    <x v="0"/>
    <s v="USD"/>
    <x v="1867"/>
    <x v="1868"/>
    <b v="0"/>
    <n v="17"/>
    <x v="1"/>
    <x v="18"/>
    <x v="1428"/>
    <n v="71.588235294117652"/>
    <x v="6"/>
    <x v="16"/>
    <x v="1868"/>
    <x v="1867"/>
  </r>
  <r>
    <x v="1869"/>
    <x v="1869"/>
    <x v="1867"/>
    <n v="10000"/>
    <n v="0"/>
    <x v="2"/>
    <x v="0"/>
    <s v="USD"/>
    <x v="1868"/>
    <x v="1869"/>
    <b v="0"/>
    <n v="0"/>
    <x v="1"/>
    <x v="18"/>
    <x v="109"/>
    <e v="#DIV/0!"/>
    <x v="6"/>
    <x v="16"/>
    <x v="1869"/>
    <x v="1868"/>
  </r>
  <r>
    <x v="1870"/>
    <x v="1870"/>
    <x v="1868"/>
    <n v="3500"/>
    <n v="361"/>
    <x v="2"/>
    <x v="0"/>
    <s v="USD"/>
    <x v="1869"/>
    <x v="1870"/>
    <b v="0"/>
    <n v="11"/>
    <x v="1"/>
    <x v="18"/>
    <x v="1429"/>
    <n v="32.81818181818182"/>
    <x v="6"/>
    <x v="16"/>
    <x v="1870"/>
    <x v="1869"/>
  </r>
  <r>
    <x v="1871"/>
    <x v="1871"/>
    <x v="1869"/>
    <n v="6500"/>
    <n v="4666"/>
    <x v="2"/>
    <x v="0"/>
    <s v="USD"/>
    <x v="1870"/>
    <x v="1871"/>
    <b v="0"/>
    <n v="95"/>
    <x v="1"/>
    <x v="18"/>
    <x v="1430"/>
    <n v="49.11578947368421"/>
    <x v="6"/>
    <x v="16"/>
    <x v="1871"/>
    <x v="1870"/>
  </r>
  <r>
    <x v="1872"/>
    <x v="1872"/>
    <x v="1870"/>
    <n v="20000"/>
    <n v="212"/>
    <x v="2"/>
    <x v="0"/>
    <s v="USD"/>
    <x v="1871"/>
    <x v="1872"/>
    <b v="0"/>
    <n v="13"/>
    <x v="1"/>
    <x v="18"/>
    <x v="550"/>
    <n v="16.307692307692307"/>
    <x v="6"/>
    <x v="16"/>
    <x v="1872"/>
    <x v="1871"/>
  </r>
  <r>
    <x v="1873"/>
    <x v="1873"/>
    <x v="1871"/>
    <n v="8000"/>
    <n v="36"/>
    <x v="2"/>
    <x v="5"/>
    <s v="CAD"/>
    <x v="1872"/>
    <x v="1873"/>
    <b v="0"/>
    <n v="2"/>
    <x v="1"/>
    <x v="18"/>
    <x v="871"/>
    <n v="18"/>
    <x v="6"/>
    <x v="16"/>
    <x v="1873"/>
    <x v="1872"/>
  </r>
  <r>
    <x v="1874"/>
    <x v="1874"/>
    <x v="1872"/>
    <n v="160000"/>
    <n v="26"/>
    <x v="2"/>
    <x v="0"/>
    <s v="USD"/>
    <x v="1873"/>
    <x v="1874"/>
    <b v="0"/>
    <n v="2"/>
    <x v="1"/>
    <x v="18"/>
    <x v="1431"/>
    <n v="13"/>
    <x v="6"/>
    <x v="16"/>
    <x v="1874"/>
    <x v="1873"/>
  </r>
  <r>
    <x v="1875"/>
    <x v="1875"/>
    <x v="1873"/>
    <n v="10000"/>
    <n v="51"/>
    <x v="2"/>
    <x v="0"/>
    <s v="USD"/>
    <x v="1874"/>
    <x v="1875"/>
    <b v="0"/>
    <n v="3"/>
    <x v="1"/>
    <x v="18"/>
    <x v="872"/>
    <n v="17"/>
    <x v="6"/>
    <x v="16"/>
    <x v="1875"/>
    <x v="1874"/>
  </r>
  <r>
    <x v="1876"/>
    <x v="1876"/>
    <x v="1874"/>
    <n v="280"/>
    <n v="0"/>
    <x v="2"/>
    <x v="2"/>
    <s v="AUD"/>
    <x v="1875"/>
    <x v="1876"/>
    <b v="0"/>
    <n v="0"/>
    <x v="1"/>
    <x v="18"/>
    <x v="109"/>
    <e v="#DIV/0!"/>
    <x v="6"/>
    <x v="16"/>
    <x v="1876"/>
    <x v="1875"/>
  </r>
  <r>
    <x v="1877"/>
    <x v="1877"/>
    <x v="1875"/>
    <n v="60"/>
    <n v="0"/>
    <x v="2"/>
    <x v="0"/>
    <s v="USD"/>
    <x v="1876"/>
    <x v="1877"/>
    <b v="0"/>
    <n v="0"/>
    <x v="1"/>
    <x v="18"/>
    <x v="109"/>
    <e v="#DIV/0!"/>
    <x v="6"/>
    <x v="16"/>
    <x v="1877"/>
    <x v="1876"/>
  </r>
  <r>
    <x v="1878"/>
    <x v="1878"/>
    <x v="1876"/>
    <n v="8000"/>
    <n v="0"/>
    <x v="2"/>
    <x v="2"/>
    <s v="AUD"/>
    <x v="1877"/>
    <x v="1878"/>
    <b v="0"/>
    <n v="0"/>
    <x v="1"/>
    <x v="18"/>
    <x v="109"/>
    <e v="#DIV/0!"/>
    <x v="6"/>
    <x v="16"/>
    <x v="1878"/>
    <x v="1877"/>
  </r>
  <r>
    <x v="1879"/>
    <x v="1879"/>
    <x v="1877"/>
    <n v="5000"/>
    <n v="6"/>
    <x v="2"/>
    <x v="3"/>
    <s v="EUR"/>
    <x v="1878"/>
    <x v="1879"/>
    <b v="0"/>
    <n v="2"/>
    <x v="1"/>
    <x v="18"/>
    <x v="154"/>
    <n v="3"/>
    <x v="6"/>
    <x v="16"/>
    <x v="1879"/>
    <x v="1878"/>
  </r>
  <r>
    <x v="1880"/>
    <x v="1880"/>
    <x v="1878"/>
    <n v="5000"/>
    <n v="1004"/>
    <x v="2"/>
    <x v="1"/>
    <s v="GBP"/>
    <x v="1879"/>
    <x v="1880"/>
    <b v="0"/>
    <n v="24"/>
    <x v="1"/>
    <x v="18"/>
    <x v="1432"/>
    <n v="41.833333333333336"/>
    <x v="6"/>
    <x v="16"/>
    <x v="1880"/>
    <x v="1879"/>
  </r>
  <r>
    <x v="1881"/>
    <x v="1881"/>
    <x v="1879"/>
    <n v="2000"/>
    <n v="3453.69"/>
    <x v="0"/>
    <x v="0"/>
    <s v="USD"/>
    <x v="1880"/>
    <x v="1881"/>
    <b v="0"/>
    <n v="70"/>
    <x v="0"/>
    <x v="14"/>
    <x v="1433"/>
    <n v="49.338428571428572"/>
    <x v="4"/>
    <x v="11"/>
    <x v="1881"/>
    <x v="1880"/>
  </r>
  <r>
    <x v="1882"/>
    <x v="1882"/>
    <x v="1880"/>
    <n v="3350"/>
    <n v="3380"/>
    <x v="0"/>
    <x v="0"/>
    <s v="USD"/>
    <x v="1881"/>
    <x v="1882"/>
    <b v="0"/>
    <n v="81"/>
    <x v="0"/>
    <x v="14"/>
    <x v="1434"/>
    <n v="41.728395061728392"/>
    <x v="4"/>
    <x v="11"/>
    <x v="1882"/>
    <x v="1881"/>
  </r>
  <r>
    <x v="1883"/>
    <x v="1883"/>
    <x v="1881"/>
    <n v="999"/>
    <n v="1047"/>
    <x v="0"/>
    <x v="0"/>
    <s v="USD"/>
    <x v="1882"/>
    <x v="1883"/>
    <b v="0"/>
    <n v="32"/>
    <x v="0"/>
    <x v="14"/>
    <x v="1435"/>
    <n v="32.71875"/>
    <x v="4"/>
    <x v="11"/>
    <x v="1883"/>
    <x v="1882"/>
  </r>
  <r>
    <x v="1884"/>
    <x v="1884"/>
    <x v="1882"/>
    <n v="1000"/>
    <n v="1351"/>
    <x v="0"/>
    <x v="0"/>
    <s v="USD"/>
    <x v="1883"/>
    <x v="1884"/>
    <b v="0"/>
    <n v="26"/>
    <x v="0"/>
    <x v="14"/>
    <x v="1436"/>
    <n v="51.96153846153846"/>
    <x v="4"/>
    <x v="11"/>
    <x v="1884"/>
    <x v="1883"/>
  </r>
  <r>
    <x v="1885"/>
    <x v="1885"/>
    <x v="1883"/>
    <n v="4575"/>
    <n v="5322"/>
    <x v="0"/>
    <x v="0"/>
    <s v="USD"/>
    <x v="1884"/>
    <x v="1885"/>
    <b v="0"/>
    <n v="105"/>
    <x v="0"/>
    <x v="14"/>
    <x v="1437"/>
    <n v="50.685714285714283"/>
    <x v="4"/>
    <x v="11"/>
    <x v="1885"/>
    <x v="1884"/>
  </r>
  <r>
    <x v="1886"/>
    <x v="1886"/>
    <x v="1884"/>
    <n v="1200"/>
    <n v="1225"/>
    <x v="0"/>
    <x v="0"/>
    <s v="USD"/>
    <x v="1885"/>
    <x v="1886"/>
    <b v="0"/>
    <n v="29"/>
    <x v="0"/>
    <x v="14"/>
    <x v="1438"/>
    <n v="42.241379310344826"/>
    <x v="4"/>
    <x v="11"/>
    <x v="1886"/>
    <x v="1885"/>
  </r>
  <r>
    <x v="1887"/>
    <x v="1887"/>
    <x v="1885"/>
    <n v="3000"/>
    <n v="3335"/>
    <x v="0"/>
    <x v="3"/>
    <s v="EUR"/>
    <x v="1886"/>
    <x v="1887"/>
    <b v="0"/>
    <n v="8"/>
    <x v="0"/>
    <x v="14"/>
    <x v="1439"/>
    <n v="416.875"/>
    <x v="4"/>
    <x v="11"/>
    <x v="1887"/>
    <x v="1886"/>
  </r>
  <r>
    <x v="1888"/>
    <x v="1888"/>
    <x v="1886"/>
    <n v="2500"/>
    <n v="4152"/>
    <x v="0"/>
    <x v="0"/>
    <s v="USD"/>
    <x v="1887"/>
    <x v="1888"/>
    <b v="0"/>
    <n v="89"/>
    <x v="0"/>
    <x v="14"/>
    <x v="1440"/>
    <n v="46.651685393258425"/>
    <x v="4"/>
    <x v="11"/>
    <x v="1888"/>
    <x v="1887"/>
  </r>
  <r>
    <x v="1889"/>
    <x v="1889"/>
    <x v="1887"/>
    <n v="2000"/>
    <n v="2132"/>
    <x v="0"/>
    <x v="0"/>
    <s v="USD"/>
    <x v="1888"/>
    <x v="1889"/>
    <b v="0"/>
    <n v="44"/>
    <x v="0"/>
    <x v="14"/>
    <x v="15"/>
    <n v="48.454545454545453"/>
    <x v="4"/>
    <x v="11"/>
    <x v="1889"/>
    <x v="1888"/>
  </r>
  <r>
    <x v="1890"/>
    <x v="1890"/>
    <x v="1888"/>
    <n v="12000"/>
    <n v="17350.13"/>
    <x v="0"/>
    <x v="0"/>
    <s v="USD"/>
    <x v="1889"/>
    <x v="1890"/>
    <b v="0"/>
    <n v="246"/>
    <x v="0"/>
    <x v="14"/>
    <x v="1441"/>
    <n v="70.5289837398374"/>
    <x v="4"/>
    <x v="11"/>
    <x v="1890"/>
    <x v="1889"/>
  </r>
  <r>
    <x v="1891"/>
    <x v="1891"/>
    <x v="1889"/>
    <n v="10000"/>
    <n v="10555"/>
    <x v="0"/>
    <x v="0"/>
    <s v="USD"/>
    <x v="1890"/>
    <x v="1891"/>
    <b v="0"/>
    <n v="120"/>
    <x v="0"/>
    <x v="14"/>
    <x v="1442"/>
    <n v="87.958333333333329"/>
    <x v="4"/>
    <x v="11"/>
    <x v="1891"/>
    <x v="1890"/>
  </r>
  <r>
    <x v="1892"/>
    <x v="1892"/>
    <x v="1890"/>
    <n v="500"/>
    <n v="683"/>
    <x v="0"/>
    <x v="0"/>
    <s v="USD"/>
    <x v="1891"/>
    <x v="1892"/>
    <b v="0"/>
    <n v="26"/>
    <x v="0"/>
    <x v="14"/>
    <x v="1443"/>
    <n v="26.26923076923077"/>
    <x v="4"/>
    <x v="11"/>
    <x v="1892"/>
    <x v="1891"/>
  </r>
  <r>
    <x v="1893"/>
    <x v="1893"/>
    <x v="1891"/>
    <n v="2500"/>
    <n v="2600"/>
    <x v="0"/>
    <x v="0"/>
    <s v="USD"/>
    <x v="1892"/>
    <x v="1893"/>
    <b v="0"/>
    <n v="45"/>
    <x v="0"/>
    <x v="14"/>
    <x v="87"/>
    <n v="57.777777777777779"/>
    <x v="4"/>
    <x v="11"/>
    <x v="1893"/>
    <x v="1892"/>
  </r>
  <r>
    <x v="1894"/>
    <x v="1894"/>
    <x v="1892"/>
    <n v="1000"/>
    <n v="1145"/>
    <x v="0"/>
    <x v="0"/>
    <s v="USD"/>
    <x v="1893"/>
    <x v="1894"/>
    <b v="0"/>
    <n v="20"/>
    <x v="0"/>
    <x v="14"/>
    <x v="1444"/>
    <n v="57.25"/>
    <x v="4"/>
    <x v="11"/>
    <x v="1894"/>
    <x v="1893"/>
  </r>
  <r>
    <x v="1895"/>
    <x v="1895"/>
    <x v="1893"/>
    <n v="9072"/>
    <n v="9228"/>
    <x v="0"/>
    <x v="0"/>
    <s v="USD"/>
    <x v="1894"/>
    <x v="1895"/>
    <b v="0"/>
    <n v="47"/>
    <x v="0"/>
    <x v="14"/>
    <x v="1445"/>
    <n v="196.34042553191489"/>
    <x v="4"/>
    <x v="11"/>
    <x v="1895"/>
    <x v="1894"/>
  </r>
  <r>
    <x v="1896"/>
    <x v="1896"/>
    <x v="1894"/>
    <n v="451"/>
    <n v="559"/>
    <x v="0"/>
    <x v="0"/>
    <s v="USD"/>
    <x v="1895"/>
    <x v="1896"/>
    <b v="0"/>
    <n v="13"/>
    <x v="0"/>
    <x v="14"/>
    <x v="1446"/>
    <n v="43"/>
    <x v="4"/>
    <x v="11"/>
    <x v="1896"/>
    <x v="1895"/>
  </r>
  <r>
    <x v="1897"/>
    <x v="1897"/>
    <x v="1895"/>
    <n v="6350"/>
    <n v="6506"/>
    <x v="0"/>
    <x v="0"/>
    <s v="USD"/>
    <x v="1896"/>
    <x v="1897"/>
    <b v="0"/>
    <n v="183"/>
    <x v="0"/>
    <x v="14"/>
    <x v="1447"/>
    <n v="35.551912568306008"/>
    <x v="4"/>
    <x v="11"/>
    <x v="1897"/>
    <x v="1896"/>
  </r>
  <r>
    <x v="1898"/>
    <x v="1898"/>
    <x v="1896"/>
    <n v="1000"/>
    <n v="1445"/>
    <x v="0"/>
    <x v="0"/>
    <s v="USD"/>
    <x v="1897"/>
    <x v="1898"/>
    <b v="0"/>
    <n v="21"/>
    <x v="0"/>
    <x v="14"/>
    <x v="1448"/>
    <n v="68.80952380952381"/>
    <x v="4"/>
    <x v="11"/>
    <x v="1898"/>
    <x v="1897"/>
  </r>
  <r>
    <x v="1899"/>
    <x v="1899"/>
    <x v="1897"/>
    <n v="900"/>
    <n v="1200"/>
    <x v="0"/>
    <x v="0"/>
    <s v="USD"/>
    <x v="1898"/>
    <x v="1899"/>
    <b v="0"/>
    <n v="42"/>
    <x v="0"/>
    <x v="14"/>
    <x v="25"/>
    <n v="28.571428571428573"/>
    <x v="4"/>
    <x v="11"/>
    <x v="1899"/>
    <x v="1898"/>
  </r>
  <r>
    <x v="1900"/>
    <x v="1900"/>
    <x v="1898"/>
    <n v="2500"/>
    <n v="2734.11"/>
    <x v="0"/>
    <x v="0"/>
    <s v="USD"/>
    <x v="1899"/>
    <x v="1900"/>
    <b v="0"/>
    <n v="54"/>
    <x v="0"/>
    <x v="14"/>
    <x v="1449"/>
    <n v="50.631666666666668"/>
    <x v="4"/>
    <x v="11"/>
    <x v="1900"/>
    <x v="1899"/>
  </r>
  <r>
    <x v="1901"/>
    <x v="1901"/>
    <x v="1899"/>
    <n v="99000"/>
    <n v="2670"/>
    <x v="2"/>
    <x v="1"/>
    <s v="GBP"/>
    <x v="1900"/>
    <x v="1901"/>
    <b v="0"/>
    <n v="25"/>
    <x v="1"/>
    <x v="29"/>
    <x v="1450"/>
    <n v="106.8"/>
    <x v="2"/>
    <x v="26"/>
    <x v="1901"/>
    <x v="1900"/>
  </r>
  <r>
    <x v="1902"/>
    <x v="1902"/>
    <x v="1900"/>
    <n v="1000"/>
    <n v="12"/>
    <x v="2"/>
    <x v="9"/>
    <s v="EUR"/>
    <x v="1901"/>
    <x v="1902"/>
    <b v="0"/>
    <n v="3"/>
    <x v="1"/>
    <x v="29"/>
    <x v="444"/>
    <n v="4"/>
    <x v="2"/>
    <x v="26"/>
    <x v="1902"/>
    <x v="1901"/>
  </r>
  <r>
    <x v="1903"/>
    <x v="1903"/>
    <x v="1901"/>
    <n v="3000"/>
    <n v="1398"/>
    <x v="2"/>
    <x v="0"/>
    <s v="USD"/>
    <x v="1902"/>
    <x v="1903"/>
    <b v="0"/>
    <n v="41"/>
    <x v="1"/>
    <x v="29"/>
    <x v="1451"/>
    <n v="34.097560975609753"/>
    <x v="2"/>
    <x v="26"/>
    <x v="1903"/>
    <x v="1902"/>
  </r>
  <r>
    <x v="1904"/>
    <x v="1904"/>
    <x v="1902"/>
    <n v="50000"/>
    <n v="50"/>
    <x v="2"/>
    <x v="0"/>
    <s v="USD"/>
    <x v="1903"/>
    <x v="1904"/>
    <b v="0"/>
    <n v="2"/>
    <x v="1"/>
    <x v="29"/>
    <x v="370"/>
    <n v="25"/>
    <x v="2"/>
    <x v="26"/>
    <x v="1904"/>
    <x v="1903"/>
  </r>
  <r>
    <x v="1905"/>
    <x v="1905"/>
    <x v="1903"/>
    <n v="25000"/>
    <n v="42"/>
    <x v="2"/>
    <x v="0"/>
    <s v="USD"/>
    <x v="1904"/>
    <x v="1905"/>
    <b v="0"/>
    <n v="4"/>
    <x v="1"/>
    <x v="29"/>
    <x v="1452"/>
    <n v="10.5"/>
    <x v="2"/>
    <x v="26"/>
    <x v="1905"/>
    <x v="1904"/>
  </r>
  <r>
    <x v="1906"/>
    <x v="1906"/>
    <x v="1904"/>
    <n v="50000"/>
    <n v="21380"/>
    <x v="2"/>
    <x v="0"/>
    <s v="USD"/>
    <x v="1905"/>
    <x v="1906"/>
    <b v="0"/>
    <n v="99"/>
    <x v="1"/>
    <x v="29"/>
    <x v="1453"/>
    <n v="215.95959595959596"/>
    <x v="2"/>
    <x v="26"/>
    <x v="1906"/>
    <x v="1905"/>
  </r>
  <r>
    <x v="1907"/>
    <x v="1907"/>
    <x v="1905"/>
    <n v="30000"/>
    <n v="85"/>
    <x v="2"/>
    <x v="0"/>
    <s v="USD"/>
    <x v="1906"/>
    <x v="1907"/>
    <b v="0"/>
    <n v="4"/>
    <x v="1"/>
    <x v="29"/>
    <x v="1454"/>
    <n v="21.25"/>
    <x v="2"/>
    <x v="26"/>
    <x v="1907"/>
    <x v="1906"/>
  </r>
  <r>
    <x v="1908"/>
    <x v="1908"/>
    <x v="1906"/>
    <n v="25000"/>
    <n v="433"/>
    <x v="2"/>
    <x v="0"/>
    <s v="USD"/>
    <x v="1907"/>
    <x v="1908"/>
    <b v="0"/>
    <n v="4"/>
    <x v="1"/>
    <x v="29"/>
    <x v="1455"/>
    <n v="108.25"/>
    <x v="2"/>
    <x v="26"/>
    <x v="1908"/>
    <x v="1907"/>
  </r>
  <r>
    <x v="1909"/>
    <x v="1909"/>
    <x v="1907"/>
    <n v="35000"/>
    <n v="4939"/>
    <x v="2"/>
    <x v="0"/>
    <s v="USD"/>
    <x v="1908"/>
    <x v="1909"/>
    <b v="0"/>
    <n v="38"/>
    <x v="1"/>
    <x v="29"/>
    <x v="1456"/>
    <n v="129.97368421052633"/>
    <x v="2"/>
    <x v="26"/>
    <x v="1909"/>
    <x v="1908"/>
  </r>
  <r>
    <x v="1910"/>
    <x v="1910"/>
    <x v="1908"/>
    <n v="85000"/>
    <n v="33486"/>
    <x v="2"/>
    <x v="9"/>
    <s v="EUR"/>
    <x v="1909"/>
    <x v="1910"/>
    <b v="0"/>
    <n v="285"/>
    <x v="1"/>
    <x v="29"/>
    <x v="1457"/>
    <n v="117.49473684210527"/>
    <x v="2"/>
    <x v="26"/>
    <x v="1910"/>
    <x v="1909"/>
  </r>
  <r>
    <x v="1911"/>
    <x v="1911"/>
    <x v="1909"/>
    <n v="42500"/>
    <n v="10"/>
    <x v="2"/>
    <x v="4"/>
    <s v="NZD"/>
    <x v="1910"/>
    <x v="1911"/>
    <b v="0"/>
    <n v="1"/>
    <x v="1"/>
    <x v="29"/>
    <x v="1458"/>
    <n v="10"/>
    <x v="2"/>
    <x v="26"/>
    <x v="1911"/>
    <x v="1910"/>
  </r>
  <r>
    <x v="1912"/>
    <x v="1912"/>
    <x v="1910"/>
    <n v="5000"/>
    <n v="2965"/>
    <x v="2"/>
    <x v="0"/>
    <s v="USD"/>
    <x v="1911"/>
    <x v="1912"/>
    <b v="0"/>
    <n v="42"/>
    <x v="1"/>
    <x v="29"/>
    <x v="1459"/>
    <n v="70.595238095238102"/>
    <x v="2"/>
    <x v="26"/>
    <x v="1912"/>
    <x v="1911"/>
  </r>
  <r>
    <x v="1913"/>
    <x v="1913"/>
    <x v="1911"/>
    <n v="48000"/>
    <n v="637"/>
    <x v="2"/>
    <x v="1"/>
    <s v="GBP"/>
    <x v="1912"/>
    <x v="1913"/>
    <b v="0"/>
    <n v="26"/>
    <x v="1"/>
    <x v="29"/>
    <x v="1460"/>
    <n v="24.5"/>
    <x v="2"/>
    <x v="26"/>
    <x v="1913"/>
    <x v="1912"/>
  </r>
  <r>
    <x v="1914"/>
    <x v="1914"/>
    <x v="1912"/>
    <n v="666"/>
    <n v="60"/>
    <x v="2"/>
    <x v="0"/>
    <s v="USD"/>
    <x v="1913"/>
    <x v="1914"/>
    <b v="0"/>
    <n v="2"/>
    <x v="1"/>
    <x v="29"/>
    <x v="1461"/>
    <n v="30"/>
    <x v="2"/>
    <x v="26"/>
    <x v="1914"/>
    <x v="1913"/>
  </r>
  <r>
    <x v="1915"/>
    <x v="1915"/>
    <x v="1913"/>
    <n v="500"/>
    <n v="8"/>
    <x v="2"/>
    <x v="0"/>
    <s v="USD"/>
    <x v="1914"/>
    <x v="1915"/>
    <b v="0"/>
    <n v="4"/>
    <x v="1"/>
    <x v="29"/>
    <x v="1462"/>
    <n v="2"/>
    <x v="2"/>
    <x v="26"/>
    <x v="1915"/>
    <x v="1914"/>
  </r>
  <r>
    <x v="1916"/>
    <x v="1916"/>
    <x v="1914"/>
    <n v="20000"/>
    <n v="102"/>
    <x v="2"/>
    <x v="0"/>
    <s v="USD"/>
    <x v="1915"/>
    <x v="1916"/>
    <b v="0"/>
    <n v="6"/>
    <x v="1"/>
    <x v="29"/>
    <x v="872"/>
    <n v="17"/>
    <x v="2"/>
    <x v="26"/>
    <x v="1916"/>
    <x v="1915"/>
  </r>
  <r>
    <x v="1917"/>
    <x v="1917"/>
    <x v="1915"/>
    <n v="390000"/>
    <n v="205025"/>
    <x v="2"/>
    <x v="7"/>
    <s v="HKD"/>
    <x v="1916"/>
    <x v="1917"/>
    <b v="0"/>
    <n v="70"/>
    <x v="1"/>
    <x v="29"/>
    <x v="1463"/>
    <n v="2928.9285714285716"/>
    <x v="2"/>
    <x v="26"/>
    <x v="1917"/>
    <x v="1916"/>
  </r>
  <r>
    <x v="1918"/>
    <x v="1918"/>
    <x v="1916"/>
    <n v="25000"/>
    <n v="260"/>
    <x v="2"/>
    <x v="0"/>
    <s v="USD"/>
    <x v="1917"/>
    <x v="1918"/>
    <b v="0"/>
    <n v="9"/>
    <x v="1"/>
    <x v="29"/>
    <x v="1464"/>
    <n v="28.888888888888889"/>
    <x v="2"/>
    <x v="26"/>
    <x v="1918"/>
    <x v="1917"/>
  </r>
  <r>
    <x v="1919"/>
    <x v="1919"/>
    <x v="1917"/>
    <n v="500"/>
    <n v="237"/>
    <x v="2"/>
    <x v="0"/>
    <s v="USD"/>
    <x v="1918"/>
    <x v="1919"/>
    <b v="0"/>
    <n v="8"/>
    <x v="1"/>
    <x v="29"/>
    <x v="1465"/>
    <n v="29.625"/>
    <x v="2"/>
    <x v="26"/>
    <x v="1919"/>
    <x v="1918"/>
  </r>
  <r>
    <x v="1920"/>
    <x v="1920"/>
    <x v="1918"/>
    <n v="10000"/>
    <n v="4303"/>
    <x v="2"/>
    <x v="1"/>
    <s v="GBP"/>
    <x v="1919"/>
    <x v="1920"/>
    <b v="0"/>
    <n v="105"/>
    <x v="1"/>
    <x v="29"/>
    <x v="1466"/>
    <n v="40.980952380952381"/>
    <x v="2"/>
    <x v="26"/>
    <x v="1920"/>
    <x v="1919"/>
  </r>
  <r>
    <x v="1921"/>
    <x v="1921"/>
    <x v="1919"/>
    <n v="1500"/>
    <n v="2052"/>
    <x v="0"/>
    <x v="0"/>
    <s v="USD"/>
    <x v="1920"/>
    <x v="1921"/>
    <b v="0"/>
    <n v="38"/>
    <x v="0"/>
    <x v="14"/>
    <x v="346"/>
    <n v="54"/>
    <x v="4"/>
    <x v="11"/>
    <x v="1921"/>
    <x v="1920"/>
  </r>
  <r>
    <x v="1922"/>
    <x v="1922"/>
    <x v="1920"/>
    <n v="2000"/>
    <n v="2311"/>
    <x v="0"/>
    <x v="0"/>
    <s v="USD"/>
    <x v="1921"/>
    <x v="1922"/>
    <b v="0"/>
    <n v="64"/>
    <x v="0"/>
    <x v="14"/>
    <x v="1467"/>
    <n v="36.109375"/>
    <x v="4"/>
    <x v="11"/>
    <x v="1922"/>
    <x v="1921"/>
  </r>
  <r>
    <x v="1923"/>
    <x v="1923"/>
    <x v="1921"/>
    <n v="125"/>
    <n v="301"/>
    <x v="0"/>
    <x v="0"/>
    <s v="USD"/>
    <x v="1922"/>
    <x v="1923"/>
    <b v="0"/>
    <n v="13"/>
    <x v="0"/>
    <x v="14"/>
    <x v="1468"/>
    <n v="23.153846153846153"/>
    <x v="4"/>
    <x v="11"/>
    <x v="1923"/>
    <x v="1922"/>
  </r>
  <r>
    <x v="1924"/>
    <x v="1924"/>
    <x v="1922"/>
    <n v="3000"/>
    <n v="3432"/>
    <x v="0"/>
    <x v="0"/>
    <s v="USD"/>
    <x v="1923"/>
    <x v="1924"/>
    <b v="0"/>
    <n v="33"/>
    <x v="0"/>
    <x v="14"/>
    <x v="316"/>
    <n v="104"/>
    <x v="4"/>
    <x v="11"/>
    <x v="1924"/>
    <x v="1923"/>
  </r>
  <r>
    <x v="1925"/>
    <x v="1925"/>
    <x v="1923"/>
    <n v="1500"/>
    <n v="1655"/>
    <x v="0"/>
    <x v="0"/>
    <s v="USD"/>
    <x v="1924"/>
    <x v="1925"/>
    <b v="0"/>
    <n v="52"/>
    <x v="0"/>
    <x v="14"/>
    <x v="1469"/>
    <n v="31.826923076923077"/>
    <x v="4"/>
    <x v="11"/>
    <x v="1925"/>
    <x v="1924"/>
  </r>
  <r>
    <x v="1926"/>
    <x v="1926"/>
    <x v="1924"/>
    <n v="1500"/>
    <n v="2930.69"/>
    <x v="0"/>
    <x v="0"/>
    <s v="USD"/>
    <x v="1925"/>
    <x v="1926"/>
    <b v="0"/>
    <n v="107"/>
    <x v="0"/>
    <x v="14"/>
    <x v="1470"/>
    <n v="27.3896261682243"/>
    <x v="4"/>
    <x v="11"/>
    <x v="1926"/>
    <x v="1925"/>
  </r>
  <r>
    <x v="1927"/>
    <x v="1927"/>
    <x v="1925"/>
    <n v="600"/>
    <n v="620"/>
    <x v="0"/>
    <x v="0"/>
    <s v="USD"/>
    <x v="1926"/>
    <x v="1927"/>
    <b v="0"/>
    <n v="11"/>
    <x v="0"/>
    <x v="14"/>
    <x v="101"/>
    <n v="56.363636363636367"/>
    <x v="4"/>
    <x v="11"/>
    <x v="1927"/>
    <x v="1926"/>
  </r>
  <r>
    <x v="1928"/>
    <x v="1928"/>
    <x v="1926"/>
    <n v="2550"/>
    <n v="2630"/>
    <x v="0"/>
    <x v="0"/>
    <s v="USD"/>
    <x v="1927"/>
    <x v="1928"/>
    <b v="0"/>
    <n v="34"/>
    <x v="0"/>
    <x v="14"/>
    <x v="1471"/>
    <n v="77.352941176470594"/>
    <x v="4"/>
    <x v="11"/>
    <x v="1928"/>
    <x v="1927"/>
  </r>
  <r>
    <x v="1929"/>
    <x v="1929"/>
    <x v="1927"/>
    <n v="3200"/>
    <n v="3210"/>
    <x v="0"/>
    <x v="0"/>
    <s v="USD"/>
    <x v="1928"/>
    <x v="1929"/>
    <b v="0"/>
    <n v="75"/>
    <x v="0"/>
    <x v="14"/>
    <x v="1472"/>
    <n v="42.8"/>
    <x v="4"/>
    <x v="11"/>
    <x v="1929"/>
    <x v="1928"/>
  </r>
  <r>
    <x v="1930"/>
    <x v="1930"/>
    <x v="1928"/>
    <n v="1000"/>
    <n v="1270"/>
    <x v="0"/>
    <x v="0"/>
    <s v="USD"/>
    <x v="1929"/>
    <x v="1930"/>
    <b v="0"/>
    <n v="26"/>
    <x v="0"/>
    <x v="14"/>
    <x v="74"/>
    <n v="48.846153846153847"/>
    <x v="4"/>
    <x v="11"/>
    <x v="1930"/>
    <x v="1929"/>
  </r>
  <r>
    <x v="1931"/>
    <x v="1931"/>
    <x v="1929"/>
    <n v="2000"/>
    <n v="2412.02"/>
    <x v="0"/>
    <x v="0"/>
    <s v="USD"/>
    <x v="1930"/>
    <x v="1931"/>
    <b v="0"/>
    <n v="50"/>
    <x v="0"/>
    <x v="14"/>
    <x v="1473"/>
    <n v="48.240400000000001"/>
    <x v="4"/>
    <x v="11"/>
    <x v="1931"/>
    <x v="1930"/>
  </r>
  <r>
    <x v="1932"/>
    <x v="1932"/>
    <x v="1930"/>
    <n v="5250"/>
    <n v="5617"/>
    <x v="0"/>
    <x v="0"/>
    <s v="USD"/>
    <x v="1931"/>
    <x v="1932"/>
    <b v="0"/>
    <n v="80"/>
    <x v="0"/>
    <x v="14"/>
    <x v="1474"/>
    <n v="70.212500000000006"/>
    <x v="4"/>
    <x v="11"/>
    <x v="1932"/>
    <x v="1931"/>
  </r>
  <r>
    <x v="1933"/>
    <x v="1933"/>
    <x v="1931"/>
    <n v="6000"/>
    <n v="10346"/>
    <x v="0"/>
    <x v="0"/>
    <s v="USD"/>
    <x v="1932"/>
    <x v="1933"/>
    <b v="0"/>
    <n v="110"/>
    <x v="0"/>
    <x v="14"/>
    <x v="1475"/>
    <n v="94.054545454545448"/>
    <x v="4"/>
    <x v="11"/>
    <x v="1933"/>
    <x v="1932"/>
  </r>
  <r>
    <x v="1934"/>
    <x v="1934"/>
    <x v="1932"/>
    <n v="5000"/>
    <n v="6181"/>
    <x v="0"/>
    <x v="0"/>
    <s v="USD"/>
    <x v="1933"/>
    <x v="1934"/>
    <b v="0"/>
    <n v="77"/>
    <x v="0"/>
    <x v="14"/>
    <x v="1476"/>
    <n v="80.272727272727266"/>
    <x v="4"/>
    <x v="11"/>
    <x v="1934"/>
    <x v="1933"/>
  </r>
  <r>
    <x v="1935"/>
    <x v="1935"/>
    <x v="1933"/>
    <n v="2500"/>
    <n v="2710"/>
    <x v="0"/>
    <x v="0"/>
    <s v="USD"/>
    <x v="1934"/>
    <x v="1935"/>
    <b v="0"/>
    <n v="50"/>
    <x v="0"/>
    <x v="14"/>
    <x v="1477"/>
    <n v="54.2"/>
    <x v="4"/>
    <x v="11"/>
    <x v="1935"/>
    <x v="1934"/>
  </r>
  <r>
    <x v="1936"/>
    <x v="1936"/>
    <x v="1934"/>
    <n v="7500"/>
    <n v="8739.01"/>
    <x v="0"/>
    <x v="0"/>
    <s v="USD"/>
    <x v="1935"/>
    <x v="1936"/>
    <b v="0"/>
    <n v="145"/>
    <x v="0"/>
    <x v="14"/>
    <x v="1478"/>
    <n v="60.26903448275862"/>
    <x v="4"/>
    <x v="11"/>
    <x v="1936"/>
    <x v="1935"/>
  </r>
  <r>
    <x v="1937"/>
    <x v="1937"/>
    <x v="1935"/>
    <n v="600"/>
    <n v="1123.47"/>
    <x v="0"/>
    <x v="0"/>
    <s v="USD"/>
    <x v="1936"/>
    <x v="1937"/>
    <b v="0"/>
    <n v="29"/>
    <x v="0"/>
    <x v="14"/>
    <x v="1479"/>
    <n v="38.740344827586206"/>
    <x v="4"/>
    <x v="11"/>
    <x v="1937"/>
    <x v="1936"/>
  </r>
  <r>
    <x v="1938"/>
    <x v="1938"/>
    <x v="1936"/>
    <n v="15000"/>
    <n v="17390"/>
    <x v="0"/>
    <x v="0"/>
    <s v="USD"/>
    <x v="1937"/>
    <x v="1938"/>
    <b v="0"/>
    <n v="114"/>
    <x v="0"/>
    <x v="14"/>
    <x v="1480"/>
    <n v="152.54385964912279"/>
    <x v="4"/>
    <x v="11"/>
    <x v="1938"/>
    <x v="1937"/>
  </r>
  <r>
    <x v="1939"/>
    <x v="1939"/>
    <x v="1937"/>
    <n v="10000"/>
    <n v="11070"/>
    <x v="0"/>
    <x v="0"/>
    <s v="USD"/>
    <x v="1938"/>
    <x v="1939"/>
    <b v="0"/>
    <n v="96"/>
    <x v="0"/>
    <x v="14"/>
    <x v="1076"/>
    <n v="115.3125"/>
    <x v="4"/>
    <x v="11"/>
    <x v="1939"/>
    <x v="1938"/>
  </r>
  <r>
    <x v="1940"/>
    <x v="1940"/>
    <x v="1938"/>
    <n v="650"/>
    <n v="1111"/>
    <x v="0"/>
    <x v="0"/>
    <s v="USD"/>
    <x v="1939"/>
    <x v="1940"/>
    <b v="0"/>
    <n v="31"/>
    <x v="0"/>
    <x v="14"/>
    <x v="1481"/>
    <n v="35.838709677419352"/>
    <x v="4"/>
    <x v="11"/>
    <x v="1940"/>
    <x v="1939"/>
  </r>
  <r>
    <x v="1941"/>
    <x v="1941"/>
    <x v="1939"/>
    <n v="250000"/>
    <n v="315295.89"/>
    <x v="0"/>
    <x v="0"/>
    <s v="USD"/>
    <x v="1940"/>
    <x v="1941"/>
    <b v="1"/>
    <n v="4883"/>
    <x v="0"/>
    <x v="30"/>
    <x v="1482"/>
    <n v="64.570118779438872"/>
    <x v="2"/>
    <x v="27"/>
    <x v="1941"/>
    <x v="1940"/>
  </r>
  <r>
    <x v="1942"/>
    <x v="1942"/>
    <x v="1940"/>
    <n v="6000"/>
    <n v="8306.42"/>
    <x v="0"/>
    <x v="0"/>
    <s v="USD"/>
    <x v="1941"/>
    <x v="1942"/>
    <b v="1"/>
    <n v="95"/>
    <x v="0"/>
    <x v="30"/>
    <x v="1483"/>
    <n v="87.436000000000007"/>
    <x v="2"/>
    <x v="27"/>
    <x v="1942"/>
    <x v="1941"/>
  </r>
  <r>
    <x v="1943"/>
    <x v="1943"/>
    <x v="1941"/>
    <n v="10000"/>
    <n v="170525"/>
    <x v="0"/>
    <x v="0"/>
    <s v="USD"/>
    <x v="1942"/>
    <x v="1943"/>
    <b v="1"/>
    <n v="2478"/>
    <x v="0"/>
    <x v="30"/>
    <x v="1484"/>
    <n v="68.815577078288939"/>
    <x v="2"/>
    <x v="27"/>
    <x v="1943"/>
    <x v="1942"/>
  </r>
  <r>
    <x v="1944"/>
    <x v="1944"/>
    <x v="1942"/>
    <n v="40000"/>
    <n v="315222.2"/>
    <x v="0"/>
    <x v="0"/>
    <s v="USD"/>
    <x v="1943"/>
    <x v="1944"/>
    <b v="1"/>
    <n v="1789"/>
    <x v="0"/>
    <x v="30"/>
    <x v="1485"/>
    <n v="176.200223588597"/>
    <x v="2"/>
    <x v="27"/>
    <x v="1944"/>
    <x v="1943"/>
  </r>
  <r>
    <x v="1945"/>
    <x v="1945"/>
    <x v="1943"/>
    <n v="100000"/>
    <n v="348018"/>
    <x v="0"/>
    <x v="3"/>
    <s v="EUR"/>
    <x v="1944"/>
    <x v="1945"/>
    <b v="1"/>
    <n v="680"/>
    <x v="0"/>
    <x v="30"/>
    <x v="1486"/>
    <n v="511.79117647058825"/>
    <x v="2"/>
    <x v="27"/>
    <x v="1945"/>
    <x v="1944"/>
  </r>
  <r>
    <x v="1946"/>
    <x v="1946"/>
    <x v="1944"/>
    <n v="7500"/>
    <n v="11231"/>
    <x v="0"/>
    <x v="0"/>
    <s v="USD"/>
    <x v="1945"/>
    <x v="1946"/>
    <b v="1"/>
    <n v="70"/>
    <x v="0"/>
    <x v="30"/>
    <x v="1487"/>
    <n v="160.44285714285715"/>
    <x v="2"/>
    <x v="27"/>
    <x v="1946"/>
    <x v="1945"/>
  </r>
  <r>
    <x v="1947"/>
    <x v="1947"/>
    <x v="1945"/>
    <n v="800"/>
    <n v="805.07"/>
    <x v="0"/>
    <x v="0"/>
    <s v="USD"/>
    <x v="1946"/>
    <x v="1947"/>
    <b v="1"/>
    <n v="23"/>
    <x v="0"/>
    <x v="30"/>
    <x v="1488"/>
    <n v="35.003043478260871"/>
    <x v="2"/>
    <x v="27"/>
    <x v="1947"/>
    <x v="1946"/>
  </r>
  <r>
    <x v="1948"/>
    <x v="1948"/>
    <x v="1946"/>
    <n v="100000"/>
    <n v="800211"/>
    <x v="0"/>
    <x v="0"/>
    <s v="USD"/>
    <x v="1947"/>
    <x v="1948"/>
    <b v="1"/>
    <n v="4245"/>
    <x v="0"/>
    <x v="30"/>
    <x v="1489"/>
    <n v="188.50671378091872"/>
    <x v="2"/>
    <x v="27"/>
    <x v="1948"/>
    <x v="1947"/>
  </r>
  <r>
    <x v="1949"/>
    <x v="1949"/>
    <x v="1947"/>
    <n v="50000"/>
    <n v="53001.3"/>
    <x v="0"/>
    <x v="1"/>
    <s v="GBP"/>
    <x v="1948"/>
    <x v="1949"/>
    <b v="1"/>
    <n v="943"/>
    <x v="0"/>
    <x v="30"/>
    <x v="1490"/>
    <n v="56.204984093319197"/>
    <x v="2"/>
    <x v="27"/>
    <x v="1949"/>
    <x v="1948"/>
  </r>
  <r>
    <x v="1950"/>
    <x v="1950"/>
    <x v="1948"/>
    <n v="48000"/>
    <n v="96248.960000000006"/>
    <x v="0"/>
    <x v="0"/>
    <s v="USD"/>
    <x v="1949"/>
    <x v="1950"/>
    <b v="1"/>
    <n v="1876"/>
    <x v="0"/>
    <x v="30"/>
    <x v="1491"/>
    <n v="51.3054157782516"/>
    <x v="2"/>
    <x v="27"/>
    <x v="1950"/>
    <x v="1949"/>
  </r>
  <r>
    <x v="1951"/>
    <x v="1951"/>
    <x v="1949"/>
    <n v="50000"/>
    <n v="106222"/>
    <x v="0"/>
    <x v="0"/>
    <s v="USD"/>
    <x v="1950"/>
    <x v="1951"/>
    <b v="1"/>
    <n v="834"/>
    <x v="0"/>
    <x v="30"/>
    <x v="1492"/>
    <n v="127.36450839328538"/>
    <x v="2"/>
    <x v="27"/>
    <x v="1951"/>
    <x v="1950"/>
  </r>
  <r>
    <x v="1952"/>
    <x v="1952"/>
    <x v="1950"/>
    <n v="35000"/>
    <n v="69465.33"/>
    <x v="0"/>
    <x v="5"/>
    <s v="CAD"/>
    <x v="1951"/>
    <x v="1952"/>
    <b v="1"/>
    <n v="682"/>
    <x v="0"/>
    <x v="30"/>
    <x v="1493"/>
    <n v="101.85532258064516"/>
    <x v="2"/>
    <x v="27"/>
    <x v="1952"/>
    <x v="1951"/>
  </r>
  <r>
    <x v="1953"/>
    <x v="1953"/>
    <x v="1951"/>
    <n v="15000"/>
    <n v="33892"/>
    <x v="0"/>
    <x v="0"/>
    <s v="USD"/>
    <x v="1952"/>
    <x v="1953"/>
    <b v="1"/>
    <n v="147"/>
    <x v="0"/>
    <x v="30"/>
    <x v="1494"/>
    <n v="230.55782312925169"/>
    <x v="2"/>
    <x v="27"/>
    <x v="1953"/>
    <x v="1952"/>
  </r>
  <r>
    <x v="1954"/>
    <x v="1954"/>
    <x v="1952"/>
    <n v="50000"/>
    <n v="349474"/>
    <x v="0"/>
    <x v="0"/>
    <s v="USD"/>
    <x v="1953"/>
    <x v="1954"/>
    <b v="1"/>
    <n v="415"/>
    <x v="0"/>
    <x v="30"/>
    <x v="1495"/>
    <n v="842.10602409638557"/>
    <x v="2"/>
    <x v="27"/>
    <x v="1954"/>
    <x v="1953"/>
  </r>
  <r>
    <x v="1955"/>
    <x v="1955"/>
    <x v="1953"/>
    <n v="42000"/>
    <n v="167410.01999999999"/>
    <x v="0"/>
    <x v="0"/>
    <s v="USD"/>
    <x v="1954"/>
    <x v="1955"/>
    <b v="1"/>
    <n v="290"/>
    <x v="0"/>
    <x v="30"/>
    <x v="1496"/>
    <n v="577.27593103448271"/>
    <x v="2"/>
    <x v="27"/>
    <x v="1955"/>
    <x v="1954"/>
  </r>
  <r>
    <x v="1956"/>
    <x v="1956"/>
    <x v="1954"/>
    <n v="60000"/>
    <n v="176420"/>
    <x v="0"/>
    <x v="0"/>
    <s v="USD"/>
    <x v="1955"/>
    <x v="1956"/>
    <b v="1"/>
    <n v="365"/>
    <x v="0"/>
    <x v="30"/>
    <x v="1497"/>
    <n v="483.34246575342468"/>
    <x v="2"/>
    <x v="27"/>
    <x v="1956"/>
    <x v="1955"/>
  </r>
  <r>
    <x v="1957"/>
    <x v="1957"/>
    <x v="1955"/>
    <n v="30000"/>
    <n v="50251.41"/>
    <x v="0"/>
    <x v="0"/>
    <s v="USD"/>
    <x v="1956"/>
    <x v="1957"/>
    <b v="1"/>
    <n v="660"/>
    <x v="0"/>
    <x v="30"/>
    <x v="1498"/>
    <n v="76.138500000000008"/>
    <x v="2"/>
    <x v="27"/>
    <x v="1957"/>
    <x v="1956"/>
  </r>
  <r>
    <x v="1958"/>
    <x v="1958"/>
    <x v="1956"/>
    <n v="7000"/>
    <n v="100490.02"/>
    <x v="0"/>
    <x v="0"/>
    <s v="USD"/>
    <x v="1957"/>
    <x v="1958"/>
    <b v="1"/>
    <n v="1356"/>
    <x v="0"/>
    <x v="30"/>
    <x v="1499"/>
    <n v="74.107684365781708"/>
    <x v="2"/>
    <x v="27"/>
    <x v="1958"/>
    <x v="1957"/>
  </r>
  <r>
    <x v="1959"/>
    <x v="1959"/>
    <x v="1957"/>
    <n v="10000"/>
    <n v="15673.44"/>
    <x v="0"/>
    <x v="0"/>
    <s v="USD"/>
    <x v="1958"/>
    <x v="1959"/>
    <b v="1"/>
    <n v="424"/>
    <x v="0"/>
    <x v="30"/>
    <x v="1500"/>
    <n v="36.965660377358489"/>
    <x v="2"/>
    <x v="27"/>
    <x v="1959"/>
    <x v="1958"/>
  </r>
  <r>
    <x v="1960"/>
    <x v="1960"/>
    <x v="1958"/>
    <n v="70000"/>
    <n v="82532"/>
    <x v="0"/>
    <x v="11"/>
    <s v="SEK"/>
    <x v="1959"/>
    <x v="1960"/>
    <b v="1"/>
    <n v="33"/>
    <x v="0"/>
    <x v="30"/>
    <x v="1501"/>
    <n v="2500.969696969697"/>
    <x v="2"/>
    <x v="27"/>
    <x v="1960"/>
    <x v="1959"/>
  </r>
  <r>
    <x v="1961"/>
    <x v="1961"/>
    <x v="1959"/>
    <n v="10000"/>
    <n v="110538.12"/>
    <x v="0"/>
    <x v="0"/>
    <s v="USD"/>
    <x v="1960"/>
    <x v="1961"/>
    <b v="1"/>
    <n v="1633"/>
    <x v="0"/>
    <x v="30"/>
    <x v="1502"/>
    <n v="67.690214329454989"/>
    <x v="2"/>
    <x v="27"/>
    <x v="1961"/>
    <x v="1960"/>
  </r>
  <r>
    <x v="1962"/>
    <x v="1962"/>
    <x v="1960"/>
    <n v="10000"/>
    <n v="19292.5"/>
    <x v="0"/>
    <x v="0"/>
    <s v="USD"/>
    <x v="1961"/>
    <x v="1962"/>
    <b v="1"/>
    <n v="306"/>
    <x v="0"/>
    <x v="30"/>
    <x v="1503"/>
    <n v="63.04738562091503"/>
    <x v="2"/>
    <x v="27"/>
    <x v="1962"/>
    <x v="1961"/>
  </r>
  <r>
    <x v="1963"/>
    <x v="1963"/>
    <x v="1961"/>
    <n v="19000"/>
    <n v="24108"/>
    <x v="0"/>
    <x v="1"/>
    <s v="GBP"/>
    <x v="1962"/>
    <x v="1963"/>
    <b v="1"/>
    <n v="205"/>
    <x v="0"/>
    <x v="30"/>
    <x v="1504"/>
    <n v="117.6"/>
    <x v="2"/>
    <x v="27"/>
    <x v="1963"/>
    <x v="1962"/>
  </r>
  <r>
    <x v="1964"/>
    <x v="1964"/>
    <x v="1962"/>
    <n v="89200"/>
    <n v="231543.12"/>
    <x v="0"/>
    <x v="13"/>
    <s v="EUR"/>
    <x v="1963"/>
    <x v="1964"/>
    <b v="1"/>
    <n v="1281"/>
    <x v="0"/>
    <x v="30"/>
    <x v="1505"/>
    <n v="180.75185011709601"/>
    <x v="2"/>
    <x v="27"/>
    <x v="1964"/>
    <x v="1963"/>
  </r>
  <r>
    <x v="1965"/>
    <x v="1965"/>
    <x v="1963"/>
    <n v="5000"/>
    <n v="13114"/>
    <x v="0"/>
    <x v="0"/>
    <s v="USD"/>
    <x v="1964"/>
    <x v="1965"/>
    <b v="1"/>
    <n v="103"/>
    <x v="0"/>
    <x v="30"/>
    <x v="1506"/>
    <n v="127.32038834951456"/>
    <x v="2"/>
    <x v="27"/>
    <x v="1965"/>
    <x v="1964"/>
  </r>
  <r>
    <x v="1966"/>
    <x v="1966"/>
    <x v="1964"/>
    <n v="100000"/>
    <n v="206743.09"/>
    <x v="0"/>
    <x v="0"/>
    <s v="USD"/>
    <x v="1965"/>
    <x v="1966"/>
    <b v="1"/>
    <n v="1513"/>
    <x v="0"/>
    <x v="30"/>
    <x v="1507"/>
    <n v="136.6444745538665"/>
    <x v="2"/>
    <x v="27"/>
    <x v="1966"/>
    <x v="1965"/>
  </r>
  <r>
    <x v="1967"/>
    <x v="1967"/>
    <x v="1965"/>
    <n v="20000"/>
    <n v="74026"/>
    <x v="0"/>
    <x v="0"/>
    <s v="USD"/>
    <x v="1966"/>
    <x v="1967"/>
    <b v="1"/>
    <n v="405"/>
    <x v="0"/>
    <x v="30"/>
    <x v="1508"/>
    <n v="182.78024691358024"/>
    <x v="2"/>
    <x v="27"/>
    <x v="1967"/>
    <x v="1966"/>
  </r>
  <r>
    <x v="1968"/>
    <x v="1968"/>
    <x v="1966"/>
    <n v="50000"/>
    <n v="142483"/>
    <x v="0"/>
    <x v="0"/>
    <s v="USD"/>
    <x v="1967"/>
    <x v="1968"/>
    <b v="1"/>
    <n v="510"/>
    <x v="0"/>
    <x v="30"/>
    <x v="1509"/>
    <n v="279.37843137254902"/>
    <x v="2"/>
    <x v="27"/>
    <x v="1968"/>
    <x v="1967"/>
  </r>
  <r>
    <x v="1969"/>
    <x v="1969"/>
    <x v="1967"/>
    <n v="20000"/>
    <n v="115816"/>
    <x v="0"/>
    <x v="1"/>
    <s v="GBP"/>
    <x v="1968"/>
    <x v="1969"/>
    <b v="1"/>
    <n v="1887"/>
    <x v="0"/>
    <x v="30"/>
    <x v="1510"/>
    <n v="61.375728669846318"/>
    <x v="2"/>
    <x v="27"/>
    <x v="1969"/>
    <x v="1968"/>
  </r>
  <r>
    <x v="1970"/>
    <x v="1970"/>
    <x v="1968"/>
    <n v="5000"/>
    <n v="56590"/>
    <x v="0"/>
    <x v="0"/>
    <s v="USD"/>
    <x v="1969"/>
    <x v="1970"/>
    <b v="1"/>
    <n v="701"/>
    <x v="0"/>
    <x v="30"/>
    <x v="1511"/>
    <n v="80.727532097004286"/>
    <x v="2"/>
    <x v="27"/>
    <x v="1970"/>
    <x v="1969"/>
  </r>
  <r>
    <x v="1971"/>
    <x v="1971"/>
    <x v="1969"/>
    <n v="400000"/>
    <n v="1052110.8700000001"/>
    <x v="0"/>
    <x v="0"/>
    <s v="USD"/>
    <x v="1970"/>
    <x v="1971"/>
    <b v="1"/>
    <n v="3863"/>
    <x v="0"/>
    <x v="30"/>
    <x v="1512"/>
    <n v="272.35590732591254"/>
    <x v="2"/>
    <x v="27"/>
    <x v="1971"/>
    <x v="1970"/>
  </r>
  <r>
    <x v="1972"/>
    <x v="1972"/>
    <x v="1970"/>
    <n v="2500"/>
    <n v="16862"/>
    <x v="0"/>
    <x v="0"/>
    <s v="USD"/>
    <x v="1971"/>
    <x v="1972"/>
    <b v="1"/>
    <n v="238"/>
    <x v="0"/>
    <x v="30"/>
    <x v="1513"/>
    <n v="70.848739495798313"/>
    <x v="2"/>
    <x v="27"/>
    <x v="1972"/>
    <x v="1971"/>
  </r>
  <r>
    <x v="1973"/>
    <x v="1973"/>
    <x v="1971"/>
    <n v="198000"/>
    <n v="508525.01"/>
    <x v="0"/>
    <x v="0"/>
    <s v="USD"/>
    <x v="1972"/>
    <x v="1973"/>
    <b v="1"/>
    <n v="2051"/>
    <x v="0"/>
    <x v="30"/>
    <x v="1514"/>
    <n v="247.94003412969283"/>
    <x v="2"/>
    <x v="27"/>
    <x v="1973"/>
    <x v="1972"/>
  </r>
  <r>
    <x v="1974"/>
    <x v="1974"/>
    <x v="1972"/>
    <n v="20000"/>
    <n v="75099.199999999997"/>
    <x v="0"/>
    <x v="1"/>
    <s v="GBP"/>
    <x v="1973"/>
    <x v="1974"/>
    <b v="1"/>
    <n v="402"/>
    <x v="0"/>
    <x v="30"/>
    <x v="1515"/>
    <n v="186.81393034825871"/>
    <x v="2"/>
    <x v="27"/>
    <x v="1974"/>
    <x v="1973"/>
  </r>
  <r>
    <x v="1975"/>
    <x v="1975"/>
    <x v="1973"/>
    <n v="16000"/>
    <n v="33393.339999999997"/>
    <x v="0"/>
    <x v="0"/>
    <s v="USD"/>
    <x v="1974"/>
    <x v="1975"/>
    <b v="1"/>
    <n v="253"/>
    <x v="0"/>
    <x v="30"/>
    <x v="1516"/>
    <n v="131.98948616600788"/>
    <x v="2"/>
    <x v="27"/>
    <x v="1975"/>
    <x v="1974"/>
  </r>
  <r>
    <x v="1976"/>
    <x v="1976"/>
    <x v="1974"/>
    <n v="4000"/>
    <n v="13864"/>
    <x v="0"/>
    <x v="1"/>
    <s v="GBP"/>
    <x v="1975"/>
    <x v="1976"/>
    <b v="1"/>
    <n v="473"/>
    <x v="0"/>
    <x v="30"/>
    <x v="1517"/>
    <n v="29.310782241014799"/>
    <x v="2"/>
    <x v="27"/>
    <x v="1976"/>
    <x v="1975"/>
  </r>
  <r>
    <x v="1977"/>
    <x v="1977"/>
    <x v="1975"/>
    <n v="50000"/>
    <n v="201165"/>
    <x v="0"/>
    <x v="0"/>
    <s v="USD"/>
    <x v="1976"/>
    <x v="1977"/>
    <b v="1"/>
    <n v="821"/>
    <x v="0"/>
    <x v="30"/>
    <x v="1518"/>
    <n v="245.02436053593178"/>
    <x v="2"/>
    <x v="27"/>
    <x v="1977"/>
    <x v="1976"/>
  </r>
  <r>
    <x v="1978"/>
    <x v="1978"/>
    <x v="1976"/>
    <n v="50000"/>
    <n v="513422.57"/>
    <x v="0"/>
    <x v="0"/>
    <s v="USD"/>
    <x v="1977"/>
    <x v="1978"/>
    <b v="1"/>
    <n v="388"/>
    <x v="0"/>
    <x v="30"/>
    <x v="1519"/>
    <n v="1323.2540463917526"/>
    <x v="2"/>
    <x v="27"/>
    <x v="1978"/>
    <x v="1977"/>
  </r>
  <r>
    <x v="1979"/>
    <x v="1979"/>
    <x v="1977"/>
    <n v="200000"/>
    <n v="229802.31"/>
    <x v="0"/>
    <x v="0"/>
    <s v="USD"/>
    <x v="1978"/>
    <x v="1979"/>
    <b v="1"/>
    <n v="813"/>
    <x v="0"/>
    <x v="30"/>
    <x v="1520"/>
    <n v="282.65966789667897"/>
    <x v="2"/>
    <x v="27"/>
    <x v="1979"/>
    <x v="1978"/>
  </r>
  <r>
    <x v="1980"/>
    <x v="1980"/>
    <x v="1978"/>
    <n v="50000"/>
    <n v="177412.01"/>
    <x v="0"/>
    <x v="12"/>
    <s v="EUR"/>
    <x v="1979"/>
    <x v="1980"/>
    <b v="1"/>
    <n v="1945"/>
    <x v="0"/>
    <x v="30"/>
    <x v="1521"/>
    <n v="91.214401028277635"/>
    <x v="2"/>
    <x v="27"/>
    <x v="1980"/>
    <x v="1979"/>
  </r>
  <r>
    <x v="1981"/>
    <x v="1981"/>
    <x v="1979"/>
    <n v="7500"/>
    <n v="381"/>
    <x v="2"/>
    <x v="5"/>
    <s v="CAD"/>
    <x v="1980"/>
    <x v="1981"/>
    <b v="0"/>
    <n v="12"/>
    <x v="1"/>
    <x v="31"/>
    <x v="1522"/>
    <n v="31.75"/>
    <x v="8"/>
    <x v="28"/>
    <x v="1981"/>
    <x v="1980"/>
  </r>
  <r>
    <x v="1982"/>
    <x v="1982"/>
    <x v="1980"/>
    <n v="180000"/>
    <n v="0"/>
    <x v="2"/>
    <x v="7"/>
    <s v="HKD"/>
    <x v="1981"/>
    <x v="1982"/>
    <b v="0"/>
    <n v="0"/>
    <x v="1"/>
    <x v="31"/>
    <x v="109"/>
    <e v="#DIV/0!"/>
    <x v="8"/>
    <x v="28"/>
    <x v="1982"/>
    <x v="1981"/>
  </r>
  <r>
    <x v="1983"/>
    <x v="1983"/>
    <x v="1981"/>
    <n v="33000"/>
    <n v="1419"/>
    <x v="2"/>
    <x v="0"/>
    <s v="USD"/>
    <x v="1982"/>
    <x v="1983"/>
    <b v="0"/>
    <n v="16"/>
    <x v="1"/>
    <x v="31"/>
    <x v="1523"/>
    <n v="88.6875"/>
    <x v="8"/>
    <x v="28"/>
    <x v="1983"/>
    <x v="1982"/>
  </r>
  <r>
    <x v="1984"/>
    <x v="1984"/>
    <x v="1982"/>
    <n v="15000"/>
    <n v="3172"/>
    <x v="2"/>
    <x v="0"/>
    <s v="USD"/>
    <x v="1983"/>
    <x v="1984"/>
    <b v="0"/>
    <n v="7"/>
    <x v="1"/>
    <x v="31"/>
    <x v="1524"/>
    <n v="453.14285714285717"/>
    <x v="8"/>
    <x v="28"/>
    <x v="1984"/>
    <x v="1983"/>
  </r>
  <r>
    <x v="1985"/>
    <x v="1985"/>
    <x v="1983"/>
    <n v="1600"/>
    <n v="51"/>
    <x v="2"/>
    <x v="1"/>
    <s v="GBP"/>
    <x v="1984"/>
    <x v="1985"/>
    <b v="0"/>
    <n v="4"/>
    <x v="1"/>
    <x v="31"/>
    <x v="1525"/>
    <n v="12.75"/>
    <x v="8"/>
    <x v="28"/>
    <x v="1985"/>
    <x v="1984"/>
  </r>
  <r>
    <x v="1986"/>
    <x v="1986"/>
    <x v="1984"/>
    <n v="2000"/>
    <n v="1"/>
    <x v="2"/>
    <x v="1"/>
    <s v="GBP"/>
    <x v="1985"/>
    <x v="1986"/>
    <b v="0"/>
    <n v="1"/>
    <x v="1"/>
    <x v="31"/>
    <x v="833"/>
    <n v="1"/>
    <x v="8"/>
    <x v="28"/>
    <x v="1986"/>
    <x v="1985"/>
  </r>
  <r>
    <x v="1987"/>
    <x v="1987"/>
    <x v="1985"/>
    <n v="5500"/>
    <n v="2336"/>
    <x v="2"/>
    <x v="1"/>
    <s v="GBP"/>
    <x v="1986"/>
    <x v="1987"/>
    <b v="0"/>
    <n v="28"/>
    <x v="1"/>
    <x v="31"/>
    <x v="1526"/>
    <n v="83.428571428571431"/>
    <x v="8"/>
    <x v="28"/>
    <x v="1987"/>
    <x v="1986"/>
  </r>
  <r>
    <x v="1988"/>
    <x v="1988"/>
    <x v="1986"/>
    <n v="6000"/>
    <n v="25"/>
    <x v="2"/>
    <x v="0"/>
    <s v="USD"/>
    <x v="1987"/>
    <x v="1988"/>
    <b v="0"/>
    <n v="1"/>
    <x v="1"/>
    <x v="31"/>
    <x v="151"/>
    <n v="25"/>
    <x v="8"/>
    <x v="28"/>
    <x v="1988"/>
    <x v="1987"/>
  </r>
  <r>
    <x v="1989"/>
    <x v="1989"/>
    <x v="1987"/>
    <n v="5000"/>
    <n v="50"/>
    <x v="2"/>
    <x v="0"/>
    <s v="USD"/>
    <x v="1988"/>
    <x v="1989"/>
    <b v="0"/>
    <n v="1"/>
    <x v="1"/>
    <x v="31"/>
    <x v="460"/>
    <n v="50"/>
    <x v="8"/>
    <x v="28"/>
    <x v="1989"/>
    <x v="1988"/>
  </r>
  <r>
    <x v="1990"/>
    <x v="1990"/>
    <x v="1988"/>
    <n v="3000"/>
    <n v="509"/>
    <x v="2"/>
    <x v="0"/>
    <s v="USD"/>
    <x v="1989"/>
    <x v="1990"/>
    <b v="0"/>
    <n v="5"/>
    <x v="1"/>
    <x v="31"/>
    <x v="1527"/>
    <n v="101.8"/>
    <x v="8"/>
    <x v="28"/>
    <x v="1990"/>
    <x v="1989"/>
  </r>
  <r>
    <x v="1991"/>
    <x v="1991"/>
    <x v="1989"/>
    <n v="2000"/>
    <n v="140"/>
    <x v="2"/>
    <x v="0"/>
    <s v="USD"/>
    <x v="1990"/>
    <x v="1991"/>
    <b v="0"/>
    <n v="3"/>
    <x v="1"/>
    <x v="31"/>
    <x v="1528"/>
    <n v="46.666666666666664"/>
    <x v="8"/>
    <x v="28"/>
    <x v="1991"/>
    <x v="1990"/>
  </r>
  <r>
    <x v="1992"/>
    <x v="1992"/>
    <x v="1990"/>
    <n v="1500"/>
    <n v="2"/>
    <x v="2"/>
    <x v="0"/>
    <s v="USD"/>
    <x v="1991"/>
    <x v="1992"/>
    <b v="0"/>
    <n v="2"/>
    <x v="1"/>
    <x v="31"/>
    <x v="1529"/>
    <n v="1"/>
    <x v="8"/>
    <x v="28"/>
    <x v="1992"/>
    <x v="1991"/>
  </r>
  <r>
    <x v="1993"/>
    <x v="1993"/>
    <x v="1991"/>
    <n v="2000"/>
    <n v="0"/>
    <x v="2"/>
    <x v="1"/>
    <s v="GBP"/>
    <x v="1992"/>
    <x v="1993"/>
    <b v="0"/>
    <n v="0"/>
    <x v="1"/>
    <x v="31"/>
    <x v="109"/>
    <e v="#DIV/0!"/>
    <x v="8"/>
    <x v="28"/>
    <x v="1993"/>
    <x v="1992"/>
  </r>
  <r>
    <x v="1994"/>
    <x v="1994"/>
    <x v="1992"/>
    <n v="3200"/>
    <n v="0"/>
    <x v="2"/>
    <x v="0"/>
    <s v="USD"/>
    <x v="1993"/>
    <x v="1994"/>
    <b v="0"/>
    <n v="0"/>
    <x v="1"/>
    <x v="31"/>
    <x v="109"/>
    <e v="#DIV/0!"/>
    <x v="8"/>
    <x v="28"/>
    <x v="1994"/>
    <x v="1993"/>
  </r>
  <r>
    <x v="1995"/>
    <x v="1995"/>
    <x v="1993"/>
    <n v="1000"/>
    <n v="78"/>
    <x v="2"/>
    <x v="5"/>
    <s v="CAD"/>
    <x v="1994"/>
    <x v="1995"/>
    <b v="0"/>
    <n v="3"/>
    <x v="1"/>
    <x v="31"/>
    <x v="1530"/>
    <n v="26"/>
    <x v="8"/>
    <x v="28"/>
    <x v="1995"/>
    <x v="1994"/>
  </r>
  <r>
    <x v="1996"/>
    <x v="1996"/>
    <x v="1994"/>
    <n v="133800"/>
    <n v="0"/>
    <x v="2"/>
    <x v="0"/>
    <s v="USD"/>
    <x v="1995"/>
    <x v="1996"/>
    <b v="0"/>
    <n v="0"/>
    <x v="1"/>
    <x v="31"/>
    <x v="109"/>
    <e v="#DIV/0!"/>
    <x v="8"/>
    <x v="28"/>
    <x v="1996"/>
    <x v="1995"/>
  </r>
  <r>
    <x v="1997"/>
    <x v="1997"/>
    <x v="1995"/>
    <n v="6500"/>
    <n v="0"/>
    <x v="2"/>
    <x v="0"/>
    <s v="USD"/>
    <x v="1996"/>
    <x v="1997"/>
    <b v="0"/>
    <n v="0"/>
    <x v="1"/>
    <x v="31"/>
    <x v="109"/>
    <e v="#DIV/0!"/>
    <x v="8"/>
    <x v="28"/>
    <x v="1997"/>
    <x v="1996"/>
  </r>
  <r>
    <x v="1998"/>
    <x v="1998"/>
    <x v="1996"/>
    <n v="2500"/>
    <n v="655"/>
    <x v="2"/>
    <x v="0"/>
    <s v="USD"/>
    <x v="1997"/>
    <x v="1998"/>
    <b v="0"/>
    <n v="3"/>
    <x v="1"/>
    <x v="31"/>
    <x v="1531"/>
    <n v="218.33333333333334"/>
    <x v="8"/>
    <x v="28"/>
    <x v="1998"/>
    <x v="1997"/>
  </r>
  <r>
    <x v="1999"/>
    <x v="1999"/>
    <x v="1997"/>
    <n v="31000"/>
    <n v="236"/>
    <x v="2"/>
    <x v="1"/>
    <s v="GBP"/>
    <x v="1998"/>
    <x v="1999"/>
    <b v="0"/>
    <n v="7"/>
    <x v="1"/>
    <x v="31"/>
    <x v="1532"/>
    <n v="33.714285714285715"/>
    <x v="8"/>
    <x v="28"/>
    <x v="1999"/>
    <x v="1998"/>
  </r>
  <r>
    <x v="2000"/>
    <x v="2000"/>
    <x v="1998"/>
    <n v="5000"/>
    <n v="625"/>
    <x v="2"/>
    <x v="5"/>
    <s v="CAD"/>
    <x v="1999"/>
    <x v="2000"/>
    <b v="0"/>
    <n v="25"/>
    <x v="1"/>
    <x v="31"/>
    <x v="856"/>
    <n v="25"/>
    <x v="8"/>
    <x v="28"/>
    <x v="2000"/>
    <x v="1999"/>
  </r>
  <r>
    <x v="2001"/>
    <x v="2001"/>
    <x v="1999"/>
    <n v="55000"/>
    <n v="210171"/>
    <x v="0"/>
    <x v="12"/>
    <s v="EUR"/>
    <x v="2000"/>
    <x v="2001"/>
    <b v="1"/>
    <n v="1637"/>
    <x v="0"/>
    <x v="30"/>
    <x v="1533"/>
    <n v="128.38790470372632"/>
    <x v="2"/>
    <x v="27"/>
    <x v="2001"/>
    <x v="2000"/>
  </r>
  <r>
    <x v="2002"/>
    <x v="2002"/>
    <x v="2000"/>
    <n v="50000"/>
    <n v="108397.11"/>
    <x v="0"/>
    <x v="0"/>
    <s v="USD"/>
    <x v="2001"/>
    <x v="2002"/>
    <b v="1"/>
    <n v="1375"/>
    <x v="0"/>
    <x v="30"/>
    <x v="1534"/>
    <n v="78.834261818181815"/>
    <x v="2"/>
    <x v="27"/>
    <x v="2002"/>
    <x v="2001"/>
  </r>
  <r>
    <x v="2003"/>
    <x v="2003"/>
    <x v="2001"/>
    <n v="500"/>
    <n v="1560"/>
    <x v="0"/>
    <x v="0"/>
    <s v="USD"/>
    <x v="2002"/>
    <x v="2003"/>
    <b v="1"/>
    <n v="17"/>
    <x v="0"/>
    <x v="30"/>
    <x v="1535"/>
    <n v="91.764705882352942"/>
    <x v="2"/>
    <x v="27"/>
    <x v="2003"/>
    <x v="2002"/>
  </r>
  <r>
    <x v="2004"/>
    <x v="2004"/>
    <x v="2002"/>
    <n v="50000"/>
    <n v="117210.24000000001"/>
    <x v="0"/>
    <x v="0"/>
    <s v="USD"/>
    <x v="2003"/>
    <x v="2004"/>
    <b v="1"/>
    <n v="354"/>
    <x v="0"/>
    <x v="30"/>
    <x v="1536"/>
    <n v="331.10237288135596"/>
    <x v="2"/>
    <x v="27"/>
    <x v="2004"/>
    <x v="2003"/>
  </r>
  <r>
    <x v="2005"/>
    <x v="2005"/>
    <x v="2003"/>
    <n v="30000"/>
    <n v="37104.03"/>
    <x v="0"/>
    <x v="0"/>
    <s v="USD"/>
    <x v="2004"/>
    <x v="2005"/>
    <b v="1"/>
    <n v="191"/>
    <x v="0"/>
    <x v="30"/>
    <x v="1537"/>
    <n v="194.26193717277485"/>
    <x v="2"/>
    <x v="27"/>
    <x v="2005"/>
    <x v="2004"/>
  </r>
  <r>
    <x v="2006"/>
    <x v="2006"/>
    <x v="2004"/>
    <n v="50000"/>
    <n v="123920"/>
    <x v="0"/>
    <x v="0"/>
    <s v="USD"/>
    <x v="2005"/>
    <x v="2006"/>
    <b v="1"/>
    <n v="303"/>
    <x v="0"/>
    <x v="30"/>
    <x v="1538"/>
    <n v="408.97689768976898"/>
    <x v="2"/>
    <x v="27"/>
    <x v="2006"/>
    <x v="2005"/>
  </r>
  <r>
    <x v="2007"/>
    <x v="2007"/>
    <x v="2005"/>
    <n v="10000"/>
    <n v="11570.92"/>
    <x v="0"/>
    <x v="0"/>
    <s v="USD"/>
    <x v="2006"/>
    <x v="2007"/>
    <b v="1"/>
    <n v="137"/>
    <x v="0"/>
    <x v="30"/>
    <x v="1539"/>
    <n v="84.459270072992695"/>
    <x v="2"/>
    <x v="27"/>
    <x v="2007"/>
    <x v="2006"/>
  </r>
  <r>
    <x v="2008"/>
    <x v="2008"/>
    <x v="2006"/>
    <n v="1570.79"/>
    <n v="1839"/>
    <x v="0"/>
    <x v="0"/>
    <s v="USD"/>
    <x v="2007"/>
    <x v="2008"/>
    <b v="1"/>
    <n v="41"/>
    <x v="0"/>
    <x v="30"/>
    <x v="1540"/>
    <n v="44.853658536585364"/>
    <x v="2"/>
    <x v="27"/>
    <x v="2008"/>
    <x v="2007"/>
  </r>
  <r>
    <x v="2009"/>
    <x v="2009"/>
    <x v="2007"/>
    <n v="50000"/>
    <n v="152579"/>
    <x v="0"/>
    <x v="12"/>
    <s v="EUR"/>
    <x v="2008"/>
    <x v="2009"/>
    <b v="1"/>
    <n v="398"/>
    <x v="0"/>
    <x v="30"/>
    <x v="1541"/>
    <n v="383.3643216080402"/>
    <x v="2"/>
    <x v="27"/>
    <x v="2009"/>
    <x v="2008"/>
  </r>
  <r>
    <x v="2010"/>
    <x v="2010"/>
    <x v="2008"/>
    <n v="30000"/>
    <n v="96015.9"/>
    <x v="0"/>
    <x v="0"/>
    <s v="USD"/>
    <x v="2009"/>
    <x v="2010"/>
    <b v="1"/>
    <n v="1737"/>
    <x v="0"/>
    <x v="30"/>
    <x v="1542"/>
    <n v="55.276856649395505"/>
    <x v="2"/>
    <x v="27"/>
    <x v="2010"/>
    <x v="2009"/>
  </r>
  <r>
    <x v="2011"/>
    <x v="2011"/>
    <x v="2009"/>
    <n v="50000"/>
    <n v="409782"/>
    <x v="0"/>
    <x v="15"/>
    <s v="EUR"/>
    <x v="2010"/>
    <x v="2011"/>
    <b v="1"/>
    <n v="971"/>
    <x v="0"/>
    <x v="30"/>
    <x v="1543"/>
    <n v="422.02059732234807"/>
    <x v="2"/>
    <x v="27"/>
    <x v="2011"/>
    <x v="2010"/>
  </r>
  <r>
    <x v="2012"/>
    <x v="2012"/>
    <x v="2010"/>
    <n v="5000"/>
    <n v="11745"/>
    <x v="0"/>
    <x v="0"/>
    <s v="USD"/>
    <x v="2011"/>
    <x v="2012"/>
    <b v="1"/>
    <n v="183"/>
    <x v="0"/>
    <x v="30"/>
    <x v="1544"/>
    <n v="64.180327868852459"/>
    <x v="2"/>
    <x v="27"/>
    <x v="2012"/>
    <x v="2011"/>
  </r>
  <r>
    <x v="2013"/>
    <x v="2013"/>
    <x v="2011"/>
    <n v="160000"/>
    <n v="791862"/>
    <x v="0"/>
    <x v="0"/>
    <s v="USD"/>
    <x v="2012"/>
    <x v="2013"/>
    <b v="1"/>
    <n v="4562"/>
    <x v="0"/>
    <x v="30"/>
    <x v="1545"/>
    <n v="173.57781674704077"/>
    <x v="2"/>
    <x v="27"/>
    <x v="2013"/>
    <x v="2012"/>
  </r>
  <r>
    <x v="2014"/>
    <x v="2014"/>
    <x v="2012"/>
    <n v="30000"/>
    <n v="2344134.67"/>
    <x v="0"/>
    <x v="0"/>
    <s v="USD"/>
    <x v="2013"/>
    <x v="2014"/>
    <b v="1"/>
    <n v="26457"/>
    <x v="0"/>
    <x v="30"/>
    <x v="1546"/>
    <n v="88.601680840609291"/>
    <x v="2"/>
    <x v="27"/>
    <x v="2014"/>
    <x v="2013"/>
  </r>
  <r>
    <x v="2015"/>
    <x v="2015"/>
    <x v="2013"/>
    <n v="7200"/>
    <n v="8136.01"/>
    <x v="0"/>
    <x v="0"/>
    <s v="USD"/>
    <x v="2014"/>
    <x v="2015"/>
    <b v="1"/>
    <n v="162"/>
    <x v="0"/>
    <x v="30"/>
    <x v="1547"/>
    <n v="50.222283950617282"/>
    <x v="2"/>
    <x v="27"/>
    <x v="2015"/>
    <x v="2014"/>
  </r>
  <r>
    <x v="2016"/>
    <x v="2016"/>
    <x v="2014"/>
    <n v="10000"/>
    <n v="92154.22"/>
    <x v="0"/>
    <x v="0"/>
    <s v="USD"/>
    <x v="2015"/>
    <x v="2016"/>
    <b v="1"/>
    <n v="479"/>
    <x v="0"/>
    <x v="30"/>
    <x v="1548"/>
    <n v="192.38876826722338"/>
    <x v="2"/>
    <x v="27"/>
    <x v="2016"/>
    <x v="2015"/>
  </r>
  <r>
    <x v="2017"/>
    <x v="2017"/>
    <x v="2015"/>
    <n v="25000"/>
    <n v="31275.599999999999"/>
    <x v="0"/>
    <x v="0"/>
    <s v="USD"/>
    <x v="2016"/>
    <x v="2017"/>
    <b v="1"/>
    <n v="426"/>
    <x v="0"/>
    <x v="30"/>
    <x v="1549"/>
    <n v="73.416901408450698"/>
    <x v="2"/>
    <x v="27"/>
    <x v="2017"/>
    <x v="2016"/>
  </r>
  <r>
    <x v="2018"/>
    <x v="2018"/>
    <x v="2016"/>
    <n v="65000"/>
    <n v="66458.23"/>
    <x v="0"/>
    <x v="17"/>
    <s v="EUR"/>
    <x v="2017"/>
    <x v="2018"/>
    <b v="1"/>
    <n v="450"/>
    <x v="0"/>
    <x v="30"/>
    <x v="1550"/>
    <n v="147.68495555555555"/>
    <x v="2"/>
    <x v="27"/>
    <x v="2018"/>
    <x v="2017"/>
  </r>
  <r>
    <x v="2019"/>
    <x v="2019"/>
    <x v="2017"/>
    <n v="40000"/>
    <n v="193963.9"/>
    <x v="0"/>
    <x v="0"/>
    <s v="USD"/>
    <x v="2018"/>
    <x v="2019"/>
    <b v="1"/>
    <n v="1780"/>
    <x v="0"/>
    <x v="30"/>
    <x v="1551"/>
    <n v="108.96848314606741"/>
    <x v="2"/>
    <x v="27"/>
    <x v="2019"/>
    <x v="2018"/>
  </r>
  <r>
    <x v="2020"/>
    <x v="2020"/>
    <x v="2018"/>
    <n v="1500"/>
    <n v="2885"/>
    <x v="0"/>
    <x v="0"/>
    <s v="USD"/>
    <x v="2019"/>
    <x v="2020"/>
    <b v="1"/>
    <n v="122"/>
    <x v="0"/>
    <x v="30"/>
    <x v="1552"/>
    <n v="23.647540983606557"/>
    <x v="2"/>
    <x v="27"/>
    <x v="2020"/>
    <x v="2019"/>
  </r>
  <r>
    <x v="2021"/>
    <x v="2021"/>
    <x v="2019"/>
    <n v="5000"/>
    <n v="14055"/>
    <x v="0"/>
    <x v="0"/>
    <s v="USD"/>
    <x v="2020"/>
    <x v="2021"/>
    <b v="1"/>
    <n v="95"/>
    <x v="0"/>
    <x v="30"/>
    <x v="1553"/>
    <n v="147.94736842105263"/>
    <x v="2"/>
    <x v="27"/>
    <x v="2021"/>
    <x v="2020"/>
  </r>
  <r>
    <x v="2022"/>
    <x v="2022"/>
    <x v="2020"/>
    <n v="100000"/>
    <n v="125137"/>
    <x v="0"/>
    <x v="0"/>
    <s v="USD"/>
    <x v="2021"/>
    <x v="2022"/>
    <b v="1"/>
    <n v="325"/>
    <x v="0"/>
    <x v="30"/>
    <x v="1554"/>
    <n v="385.03692307692307"/>
    <x v="2"/>
    <x v="27"/>
    <x v="2022"/>
    <x v="2021"/>
  </r>
  <r>
    <x v="2023"/>
    <x v="2023"/>
    <x v="2021"/>
    <n v="100000"/>
    <n v="161459"/>
    <x v="0"/>
    <x v="0"/>
    <s v="USD"/>
    <x v="2022"/>
    <x v="2023"/>
    <b v="1"/>
    <n v="353"/>
    <x v="0"/>
    <x v="30"/>
    <x v="1555"/>
    <n v="457.39093484419266"/>
    <x v="2"/>
    <x v="27"/>
    <x v="2023"/>
    <x v="2022"/>
  </r>
  <r>
    <x v="2024"/>
    <x v="2024"/>
    <x v="2022"/>
    <n v="4000"/>
    <n v="23414"/>
    <x v="0"/>
    <x v="0"/>
    <s v="USD"/>
    <x v="2023"/>
    <x v="2024"/>
    <b v="1"/>
    <n v="105"/>
    <x v="0"/>
    <x v="30"/>
    <x v="1556"/>
    <n v="222.99047619047619"/>
    <x v="2"/>
    <x v="27"/>
    <x v="2024"/>
    <x v="2023"/>
  </r>
  <r>
    <x v="2025"/>
    <x v="2025"/>
    <x v="2023"/>
    <n v="80000"/>
    <n v="160920"/>
    <x v="0"/>
    <x v="12"/>
    <s v="EUR"/>
    <x v="2024"/>
    <x v="2025"/>
    <b v="1"/>
    <n v="729"/>
    <x v="0"/>
    <x v="30"/>
    <x v="1557"/>
    <n v="220.74074074074073"/>
    <x v="2"/>
    <x v="27"/>
    <x v="2025"/>
    <x v="2024"/>
  </r>
  <r>
    <x v="2026"/>
    <x v="2026"/>
    <x v="2024"/>
    <n v="25000"/>
    <n v="33370.769999999997"/>
    <x v="0"/>
    <x v="0"/>
    <s v="USD"/>
    <x v="2025"/>
    <x v="2026"/>
    <b v="1"/>
    <n v="454"/>
    <x v="0"/>
    <x v="30"/>
    <x v="1558"/>
    <n v="73.503898678414089"/>
    <x v="2"/>
    <x v="27"/>
    <x v="2026"/>
    <x v="2025"/>
  </r>
  <r>
    <x v="2027"/>
    <x v="2027"/>
    <x v="2025"/>
    <n v="100000"/>
    <n v="120249"/>
    <x v="0"/>
    <x v="0"/>
    <s v="USD"/>
    <x v="2026"/>
    <x v="2027"/>
    <b v="1"/>
    <n v="539"/>
    <x v="0"/>
    <x v="30"/>
    <x v="1559"/>
    <n v="223.09647495361781"/>
    <x v="2"/>
    <x v="27"/>
    <x v="2027"/>
    <x v="2026"/>
  </r>
  <r>
    <x v="2028"/>
    <x v="2028"/>
    <x v="2026"/>
    <n v="3000"/>
    <n v="3785"/>
    <x v="0"/>
    <x v="0"/>
    <s v="USD"/>
    <x v="2027"/>
    <x v="2028"/>
    <b v="1"/>
    <n v="79"/>
    <x v="0"/>
    <x v="30"/>
    <x v="1560"/>
    <n v="47.911392405063289"/>
    <x v="2"/>
    <x v="27"/>
    <x v="2028"/>
    <x v="2027"/>
  </r>
  <r>
    <x v="2029"/>
    <x v="2029"/>
    <x v="2027"/>
    <n v="2500"/>
    <n v="9030"/>
    <x v="0"/>
    <x v="0"/>
    <s v="USD"/>
    <x v="2028"/>
    <x v="2029"/>
    <b v="1"/>
    <n v="94"/>
    <x v="0"/>
    <x v="30"/>
    <x v="1561"/>
    <n v="96.063829787234042"/>
    <x v="2"/>
    <x v="27"/>
    <x v="2029"/>
    <x v="2028"/>
  </r>
  <r>
    <x v="2030"/>
    <x v="2030"/>
    <x v="2028"/>
    <n v="32768"/>
    <n v="74134"/>
    <x v="0"/>
    <x v="1"/>
    <s v="GBP"/>
    <x v="2029"/>
    <x v="2030"/>
    <b v="1"/>
    <n v="625"/>
    <x v="0"/>
    <x v="30"/>
    <x v="1562"/>
    <n v="118.6144"/>
    <x v="2"/>
    <x v="27"/>
    <x v="2030"/>
    <x v="2029"/>
  </r>
  <r>
    <x v="2031"/>
    <x v="2031"/>
    <x v="2029"/>
    <n v="50000"/>
    <n v="60175"/>
    <x v="0"/>
    <x v="9"/>
    <s v="EUR"/>
    <x v="2030"/>
    <x v="2031"/>
    <b v="1"/>
    <n v="508"/>
    <x v="0"/>
    <x v="30"/>
    <x v="1563"/>
    <n v="118.45472440944881"/>
    <x v="2"/>
    <x v="27"/>
    <x v="2031"/>
    <x v="2030"/>
  </r>
  <r>
    <x v="2032"/>
    <x v="2032"/>
    <x v="2030"/>
    <n v="25000"/>
    <n v="76047"/>
    <x v="0"/>
    <x v="0"/>
    <s v="USD"/>
    <x v="2031"/>
    <x v="2032"/>
    <b v="1"/>
    <n v="531"/>
    <x v="0"/>
    <x v="30"/>
    <x v="1564"/>
    <n v="143.21468926553672"/>
    <x v="2"/>
    <x v="27"/>
    <x v="2032"/>
    <x v="2031"/>
  </r>
  <r>
    <x v="2033"/>
    <x v="2033"/>
    <x v="2031"/>
    <n v="25000"/>
    <n v="44669"/>
    <x v="0"/>
    <x v="0"/>
    <s v="USD"/>
    <x v="2032"/>
    <x v="2033"/>
    <b v="1"/>
    <n v="158"/>
    <x v="0"/>
    <x v="30"/>
    <x v="1565"/>
    <n v="282.71518987341773"/>
    <x v="2"/>
    <x v="27"/>
    <x v="2033"/>
    <x v="2032"/>
  </r>
  <r>
    <x v="2034"/>
    <x v="2034"/>
    <x v="2032"/>
    <n v="78000"/>
    <n v="301719.59000000003"/>
    <x v="0"/>
    <x v="0"/>
    <s v="USD"/>
    <x v="2033"/>
    <x v="2034"/>
    <b v="1"/>
    <n v="508"/>
    <x v="0"/>
    <x v="30"/>
    <x v="1566"/>
    <n v="593.93620078740162"/>
    <x v="2"/>
    <x v="27"/>
    <x v="2034"/>
    <x v="2033"/>
  </r>
  <r>
    <x v="2035"/>
    <x v="2035"/>
    <x v="2033"/>
    <n v="80000"/>
    <n v="168829.14"/>
    <x v="0"/>
    <x v="0"/>
    <s v="USD"/>
    <x v="2034"/>
    <x v="2035"/>
    <b v="1"/>
    <n v="644"/>
    <x v="0"/>
    <x v="30"/>
    <x v="1567"/>
    <n v="262.15704968944101"/>
    <x v="2"/>
    <x v="27"/>
    <x v="2035"/>
    <x v="2034"/>
  </r>
  <r>
    <x v="2036"/>
    <x v="2036"/>
    <x v="2034"/>
    <n v="30000"/>
    <n v="39500.5"/>
    <x v="0"/>
    <x v="0"/>
    <s v="USD"/>
    <x v="2035"/>
    <x v="2036"/>
    <b v="1"/>
    <n v="848"/>
    <x v="0"/>
    <x v="30"/>
    <x v="1568"/>
    <n v="46.580778301886795"/>
    <x v="2"/>
    <x v="27"/>
    <x v="2036"/>
    <x v="2035"/>
  </r>
  <r>
    <x v="2037"/>
    <x v="2037"/>
    <x v="2035"/>
    <n v="10000"/>
    <n v="30047.64"/>
    <x v="0"/>
    <x v="0"/>
    <s v="USD"/>
    <x v="2036"/>
    <x v="2037"/>
    <b v="1"/>
    <n v="429"/>
    <x v="0"/>
    <x v="30"/>
    <x v="1569"/>
    <n v="70.041118881118877"/>
    <x v="2"/>
    <x v="27"/>
    <x v="2037"/>
    <x v="2036"/>
  </r>
  <r>
    <x v="2038"/>
    <x v="2038"/>
    <x v="2036"/>
    <n v="8000"/>
    <n v="33641"/>
    <x v="0"/>
    <x v="1"/>
    <s v="GBP"/>
    <x v="2037"/>
    <x v="2038"/>
    <b v="1"/>
    <n v="204"/>
    <x v="0"/>
    <x v="30"/>
    <x v="1570"/>
    <n v="164.90686274509804"/>
    <x v="2"/>
    <x v="27"/>
    <x v="2038"/>
    <x v="2037"/>
  </r>
  <r>
    <x v="2039"/>
    <x v="2039"/>
    <x v="2037"/>
    <n v="125000"/>
    <n v="170271"/>
    <x v="0"/>
    <x v="0"/>
    <s v="USD"/>
    <x v="2038"/>
    <x v="2039"/>
    <b v="1"/>
    <n v="379"/>
    <x v="0"/>
    <x v="30"/>
    <x v="1571"/>
    <n v="449.26385224274406"/>
    <x v="2"/>
    <x v="27"/>
    <x v="2039"/>
    <x v="2038"/>
  </r>
  <r>
    <x v="2040"/>
    <x v="2040"/>
    <x v="2038"/>
    <n v="3000"/>
    <n v="7445.14"/>
    <x v="0"/>
    <x v="0"/>
    <s v="USD"/>
    <x v="2039"/>
    <x v="2040"/>
    <b v="1"/>
    <n v="271"/>
    <x v="0"/>
    <x v="30"/>
    <x v="1572"/>
    <n v="27.472841328413285"/>
    <x v="2"/>
    <x v="27"/>
    <x v="2040"/>
    <x v="2039"/>
  </r>
  <r>
    <x v="2041"/>
    <x v="2041"/>
    <x v="2039"/>
    <n v="9500"/>
    <n v="17277"/>
    <x v="0"/>
    <x v="0"/>
    <s v="USD"/>
    <x v="2040"/>
    <x v="2041"/>
    <b v="0"/>
    <n v="120"/>
    <x v="0"/>
    <x v="30"/>
    <x v="1573"/>
    <n v="143.97499999999999"/>
    <x v="2"/>
    <x v="27"/>
    <x v="2041"/>
    <x v="2040"/>
  </r>
  <r>
    <x v="2042"/>
    <x v="2042"/>
    <x v="2040"/>
    <n v="10000"/>
    <n v="12353"/>
    <x v="0"/>
    <x v="0"/>
    <s v="USD"/>
    <x v="2041"/>
    <x v="2042"/>
    <b v="0"/>
    <n v="140"/>
    <x v="0"/>
    <x v="30"/>
    <x v="1574"/>
    <n v="88.23571428571428"/>
    <x v="2"/>
    <x v="27"/>
    <x v="2042"/>
    <x v="2041"/>
  </r>
  <r>
    <x v="2043"/>
    <x v="2043"/>
    <x v="2041"/>
    <n v="1385"/>
    <n v="7011"/>
    <x v="0"/>
    <x v="0"/>
    <s v="USD"/>
    <x v="2042"/>
    <x v="2043"/>
    <b v="0"/>
    <n v="193"/>
    <x v="0"/>
    <x v="30"/>
    <x v="1575"/>
    <n v="36.326424870466319"/>
    <x v="2"/>
    <x v="27"/>
    <x v="2043"/>
    <x v="2042"/>
  </r>
  <r>
    <x v="2044"/>
    <x v="2044"/>
    <x v="2042"/>
    <n v="15000"/>
    <n v="16232"/>
    <x v="0"/>
    <x v="0"/>
    <s v="USD"/>
    <x v="2043"/>
    <x v="2044"/>
    <b v="0"/>
    <n v="180"/>
    <x v="0"/>
    <x v="30"/>
    <x v="1576"/>
    <n v="90.177777777777777"/>
    <x v="2"/>
    <x v="27"/>
    <x v="2044"/>
    <x v="2043"/>
  </r>
  <r>
    <x v="2045"/>
    <x v="2045"/>
    <x v="2043"/>
    <n v="4900"/>
    <n v="40140.01"/>
    <x v="0"/>
    <x v="0"/>
    <s v="USD"/>
    <x v="2044"/>
    <x v="2045"/>
    <b v="0"/>
    <n v="263"/>
    <x v="0"/>
    <x v="30"/>
    <x v="1577"/>
    <n v="152.62361216730039"/>
    <x v="2"/>
    <x v="27"/>
    <x v="2045"/>
    <x v="2044"/>
  </r>
  <r>
    <x v="2046"/>
    <x v="2046"/>
    <x v="2044"/>
    <n v="10000"/>
    <n v="12110"/>
    <x v="0"/>
    <x v="0"/>
    <s v="USD"/>
    <x v="2045"/>
    <x v="2046"/>
    <b v="0"/>
    <n v="217"/>
    <x v="0"/>
    <x v="30"/>
    <x v="1578"/>
    <n v="55.806451612903224"/>
    <x v="2"/>
    <x v="27"/>
    <x v="2046"/>
    <x v="2045"/>
  </r>
  <r>
    <x v="2047"/>
    <x v="2047"/>
    <x v="2045"/>
    <n v="98000"/>
    <n v="100939"/>
    <x v="0"/>
    <x v="2"/>
    <s v="AUD"/>
    <x v="2046"/>
    <x v="2047"/>
    <b v="0"/>
    <n v="443"/>
    <x v="0"/>
    <x v="30"/>
    <x v="1579"/>
    <n v="227.85327313769753"/>
    <x v="2"/>
    <x v="27"/>
    <x v="2047"/>
    <x v="2046"/>
  </r>
  <r>
    <x v="2048"/>
    <x v="2048"/>
    <x v="2046"/>
    <n v="85000"/>
    <n v="126082.45"/>
    <x v="0"/>
    <x v="0"/>
    <s v="USD"/>
    <x v="2047"/>
    <x v="2048"/>
    <b v="0"/>
    <n v="1373"/>
    <x v="0"/>
    <x v="30"/>
    <x v="1580"/>
    <n v="91.82989803350327"/>
    <x v="2"/>
    <x v="27"/>
    <x v="2048"/>
    <x v="2047"/>
  </r>
  <r>
    <x v="2049"/>
    <x v="2049"/>
    <x v="2047"/>
    <n v="50000"/>
    <n v="60095.35"/>
    <x v="0"/>
    <x v="1"/>
    <s v="GBP"/>
    <x v="2048"/>
    <x v="2049"/>
    <b v="0"/>
    <n v="742"/>
    <x v="0"/>
    <x v="30"/>
    <x v="1581"/>
    <n v="80.991037735849048"/>
    <x v="2"/>
    <x v="27"/>
    <x v="2049"/>
    <x v="2048"/>
  </r>
  <r>
    <x v="2050"/>
    <x v="2050"/>
    <x v="2048"/>
    <n v="10000"/>
    <n v="47327"/>
    <x v="0"/>
    <x v="0"/>
    <s v="USD"/>
    <x v="2049"/>
    <x v="2050"/>
    <b v="0"/>
    <n v="170"/>
    <x v="0"/>
    <x v="30"/>
    <x v="1582"/>
    <n v="278.39411764705881"/>
    <x v="2"/>
    <x v="27"/>
    <x v="2050"/>
    <x v="2049"/>
  </r>
  <r>
    <x v="2051"/>
    <x v="2051"/>
    <x v="2049"/>
    <n v="8000"/>
    <n v="10429"/>
    <x v="0"/>
    <x v="0"/>
    <s v="USD"/>
    <x v="2050"/>
    <x v="2051"/>
    <b v="0"/>
    <n v="242"/>
    <x v="0"/>
    <x v="30"/>
    <x v="1583"/>
    <n v="43.095041322314053"/>
    <x v="2"/>
    <x v="27"/>
    <x v="2051"/>
    <x v="2050"/>
  </r>
  <r>
    <x v="2052"/>
    <x v="2052"/>
    <x v="2050"/>
    <n v="50000"/>
    <n v="176524"/>
    <x v="0"/>
    <x v="0"/>
    <s v="USD"/>
    <x v="2051"/>
    <x v="2052"/>
    <b v="0"/>
    <n v="541"/>
    <x v="0"/>
    <x v="30"/>
    <x v="1584"/>
    <n v="326.29205175600737"/>
    <x v="2"/>
    <x v="27"/>
    <x v="2052"/>
    <x v="2051"/>
  </r>
  <r>
    <x v="2053"/>
    <x v="2053"/>
    <x v="2051"/>
    <n v="5000"/>
    <n v="5051"/>
    <x v="0"/>
    <x v="0"/>
    <s v="USD"/>
    <x v="2052"/>
    <x v="2053"/>
    <b v="0"/>
    <n v="121"/>
    <x v="0"/>
    <x v="30"/>
    <x v="1585"/>
    <n v="41.743801652892564"/>
    <x v="2"/>
    <x v="27"/>
    <x v="2053"/>
    <x v="2052"/>
  </r>
  <r>
    <x v="2054"/>
    <x v="2054"/>
    <x v="2052"/>
    <n v="35000"/>
    <n v="39757"/>
    <x v="0"/>
    <x v="1"/>
    <s v="GBP"/>
    <x v="2053"/>
    <x v="2054"/>
    <b v="0"/>
    <n v="621"/>
    <x v="0"/>
    <x v="30"/>
    <x v="1586"/>
    <n v="64.020933977455712"/>
    <x v="2"/>
    <x v="27"/>
    <x v="2054"/>
    <x v="2053"/>
  </r>
  <r>
    <x v="2055"/>
    <x v="2055"/>
    <x v="2053"/>
    <n v="6000"/>
    <n v="10045"/>
    <x v="0"/>
    <x v="0"/>
    <s v="USD"/>
    <x v="2054"/>
    <x v="2055"/>
    <b v="0"/>
    <n v="101"/>
    <x v="0"/>
    <x v="30"/>
    <x v="1587"/>
    <n v="99.455445544554451"/>
    <x v="2"/>
    <x v="27"/>
    <x v="2055"/>
    <x v="2054"/>
  </r>
  <r>
    <x v="2056"/>
    <x v="2056"/>
    <x v="2054"/>
    <n v="50000"/>
    <n v="76726"/>
    <x v="0"/>
    <x v="0"/>
    <s v="USD"/>
    <x v="2055"/>
    <x v="2056"/>
    <b v="0"/>
    <n v="554"/>
    <x v="0"/>
    <x v="30"/>
    <x v="1588"/>
    <n v="138.49458483754512"/>
    <x v="2"/>
    <x v="27"/>
    <x v="2056"/>
    <x v="2055"/>
  </r>
  <r>
    <x v="2057"/>
    <x v="2057"/>
    <x v="2055"/>
    <n v="15000"/>
    <n v="30334.83"/>
    <x v="0"/>
    <x v="1"/>
    <s v="GBP"/>
    <x v="2056"/>
    <x v="2057"/>
    <b v="0"/>
    <n v="666"/>
    <x v="0"/>
    <x v="30"/>
    <x v="1589"/>
    <n v="45.547792792792798"/>
    <x v="2"/>
    <x v="27"/>
    <x v="2057"/>
    <x v="2056"/>
  </r>
  <r>
    <x v="2058"/>
    <x v="2058"/>
    <x v="2056"/>
    <n v="2560"/>
    <n v="4308"/>
    <x v="0"/>
    <x v="1"/>
    <s v="GBP"/>
    <x v="2057"/>
    <x v="2058"/>
    <b v="0"/>
    <n v="410"/>
    <x v="0"/>
    <x v="30"/>
    <x v="1590"/>
    <n v="10.507317073170732"/>
    <x v="2"/>
    <x v="27"/>
    <x v="2058"/>
    <x v="2057"/>
  </r>
  <r>
    <x v="2059"/>
    <x v="2059"/>
    <x v="2057"/>
    <n v="30000"/>
    <n v="43037"/>
    <x v="0"/>
    <x v="0"/>
    <s v="USD"/>
    <x v="2058"/>
    <x v="2059"/>
    <b v="0"/>
    <n v="375"/>
    <x v="0"/>
    <x v="30"/>
    <x v="1591"/>
    <n v="114.76533333333333"/>
    <x v="2"/>
    <x v="27"/>
    <x v="2059"/>
    <x v="2058"/>
  </r>
  <r>
    <x v="2060"/>
    <x v="2060"/>
    <x v="2058"/>
    <n v="25000"/>
    <n v="49100"/>
    <x v="0"/>
    <x v="0"/>
    <s v="USD"/>
    <x v="2059"/>
    <x v="2060"/>
    <b v="0"/>
    <n v="1364"/>
    <x v="0"/>
    <x v="30"/>
    <x v="1592"/>
    <n v="35.997067448680355"/>
    <x v="2"/>
    <x v="27"/>
    <x v="2060"/>
    <x v="2059"/>
  </r>
  <r>
    <x v="2061"/>
    <x v="2061"/>
    <x v="2059"/>
    <n v="5000"/>
    <n v="5396"/>
    <x v="0"/>
    <x v="0"/>
    <s v="USD"/>
    <x v="2060"/>
    <x v="2061"/>
    <b v="0"/>
    <n v="35"/>
    <x v="0"/>
    <x v="30"/>
    <x v="1593"/>
    <n v="154.17142857142858"/>
    <x v="2"/>
    <x v="27"/>
    <x v="2061"/>
    <x v="2060"/>
  </r>
  <r>
    <x v="2062"/>
    <x v="2062"/>
    <x v="2060"/>
    <n v="100000"/>
    <n v="114977"/>
    <x v="0"/>
    <x v="8"/>
    <s v="DKK"/>
    <x v="2061"/>
    <x v="2062"/>
    <b v="0"/>
    <n v="203"/>
    <x v="0"/>
    <x v="30"/>
    <x v="1594"/>
    <n v="566.38916256157631"/>
    <x v="2"/>
    <x v="27"/>
    <x v="2062"/>
    <x v="2061"/>
  </r>
  <r>
    <x v="2063"/>
    <x v="2063"/>
    <x v="2061"/>
    <n v="4000"/>
    <n v="5922"/>
    <x v="0"/>
    <x v="12"/>
    <s v="EUR"/>
    <x v="2062"/>
    <x v="2063"/>
    <b v="0"/>
    <n v="49"/>
    <x v="0"/>
    <x v="30"/>
    <x v="1595"/>
    <n v="120.85714285714286"/>
    <x v="2"/>
    <x v="27"/>
    <x v="2063"/>
    <x v="2062"/>
  </r>
  <r>
    <x v="2064"/>
    <x v="2064"/>
    <x v="2062"/>
    <n v="261962"/>
    <n v="500784.27"/>
    <x v="0"/>
    <x v="0"/>
    <s v="USD"/>
    <x v="2063"/>
    <x v="2064"/>
    <b v="0"/>
    <n v="5812"/>
    <x v="0"/>
    <x v="30"/>
    <x v="1596"/>
    <n v="86.163845492085343"/>
    <x v="2"/>
    <x v="27"/>
    <x v="2064"/>
    <x v="2063"/>
  </r>
  <r>
    <x v="2065"/>
    <x v="2065"/>
    <x v="2063"/>
    <n v="40000"/>
    <n v="79686.05"/>
    <x v="0"/>
    <x v="1"/>
    <s v="GBP"/>
    <x v="2064"/>
    <x v="2065"/>
    <b v="0"/>
    <n v="1556"/>
    <x v="0"/>
    <x v="30"/>
    <x v="1597"/>
    <n v="51.212114395886893"/>
    <x v="2"/>
    <x v="27"/>
    <x v="2065"/>
    <x v="2064"/>
  </r>
  <r>
    <x v="2066"/>
    <x v="2066"/>
    <x v="2064"/>
    <n v="2000"/>
    <n v="4372"/>
    <x v="0"/>
    <x v="0"/>
    <s v="USD"/>
    <x v="2065"/>
    <x v="2066"/>
    <b v="0"/>
    <n v="65"/>
    <x v="0"/>
    <x v="30"/>
    <x v="1598"/>
    <n v="67.261538461538464"/>
    <x v="2"/>
    <x v="27"/>
    <x v="2066"/>
    <x v="2065"/>
  </r>
  <r>
    <x v="2067"/>
    <x v="2067"/>
    <x v="2065"/>
    <n v="495"/>
    <n v="628"/>
    <x v="0"/>
    <x v="1"/>
    <s v="GBP"/>
    <x v="2066"/>
    <x v="2067"/>
    <b v="0"/>
    <n v="10"/>
    <x v="0"/>
    <x v="30"/>
    <x v="1599"/>
    <n v="62.8"/>
    <x v="2"/>
    <x v="27"/>
    <x v="2067"/>
    <x v="2066"/>
  </r>
  <r>
    <x v="2068"/>
    <x v="2068"/>
    <x v="2066"/>
    <n v="25000"/>
    <n v="26305.97"/>
    <x v="0"/>
    <x v="0"/>
    <s v="USD"/>
    <x v="2067"/>
    <x v="2068"/>
    <b v="0"/>
    <n v="76"/>
    <x v="0"/>
    <x v="30"/>
    <x v="1600"/>
    <n v="346.13118421052633"/>
    <x v="2"/>
    <x v="27"/>
    <x v="2068"/>
    <x v="2067"/>
  </r>
  <r>
    <x v="2069"/>
    <x v="2069"/>
    <x v="2067"/>
    <n v="50000"/>
    <n v="64203.33"/>
    <x v="0"/>
    <x v="0"/>
    <s v="USD"/>
    <x v="2068"/>
    <x v="2069"/>
    <b v="0"/>
    <n v="263"/>
    <x v="0"/>
    <x v="30"/>
    <x v="1601"/>
    <n v="244.11912547528519"/>
    <x v="2"/>
    <x v="27"/>
    <x v="2069"/>
    <x v="2068"/>
  </r>
  <r>
    <x v="2070"/>
    <x v="2070"/>
    <x v="2068"/>
    <n v="125000"/>
    <n v="396659"/>
    <x v="0"/>
    <x v="12"/>
    <s v="EUR"/>
    <x v="2069"/>
    <x v="2070"/>
    <b v="0"/>
    <n v="1530"/>
    <x v="0"/>
    <x v="30"/>
    <x v="1602"/>
    <n v="259.25424836601309"/>
    <x v="2"/>
    <x v="27"/>
    <x v="2070"/>
    <x v="2069"/>
  </r>
  <r>
    <x v="2071"/>
    <x v="2071"/>
    <x v="2069"/>
    <n v="20000"/>
    <n v="56146"/>
    <x v="0"/>
    <x v="0"/>
    <s v="USD"/>
    <x v="2070"/>
    <x v="2071"/>
    <b v="0"/>
    <n v="278"/>
    <x v="0"/>
    <x v="30"/>
    <x v="1603"/>
    <n v="201.96402877697841"/>
    <x v="2"/>
    <x v="27"/>
    <x v="2071"/>
    <x v="2070"/>
  </r>
  <r>
    <x v="2072"/>
    <x v="2072"/>
    <x v="2070"/>
    <n v="71500"/>
    <n v="79173"/>
    <x v="0"/>
    <x v="0"/>
    <s v="USD"/>
    <x v="2071"/>
    <x v="2072"/>
    <b v="0"/>
    <n v="350"/>
    <x v="0"/>
    <x v="30"/>
    <x v="1604"/>
    <n v="226.20857142857142"/>
    <x v="2"/>
    <x v="27"/>
    <x v="2072"/>
    <x v="2071"/>
  </r>
  <r>
    <x v="2073"/>
    <x v="2073"/>
    <x v="2071"/>
    <n v="100000"/>
    <n v="152604.29999999999"/>
    <x v="0"/>
    <x v="0"/>
    <s v="USD"/>
    <x v="2072"/>
    <x v="2073"/>
    <b v="0"/>
    <n v="470"/>
    <x v="0"/>
    <x v="30"/>
    <x v="1605"/>
    <n v="324.69"/>
    <x v="2"/>
    <x v="27"/>
    <x v="2073"/>
    <x v="2072"/>
  </r>
  <r>
    <x v="2074"/>
    <x v="2074"/>
    <x v="2072"/>
    <n v="600"/>
    <n v="615"/>
    <x v="0"/>
    <x v="0"/>
    <s v="USD"/>
    <x v="2073"/>
    <x v="2074"/>
    <b v="0"/>
    <n v="3"/>
    <x v="0"/>
    <x v="30"/>
    <x v="78"/>
    <n v="205"/>
    <x v="2"/>
    <x v="27"/>
    <x v="2074"/>
    <x v="2073"/>
  </r>
  <r>
    <x v="2075"/>
    <x v="2075"/>
    <x v="2073"/>
    <n v="9999"/>
    <n v="167820.6"/>
    <x v="0"/>
    <x v="0"/>
    <s v="USD"/>
    <x v="2074"/>
    <x v="2075"/>
    <b v="0"/>
    <n v="8200"/>
    <x v="0"/>
    <x v="30"/>
    <x v="1606"/>
    <n v="20.465926829268295"/>
    <x v="2"/>
    <x v="27"/>
    <x v="2075"/>
    <x v="2074"/>
  </r>
  <r>
    <x v="2076"/>
    <x v="2076"/>
    <x v="2074"/>
    <n v="179000"/>
    <n v="972594.99"/>
    <x v="0"/>
    <x v="1"/>
    <s v="GBP"/>
    <x v="2075"/>
    <x v="2076"/>
    <b v="0"/>
    <n v="8359"/>
    <x v="0"/>
    <x v="30"/>
    <x v="1607"/>
    <n v="116.35303146309367"/>
    <x v="2"/>
    <x v="27"/>
    <x v="2076"/>
    <x v="2075"/>
  </r>
  <r>
    <x v="2077"/>
    <x v="2077"/>
    <x v="2075"/>
    <n v="50000"/>
    <n v="57754"/>
    <x v="0"/>
    <x v="0"/>
    <s v="USD"/>
    <x v="2076"/>
    <x v="2077"/>
    <b v="0"/>
    <n v="188"/>
    <x v="0"/>
    <x v="30"/>
    <x v="1608"/>
    <n v="307.20212765957444"/>
    <x v="2"/>
    <x v="27"/>
    <x v="2077"/>
    <x v="2076"/>
  </r>
  <r>
    <x v="2078"/>
    <x v="2078"/>
    <x v="2076"/>
    <n v="20000"/>
    <n v="26241"/>
    <x v="0"/>
    <x v="3"/>
    <s v="EUR"/>
    <x v="2077"/>
    <x v="2078"/>
    <b v="0"/>
    <n v="48"/>
    <x v="0"/>
    <x v="30"/>
    <x v="1609"/>
    <n v="546.6875"/>
    <x v="2"/>
    <x v="27"/>
    <x v="2078"/>
    <x v="2077"/>
  </r>
  <r>
    <x v="2079"/>
    <x v="2079"/>
    <x v="2077"/>
    <n v="10000"/>
    <n v="28817"/>
    <x v="0"/>
    <x v="1"/>
    <s v="GBP"/>
    <x v="2078"/>
    <x v="2079"/>
    <b v="0"/>
    <n v="607"/>
    <x v="0"/>
    <x v="30"/>
    <x v="1610"/>
    <n v="47.474464579901152"/>
    <x v="2"/>
    <x v="27"/>
    <x v="2079"/>
    <x v="2078"/>
  </r>
  <r>
    <x v="2080"/>
    <x v="2080"/>
    <x v="2078"/>
    <n v="1000"/>
    <n v="5078"/>
    <x v="0"/>
    <x v="0"/>
    <s v="USD"/>
    <x v="2079"/>
    <x v="2080"/>
    <b v="0"/>
    <n v="50"/>
    <x v="0"/>
    <x v="30"/>
    <x v="1611"/>
    <n v="101.56"/>
    <x v="2"/>
    <x v="27"/>
    <x v="2080"/>
    <x v="2079"/>
  </r>
  <r>
    <x v="2081"/>
    <x v="2081"/>
    <x v="2079"/>
    <n v="3500"/>
    <n v="4010"/>
    <x v="0"/>
    <x v="0"/>
    <s v="USD"/>
    <x v="2080"/>
    <x v="2081"/>
    <b v="0"/>
    <n v="55"/>
    <x v="0"/>
    <x v="14"/>
    <x v="1612"/>
    <n v="72.909090909090907"/>
    <x v="4"/>
    <x v="11"/>
    <x v="2081"/>
    <x v="2080"/>
  </r>
  <r>
    <x v="2082"/>
    <x v="2082"/>
    <x v="2080"/>
    <n v="1500"/>
    <n v="1661"/>
    <x v="0"/>
    <x v="0"/>
    <s v="USD"/>
    <x v="2081"/>
    <x v="2082"/>
    <b v="0"/>
    <n v="38"/>
    <x v="0"/>
    <x v="14"/>
    <x v="1613"/>
    <n v="43.710526315789473"/>
    <x v="4"/>
    <x v="11"/>
    <x v="2082"/>
    <x v="2081"/>
  </r>
  <r>
    <x v="2083"/>
    <x v="2083"/>
    <x v="2081"/>
    <n v="750"/>
    <n v="850"/>
    <x v="0"/>
    <x v="0"/>
    <s v="USD"/>
    <x v="2082"/>
    <x v="2083"/>
    <b v="0"/>
    <n v="25"/>
    <x v="0"/>
    <x v="14"/>
    <x v="1614"/>
    <n v="34"/>
    <x v="4"/>
    <x v="11"/>
    <x v="2083"/>
    <x v="2082"/>
  </r>
  <r>
    <x v="2084"/>
    <x v="2084"/>
    <x v="2082"/>
    <n v="3000"/>
    <n v="3250"/>
    <x v="0"/>
    <x v="0"/>
    <s v="USD"/>
    <x v="2083"/>
    <x v="2084"/>
    <b v="0"/>
    <n v="46"/>
    <x v="0"/>
    <x v="14"/>
    <x v="1002"/>
    <n v="70.652173913043484"/>
    <x v="4"/>
    <x v="11"/>
    <x v="2084"/>
    <x v="2083"/>
  </r>
  <r>
    <x v="2085"/>
    <x v="2085"/>
    <x v="2083"/>
    <n v="6000"/>
    <n v="7412"/>
    <x v="0"/>
    <x v="0"/>
    <s v="USD"/>
    <x v="2084"/>
    <x v="2085"/>
    <b v="0"/>
    <n v="83"/>
    <x v="0"/>
    <x v="14"/>
    <x v="1615"/>
    <n v="89.301204819277103"/>
    <x v="4"/>
    <x v="11"/>
    <x v="2085"/>
    <x v="2084"/>
  </r>
  <r>
    <x v="2086"/>
    <x v="2086"/>
    <x v="2084"/>
    <n v="4000"/>
    <n v="4028"/>
    <x v="0"/>
    <x v="0"/>
    <s v="USD"/>
    <x v="2085"/>
    <x v="2086"/>
    <b v="0"/>
    <n v="35"/>
    <x v="0"/>
    <x v="14"/>
    <x v="1616"/>
    <n v="115.08571428571429"/>
    <x v="4"/>
    <x v="11"/>
    <x v="2086"/>
    <x v="2085"/>
  </r>
  <r>
    <x v="2087"/>
    <x v="2087"/>
    <x v="2085"/>
    <n v="1500"/>
    <n v="1553"/>
    <x v="0"/>
    <x v="0"/>
    <s v="USD"/>
    <x v="2086"/>
    <x v="2087"/>
    <b v="0"/>
    <n v="25"/>
    <x v="0"/>
    <x v="14"/>
    <x v="1617"/>
    <n v="62.12"/>
    <x v="4"/>
    <x v="11"/>
    <x v="2087"/>
    <x v="2086"/>
  </r>
  <r>
    <x v="2088"/>
    <x v="2088"/>
    <x v="2086"/>
    <n v="3000"/>
    <n v="3465.32"/>
    <x v="0"/>
    <x v="0"/>
    <s v="USD"/>
    <x v="2087"/>
    <x v="2088"/>
    <b v="0"/>
    <n v="75"/>
    <x v="0"/>
    <x v="14"/>
    <x v="1618"/>
    <n v="46.204266666666669"/>
    <x v="4"/>
    <x v="11"/>
    <x v="2088"/>
    <x v="2087"/>
  </r>
  <r>
    <x v="2089"/>
    <x v="2089"/>
    <x v="2087"/>
    <n v="2500"/>
    <n v="3010.01"/>
    <x v="0"/>
    <x v="0"/>
    <s v="USD"/>
    <x v="2088"/>
    <x v="2089"/>
    <b v="0"/>
    <n v="62"/>
    <x v="0"/>
    <x v="14"/>
    <x v="1619"/>
    <n v="48.54854838709678"/>
    <x v="4"/>
    <x v="11"/>
    <x v="2089"/>
    <x v="2088"/>
  </r>
  <r>
    <x v="2090"/>
    <x v="2090"/>
    <x v="2088"/>
    <n v="8000"/>
    <n v="9203.23"/>
    <x v="0"/>
    <x v="0"/>
    <s v="USD"/>
    <x v="2089"/>
    <x v="2090"/>
    <b v="0"/>
    <n v="160"/>
    <x v="0"/>
    <x v="14"/>
    <x v="1620"/>
    <n v="57.520187499999999"/>
    <x v="4"/>
    <x v="11"/>
    <x v="2090"/>
    <x v="2089"/>
  </r>
  <r>
    <x v="2091"/>
    <x v="2091"/>
    <x v="2089"/>
    <n v="18000"/>
    <n v="21684.2"/>
    <x v="0"/>
    <x v="0"/>
    <s v="USD"/>
    <x v="2090"/>
    <x v="2091"/>
    <b v="0"/>
    <n v="246"/>
    <x v="0"/>
    <x v="14"/>
    <x v="1621"/>
    <n v="88.147154471544724"/>
    <x v="4"/>
    <x v="11"/>
    <x v="2091"/>
    <x v="2090"/>
  </r>
  <r>
    <x v="2092"/>
    <x v="2092"/>
    <x v="2090"/>
    <n v="6000"/>
    <n v="6077"/>
    <x v="0"/>
    <x v="0"/>
    <s v="USD"/>
    <x v="2091"/>
    <x v="2092"/>
    <b v="0"/>
    <n v="55"/>
    <x v="0"/>
    <x v="14"/>
    <x v="1622"/>
    <n v="110.49090909090908"/>
    <x v="4"/>
    <x v="11"/>
    <x v="2092"/>
    <x v="2091"/>
  </r>
  <r>
    <x v="2093"/>
    <x v="2093"/>
    <x v="2091"/>
    <n v="1500"/>
    <n v="1537"/>
    <x v="0"/>
    <x v="0"/>
    <s v="USD"/>
    <x v="2092"/>
    <x v="2093"/>
    <b v="0"/>
    <n v="23"/>
    <x v="0"/>
    <x v="14"/>
    <x v="95"/>
    <n v="66.826086956521735"/>
    <x v="4"/>
    <x v="11"/>
    <x v="2093"/>
    <x v="2092"/>
  </r>
  <r>
    <x v="2094"/>
    <x v="2094"/>
    <x v="2092"/>
    <n v="3500"/>
    <n v="4219"/>
    <x v="0"/>
    <x v="0"/>
    <s v="USD"/>
    <x v="2093"/>
    <x v="2094"/>
    <b v="0"/>
    <n v="72"/>
    <x v="0"/>
    <x v="14"/>
    <x v="1623"/>
    <n v="58.597222222222221"/>
    <x v="4"/>
    <x v="11"/>
    <x v="2094"/>
    <x v="2093"/>
  </r>
  <r>
    <x v="2095"/>
    <x v="2095"/>
    <x v="2093"/>
    <n v="2500"/>
    <n v="2500"/>
    <x v="0"/>
    <x v="0"/>
    <s v="USD"/>
    <x v="2094"/>
    <x v="2095"/>
    <b v="0"/>
    <n v="22"/>
    <x v="0"/>
    <x v="14"/>
    <x v="31"/>
    <n v="113.63636363636364"/>
    <x v="4"/>
    <x v="11"/>
    <x v="2095"/>
    <x v="2094"/>
  </r>
  <r>
    <x v="2096"/>
    <x v="2096"/>
    <x v="2094"/>
    <n v="600"/>
    <n v="610"/>
    <x v="0"/>
    <x v="0"/>
    <s v="USD"/>
    <x v="2095"/>
    <x v="2096"/>
    <b v="0"/>
    <n v="14"/>
    <x v="0"/>
    <x v="14"/>
    <x v="658"/>
    <n v="43.571428571428569"/>
    <x v="4"/>
    <x v="11"/>
    <x v="2096"/>
    <x v="2095"/>
  </r>
  <r>
    <x v="2097"/>
    <x v="2097"/>
    <x v="2095"/>
    <n v="3000"/>
    <n v="3000"/>
    <x v="0"/>
    <x v="0"/>
    <s v="USD"/>
    <x v="2096"/>
    <x v="2097"/>
    <b v="0"/>
    <n v="38"/>
    <x v="0"/>
    <x v="14"/>
    <x v="31"/>
    <n v="78.94736842105263"/>
    <x v="4"/>
    <x v="11"/>
    <x v="2097"/>
    <x v="2096"/>
  </r>
  <r>
    <x v="2098"/>
    <x v="2098"/>
    <x v="2096"/>
    <n v="6000"/>
    <n v="6020"/>
    <x v="0"/>
    <x v="0"/>
    <s v="USD"/>
    <x v="2097"/>
    <x v="2098"/>
    <b v="0"/>
    <n v="32"/>
    <x v="0"/>
    <x v="14"/>
    <x v="1415"/>
    <n v="188.125"/>
    <x v="4"/>
    <x v="11"/>
    <x v="2098"/>
    <x v="2097"/>
  </r>
  <r>
    <x v="2099"/>
    <x v="2099"/>
    <x v="2097"/>
    <n v="3000"/>
    <n v="3971"/>
    <x v="0"/>
    <x v="0"/>
    <s v="USD"/>
    <x v="2098"/>
    <x v="2099"/>
    <b v="0"/>
    <n v="63"/>
    <x v="0"/>
    <x v="14"/>
    <x v="1624"/>
    <n v="63.031746031746032"/>
    <x v="4"/>
    <x v="11"/>
    <x v="2099"/>
    <x v="2098"/>
  </r>
  <r>
    <x v="2100"/>
    <x v="2100"/>
    <x v="2098"/>
    <n v="600"/>
    <n v="820"/>
    <x v="0"/>
    <x v="0"/>
    <s v="USD"/>
    <x v="2099"/>
    <x v="2100"/>
    <b v="0"/>
    <n v="27"/>
    <x v="0"/>
    <x v="14"/>
    <x v="1625"/>
    <n v="30.37037037037037"/>
    <x v="4"/>
    <x v="11"/>
    <x v="2100"/>
    <x v="2099"/>
  </r>
  <r>
    <x v="2101"/>
    <x v="2101"/>
    <x v="2099"/>
    <n v="2000"/>
    <n v="2265"/>
    <x v="0"/>
    <x v="0"/>
    <s v="USD"/>
    <x v="2100"/>
    <x v="2101"/>
    <b v="0"/>
    <n v="44"/>
    <x v="0"/>
    <x v="14"/>
    <x v="1626"/>
    <n v="51.477272727272727"/>
    <x v="4"/>
    <x v="11"/>
    <x v="2101"/>
    <x v="2100"/>
  </r>
  <r>
    <x v="2102"/>
    <x v="2102"/>
    <x v="2100"/>
    <n v="1000"/>
    <n v="1360"/>
    <x v="0"/>
    <x v="0"/>
    <s v="USD"/>
    <x v="2101"/>
    <x v="2102"/>
    <b v="0"/>
    <n v="38"/>
    <x v="0"/>
    <x v="14"/>
    <x v="1627"/>
    <n v="35.789473684210527"/>
    <x v="4"/>
    <x v="11"/>
    <x v="2102"/>
    <x v="2101"/>
  </r>
  <r>
    <x v="2103"/>
    <x v="2103"/>
    <x v="2101"/>
    <n v="7777"/>
    <n v="11364"/>
    <x v="0"/>
    <x v="0"/>
    <s v="USD"/>
    <x v="2102"/>
    <x v="2103"/>
    <b v="0"/>
    <n v="115"/>
    <x v="0"/>
    <x v="14"/>
    <x v="1628"/>
    <n v="98.817391304347822"/>
    <x v="4"/>
    <x v="11"/>
    <x v="2103"/>
    <x v="2102"/>
  </r>
  <r>
    <x v="2104"/>
    <x v="2104"/>
    <x v="2102"/>
    <n v="800"/>
    <n v="1036"/>
    <x v="0"/>
    <x v="0"/>
    <s v="USD"/>
    <x v="2103"/>
    <x v="2104"/>
    <b v="0"/>
    <n v="37"/>
    <x v="0"/>
    <x v="14"/>
    <x v="1629"/>
    <n v="28"/>
    <x v="4"/>
    <x v="11"/>
    <x v="2104"/>
    <x v="2103"/>
  </r>
  <r>
    <x v="2105"/>
    <x v="2105"/>
    <x v="2103"/>
    <n v="2000"/>
    <n v="5080"/>
    <x v="0"/>
    <x v="0"/>
    <s v="USD"/>
    <x v="2104"/>
    <x v="2105"/>
    <b v="0"/>
    <n v="99"/>
    <x v="0"/>
    <x v="14"/>
    <x v="1630"/>
    <n v="51.313131313131315"/>
    <x v="4"/>
    <x v="11"/>
    <x v="2105"/>
    <x v="2104"/>
  </r>
  <r>
    <x v="2106"/>
    <x v="2106"/>
    <x v="2104"/>
    <n v="2200"/>
    <n v="2355"/>
    <x v="0"/>
    <x v="0"/>
    <s v="USD"/>
    <x v="2105"/>
    <x v="2106"/>
    <b v="0"/>
    <n v="44"/>
    <x v="0"/>
    <x v="14"/>
    <x v="1631"/>
    <n v="53.522727272727273"/>
    <x v="4"/>
    <x v="11"/>
    <x v="2106"/>
    <x v="2105"/>
  </r>
  <r>
    <x v="2107"/>
    <x v="2107"/>
    <x v="2105"/>
    <n v="2000"/>
    <n v="2154.66"/>
    <x v="0"/>
    <x v="0"/>
    <s v="USD"/>
    <x v="2106"/>
    <x v="2107"/>
    <b v="0"/>
    <n v="58"/>
    <x v="0"/>
    <x v="14"/>
    <x v="1632"/>
    <n v="37.149310344827583"/>
    <x v="4"/>
    <x v="11"/>
    <x v="2107"/>
    <x v="2106"/>
  </r>
  <r>
    <x v="2108"/>
    <x v="2108"/>
    <x v="2106"/>
    <n v="16000"/>
    <n v="17170"/>
    <x v="0"/>
    <x v="0"/>
    <s v="USD"/>
    <x v="2107"/>
    <x v="2108"/>
    <b v="0"/>
    <n v="191"/>
    <x v="0"/>
    <x v="14"/>
    <x v="1633"/>
    <n v="89.895287958115176"/>
    <x v="4"/>
    <x v="11"/>
    <x v="2108"/>
    <x v="2107"/>
  </r>
  <r>
    <x v="2109"/>
    <x v="2109"/>
    <x v="2107"/>
    <n v="4000"/>
    <n v="4261"/>
    <x v="0"/>
    <x v="0"/>
    <s v="USD"/>
    <x v="2108"/>
    <x v="2109"/>
    <b v="0"/>
    <n v="40"/>
    <x v="0"/>
    <x v="14"/>
    <x v="1634"/>
    <n v="106.52500000000001"/>
    <x v="4"/>
    <x v="11"/>
    <x v="2109"/>
    <x v="2108"/>
  </r>
  <r>
    <x v="2110"/>
    <x v="2110"/>
    <x v="2108"/>
    <n v="2000"/>
    <n v="2007"/>
    <x v="0"/>
    <x v="0"/>
    <s v="USD"/>
    <x v="2109"/>
    <x v="2110"/>
    <b v="0"/>
    <n v="38"/>
    <x v="0"/>
    <x v="14"/>
    <x v="28"/>
    <n v="52.815789473684212"/>
    <x v="4"/>
    <x v="11"/>
    <x v="2110"/>
    <x v="2109"/>
  </r>
  <r>
    <x v="2111"/>
    <x v="2111"/>
    <x v="2109"/>
    <n v="2000"/>
    <n v="2130"/>
    <x v="0"/>
    <x v="0"/>
    <s v="USD"/>
    <x v="2110"/>
    <x v="2111"/>
    <b v="0"/>
    <n v="39"/>
    <x v="0"/>
    <x v="14"/>
    <x v="1635"/>
    <n v="54.615384615384613"/>
    <x v="4"/>
    <x v="11"/>
    <x v="2111"/>
    <x v="2110"/>
  </r>
  <r>
    <x v="2112"/>
    <x v="2112"/>
    <x v="2110"/>
    <n v="300"/>
    <n v="300"/>
    <x v="0"/>
    <x v="0"/>
    <s v="USD"/>
    <x v="2111"/>
    <x v="2112"/>
    <b v="0"/>
    <n v="11"/>
    <x v="0"/>
    <x v="14"/>
    <x v="31"/>
    <n v="27.272727272727273"/>
    <x v="4"/>
    <x v="11"/>
    <x v="2112"/>
    <x v="2111"/>
  </r>
  <r>
    <x v="2113"/>
    <x v="2113"/>
    <x v="2111"/>
    <n v="7000"/>
    <n v="7340"/>
    <x v="0"/>
    <x v="0"/>
    <s v="USD"/>
    <x v="2112"/>
    <x v="2113"/>
    <b v="0"/>
    <n v="107"/>
    <x v="0"/>
    <x v="14"/>
    <x v="1636"/>
    <n v="68.598130841121488"/>
    <x v="4"/>
    <x v="11"/>
    <x v="2113"/>
    <x v="2112"/>
  </r>
  <r>
    <x v="2114"/>
    <x v="2114"/>
    <x v="2112"/>
    <n v="5000"/>
    <n v="5235"/>
    <x v="0"/>
    <x v="0"/>
    <s v="USD"/>
    <x v="2113"/>
    <x v="2114"/>
    <b v="0"/>
    <n v="147"/>
    <x v="0"/>
    <x v="14"/>
    <x v="1637"/>
    <n v="35.612244897959187"/>
    <x v="4"/>
    <x v="11"/>
    <x v="2114"/>
    <x v="2113"/>
  </r>
  <r>
    <x v="2115"/>
    <x v="2115"/>
    <x v="2113"/>
    <n v="1500"/>
    <n v="3385"/>
    <x v="0"/>
    <x v="0"/>
    <s v="USD"/>
    <x v="2114"/>
    <x v="2115"/>
    <b v="0"/>
    <n v="36"/>
    <x v="0"/>
    <x v="14"/>
    <x v="1638"/>
    <n v="94.027777777777771"/>
    <x v="4"/>
    <x v="11"/>
    <x v="2115"/>
    <x v="2114"/>
  </r>
  <r>
    <x v="2116"/>
    <x v="2116"/>
    <x v="2114"/>
    <n v="48000"/>
    <n v="48434"/>
    <x v="0"/>
    <x v="0"/>
    <s v="USD"/>
    <x v="2115"/>
    <x v="2116"/>
    <b v="0"/>
    <n v="92"/>
    <x v="0"/>
    <x v="14"/>
    <x v="1639"/>
    <n v="526.45652173913038"/>
    <x v="4"/>
    <x v="11"/>
    <x v="2116"/>
    <x v="2115"/>
  </r>
  <r>
    <x v="2117"/>
    <x v="2117"/>
    <x v="2115"/>
    <n v="1200"/>
    <n v="1773"/>
    <x v="0"/>
    <x v="0"/>
    <s v="USD"/>
    <x v="2116"/>
    <x v="2117"/>
    <b v="0"/>
    <n v="35"/>
    <x v="0"/>
    <x v="14"/>
    <x v="1640"/>
    <n v="50.657142857142858"/>
    <x v="4"/>
    <x v="11"/>
    <x v="2117"/>
    <x v="2116"/>
  </r>
  <r>
    <x v="2118"/>
    <x v="2118"/>
    <x v="2116"/>
    <n v="1000"/>
    <n v="1346.11"/>
    <x v="0"/>
    <x v="0"/>
    <s v="USD"/>
    <x v="2117"/>
    <x v="2118"/>
    <b v="0"/>
    <n v="17"/>
    <x v="0"/>
    <x v="14"/>
    <x v="1641"/>
    <n v="79.182941176470578"/>
    <x v="4"/>
    <x v="11"/>
    <x v="2118"/>
    <x v="2117"/>
  </r>
  <r>
    <x v="2119"/>
    <x v="2119"/>
    <x v="2117"/>
    <n v="2000"/>
    <n v="2015"/>
    <x v="0"/>
    <x v="0"/>
    <s v="USD"/>
    <x v="2118"/>
    <x v="2119"/>
    <b v="0"/>
    <n v="22"/>
    <x v="0"/>
    <x v="14"/>
    <x v="1266"/>
    <n v="91.590909090909093"/>
    <x v="4"/>
    <x v="11"/>
    <x v="2119"/>
    <x v="2118"/>
  </r>
  <r>
    <x v="2120"/>
    <x v="2120"/>
    <x v="2118"/>
    <n v="8000"/>
    <n v="8070.43"/>
    <x v="0"/>
    <x v="0"/>
    <s v="USD"/>
    <x v="2119"/>
    <x v="2120"/>
    <b v="0"/>
    <n v="69"/>
    <x v="0"/>
    <x v="14"/>
    <x v="1642"/>
    <n v="116.96275362318841"/>
    <x v="4"/>
    <x v="11"/>
    <x v="2120"/>
    <x v="2119"/>
  </r>
  <r>
    <x v="2121"/>
    <x v="2121"/>
    <x v="2119"/>
    <n v="50000"/>
    <n v="284"/>
    <x v="2"/>
    <x v="16"/>
    <s v="CHF"/>
    <x v="2120"/>
    <x v="2121"/>
    <b v="0"/>
    <n v="10"/>
    <x v="1"/>
    <x v="17"/>
    <x v="1643"/>
    <n v="28.4"/>
    <x v="6"/>
    <x v="16"/>
    <x v="2121"/>
    <x v="2120"/>
  </r>
  <r>
    <x v="2122"/>
    <x v="2122"/>
    <x v="2120"/>
    <n v="80000"/>
    <n v="310"/>
    <x v="2"/>
    <x v="14"/>
    <s v="MXN"/>
    <x v="2121"/>
    <x v="2122"/>
    <b v="0"/>
    <n v="3"/>
    <x v="1"/>
    <x v="17"/>
    <x v="1644"/>
    <n v="103.33333333333333"/>
    <x v="6"/>
    <x v="16"/>
    <x v="2122"/>
    <x v="2121"/>
  </r>
  <r>
    <x v="2123"/>
    <x v="2123"/>
    <x v="2121"/>
    <n v="500"/>
    <n v="50"/>
    <x v="2"/>
    <x v="0"/>
    <s v="USD"/>
    <x v="2122"/>
    <x v="2123"/>
    <b v="0"/>
    <n v="5"/>
    <x v="1"/>
    <x v="17"/>
    <x v="709"/>
    <n v="10"/>
    <x v="6"/>
    <x v="16"/>
    <x v="2123"/>
    <x v="2122"/>
  </r>
  <r>
    <x v="2124"/>
    <x v="2124"/>
    <x v="2122"/>
    <n v="1100"/>
    <n v="115"/>
    <x v="2"/>
    <x v="0"/>
    <s v="USD"/>
    <x v="2123"/>
    <x v="2124"/>
    <b v="0"/>
    <n v="5"/>
    <x v="1"/>
    <x v="17"/>
    <x v="1645"/>
    <n v="23"/>
    <x v="6"/>
    <x v="16"/>
    <x v="2124"/>
    <x v="2123"/>
  </r>
  <r>
    <x v="2125"/>
    <x v="2125"/>
    <x v="2123"/>
    <n v="60000"/>
    <n v="852"/>
    <x v="2"/>
    <x v="0"/>
    <s v="USD"/>
    <x v="2124"/>
    <x v="2125"/>
    <b v="0"/>
    <n v="27"/>
    <x v="1"/>
    <x v="17"/>
    <x v="1646"/>
    <n v="31.555555555555557"/>
    <x v="6"/>
    <x v="16"/>
    <x v="2125"/>
    <x v="2124"/>
  </r>
  <r>
    <x v="2126"/>
    <x v="2126"/>
    <x v="2124"/>
    <n v="20000"/>
    <n v="10"/>
    <x v="2"/>
    <x v="0"/>
    <s v="USD"/>
    <x v="2125"/>
    <x v="2126"/>
    <b v="0"/>
    <n v="2"/>
    <x v="1"/>
    <x v="17"/>
    <x v="833"/>
    <n v="5"/>
    <x v="6"/>
    <x v="16"/>
    <x v="2126"/>
    <x v="2125"/>
  </r>
  <r>
    <x v="2127"/>
    <x v="2127"/>
    <x v="2125"/>
    <n v="28000"/>
    <n v="8076"/>
    <x v="2"/>
    <x v="1"/>
    <s v="GBP"/>
    <x v="2126"/>
    <x v="2127"/>
    <b v="0"/>
    <n v="236"/>
    <x v="1"/>
    <x v="17"/>
    <x v="1647"/>
    <n v="34.220338983050844"/>
    <x v="6"/>
    <x v="16"/>
    <x v="2127"/>
    <x v="2126"/>
  </r>
  <r>
    <x v="2128"/>
    <x v="2128"/>
    <x v="2126"/>
    <n v="15000"/>
    <n v="25"/>
    <x v="2"/>
    <x v="5"/>
    <s v="CAD"/>
    <x v="2127"/>
    <x v="2128"/>
    <b v="0"/>
    <n v="1"/>
    <x v="1"/>
    <x v="17"/>
    <x v="874"/>
    <n v="25"/>
    <x v="6"/>
    <x v="16"/>
    <x v="2128"/>
    <x v="2127"/>
  </r>
  <r>
    <x v="2129"/>
    <x v="2129"/>
    <x v="2127"/>
    <n v="2000"/>
    <n v="236"/>
    <x v="2"/>
    <x v="0"/>
    <s v="USD"/>
    <x v="2128"/>
    <x v="2129"/>
    <b v="0"/>
    <n v="12"/>
    <x v="1"/>
    <x v="17"/>
    <x v="1648"/>
    <n v="19.666666666666668"/>
    <x v="6"/>
    <x v="16"/>
    <x v="2129"/>
    <x v="2128"/>
  </r>
  <r>
    <x v="2130"/>
    <x v="2130"/>
    <x v="2128"/>
    <n v="42000"/>
    <n v="85"/>
    <x v="2"/>
    <x v="0"/>
    <s v="USD"/>
    <x v="2129"/>
    <x v="2130"/>
    <b v="0"/>
    <n v="4"/>
    <x v="1"/>
    <x v="17"/>
    <x v="1649"/>
    <n v="21.25"/>
    <x v="6"/>
    <x v="16"/>
    <x v="2130"/>
    <x v="2129"/>
  </r>
  <r>
    <x v="2131"/>
    <x v="2131"/>
    <x v="2129"/>
    <n v="500"/>
    <n v="25"/>
    <x v="2"/>
    <x v="0"/>
    <s v="USD"/>
    <x v="2130"/>
    <x v="2131"/>
    <b v="0"/>
    <n v="3"/>
    <x v="1"/>
    <x v="17"/>
    <x v="152"/>
    <n v="8.3333333333333339"/>
    <x v="6"/>
    <x v="16"/>
    <x v="2131"/>
    <x v="2130"/>
  </r>
  <r>
    <x v="2132"/>
    <x v="2132"/>
    <x v="2130"/>
    <n v="100000"/>
    <n v="2112.9899999999998"/>
    <x v="2"/>
    <x v="0"/>
    <s v="USD"/>
    <x v="2131"/>
    <x v="2132"/>
    <b v="0"/>
    <n v="99"/>
    <x v="1"/>
    <x v="17"/>
    <x v="1650"/>
    <n v="21.34333333333333"/>
    <x v="6"/>
    <x v="16"/>
    <x v="2132"/>
    <x v="2131"/>
  </r>
  <r>
    <x v="2133"/>
    <x v="2133"/>
    <x v="2131"/>
    <n v="1000"/>
    <n v="16"/>
    <x v="2"/>
    <x v="0"/>
    <s v="USD"/>
    <x v="2132"/>
    <x v="2133"/>
    <b v="0"/>
    <n v="3"/>
    <x v="1"/>
    <x v="17"/>
    <x v="1462"/>
    <n v="5.333333333333333"/>
    <x v="6"/>
    <x v="16"/>
    <x v="2133"/>
    <x v="2132"/>
  </r>
  <r>
    <x v="2134"/>
    <x v="2134"/>
    <x v="2132"/>
    <n v="6000"/>
    <n v="104"/>
    <x v="2"/>
    <x v="0"/>
    <s v="USD"/>
    <x v="2133"/>
    <x v="2134"/>
    <b v="0"/>
    <n v="3"/>
    <x v="1"/>
    <x v="17"/>
    <x v="1651"/>
    <n v="34.666666666666664"/>
    <x v="6"/>
    <x v="16"/>
    <x v="2134"/>
    <x v="2133"/>
  </r>
  <r>
    <x v="2135"/>
    <x v="2135"/>
    <x v="2133"/>
    <n v="5000"/>
    <n v="478"/>
    <x v="2"/>
    <x v="0"/>
    <s v="USD"/>
    <x v="2134"/>
    <x v="2135"/>
    <b v="0"/>
    <n v="22"/>
    <x v="1"/>
    <x v="17"/>
    <x v="1652"/>
    <n v="21.727272727272727"/>
    <x v="6"/>
    <x v="16"/>
    <x v="2135"/>
    <x v="2134"/>
  </r>
  <r>
    <x v="2136"/>
    <x v="2136"/>
    <x v="2134"/>
    <n v="80000"/>
    <n v="47.69"/>
    <x v="2"/>
    <x v="0"/>
    <s v="USD"/>
    <x v="2135"/>
    <x v="2136"/>
    <b v="0"/>
    <n v="4"/>
    <x v="1"/>
    <x v="17"/>
    <x v="1653"/>
    <n v="11.922499999999999"/>
    <x v="6"/>
    <x v="16"/>
    <x v="2136"/>
    <x v="2135"/>
  </r>
  <r>
    <x v="2137"/>
    <x v="2137"/>
    <x v="2135"/>
    <n v="50000"/>
    <n v="14203"/>
    <x v="2"/>
    <x v="5"/>
    <s v="CAD"/>
    <x v="2136"/>
    <x v="2137"/>
    <b v="0"/>
    <n v="534"/>
    <x v="1"/>
    <x v="17"/>
    <x v="1654"/>
    <n v="26.59737827715356"/>
    <x v="6"/>
    <x v="16"/>
    <x v="2137"/>
    <x v="2136"/>
  </r>
  <r>
    <x v="2138"/>
    <x v="2138"/>
    <x v="2136"/>
    <n v="1000"/>
    <n v="128"/>
    <x v="2"/>
    <x v="1"/>
    <s v="GBP"/>
    <x v="2137"/>
    <x v="2138"/>
    <b v="0"/>
    <n v="12"/>
    <x v="1"/>
    <x v="17"/>
    <x v="1655"/>
    <n v="10.666666666666666"/>
    <x v="6"/>
    <x v="16"/>
    <x v="2138"/>
    <x v="2137"/>
  </r>
  <r>
    <x v="2139"/>
    <x v="2139"/>
    <x v="2137"/>
    <n v="30000"/>
    <n v="1626"/>
    <x v="2"/>
    <x v="0"/>
    <s v="USD"/>
    <x v="2138"/>
    <x v="2139"/>
    <b v="0"/>
    <n v="56"/>
    <x v="1"/>
    <x v="17"/>
    <x v="1656"/>
    <n v="29.035714285714285"/>
    <x v="6"/>
    <x v="16"/>
    <x v="2139"/>
    <x v="2138"/>
  </r>
  <r>
    <x v="2140"/>
    <x v="2140"/>
    <x v="2138"/>
    <n v="500000"/>
    <n v="560"/>
    <x v="2"/>
    <x v="0"/>
    <s v="USD"/>
    <x v="2139"/>
    <x v="2140"/>
    <b v="0"/>
    <n v="11"/>
    <x v="1"/>
    <x v="17"/>
    <x v="1657"/>
    <n v="50.909090909090907"/>
    <x v="6"/>
    <x v="16"/>
    <x v="2140"/>
    <x v="2139"/>
  </r>
  <r>
    <x v="2141"/>
    <x v="2141"/>
    <x v="2139"/>
    <n v="15000"/>
    <n v="0"/>
    <x v="2"/>
    <x v="0"/>
    <s v="USD"/>
    <x v="2140"/>
    <x v="2141"/>
    <b v="0"/>
    <n v="0"/>
    <x v="1"/>
    <x v="17"/>
    <x v="109"/>
    <e v="#DIV/0!"/>
    <x v="6"/>
    <x v="16"/>
    <x v="2141"/>
    <x v="2140"/>
  </r>
  <r>
    <x v="2142"/>
    <x v="2142"/>
    <x v="2140"/>
    <n v="10500"/>
    <n v="601"/>
    <x v="2"/>
    <x v="12"/>
    <s v="EUR"/>
    <x v="2141"/>
    <x v="2142"/>
    <b v="0"/>
    <n v="12"/>
    <x v="1"/>
    <x v="17"/>
    <x v="1658"/>
    <n v="50.083333333333336"/>
    <x v="6"/>
    <x v="16"/>
    <x v="2142"/>
    <x v="2141"/>
  </r>
  <r>
    <x v="2143"/>
    <x v="2143"/>
    <x v="2141"/>
    <n v="2000"/>
    <n v="225"/>
    <x v="2"/>
    <x v="0"/>
    <s v="USD"/>
    <x v="2142"/>
    <x v="2143"/>
    <b v="0"/>
    <n v="5"/>
    <x v="1"/>
    <x v="17"/>
    <x v="1659"/>
    <n v="45"/>
    <x v="6"/>
    <x v="16"/>
    <x v="2143"/>
    <x v="2142"/>
  </r>
  <r>
    <x v="2144"/>
    <x v="2144"/>
    <x v="2142"/>
    <n v="35500"/>
    <n v="607"/>
    <x v="2"/>
    <x v="0"/>
    <s v="USD"/>
    <x v="2143"/>
    <x v="2144"/>
    <b v="0"/>
    <n v="24"/>
    <x v="1"/>
    <x v="17"/>
    <x v="1660"/>
    <n v="25.291666666666668"/>
    <x v="6"/>
    <x v="16"/>
    <x v="2144"/>
    <x v="2143"/>
  </r>
  <r>
    <x v="2145"/>
    <x v="2145"/>
    <x v="2143"/>
    <n v="15000"/>
    <n v="4565"/>
    <x v="2"/>
    <x v="0"/>
    <s v="USD"/>
    <x v="2144"/>
    <x v="2145"/>
    <b v="0"/>
    <n v="89"/>
    <x v="1"/>
    <x v="17"/>
    <x v="1661"/>
    <n v="51.292134831460672"/>
    <x v="6"/>
    <x v="16"/>
    <x v="2145"/>
    <x v="2144"/>
  </r>
  <r>
    <x v="2146"/>
    <x v="2146"/>
    <x v="2144"/>
    <n v="5000"/>
    <n v="1"/>
    <x v="2"/>
    <x v="0"/>
    <s v="USD"/>
    <x v="2145"/>
    <x v="2146"/>
    <b v="0"/>
    <n v="1"/>
    <x v="1"/>
    <x v="17"/>
    <x v="459"/>
    <n v="1"/>
    <x v="6"/>
    <x v="16"/>
    <x v="2146"/>
    <x v="2145"/>
  </r>
  <r>
    <x v="2147"/>
    <x v="2147"/>
    <x v="2145"/>
    <n v="390000"/>
    <n v="2716"/>
    <x v="2"/>
    <x v="0"/>
    <s v="USD"/>
    <x v="2146"/>
    <x v="2147"/>
    <b v="0"/>
    <n v="55"/>
    <x v="1"/>
    <x v="17"/>
    <x v="1662"/>
    <n v="49.381818181818183"/>
    <x v="6"/>
    <x v="16"/>
    <x v="2147"/>
    <x v="2146"/>
  </r>
  <r>
    <x v="2148"/>
    <x v="2148"/>
    <x v="2146"/>
    <n v="100"/>
    <n v="2"/>
    <x v="2"/>
    <x v="1"/>
    <s v="GBP"/>
    <x v="2147"/>
    <x v="2148"/>
    <b v="0"/>
    <n v="2"/>
    <x v="1"/>
    <x v="17"/>
    <x v="172"/>
    <n v="1"/>
    <x v="6"/>
    <x v="16"/>
    <x v="2148"/>
    <x v="2147"/>
  </r>
  <r>
    <x v="2149"/>
    <x v="2149"/>
    <x v="2147"/>
    <n v="2000"/>
    <n v="0"/>
    <x v="2"/>
    <x v="0"/>
    <s v="USD"/>
    <x v="2148"/>
    <x v="2149"/>
    <b v="0"/>
    <n v="0"/>
    <x v="1"/>
    <x v="17"/>
    <x v="109"/>
    <e v="#DIV/0!"/>
    <x v="6"/>
    <x v="16"/>
    <x v="2149"/>
    <x v="2148"/>
  </r>
  <r>
    <x v="2150"/>
    <x v="2150"/>
    <x v="2148"/>
    <n v="50000"/>
    <n v="405"/>
    <x v="2"/>
    <x v="10"/>
    <s v="NOK"/>
    <x v="2149"/>
    <x v="2150"/>
    <b v="0"/>
    <n v="4"/>
    <x v="1"/>
    <x v="17"/>
    <x v="1663"/>
    <n v="101.25"/>
    <x v="6"/>
    <x v="16"/>
    <x v="2150"/>
    <x v="2149"/>
  </r>
  <r>
    <x v="2151"/>
    <x v="2151"/>
    <x v="2149"/>
    <n v="45000"/>
    <n v="118"/>
    <x v="2"/>
    <x v="0"/>
    <s v="USD"/>
    <x v="2150"/>
    <x v="2151"/>
    <b v="0"/>
    <n v="6"/>
    <x v="1"/>
    <x v="17"/>
    <x v="1664"/>
    <n v="19.666666666666668"/>
    <x v="6"/>
    <x v="16"/>
    <x v="2151"/>
    <x v="2150"/>
  </r>
  <r>
    <x v="2152"/>
    <x v="2152"/>
    <x v="2150"/>
    <n v="30000"/>
    <n v="50"/>
    <x v="2"/>
    <x v="0"/>
    <s v="USD"/>
    <x v="2151"/>
    <x v="2152"/>
    <b v="0"/>
    <n v="4"/>
    <x v="1"/>
    <x v="17"/>
    <x v="874"/>
    <n v="12.5"/>
    <x v="6"/>
    <x v="16"/>
    <x v="2152"/>
    <x v="2151"/>
  </r>
  <r>
    <x v="2153"/>
    <x v="2153"/>
    <x v="2151"/>
    <n v="372625"/>
    <n v="34"/>
    <x v="2"/>
    <x v="0"/>
    <s v="USD"/>
    <x v="2152"/>
    <x v="2153"/>
    <b v="0"/>
    <n v="4"/>
    <x v="1"/>
    <x v="17"/>
    <x v="1665"/>
    <n v="8.5"/>
    <x v="6"/>
    <x v="16"/>
    <x v="2153"/>
    <x v="2152"/>
  </r>
  <r>
    <x v="2154"/>
    <x v="2154"/>
    <x v="2152"/>
    <n v="250"/>
    <n v="2"/>
    <x v="2"/>
    <x v="0"/>
    <s v="USD"/>
    <x v="2153"/>
    <x v="2154"/>
    <b v="0"/>
    <n v="2"/>
    <x v="1"/>
    <x v="17"/>
    <x v="417"/>
    <n v="1"/>
    <x v="6"/>
    <x v="16"/>
    <x v="2154"/>
    <x v="2153"/>
  </r>
  <r>
    <x v="2155"/>
    <x v="2155"/>
    <x v="2153"/>
    <n v="5000"/>
    <n v="115"/>
    <x v="2"/>
    <x v="1"/>
    <s v="GBP"/>
    <x v="2154"/>
    <x v="2155"/>
    <b v="0"/>
    <n v="5"/>
    <x v="1"/>
    <x v="17"/>
    <x v="1666"/>
    <n v="23"/>
    <x v="6"/>
    <x v="16"/>
    <x v="2155"/>
    <x v="2154"/>
  </r>
  <r>
    <x v="2156"/>
    <x v="2156"/>
    <x v="2154"/>
    <n v="56000"/>
    <n v="1493"/>
    <x v="2"/>
    <x v="0"/>
    <s v="USD"/>
    <x v="2155"/>
    <x v="2156"/>
    <b v="0"/>
    <n v="83"/>
    <x v="1"/>
    <x v="17"/>
    <x v="1667"/>
    <n v="17.987951807228917"/>
    <x v="6"/>
    <x v="16"/>
    <x v="2156"/>
    <x v="2155"/>
  </r>
  <r>
    <x v="2157"/>
    <x v="2157"/>
    <x v="2155"/>
    <n v="75000"/>
    <n v="21144"/>
    <x v="2"/>
    <x v="0"/>
    <s v="USD"/>
    <x v="2156"/>
    <x v="2157"/>
    <b v="0"/>
    <n v="57"/>
    <x v="1"/>
    <x v="17"/>
    <x v="1668"/>
    <n v="370.94736842105266"/>
    <x v="6"/>
    <x v="16"/>
    <x v="2157"/>
    <x v="2156"/>
  </r>
  <r>
    <x v="2158"/>
    <x v="2158"/>
    <x v="2156"/>
    <n v="300000"/>
    <n v="19770.11"/>
    <x v="2"/>
    <x v="0"/>
    <s v="USD"/>
    <x v="2157"/>
    <x v="2158"/>
    <b v="0"/>
    <n v="311"/>
    <x v="1"/>
    <x v="17"/>
    <x v="1669"/>
    <n v="63.569485530546629"/>
    <x v="6"/>
    <x v="16"/>
    <x v="2158"/>
    <x v="2157"/>
  </r>
  <r>
    <x v="2159"/>
    <x v="2159"/>
    <x v="2157"/>
    <n v="3600"/>
    <n v="26"/>
    <x v="2"/>
    <x v="0"/>
    <s v="USD"/>
    <x v="2158"/>
    <x v="2159"/>
    <b v="0"/>
    <n v="2"/>
    <x v="1"/>
    <x v="17"/>
    <x v="1670"/>
    <n v="13"/>
    <x v="6"/>
    <x v="16"/>
    <x v="2159"/>
    <x v="2158"/>
  </r>
  <r>
    <x v="2160"/>
    <x v="2160"/>
    <x v="2158"/>
    <n v="10000"/>
    <n v="85"/>
    <x v="2"/>
    <x v="0"/>
    <s v="USD"/>
    <x v="2159"/>
    <x v="2160"/>
    <b v="0"/>
    <n v="16"/>
    <x v="1"/>
    <x v="17"/>
    <x v="1671"/>
    <n v="5.3125"/>
    <x v="6"/>
    <x v="16"/>
    <x v="2160"/>
    <x v="2159"/>
  </r>
  <r>
    <x v="2161"/>
    <x v="2161"/>
    <x v="2159"/>
    <n v="400"/>
    <n v="463"/>
    <x v="0"/>
    <x v="0"/>
    <s v="USD"/>
    <x v="2160"/>
    <x v="2161"/>
    <b v="0"/>
    <n v="13"/>
    <x v="0"/>
    <x v="11"/>
    <x v="1672"/>
    <n v="35.615384615384613"/>
    <x v="4"/>
    <x v="11"/>
    <x v="2161"/>
    <x v="2160"/>
  </r>
  <r>
    <x v="2162"/>
    <x v="2162"/>
    <x v="2160"/>
    <n v="4500"/>
    <n v="5052"/>
    <x v="0"/>
    <x v="0"/>
    <s v="USD"/>
    <x v="2161"/>
    <x v="2162"/>
    <b v="0"/>
    <n v="58"/>
    <x v="0"/>
    <x v="11"/>
    <x v="1146"/>
    <n v="87.103448275862064"/>
    <x v="4"/>
    <x v="11"/>
    <x v="2162"/>
    <x v="2161"/>
  </r>
  <r>
    <x v="2163"/>
    <x v="2163"/>
    <x v="2161"/>
    <n v="2500"/>
    <n v="3305"/>
    <x v="0"/>
    <x v="0"/>
    <s v="USD"/>
    <x v="2162"/>
    <x v="2163"/>
    <b v="0"/>
    <n v="44"/>
    <x v="0"/>
    <x v="11"/>
    <x v="1673"/>
    <n v="75.11363636363636"/>
    <x v="4"/>
    <x v="11"/>
    <x v="2163"/>
    <x v="2162"/>
  </r>
  <r>
    <x v="2164"/>
    <x v="2164"/>
    <x v="2162"/>
    <n v="5500"/>
    <n v="5645"/>
    <x v="0"/>
    <x v="0"/>
    <s v="USD"/>
    <x v="2163"/>
    <x v="2164"/>
    <b v="0"/>
    <n v="83"/>
    <x v="0"/>
    <x v="11"/>
    <x v="1674"/>
    <n v="68.01204819277109"/>
    <x v="4"/>
    <x v="11"/>
    <x v="2164"/>
    <x v="2163"/>
  </r>
  <r>
    <x v="2165"/>
    <x v="2165"/>
    <x v="2163"/>
    <n v="2500"/>
    <n v="3466"/>
    <x v="0"/>
    <x v="6"/>
    <s v="EUR"/>
    <x v="2164"/>
    <x v="2165"/>
    <b v="0"/>
    <n v="117"/>
    <x v="0"/>
    <x v="11"/>
    <x v="1675"/>
    <n v="29.623931623931625"/>
    <x v="4"/>
    <x v="11"/>
    <x v="2165"/>
    <x v="2164"/>
  </r>
  <r>
    <x v="2166"/>
    <x v="2166"/>
    <x v="2164"/>
    <n v="2000"/>
    <n v="2932"/>
    <x v="0"/>
    <x v="0"/>
    <s v="USD"/>
    <x v="2165"/>
    <x v="2166"/>
    <b v="0"/>
    <n v="32"/>
    <x v="0"/>
    <x v="11"/>
    <x v="1676"/>
    <n v="91.625"/>
    <x v="4"/>
    <x v="11"/>
    <x v="2166"/>
    <x v="2165"/>
  </r>
  <r>
    <x v="2167"/>
    <x v="2167"/>
    <x v="2165"/>
    <n v="150"/>
    <n v="180"/>
    <x v="0"/>
    <x v="0"/>
    <s v="USD"/>
    <x v="2166"/>
    <x v="2167"/>
    <b v="0"/>
    <n v="8"/>
    <x v="0"/>
    <x v="11"/>
    <x v="43"/>
    <n v="22.5"/>
    <x v="4"/>
    <x v="11"/>
    <x v="2167"/>
    <x v="2166"/>
  </r>
  <r>
    <x v="2168"/>
    <x v="2168"/>
    <x v="2166"/>
    <n v="18000"/>
    <n v="21884.69"/>
    <x v="0"/>
    <x v="0"/>
    <s v="USD"/>
    <x v="2167"/>
    <x v="2168"/>
    <b v="0"/>
    <n v="340"/>
    <x v="0"/>
    <x v="11"/>
    <x v="1677"/>
    <n v="64.366735294117646"/>
    <x v="4"/>
    <x v="11"/>
    <x v="2168"/>
    <x v="2167"/>
  </r>
  <r>
    <x v="2169"/>
    <x v="2169"/>
    <x v="2167"/>
    <n v="153"/>
    <n v="153"/>
    <x v="0"/>
    <x v="0"/>
    <s v="USD"/>
    <x v="2168"/>
    <x v="2169"/>
    <b v="0"/>
    <n v="7"/>
    <x v="0"/>
    <x v="11"/>
    <x v="31"/>
    <n v="21.857142857142858"/>
    <x v="4"/>
    <x v="11"/>
    <x v="2169"/>
    <x v="2168"/>
  </r>
  <r>
    <x v="2170"/>
    <x v="2170"/>
    <x v="2168"/>
    <n v="350"/>
    <n v="633"/>
    <x v="0"/>
    <x v="0"/>
    <s v="USD"/>
    <x v="2169"/>
    <x v="2170"/>
    <b v="0"/>
    <n v="19"/>
    <x v="0"/>
    <x v="11"/>
    <x v="1678"/>
    <n v="33.315789473684212"/>
    <x v="4"/>
    <x v="11"/>
    <x v="2170"/>
    <x v="2169"/>
  </r>
  <r>
    <x v="2171"/>
    <x v="2171"/>
    <x v="2169"/>
    <n v="4000"/>
    <n v="4243"/>
    <x v="0"/>
    <x v="0"/>
    <s v="USD"/>
    <x v="2170"/>
    <x v="2171"/>
    <b v="0"/>
    <n v="47"/>
    <x v="0"/>
    <x v="11"/>
    <x v="1679"/>
    <n v="90.276595744680847"/>
    <x v="4"/>
    <x v="11"/>
    <x v="2171"/>
    <x v="2170"/>
  </r>
  <r>
    <x v="2172"/>
    <x v="2172"/>
    <x v="2170"/>
    <n v="1000"/>
    <n v="1000"/>
    <x v="0"/>
    <x v="0"/>
    <s v="USD"/>
    <x v="2171"/>
    <x v="2172"/>
    <b v="0"/>
    <n v="13"/>
    <x v="0"/>
    <x v="11"/>
    <x v="31"/>
    <n v="76.92307692307692"/>
    <x v="4"/>
    <x v="11"/>
    <x v="2172"/>
    <x v="2171"/>
  </r>
  <r>
    <x v="2173"/>
    <x v="2173"/>
    <x v="2171"/>
    <n v="4200"/>
    <n v="5331"/>
    <x v="0"/>
    <x v="0"/>
    <s v="USD"/>
    <x v="2172"/>
    <x v="2173"/>
    <b v="0"/>
    <n v="90"/>
    <x v="0"/>
    <x v="11"/>
    <x v="1680"/>
    <n v="59.233333333333334"/>
    <x v="4"/>
    <x v="11"/>
    <x v="2173"/>
    <x v="2172"/>
  </r>
  <r>
    <x v="2174"/>
    <x v="2174"/>
    <x v="2172"/>
    <n v="4000"/>
    <n v="4119"/>
    <x v="0"/>
    <x v="1"/>
    <s v="GBP"/>
    <x v="2173"/>
    <x v="2174"/>
    <b v="0"/>
    <n v="63"/>
    <x v="0"/>
    <x v="11"/>
    <x v="1681"/>
    <n v="65.38095238095238"/>
    <x v="4"/>
    <x v="11"/>
    <x v="2174"/>
    <x v="2173"/>
  </r>
  <r>
    <x v="2175"/>
    <x v="2175"/>
    <x v="2173"/>
    <n v="700"/>
    <n v="1750"/>
    <x v="0"/>
    <x v="0"/>
    <s v="USD"/>
    <x v="2174"/>
    <x v="2175"/>
    <b v="0"/>
    <n v="26"/>
    <x v="0"/>
    <x v="11"/>
    <x v="1682"/>
    <n v="67.307692307692307"/>
    <x v="4"/>
    <x v="11"/>
    <x v="2175"/>
    <x v="2174"/>
  </r>
  <r>
    <x v="2176"/>
    <x v="2176"/>
    <x v="2174"/>
    <n v="5000"/>
    <n v="6301"/>
    <x v="0"/>
    <x v="0"/>
    <s v="USD"/>
    <x v="2175"/>
    <x v="2176"/>
    <b v="0"/>
    <n v="71"/>
    <x v="0"/>
    <x v="11"/>
    <x v="1683"/>
    <n v="88.74647887323944"/>
    <x v="4"/>
    <x v="11"/>
    <x v="2176"/>
    <x v="2175"/>
  </r>
  <r>
    <x v="2177"/>
    <x v="2177"/>
    <x v="2175"/>
    <n v="2500"/>
    <n v="2503"/>
    <x v="0"/>
    <x v="0"/>
    <s v="USD"/>
    <x v="2176"/>
    <x v="2177"/>
    <b v="0"/>
    <n v="38"/>
    <x v="0"/>
    <x v="11"/>
    <x v="1684"/>
    <n v="65.868421052631575"/>
    <x v="4"/>
    <x v="11"/>
    <x v="2177"/>
    <x v="2176"/>
  </r>
  <r>
    <x v="2178"/>
    <x v="2178"/>
    <x v="2176"/>
    <n v="25000"/>
    <n v="34660"/>
    <x v="0"/>
    <x v="0"/>
    <s v="USD"/>
    <x v="2177"/>
    <x v="2178"/>
    <b v="0"/>
    <n v="859"/>
    <x v="0"/>
    <x v="11"/>
    <x v="1675"/>
    <n v="40.349243306169967"/>
    <x v="4"/>
    <x v="11"/>
    <x v="2178"/>
    <x v="2177"/>
  </r>
  <r>
    <x v="2179"/>
    <x v="2179"/>
    <x v="2177"/>
    <n v="1000"/>
    <n v="1614"/>
    <x v="0"/>
    <x v="0"/>
    <s v="USD"/>
    <x v="2178"/>
    <x v="2179"/>
    <b v="0"/>
    <n v="21"/>
    <x v="0"/>
    <x v="11"/>
    <x v="1685"/>
    <n v="76.857142857142861"/>
    <x v="4"/>
    <x v="11"/>
    <x v="2179"/>
    <x v="2178"/>
  </r>
  <r>
    <x v="2180"/>
    <x v="2180"/>
    <x v="2178"/>
    <n v="5000"/>
    <n v="5359.21"/>
    <x v="0"/>
    <x v="0"/>
    <s v="USD"/>
    <x v="2179"/>
    <x v="2180"/>
    <b v="0"/>
    <n v="78"/>
    <x v="0"/>
    <x v="11"/>
    <x v="1686"/>
    <n v="68.707820512820518"/>
    <x v="4"/>
    <x v="11"/>
    <x v="2180"/>
    <x v="2179"/>
  </r>
  <r>
    <x v="2181"/>
    <x v="2181"/>
    <x v="2179"/>
    <n v="2000"/>
    <n v="3062"/>
    <x v="0"/>
    <x v="0"/>
    <s v="USD"/>
    <x v="2180"/>
    <x v="2181"/>
    <b v="0"/>
    <n v="53"/>
    <x v="0"/>
    <x v="32"/>
    <x v="1687"/>
    <n v="57.773584905660378"/>
    <x v="6"/>
    <x v="16"/>
    <x v="2181"/>
    <x v="2180"/>
  </r>
  <r>
    <x v="2182"/>
    <x v="2182"/>
    <x v="2180"/>
    <n v="3000"/>
    <n v="15725"/>
    <x v="0"/>
    <x v="5"/>
    <s v="CAD"/>
    <x v="2181"/>
    <x v="2182"/>
    <b v="0"/>
    <n v="356"/>
    <x v="0"/>
    <x v="32"/>
    <x v="1688"/>
    <n v="44.171348314606739"/>
    <x v="6"/>
    <x v="16"/>
    <x v="2182"/>
    <x v="2181"/>
  </r>
  <r>
    <x v="2183"/>
    <x v="2183"/>
    <x v="2181"/>
    <n v="1800"/>
    <n v="8807"/>
    <x v="0"/>
    <x v="0"/>
    <s v="USD"/>
    <x v="2182"/>
    <x v="2183"/>
    <b v="0"/>
    <n v="279"/>
    <x v="0"/>
    <x v="32"/>
    <x v="1689"/>
    <n v="31.566308243727597"/>
    <x v="6"/>
    <x v="16"/>
    <x v="2183"/>
    <x v="2182"/>
  </r>
  <r>
    <x v="2184"/>
    <x v="2184"/>
    <x v="2182"/>
    <n v="10000"/>
    <n v="28474"/>
    <x v="0"/>
    <x v="0"/>
    <s v="USD"/>
    <x v="2183"/>
    <x v="2184"/>
    <b v="1"/>
    <n v="266"/>
    <x v="0"/>
    <x v="32"/>
    <x v="1690"/>
    <n v="107.04511278195488"/>
    <x v="6"/>
    <x v="16"/>
    <x v="2184"/>
    <x v="2183"/>
  </r>
  <r>
    <x v="2185"/>
    <x v="2185"/>
    <x v="2183"/>
    <n v="5000"/>
    <n v="92848.5"/>
    <x v="0"/>
    <x v="1"/>
    <s v="GBP"/>
    <x v="2184"/>
    <x v="2185"/>
    <b v="0"/>
    <n v="623"/>
    <x v="0"/>
    <x v="32"/>
    <x v="1691"/>
    <n v="149.03451043338683"/>
    <x v="6"/>
    <x v="16"/>
    <x v="2185"/>
    <x v="2184"/>
  </r>
  <r>
    <x v="2186"/>
    <x v="2186"/>
    <x v="2184"/>
    <n v="20000"/>
    <n v="21935"/>
    <x v="0"/>
    <x v="0"/>
    <s v="USD"/>
    <x v="2185"/>
    <x v="2186"/>
    <b v="0"/>
    <n v="392"/>
    <x v="0"/>
    <x v="32"/>
    <x v="1692"/>
    <n v="55.956632653061227"/>
    <x v="6"/>
    <x v="16"/>
    <x v="2186"/>
    <x v="2185"/>
  </r>
  <r>
    <x v="2187"/>
    <x v="2187"/>
    <x v="2185"/>
    <n v="20000"/>
    <n v="202928.5"/>
    <x v="0"/>
    <x v="0"/>
    <s v="USD"/>
    <x v="2186"/>
    <x v="2187"/>
    <b v="1"/>
    <n v="3562"/>
    <x v="0"/>
    <x v="32"/>
    <x v="1693"/>
    <n v="56.970381807973048"/>
    <x v="6"/>
    <x v="16"/>
    <x v="2187"/>
    <x v="2186"/>
  </r>
  <r>
    <x v="2188"/>
    <x v="2188"/>
    <x v="2186"/>
    <n v="5494"/>
    <n v="22645"/>
    <x v="0"/>
    <x v="2"/>
    <s v="AUD"/>
    <x v="2187"/>
    <x v="2188"/>
    <b v="0"/>
    <n v="514"/>
    <x v="0"/>
    <x v="32"/>
    <x v="1694"/>
    <n v="44.056420233463037"/>
    <x v="6"/>
    <x v="16"/>
    <x v="2188"/>
    <x v="2187"/>
  </r>
  <r>
    <x v="2189"/>
    <x v="2189"/>
    <x v="2187"/>
    <n v="1200"/>
    <n v="6039"/>
    <x v="0"/>
    <x v="1"/>
    <s v="GBP"/>
    <x v="2188"/>
    <x v="2189"/>
    <b v="0"/>
    <n v="88"/>
    <x v="0"/>
    <x v="32"/>
    <x v="1695"/>
    <n v="68.625"/>
    <x v="6"/>
    <x v="16"/>
    <x v="2189"/>
    <x v="2188"/>
  </r>
  <r>
    <x v="2190"/>
    <x v="2190"/>
    <x v="2188"/>
    <n v="19000"/>
    <n v="35076"/>
    <x v="0"/>
    <x v="0"/>
    <s v="USD"/>
    <x v="2189"/>
    <x v="2190"/>
    <b v="0"/>
    <n v="537"/>
    <x v="0"/>
    <x v="32"/>
    <x v="1696"/>
    <n v="65.318435754189949"/>
    <x v="6"/>
    <x v="16"/>
    <x v="2190"/>
    <x v="2189"/>
  </r>
  <r>
    <x v="2191"/>
    <x v="2191"/>
    <x v="2189"/>
    <n v="750"/>
    <n v="898"/>
    <x v="0"/>
    <x v="1"/>
    <s v="GBP"/>
    <x v="2190"/>
    <x v="2191"/>
    <b v="0"/>
    <n v="25"/>
    <x v="0"/>
    <x v="32"/>
    <x v="1697"/>
    <n v="35.92"/>
    <x v="6"/>
    <x v="16"/>
    <x v="2191"/>
    <x v="2190"/>
  </r>
  <r>
    <x v="2192"/>
    <x v="2192"/>
    <x v="2190"/>
    <n v="12000"/>
    <n v="129748.82"/>
    <x v="0"/>
    <x v="1"/>
    <s v="GBP"/>
    <x v="2191"/>
    <x v="2192"/>
    <b v="0"/>
    <n v="3238"/>
    <x v="0"/>
    <x v="32"/>
    <x v="1698"/>
    <n v="40.070667078443485"/>
    <x v="6"/>
    <x v="16"/>
    <x v="2192"/>
    <x v="2191"/>
  </r>
  <r>
    <x v="2193"/>
    <x v="2193"/>
    <x v="2191"/>
    <n v="15000"/>
    <n v="67856"/>
    <x v="0"/>
    <x v="0"/>
    <s v="USD"/>
    <x v="2192"/>
    <x v="2193"/>
    <b v="0"/>
    <n v="897"/>
    <x v="0"/>
    <x v="32"/>
    <x v="1699"/>
    <n v="75.647714604236342"/>
    <x v="6"/>
    <x v="16"/>
    <x v="2193"/>
    <x v="2192"/>
  </r>
  <r>
    <x v="2194"/>
    <x v="2194"/>
    <x v="2192"/>
    <n v="10000"/>
    <n v="53737"/>
    <x v="0"/>
    <x v="0"/>
    <s v="USD"/>
    <x v="2193"/>
    <x v="2194"/>
    <b v="0"/>
    <n v="878"/>
    <x v="0"/>
    <x v="32"/>
    <x v="1700"/>
    <n v="61.203872437357631"/>
    <x v="6"/>
    <x v="16"/>
    <x v="2194"/>
    <x v="2193"/>
  </r>
  <r>
    <x v="2195"/>
    <x v="2195"/>
    <x v="2193"/>
    <n v="4600"/>
    <n v="5535"/>
    <x v="0"/>
    <x v="0"/>
    <s v="USD"/>
    <x v="2194"/>
    <x v="2195"/>
    <b v="0"/>
    <n v="115"/>
    <x v="0"/>
    <x v="32"/>
    <x v="1187"/>
    <n v="48.130434782608695"/>
    <x v="6"/>
    <x v="16"/>
    <x v="2195"/>
    <x v="2194"/>
  </r>
  <r>
    <x v="2196"/>
    <x v="2196"/>
    <x v="2194"/>
    <n v="14000"/>
    <n v="15937"/>
    <x v="0"/>
    <x v="0"/>
    <s v="USD"/>
    <x v="2195"/>
    <x v="2196"/>
    <b v="0"/>
    <n v="234"/>
    <x v="0"/>
    <x v="32"/>
    <x v="1701"/>
    <n v="68.106837606837601"/>
    <x v="6"/>
    <x v="16"/>
    <x v="2196"/>
    <x v="2195"/>
  </r>
  <r>
    <x v="2197"/>
    <x v="2197"/>
    <x v="2195"/>
    <n v="30000"/>
    <n v="285309.33"/>
    <x v="0"/>
    <x v="0"/>
    <s v="USD"/>
    <x v="2196"/>
    <x v="2197"/>
    <b v="0"/>
    <n v="4330"/>
    <x v="0"/>
    <x v="32"/>
    <x v="1702"/>
    <n v="65.891300230946882"/>
    <x v="6"/>
    <x v="16"/>
    <x v="2197"/>
    <x v="2196"/>
  </r>
  <r>
    <x v="2198"/>
    <x v="2198"/>
    <x v="2196"/>
    <n v="40000"/>
    <n v="53157"/>
    <x v="0"/>
    <x v="0"/>
    <s v="USD"/>
    <x v="2197"/>
    <x v="2198"/>
    <b v="0"/>
    <n v="651"/>
    <x v="0"/>
    <x v="32"/>
    <x v="1703"/>
    <n v="81.654377880184327"/>
    <x v="6"/>
    <x v="16"/>
    <x v="2198"/>
    <x v="2197"/>
  </r>
  <r>
    <x v="2199"/>
    <x v="2199"/>
    <x v="2197"/>
    <n v="9000"/>
    <n v="13228"/>
    <x v="0"/>
    <x v="17"/>
    <s v="EUR"/>
    <x v="2198"/>
    <x v="2199"/>
    <b v="1"/>
    <n v="251"/>
    <x v="0"/>
    <x v="32"/>
    <x v="1704"/>
    <n v="52.701195219123505"/>
    <x v="6"/>
    <x v="16"/>
    <x v="2199"/>
    <x v="2198"/>
  </r>
  <r>
    <x v="2200"/>
    <x v="2200"/>
    <x v="2198"/>
    <n v="2000"/>
    <n v="10843"/>
    <x v="0"/>
    <x v="1"/>
    <s v="GBP"/>
    <x v="2199"/>
    <x v="2200"/>
    <b v="0"/>
    <n v="263"/>
    <x v="0"/>
    <x v="32"/>
    <x v="1705"/>
    <n v="41.228136882129277"/>
    <x v="6"/>
    <x v="16"/>
    <x v="2200"/>
    <x v="2199"/>
  </r>
  <r>
    <x v="2201"/>
    <x v="2201"/>
    <x v="2199"/>
    <n v="110"/>
    <n v="420.99"/>
    <x v="0"/>
    <x v="1"/>
    <s v="GBP"/>
    <x v="2200"/>
    <x v="2201"/>
    <b v="0"/>
    <n v="28"/>
    <x v="0"/>
    <x v="15"/>
    <x v="1706"/>
    <n v="15.035357142857142"/>
    <x v="4"/>
    <x v="14"/>
    <x v="2201"/>
    <x v="2200"/>
  </r>
  <r>
    <x v="2202"/>
    <x v="2202"/>
    <x v="2200"/>
    <n v="4000"/>
    <n v="28167.25"/>
    <x v="0"/>
    <x v="0"/>
    <s v="USD"/>
    <x v="2201"/>
    <x v="2202"/>
    <b v="0"/>
    <n v="721"/>
    <x v="0"/>
    <x v="15"/>
    <x v="1707"/>
    <n v="39.066920943134534"/>
    <x v="4"/>
    <x v="14"/>
    <x v="2202"/>
    <x v="2201"/>
  </r>
  <r>
    <x v="2203"/>
    <x v="2203"/>
    <x v="2201"/>
    <n v="2000"/>
    <n v="2191"/>
    <x v="0"/>
    <x v="5"/>
    <s v="CAD"/>
    <x v="2202"/>
    <x v="2203"/>
    <b v="0"/>
    <n v="50"/>
    <x v="0"/>
    <x v="15"/>
    <x v="1708"/>
    <n v="43.82"/>
    <x v="4"/>
    <x v="14"/>
    <x v="2203"/>
    <x v="2202"/>
  </r>
  <r>
    <x v="2204"/>
    <x v="2204"/>
    <x v="2202"/>
    <n v="1500"/>
    <n v="1993"/>
    <x v="0"/>
    <x v="0"/>
    <s v="USD"/>
    <x v="2203"/>
    <x v="2204"/>
    <b v="0"/>
    <n v="73"/>
    <x v="0"/>
    <x v="15"/>
    <x v="1709"/>
    <n v="27.301369863013697"/>
    <x v="4"/>
    <x v="14"/>
    <x v="2204"/>
    <x v="2203"/>
  </r>
  <r>
    <x v="2205"/>
    <x v="2205"/>
    <x v="2203"/>
    <n v="750"/>
    <n v="1140"/>
    <x v="0"/>
    <x v="0"/>
    <s v="USD"/>
    <x v="2204"/>
    <x v="2205"/>
    <b v="0"/>
    <n v="27"/>
    <x v="0"/>
    <x v="15"/>
    <x v="1710"/>
    <n v="42.222222222222221"/>
    <x v="4"/>
    <x v="14"/>
    <x v="2205"/>
    <x v="2204"/>
  </r>
  <r>
    <x v="2206"/>
    <x v="2206"/>
    <x v="2204"/>
    <n v="1100"/>
    <n v="1130"/>
    <x v="0"/>
    <x v="0"/>
    <s v="USD"/>
    <x v="2205"/>
    <x v="2206"/>
    <b v="0"/>
    <n v="34"/>
    <x v="0"/>
    <x v="15"/>
    <x v="1711"/>
    <n v="33.235294117647058"/>
    <x v="4"/>
    <x v="14"/>
    <x v="2206"/>
    <x v="2205"/>
  </r>
  <r>
    <x v="2207"/>
    <x v="2207"/>
    <x v="2205"/>
    <n v="2000"/>
    <n v="2000"/>
    <x v="0"/>
    <x v="0"/>
    <s v="USD"/>
    <x v="2206"/>
    <x v="2207"/>
    <b v="0"/>
    <n v="7"/>
    <x v="0"/>
    <x v="15"/>
    <x v="31"/>
    <n v="285.71428571428572"/>
    <x v="4"/>
    <x v="14"/>
    <x v="2207"/>
    <x v="2206"/>
  </r>
  <r>
    <x v="2208"/>
    <x v="2208"/>
    <x v="2206"/>
    <n v="1000"/>
    <n v="1016"/>
    <x v="0"/>
    <x v="0"/>
    <s v="USD"/>
    <x v="2207"/>
    <x v="2208"/>
    <b v="0"/>
    <n v="24"/>
    <x v="0"/>
    <x v="15"/>
    <x v="264"/>
    <n v="42.333333333333336"/>
    <x v="4"/>
    <x v="14"/>
    <x v="2208"/>
    <x v="2207"/>
  </r>
  <r>
    <x v="2209"/>
    <x v="2209"/>
    <x v="2207"/>
    <n v="500"/>
    <n v="754"/>
    <x v="0"/>
    <x v="1"/>
    <s v="GBP"/>
    <x v="2208"/>
    <x v="2209"/>
    <b v="0"/>
    <n v="15"/>
    <x v="0"/>
    <x v="15"/>
    <x v="1712"/>
    <n v="50.266666666666666"/>
    <x v="4"/>
    <x v="14"/>
    <x v="2209"/>
    <x v="2208"/>
  </r>
  <r>
    <x v="2210"/>
    <x v="2210"/>
    <x v="2208"/>
    <n v="4000"/>
    <n v="4457"/>
    <x v="0"/>
    <x v="0"/>
    <s v="USD"/>
    <x v="2209"/>
    <x v="2210"/>
    <b v="0"/>
    <n v="72"/>
    <x v="0"/>
    <x v="15"/>
    <x v="1713"/>
    <n v="61.902777777777779"/>
    <x v="4"/>
    <x v="14"/>
    <x v="2210"/>
    <x v="2209"/>
  </r>
  <r>
    <x v="2211"/>
    <x v="2211"/>
    <x v="2209"/>
    <n v="2500"/>
    <n v="4890"/>
    <x v="0"/>
    <x v="0"/>
    <s v="USD"/>
    <x v="2210"/>
    <x v="2211"/>
    <b v="0"/>
    <n v="120"/>
    <x v="0"/>
    <x v="15"/>
    <x v="1714"/>
    <n v="40.75"/>
    <x v="4"/>
    <x v="14"/>
    <x v="2211"/>
    <x v="2210"/>
  </r>
  <r>
    <x v="2212"/>
    <x v="2212"/>
    <x v="2210"/>
    <n v="6000"/>
    <n v="6863"/>
    <x v="0"/>
    <x v="0"/>
    <s v="USD"/>
    <x v="2211"/>
    <x v="2212"/>
    <b v="0"/>
    <n v="123"/>
    <x v="0"/>
    <x v="15"/>
    <x v="1715"/>
    <n v="55.796747967479675"/>
    <x v="4"/>
    <x v="14"/>
    <x v="2212"/>
    <x v="2211"/>
  </r>
  <r>
    <x v="2213"/>
    <x v="2213"/>
    <x v="2211"/>
    <n v="5"/>
    <n v="10"/>
    <x v="0"/>
    <x v="0"/>
    <s v="USD"/>
    <x v="2212"/>
    <x v="2213"/>
    <b v="0"/>
    <n v="1"/>
    <x v="0"/>
    <x v="15"/>
    <x v="1716"/>
    <n v="10"/>
    <x v="4"/>
    <x v="14"/>
    <x v="2213"/>
    <x v="2212"/>
  </r>
  <r>
    <x v="2214"/>
    <x v="2214"/>
    <x v="2212"/>
    <n v="600"/>
    <n v="1755.01"/>
    <x v="0"/>
    <x v="0"/>
    <s v="USD"/>
    <x v="2213"/>
    <x v="2214"/>
    <b v="0"/>
    <n v="24"/>
    <x v="0"/>
    <x v="15"/>
    <x v="1717"/>
    <n v="73.125416666666666"/>
    <x v="4"/>
    <x v="14"/>
    <x v="2214"/>
    <x v="2213"/>
  </r>
  <r>
    <x v="2215"/>
    <x v="2215"/>
    <x v="2213"/>
    <n v="550"/>
    <n v="860"/>
    <x v="0"/>
    <x v="0"/>
    <s v="USD"/>
    <x v="2214"/>
    <x v="2215"/>
    <b v="0"/>
    <n v="33"/>
    <x v="0"/>
    <x v="15"/>
    <x v="1718"/>
    <n v="26.060606060606062"/>
    <x v="4"/>
    <x v="14"/>
    <x v="2215"/>
    <x v="2214"/>
  </r>
  <r>
    <x v="2216"/>
    <x v="2216"/>
    <x v="2214"/>
    <n v="300"/>
    <n v="317"/>
    <x v="0"/>
    <x v="0"/>
    <s v="USD"/>
    <x v="2215"/>
    <x v="2216"/>
    <b v="0"/>
    <n v="14"/>
    <x v="0"/>
    <x v="15"/>
    <x v="1719"/>
    <n v="22.642857142857142"/>
    <x v="4"/>
    <x v="14"/>
    <x v="2216"/>
    <x v="2215"/>
  </r>
  <r>
    <x v="2217"/>
    <x v="2217"/>
    <x v="2215"/>
    <n v="420"/>
    <n v="425"/>
    <x v="0"/>
    <x v="0"/>
    <s v="USD"/>
    <x v="2216"/>
    <x v="2217"/>
    <b v="0"/>
    <n v="9"/>
    <x v="0"/>
    <x v="15"/>
    <x v="1720"/>
    <n v="47.222222222222221"/>
    <x v="4"/>
    <x v="14"/>
    <x v="2217"/>
    <x v="2216"/>
  </r>
  <r>
    <x v="2218"/>
    <x v="2218"/>
    <x v="2216"/>
    <n v="2000"/>
    <n v="2456.66"/>
    <x v="0"/>
    <x v="0"/>
    <s v="USD"/>
    <x v="2217"/>
    <x v="2218"/>
    <b v="0"/>
    <n v="76"/>
    <x v="0"/>
    <x v="15"/>
    <x v="1721"/>
    <n v="32.324473684210524"/>
    <x v="4"/>
    <x v="14"/>
    <x v="2218"/>
    <x v="2217"/>
  </r>
  <r>
    <x v="2219"/>
    <x v="2219"/>
    <x v="2217"/>
    <n v="1000"/>
    <n v="1015"/>
    <x v="0"/>
    <x v="0"/>
    <s v="USD"/>
    <x v="2218"/>
    <x v="2219"/>
    <b v="0"/>
    <n v="19"/>
    <x v="0"/>
    <x v="15"/>
    <x v="1240"/>
    <n v="53.421052631578945"/>
    <x v="4"/>
    <x v="14"/>
    <x v="2219"/>
    <x v="2218"/>
  </r>
  <r>
    <x v="2220"/>
    <x v="2220"/>
    <x v="2218"/>
    <n v="3500"/>
    <n v="3540"/>
    <x v="0"/>
    <x v="0"/>
    <s v="USD"/>
    <x v="2219"/>
    <x v="2220"/>
    <b v="0"/>
    <n v="69"/>
    <x v="0"/>
    <x v="15"/>
    <x v="1722"/>
    <n v="51.304347826086953"/>
    <x v="4"/>
    <x v="14"/>
    <x v="2220"/>
    <x v="2219"/>
  </r>
  <r>
    <x v="2221"/>
    <x v="2221"/>
    <x v="2219"/>
    <n v="7500"/>
    <n v="8109"/>
    <x v="0"/>
    <x v="0"/>
    <s v="USD"/>
    <x v="2220"/>
    <x v="2221"/>
    <b v="0"/>
    <n v="218"/>
    <x v="0"/>
    <x v="32"/>
    <x v="1723"/>
    <n v="37.197247706422019"/>
    <x v="6"/>
    <x v="16"/>
    <x v="2221"/>
    <x v="2220"/>
  </r>
  <r>
    <x v="2222"/>
    <x v="2222"/>
    <x v="2220"/>
    <n v="500"/>
    <n v="813"/>
    <x v="0"/>
    <x v="0"/>
    <s v="USD"/>
    <x v="2221"/>
    <x v="2222"/>
    <b v="0"/>
    <n v="30"/>
    <x v="0"/>
    <x v="32"/>
    <x v="1724"/>
    <n v="27.1"/>
    <x v="6"/>
    <x v="16"/>
    <x v="2222"/>
    <x v="2221"/>
  </r>
  <r>
    <x v="2223"/>
    <x v="2223"/>
    <x v="2221"/>
    <n v="19500"/>
    <n v="20631"/>
    <x v="0"/>
    <x v="5"/>
    <s v="CAD"/>
    <x v="2222"/>
    <x v="2223"/>
    <b v="0"/>
    <n v="100"/>
    <x v="0"/>
    <x v="32"/>
    <x v="1725"/>
    <n v="206.31"/>
    <x v="6"/>
    <x v="16"/>
    <x v="2223"/>
    <x v="2222"/>
  </r>
  <r>
    <x v="2224"/>
    <x v="2224"/>
    <x v="2222"/>
    <n v="10000"/>
    <n v="24315"/>
    <x v="0"/>
    <x v="0"/>
    <s v="USD"/>
    <x v="2223"/>
    <x v="2224"/>
    <b v="0"/>
    <n v="296"/>
    <x v="0"/>
    <x v="32"/>
    <x v="1726"/>
    <n v="82.145270270270274"/>
    <x v="6"/>
    <x v="16"/>
    <x v="2224"/>
    <x v="2223"/>
  </r>
  <r>
    <x v="2225"/>
    <x v="2225"/>
    <x v="2223"/>
    <n v="21000"/>
    <n v="198415.01"/>
    <x v="0"/>
    <x v="1"/>
    <s v="GBP"/>
    <x v="2224"/>
    <x v="2225"/>
    <b v="0"/>
    <n v="1204"/>
    <x v="0"/>
    <x v="32"/>
    <x v="1727"/>
    <n v="164.79651993355483"/>
    <x v="6"/>
    <x v="16"/>
    <x v="2225"/>
    <x v="2224"/>
  </r>
  <r>
    <x v="2226"/>
    <x v="2226"/>
    <x v="2224"/>
    <n v="18000"/>
    <n v="19523.310000000001"/>
    <x v="0"/>
    <x v="0"/>
    <s v="USD"/>
    <x v="2225"/>
    <x v="2226"/>
    <b v="0"/>
    <n v="321"/>
    <x v="0"/>
    <x v="32"/>
    <x v="1728"/>
    <n v="60.820280373831778"/>
    <x v="6"/>
    <x v="16"/>
    <x v="2226"/>
    <x v="2225"/>
  </r>
  <r>
    <x v="2227"/>
    <x v="2227"/>
    <x v="2225"/>
    <n v="13000"/>
    <n v="20459"/>
    <x v="0"/>
    <x v="1"/>
    <s v="GBP"/>
    <x v="2226"/>
    <x v="2227"/>
    <b v="0"/>
    <n v="301"/>
    <x v="0"/>
    <x v="32"/>
    <x v="1729"/>
    <n v="67.970099667774093"/>
    <x v="6"/>
    <x v="16"/>
    <x v="2227"/>
    <x v="2226"/>
  </r>
  <r>
    <x v="2228"/>
    <x v="2228"/>
    <x v="2226"/>
    <n v="1000"/>
    <n v="11744.9"/>
    <x v="0"/>
    <x v="12"/>
    <s v="EUR"/>
    <x v="2227"/>
    <x v="2228"/>
    <b v="0"/>
    <n v="144"/>
    <x v="0"/>
    <x v="32"/>
    <x v="1730"/>
    <n v="81.561805555555551"/>
    <x v="6"/>
    <x v="16"/>
    <x v="2228"/>
    <x v="2227"/>
  </r>
  <r>
    <x v="2229"/>
    <x v="2229"/>
    <x v="2227"/>
    <n v="8012"/>
    <n v="13704.33"/>
    <x v="0"/>
    <x v="0"/>
    <s v="USD"/>
    <x v="2228"/>
    <x v="2229"/>
    <b v="0"/>
    <n v="539"/>
    <x v="0"/>
    <x v="32"/>
    <x v="1731"/>
    <n v="25.42547309833024"/>
    <x v="6"/>
    <x v="16"/>
    <x v="2229"/>
    <x v="2228"/>
  </r>
  <r>
    <x v="2230"/>
    <x v="2230"/>
    <x v="2228"/>
    <n v="8500"/>
    <n v="10706"/>
    <x v="0"/>
    <x v="0"/>
    <s v="USD"/>
    <x v="2229"/>
    <x v="2230"/>
    <b v="0"/>
    <n v="498"/>
    <x v="0"/>
    <x v="32"/>
    <x v="1732"/>
    <n v="21.497991967871485"/>
    <x v="6"/>
    <x v="16"/>
    <x v="2230"/>
    <x v="2229"/>
  </r>
  <r>
    <x v="2231"/>
    <x v="2231"/>
    <x v="2229"/>
    <n v="2500"/>
    <n v="30303.24"/>
    <x v="0"/>
    <x v="0"/>
    <s v="USD"/>
    <x v="2230"/>
    <x v="2231"/>
    <b v="0"/>
    <n v="1113"/>
    <x v="0"/>
    <x v="32"/>
    <x v="1733"/>
    <n v="27.226630727762803"/>
    <x v="6"/>
    <x v="16"/>
    <x v="2231"/>
    <x v="2230"/>
  </r>
  <r>
    <x v="2232"/>
    <x v="2232"/>
    <x v="2230"/>
    <n v="5000"/>
    <n v="24790"/>
    <x v="0"/>
    <x v="0"/>
    <s v="USD"/>
    <x v="2231"/>
    <x v="2232"/>
    <b v="0"/>
    <n v="988"/>
    <x v="0"/>
    <x v="32"/>
    <x v="1734"/>
    <n v="25.091093117408906"/>
    <x v="6"/>
    <x v="16"/>
    <x v="2232"/>
    <x v="2231"/>
  </r>
  <r>
    <x v="2233"/>
    <x v="2233"/>
    <x v="2231"/>
    <n v="2500"/>
    <n v="8301"/>
    <x v="0"/>
    <x v="1"/>
    <s v="GBP"/>
    <x v="2232"/>
    <x v="2233"/>
    <b v="0"/>
    <n v="391"/>
    <x v="0"/>
    <x v="32"/>
    <x v="1735"/>
    <n v="21.230179028132991"/>
    <x v="6"/>
    <x v="16"/>
    <x v="2233"/>
    <x v="2232"/>
  </r>
  <r>
    <x v="2234"/>
    <x v="2234"/>
    <x v="2232"/>
    <n v="100"/>
    <n v="1165"/>
    <x v="0"/>
    <x v="0"/>
    <s v="USD"/>
    <x v="2233"/>
    <x v="2234"/>
    <b v="0"/>
    <n v="28"/>
    <x v="0"/>
    <x v="32"/>
    <x v="1736"/>
    <n v="41.607142857142854"/>
    <x v="6"/>
    <x v="16"/>
    <x v="2234"/>
    <x v="2233"/>
  </r>
  <r>
    <x v="2235"/>
    <x v="2235"/>
    <x v="2233"/>
    <n v="13000"/>
    <n v="19931"/>
    <x v="0"/>
    <x v="5"/>
    <s v="CAD"/>
    <x v="2234"/>
    <x v="2235"/>
    <b v="0"/>
    <n v="147"/>
    <x v="0"/>
    <x v="32"/>
    <x v="1737"/>
    <n v="135.58503401360545"/>
    <x v="6"/>
    <x v="16"/>
    <x v="2235"/>
    <x v="2234"/>
  </r>
  <r>
    <x v="2236"/>
    <x v="2236"/>
    <x v="2234"/>
    <n v="2800"/>
    <n v="15039"/>
    <x v="0"/>
    <x v="0"/>
    <s v="USD"/>
    <x v="2235"/>
    <x v="2236"/>
    <b v="0"/>
    <n v="680"/>
    <x v="0"/>
    <x v="32"/>
    <x v="1738"/>
    <n v="22.116176470588236"/>
    <x v="6"/>
    <x v="16"/>
    <x v="2236"/>
    <x v="2235"/>
  </r>
  <r>
    <x v="2237"/>
    <x v="2237"/>
    <x v="2235"/>
    <n v="18000"/>
    <n v="63527"/>
    <x v="0"/>
    <x v="0"/>
    <s v="USD"/>
    <x v="2236"/>
    <x v="2237"/>
    <b v="0"/>
    <n v="983"/>
    <x v="0"/>
    <x v="32"/>
    <x v="1739"/>
    <n v="64.625635808748726"/>
    <x v="6"/>
    <x v="16"/>
    <x v="2237"/>
    <x v="2236"/>
  </r>
  <r>
    <x v="2238"/>
    <x v="2238"/>
    <x v="2236"/>
    <n v="4000"/>
    <n v="5496"/>
    <x v="0"/>
    <x v="12"/>
    <s v="EUR"/>
    <x v="2237"/>
    <x v="2238"/>
    <b v="0"/>
    <n v="79"/>
    <x v="0"/>
    <x v="32"/>
    <x v="1740"/>
    <n v="69.569620253164558"/>
    <x v="6"/>
    <x v="16"/>
    <x v="2238"/>
    <x v="2237"/>
  </r>
  <r>
    <x v="2239"/>
    <x v="2239"/>
    <x v="2237"/>
    <n v="25000"/>
    <n v="32006.67"/>
    <x v="0"/>
    <x v="0"/>
    <s v="USD"/>
    <x v="2238"/>
    <x v="2239"/>
    <b v="0"/>
    <n v="426"/>
    <x v="0"/>
    <x v="32"/>
    <x v="1741"/>
    <n v="75.133028169014082"/>
    <x v="6"/>
    <x v="16"/>
    <x v="2239"/>
    <x v="2238"/>
  </r>
  <r>
    <x v="2240"/>
    <x v="2240"/>
    <x v="2238"/>
    <n v="5000"/>
    <n v="13534"/>
    <x v="0"/>
    <x v="0"/>
    <s v="USD"/>
    <x v="2239"/>
    <x v="2240"/>
    <b v="0"/>
    <n v="96"/>
    <x v="0"/>
    <x v="32"/>
    <x v="1742"/>
    <n v="140.97916666666666"/>
    <x v="6"/>
    <x v="16"/>
    <x v="2240"/>
    <x v="2239"/>
  </r>
  <r>
    <x v="2241"/>
    <x v="2241"/>
    <x v="2239"/>
    <n v="1000"/>
    <n v="8064"/>
    <x v="0"/>
    <x v="1"/>
    <s v="GBP"/>
    <x v="2240"/>
    <x v="2241"/>
    <b v="0"/>
    <n v="163"/>
    <x v="0"/>
    <x v="32"/>
    <x v="1743"/>
    <n v="49.472392638036808"/>
    <x v="6"/>
    <x v="16"/>
    <x v="2241"/>
    <x v="2240"/>
  </r>
  <r>
    <x v="2242"/>
    <x v="2242"/>
    <x v="2240"/>
    <n v="10000"/>
    <n v="136009.76"/>
    <x v="0"/>
    <x v="0"/>
    <s v="USD"/>
    <x v="2241"/>
    <x v="2242"/>
    <b v="0"/>
    <n v="2525"/>
    <x v="0"/>
    <x v="32"/>
    <x v="1744"/>
    <n v="53.865251485148519"/>
    <x v="6"/>
    <x v="16"/>
    <x v="2242"/>
    <x v="2241"/>
  </r>
  <r>
    <x v="2243"/>
    <x v="2243"/>
    <x v="2241"/>
    <n v="1"/>
    <n v="9302.5"/>
    <x v="0"/>
    <x v="0"/>
    <s v="USD"/>
    <x v="2242"/>
    <x v="2243"/>
    <b v="0"/>
    <n v="2035"/>
    <x v="0"/>
    <x v="32"/>
    <x v="1745"/>
    <n v="4.5712530712530715"/>
    <x v="6"/>
    <x v="16"/>
    <x v="2243"/>
    <x v="2242"/>
  </r>
  <r>
    <x v="2244"/>
    <x v="2244"/>
    <x v="2242"/>
    <n v="5000"/>
    <n v="18851"/>
    <x v="0"/>
    <x v="0"/>
    <s v="USD"/>
    <x v="2243"/>
    <x v="2244"/>
    <b v="0"/>
    <n v="290"/>
    <x v="0"/>
    <x v="32"/>
    <x v="1746"/>
    <n v="65.00344827586207"/>
    <x v="6"/>
    <x v="16"/>
    <x v="2244"/>
    <x v="2243"/>
  </r>
  <r>
    <x v="2245"/>
    <x v="2245"/>
    <x v="2243"/>
    <n v="4000"/>
    <n v="105881"/>
    <x v="0"/>
    <x v="0"/>
    <s v="USD"/>
    <x v="2244"/>
    <x v="2245"/>
    <b v="0"/>
    <n v="1980"/>
    <x v="0"/>
    <x v="32"/>
    <x v="1747"/>
    <n v="53.475252525252522"/>
    <x v="6"/>
    <x v="16"/>
    <x v="2245"/>
    <x v="2244"/>
  </r>
  <r>
    <x v="2246"/>
    <x v="2246"/>
    <x v="2244"/>
    <n v="2500"/>
    <n v="2503"/>
    <x v="0"/>
    <x v="1"/>
    <s v="GBP"/>
    <x v="2245"/>
    <x v="2246"/>
    <b v="0"/>
    <n v="57"/>
    <x v="0"/>
    <x v="32"/>
    <x v="1684"/>
    <n v="43.912280701754383"/>
    <x v="6"/>
    <x v="16"/>
    <x v="2246"/>
    <x v="2245"/>
  </r>
  <r>
    <x v="2247"/>
    <x v="2247"/>
    <x v="2245"/>
    <n v="18500"/>
    <n v="19324"/>
    <x v="0"/>
    <x v="0"/>
    <s v="USD"/>
    <x v="2246"/>
    <x v="2247"/>
    <b v="0"/>
    <n v="380"/>
    <x v="0"/>
    <x v="32"/>
    <x v="1748"/>
    <n v="50.852631578947367"/>
    <x v="6"/>
    <x v="16"/>
    <x v="2247"/>
    <x v="2246"/>
  </r>
  <r>
    <x v="2248"/>
    <x v="2248"/>
    <x v="2246"/>
    <n v="7000"/>
    <n v="7505"/>
    <x v="0"/>
    <x v="1"/>
    <s v="GBP"/>
    <x v="2247"/>
    <x v="2248"/>
    <b v="0"/>
    <n v="128"/>
    <x v="0"/>
    <x v="32"/>
    <x v="1749"/>
    <n v="58.6328125"/>
    <x v="6"/>
    <x v="16"/>
    <x v="2248"/>
    <x v="2247"/>
  </r>
  <r>
    <x v="2249"/>
    <x v="2249"/>
    <x v="2247"/>
    <n v="3500"/>
    <n v="5907"/>
    <x v="0"/>
    <x v="0"/>
    <s v="USD"/>
    <x v="2248"/>
    <x v="2249"/>
    <b v="0"/>
    <n v="180"/>
    <x v="0"/>
    <x v="32"/>
    <x v="1750"/>
    <n v="32.81666666666667"/>
    <x v="6"/>
    <x v="16"/>
    <x v="2249"/>
    <x v="2248"/>
  </r>
  <r>
    <x v="2250"/>
    <x v="2250"/>
    <x v="2248"/>
    <n v="25000"/>
    <n v="243778"/>
    <x v="0"/>
    <x v="0"/>
    <s v="USD"/>
    <x v="2249"/>
    <x v="2250"/>
    <b v="0"/>
    <n v="571"/>
    <x v="0"/>
    <x v="32"/>
    <x v="1751"/>
    <n v="426.93169877408059"/>
    <x v="6"/>
    <x v="16"/>
    <x v="2250"/>
    <x v="2249"/>
  </r>
  <r>
    <x v="2251"/>
    <x v="2251"/>
    <x v="2249"/>
    <n v="8500"/>
    <n v="11428.19"/>
    <x v="0"/>
    <x v="0"/>
    <s v="USD"/>
    <x v="2250"/>
    <x v="2251"/>
    <b v="0"/>
    <n v="480"/>
    <x v="0"/>
    <x v="32"/>
    <x v="1752"/>
    <n v="23.808729166666669"/>
    <x v="6"/>
    <x v="16"/>
    <x v="2251"/>
    <x v="2250"/>
  </r>
  <r>
    <x v="2252"/>
    <x v="2252"/>
    <x v="2250"/>
    <n v="9000"/>
    <n v="24505"/>
    <x v="0"/>
    <x v="3"/>
    <s v="EUR"/>
    <x v="2251"/>
    <x v="2252"/>
    <b v="0"/>
    <n v="249"/>
    <x v="0"/>
    <x v="32"/>
    <x v="1753"/>
    <n v="98.413654618473899"/>
    <x v="6"/>
    <x v="16"/>
    <x v="2252"/>
    <x v="2251"/>
  </r>
  <r>
    <x v="2253"/>
    <x v="2253"/>
    <x v="2251"/>
    <n v="8000"/>
    <n v="9015"/>
    <x v="0"/>
    <x v="0"/>
    <s v="USD"/>
    <x v="2252"/>
    <x v="2253"/>
    <b v="0"/>
    <n v="84"/>
    <x v="0"/>
    <x v="32"/>
    <x v="1754"/>
    <n v="107.32142857142857"/>
    <x v="6"/>
    <x v="16"/>
    <x v="2253"/>
    <x v="2252"/>
  </r>
  <r>
    <x v="2254"/>
    <x v="2254"/>
    <x v="2252"/>
    <n v="500"/>
    <n v="2299"/>
    <x v="0"/>
    <x v="0"/>
    <s v="USD"/>
    <x v="2253"/>
    <x v="2254"/>
    <b v="0"/>
    <n v="197"/>
    <x v="0"/>
    <x v="32"/>
    <x v="1755"/>
    <n v="11.67005076142132"/>
    <x v="6"/>
    <x v="16"/>
    <x v="2254"/>
    <x v="2253"/>
  </r>
  <r>
    <x v="2255"/>
    <x v="2255"/>
    <x v="2253"/>
    <n v="3950"/>
    <n v="11323"/>
    <x v="0"/>
    <x v="0"/>
    <s v="USD"/>
    <x v="2254"/>
    <x v="2255"/>
    <b v="0"/>
    <n v="271"/>
    <x v="0"/>
    <x v="32"/>
    <x v="1756"/>
    <n v="41.782287822878232"/>
    <x v="6"/>
    <x v="16"/>
    <x v="2255"/>
    <x v="2254"/>
  </r>
  <r>
    <x v="2256"/>
    <x v="2256"/>
    <x v="2254"/>
    <n v="480"/>
    <n v="1069"/>
    <x v="0"/>
    <x v="1"/>
    <s v="GBP"/>
    <x v="2255"/>
    <x v="2256"/>
    <b v="0"/>
    <n v="50"/>
    <x v="0"/>
    <x v="32"/>
    <x v="1757"/>
    <n v="21.38"/>
    <x v="6"/>
    <x v="16"/>
    <x v="2256"/>
    <x v="2255"/>
  </r>
  <r>
    <x v="2257"/>
    <x v="2257"/>
    <x v="2255"/>
    <n v="2500"/>
    <n v="15903.5"/>
    <x v="0"/>
    <x v="1"/>
    <s v="GBP"/>
    <x v="2256"/>
    <x v="2257"/>
    <b v="0"/>
    <n v="169"/>
    <x v="0"/>
    <x v="32"/>
    <x v="1758"/>
    <n v="94.103550295857985"/>
    <x v="6"/>
    <x v="16"/>
    <x v="2257"/>
    <x v="2256"/>
  </r>
  <r>
    <x v="2258"/>
    <x v="2258"/>
    <x v="2256"/>
    <n v="2200"/>
    <n v="3223"/>
    <x v="0"/>
    <x v="0"/>
    <s v="USD"/>
    <x v="2257"/>
    <x v="2258"/>
    <b v="0"/>
    <n v="205"/>
    <x v="0"/>
    <x v="32"/>
    <x v="1759"/>
    <n v="15.721951219512196"/>
    <x v="6"/>
    <x v="16"/>
    <x v="2258"/>
    <x v="2257"/>
  </r>
  <r>
    <x v="2259"/>
    <x v="2259"/>
    <x v="2257"/>
    <n v="1000"/>
    <n v="18671"/>
    <x v="0"/>
    <x v="1"/>
    <s v="GBP"/>
    <x v="2258"/>
    <x v="2259"/>
    <b v="0"/>
    <n v="206"/>
    <x v="0"/>
    <x v="32"/>
    <x v="1760"/>
    <n v="90.635922330097088"/>
    <x v="6"/>
    <x v="16"/>
    <x v="2259"/>
    <x v="2258"/>
  </r>
  <r>
    <x v="2260"/>
    <x v="2260"/>
    <x v="2258"/>
    <n v="2500"/>
    <n v="8173"/>
    <x v="0"/>
    <x v="0"/>
    <s v="USD"/>
    <x v="2259"/>
    <x v="2260"/>
    <b v="0"/>
    <n v="84"/>
    <x v="0"/>
    <x v="32"/>
    <x v="1761"/>
    <n v="97.297619047619051"/>
    <x v="6"/>
    <x v="16"/>
    <x v="2260"/>
    <x v="2259"/>
  </r>
  <r>
    <x v="2261"/>
    <x v="2261"/>
    <x v="2259"/>
    <n v="1000"/>
    <n v="7795"/>
    <x v="0"/>
    <x v="2"/>
    <s v="AUD"/>
    <x v="2260"/>
    <x v="2261"/>
    <b v="0"/>
    <n v="210"/>
    <x v="0"/>
    <x v="32"/>
    <x v="1762"/>
    <n v="37.11904761904762"/>
    <x v="6"/>
    <x v="16"/>
    <x v="2261"/>
    <x v="2260"/>
  </r>
  <r>
    <x v="2262"/>
    <x v="2262"/>
    <x v="2260"/>
    <n v="3300"/>
    <n v="5087"/>
    <x v="0"/>
    <x v="0"/>
    <s v="USD"/>
    <x v="2261"/>
    <x v="2262"/>
    <b v="0"/>
    <n v="181"/>
    <x v="0"/>
    <x v="32"/>
    <x v="1763"/>
    <n v="28.104972375690608"/>
    <x v="6"/>
    <x v="16"/>
    <x v="2262"/>
    <x v="2261"/>
  </r>
  <r>
    <x v="2263"/>
    <x v="2263"/>
    <x v="2261"/>
    <n v="7500"/>
    <n v="8666"/>
    <x v="0"/>
    <x v="11"/>
    <s v="SEK"/>
    <x v="2262"/>
    <x v="2263"/>
    <b v="0"/>
    <n v="60"/>
    <x v="0"/>
    <x v="32"/>
    <x v="1764"/>
    <n v="144.43333333333334"/>
    <x v="6"/>
    <x v="16"/>
    <x v="2263"/>
    <x v="2262"/>
  </r>
  <r>
    <x v="2264"/>
    <x v="2264"/>
    <x v="2262"/>
    <n v="6000"/>
    <n v="10802"/>
    <x v="0"/>
    <x v="0"/>
    <s v="USD"/>
    <x v="2263"/>
    <x v="2264"/>
    <b v="0"/>
    <n v="445"/>
    <x v="0"/>
    <x v="32"/>
    <x v="1765"/>
    <n v="24.274157303370785"/>
    <x v="6"/>
    <x v="16"/>
    <x v="2264"/>
    <x v="2263"/>
  </r>
  <r>
    <x v="2265"/>
    <x v="2265"/>
    <x v="2263"/>
    <n v="200"/>
    <n v="597"/>
    <x v="0"/>
    <x v="1"/>
    <s v="GBP"/>
    <x v="2264"/>
    <x v="2265"/>
    <b v="0"/>
    <n v="17"/>
    <x v="0"/>
    <x v="32"/>
    <x v="1766"/>
    <n v="35.117647058823529"/>
    <x v="6"/>
    <x v="16"/>
    <x v="2265"/>
    <x v="2264"/>
  </r>
  <r>
    <x v="2266"/>
    <x v="2266"/>
    <x v="2264"/>
    <n v="1500"/>
    <n v="4804"/>
    <x v="0"/>
    <x v="0"/>
    <s v="USD"/>
    <x v="2265"/>
    <x v="2266"/>
    <b v="0"/>
    <n v="194"/>
    <x v="0"/>
    <x v="32"/>
    <x v="1767"/>
    <n v="24.762886597938145"/>
    <x v="6"/>
    <x v="16"/>
    <x v="2266"/>
    <x v="2265"/>
  </r>
  <r>
    <x v="2267"/>
    <x v="2267"/>
    <x v="2265"/>
    <n v="20000"/>
    <n v="76105"/>
    <x v="0"/>
    <x v="0"/>
    <s v="USD"/>
    <x v="2266"/>
    <x v="2267"/>
    <b v="0"/>
    <n v="404"/>
    <x v="0"/>
    <x v="32"/>
    <x v="1768"/>
    <n v="188.37871287128712"/>
    <x v="6"/>
    <x v="16"/>
    <x v="2267"/>
    <x v="2266"/>
  </r>
  <r>
    <x v="2268"/>
    <x v="2268"/>
    <x v="2266"/>
    <n v="28000"/>
    <n v="28728"/>
    <x v="0"/>
    <x v="0"/>
    <s v="USD"/>
    <x v="2267"/>
    <x v="2268"/>
    <b v="0"/>
    <n v="194"/>
    <x v="0"/>
    <x v="32"/>
    <x v="946"/>
    <n v="148.08247422680412"/>
    <x v="6"/>
    <x v="16"/>
    <x v="2268"/>
    <x v="2267"/>
  </r>
  <r>
    <x v="2269"/>
    <x v="2269"/>
    <x v="2267"/>
    <n v="2500"/>
    <n v="45041"/>
    <x v="0"/>
    <x v="0"/>
    <s v="USD"/>
    <x v="2268"/>
    <x v="2269"/>
    <b v="0"/>
    <n v="902"/>
    <x v="0"/>
    <x v="32"/>
    <x v="1769"/>
    <n v="49.934589800443462"/>
    <x v="6"/>
    <x v="16"/>
    <x v="2269"/>
    <x v="2268"/>
  </r>
  <r>
    <x v="2270"/>
    <x v="2270"/>
    <x v="2268"/>
    <n v="25000"/>
    <n v="180062"/>
    <x v="0"/>
    <x v="0"/>
    <s v="USD"/>
    <x v="2269"/>
    <x v="2270"/>
    <b v="0"/>
    <n v="1670"/>
    <x v="0"/>
    <x v="32"/>
    <x v="1770"/>
    <n v="107.82155688622754"/>
    <x v="6"/>
    <x v="16"/>
    <x v="2270"/>
    <x v="2269"/>
  </r>
  <r>
    <x v="2271"/>
    <x v="2271"/>
    <x v="2269"/>
    <n v="20000"/>
    <n v="56618"/>
    <x v="0"/>
    <x v="0"/>
    <s v="USD"/>
    <x v="2270"/>
    <x v="2271"/>
    <b v="0"/>
    <n v="1328"/>
    <x v="0"/>
    <x v="32"/>
    <x v="1771"/>
    <n v="42.63403614457831"/>
    <x v="6"/>
    <x v="16"/>
    <x v="2271"/>
    <x v="2270"/>
  </r>
  <r>
    <x v="2272"/>
    <x v="2272"/>
    <x v="2270"/>
    <n v="1000"/>
    <n v="13566"/>
    <x v="0"/>
    <x v="0"/>
    <s v="USD"/>
    <x v="2271"/>
    <x v="2272"/>
    <b v="0"/>
    <n v="944"/>
    <x v="0"/>
    <x v="32"/>
    <x v="1772"/>
    <n v="14.370762711864407"/>
    <x v="6"/>
    <x v="16"/>
    <x v="2272"/>
    <x v="2271"/>
  </r>
  <r>
    <x v="2273"/>
    <x v="2273"/>
    <x v="2271"/>
    <n v="2500"/>
    <n v="5509"/>
    <x v="0"/>
    <x v="5"/>
    <s v="CAD"/>
    <x v="2272"/>
    <x v="2273"/>
    <b v="0"/>
    <n v="147"/>
    <x v="0"/>
    <x v="32"/>
    <x v="1773"/>
    <n v="37.476190476190474"/>
    <x v="6"/>
    <x v="16"/>
    <x v="2273"/>
    <x v="2272"/>
  </r>
  <r>
    <x v="2274"/>
    <x v="2274"/>
    <x v="2272"/>
    <n v="2500"/>
    <n v="2990"/>
    <x v="0"/>
    <x v="0"/>
    <s v="USD"/>
    <x v="2273"/>
    <x v="2274"/>
    <b v="0"/>
    <n v="99"/>
    <x v="0"/>
    <x v="32"/>
    <x v="1774"/>
    <n v="30.202020202020201"/>
    <x v="6"/>
    <x v="16"/>
    <x v="2274"/>
    <x v="2273"/>
  </r>
  <r>
    <x v="2275"/>
    <x v="2275"/>
    <x v="2273"/>
    <n v="650"/>
    <n v="2650.5"/>
    <x v="0"/>
    <x v="1"/>
    <s v="GBP"/>
    <x v="2274"/>
    <x v="2275"/>
    <b v="0"/>
    <n v="79"/>
    <x v="0"/>
    <x v="32"/>
    <x v="1775"/>
    <n v="33.550632911392405"/>
    <x v="6"/>
    <x v="16"/>
    <x v="2275"/>
    <x v="2274"/>
  </r>
  <r>
    <x v="2276"/>
    <x v="2276"/>
    <x v="2274"/>
    <n v="4589"/>
    <n v="4856"/>
    <x v="0"/>
    <x v="0"/>
    <s v="USD"/>
    <x v="2275"/>
    <x v="2276"/>
    <b v="0"/>
    <n v="75"/>
    <x v="0"/>
    <x v="32"/>
    <x v="1776"/>
    <n v="64.74666666666667"/>
    <x v="6"/>
    <x v="16"/>
    <x v="2276"/>
    <x v="2275"/>
  </r>
  <r>
    <x v="2277"/>
    <x v="2277"/>
    <x v="2275"/>
    <n v="8500"/>
    <n v="11992"/>
    <x v="0"/>
    <x v="0"/>
    <s v="USD"/>
    <x v="2276"/>
    <x v="2277"/>
    <b v="0"/>
    <n v="207"/>
    <x v="0"/>
    <x v="32"/>
    <x v="1777"/>
    <n v="57.932367149758456"/>
    <x v="6"/>
    <x v="16"/>
    <x v="2277"/>
    <x v="2276"/>
  </r>
  <r>
    <x v="2278"/>
    <x v="2278"/>
    <x v="2276"/>
    <n v="2000"/>
    <n v="5414"/>
    <x v="0"/>
    <x v="13"/>
    <s v="EUR"/>
    <x v="2277"/>
    <x v="2278"/>
    <b v="0"/>
    <n v="102"/>
    <x v="0"/>
    <x v="32"/>
    <x v="1778"/>
    <n v="53.078431372549019"/>
    <x v="6"/>
    <x v="16"/>
    <x v="2278"/>
    <x v="2277"/>
  </r>
  <r>
    <x v="2279"/>
    <x v="2279"/>
    <x v="2277"/>
    <n v="1000"/>
    <n v="1538"/>
    <x v="0"/>
    <x v="0"/>
    <s v="USD"/>
    <x v="2278"/>
    <x v="2279"/>
    <b v="0"/>
    <n v="32"/>
    <x v="0"/>
    <x v="32"/>
    <x v="1779"/>
    <n v="48.0625"/>
    <x v="6"/>
    <x v="16"/>
    <x v="2279"/>
    <x v="2278"/>
  </r>
  <r>
    <x v="2280"/>
    <x v="2280"/>
    <x v="2278"/>
    <n v="9800"/>
    <n v="39550.5"/>
    <x v="0"/>
    <x v="0"/>
    <s v="USD"/>
    <x v="2279"/>
    <x v="2280"/>
    <b v="0"/>
    <n v="480"/>
    <x v="0"/>
    <x v="32"/>
    <x v="1780"/>
    <n v="82.396874999999994"/>
    <x v="6"/>
    <x v="16"/>
    <x v="2280"/>
    <x v="2279"/>
  </r>
  <r>
    <x v="2281"/>
    <x v="2281"/>
    <x v="2279"/>
    <n v="300"/>
    <n v="555"/>
    <x v="0"/>
    <x v="0"/>
    <s v="USD"/>
    <x v="2280"/>
    <x v="2281"/>
    <b v="0"/>
    <n v="11"/>
    <x v="0"/>
    <x v="11"/>
    <x v="1781"/>
    <n v="50.454545454545453"/>
    <x v="4"/>
    <x v="11"/>
    <x v="2281"/>
    <x v="2280"/>
  </r>
  <r>
    <x v="2282"/>
    <x v="2282"/>
    <x v="2280"/>
    <n v="750"/>
    <n v="1390"/>
    <x v="0"/>
    <x v="0"/>
    <s v="USD"/>
    <x v="2281"/>
    <x v="2282"/>
    <b v="0"/>
    <n v="12"/>
    <x v="0"/>
    <x v="11"/>
    <x v="1782"/>
    <n v="115.83333333333333"/>
    <x v="4"/>
    <x v="11"/>
    <x v="2282"/>
    <x v="2281"/>
  </r>
  <r>
    <x v="2283"/>
    <x v="2283"/>
    <x v="2281"/>
    <n v="3000"/>
    <n v="3025.66"/>
    <x v="0"/>
    <x v="0"/>
    <s v="USD"/>
    <x v="2282"/>
    <x v="2283"/>
    <b v="0"/>
    <n v="48"/>
    <x v="0"/>
    <x v="11"/>
    <x v="1783"/>
    <n v="63.03458333333333"/>
    <x v="4"/>
    <x v="11"/>
    <x v="2283"/>
    <x v="2282"/>
  </r>
  <r>
    <x v="2284"/>
    <x v="2284"/>
    <x v="2282"/>
    <n v="6000"/>
    <n v="6373.27"/>
    <x v="0"/>
    <x v="0"/>
    <s v="USD"/>
    <x v="2283"/>
    <x v="2284"/>
    <b v="0"/>
    <n v="59"/>
    <x v="0"/>
    <x v="11"/>
    <x v="1784"/>
    <n v="108.02152542372882"/>
    <x v="4"/>
    <x v="11"/>
    <x v="2284"/>
    <x v="2283"/>
  </r>
  <r>
    <x v="2285"/>
    <x v="2285"/>
    <x v="2283"/>
    <n v="3000"/>
    <n v="3641"/>
    <x v="0"/>
    <x v="0"/>
    <s v="USD"/>
    <x v="2284"/>
    <x v="2285"/>
    <b v="0"/>
    <n v="79"/>
    <x v="0"/>
    <x v="11"/>
    <x v="1785"/>
    <n v="46.088607594936711"/>
    <x v="4"/>
    <x v="11"/>
    <x v="2285"/>
    <x v="2284"/>
  </r>
  <r>
    <x v="2286"/>
    <x v="2286"/>
    <x v="2284"/>
    <n v="1500"/>
    <n v="1501"/>
    <x v="0"/>
    <x v="0"/>
    <s v="USD"/>
    <x v="2285"/>
    <x v="2286"/>
    <b v="0"/>
    <n v="14"/>
    <x v="0"/>
    <x v="11"/>
    <x v="1395"/>
    <n v="107.21428571428571"/>
    <x v="4"/>
    <x v="11"/>
    <x v="2286"/>
    <x v="2285"/>
  </r>
  <r>
    <x v="2287"/>
    <x v="2287"/>
    <x v="2285"/>
    <n v="4500"/>
    <n v="5398.99"/>
    <x v="0"/>
    <x v="0"/>
    <s v="USD"/>
    <x v="2286"/>
    <x v="2287"/>
    <b v="0"/>
    <n v="106"/>
    <x v="0"/>
    <x v="11"/>
    <x v="1786"/>
    <n v="50.9338679245283"/>
    <x v="4"/>
    <x v="11"/>
    <x v="2287"/>
    <x v="2286"/>
  </r>
  <r>
    <x v="2288"/>
    <x v="2288"/>
    <x v="2286"/>
    <n v="1000"/>
    <n v="1001"/>
    <x v="0"/>
    <x v="0"/>
    <s v="USD"/>
    <x v="2287"/>
    <x v="2288"/>
    <b v="0"/>
    <n v="25"/>
    <x v="0"/>
    <x v="11"/>
    <x v="1787"/>
    <n v="40.04"/>
    <x v="4"/>
    <x v="11"/>
    <x v="2288"/>
    <x v="2287"/>
  </r>
  <r>
    <x v="2289"/>
    <x v="2289"/>
    <x v="2287"/>
    <n v="1500"/>
    <n v="1611"/>
    <x v="0"/>
    <x v="0"/>
    <s v="USD"/>
    <x v="2288"/>
    <x v="2289"/>
    <b v="0"/>
    <n v="25"/>
    <x v="0"/>
    <x v="11"/>
    <x v="202"/>
    <n v="64.44"/>
    <x v="4"/>
    <x v="11"/>
    <x v="2289"/>
    <x v="2288"/>
  </r>
  <r>
    <x v="2290"/>
    <x v="2290"/>
    <x v="2288"/>
    <n v="1500"/>
    <n v="1561"/>
    <x v="0"/>
    <x v="0"/>
    <s v="USD"/>
    <x v="2289"/>
    <x v="2290"/>
    <b v="0"/>
    <n v="29"/>
    <x v="0"/>
    <x v="11"/>
    <x v="1788"/>
    <n v="53.827586206896555"/>
    <x v="4"/>
    <x v="11"/>
    <x v="2290"/>
    <x v="2289"/>
  </r>
  <r>
    <x v="2291"/>
    <x v="2291"/>
    <x v="2289"/>
    <n v="2500"/>
    <n v="4320"/>
    <x v="0"/>
    <x v="0"/>
    <s v="USD"/>
    <x v="2290"/>
    <x v="2291"/>
    <b v="0"/>
    <n v="43"/>
    <x v="0"/>
    <x v="11"/>
    <x v="1789"/>
    <n v="100.46511627906976"/>
    <x v="4"/>
    <x v="11"/>
    <x v="2291"/>
    <x v="2290"/>
  </r>
  <r>
    <x v="2292"/>
    <x v="2292"/>
    <x v="2290"/>
    <n v="2000"/>
    <n v="2145.0100000000002"/>
    <x v="0"/>
    <x v="0"/>
    <s v="USD"/>
    <x v="2291"/>
    <x v="2292"/>
    <b v="0"/>
    <n v="46"/>
    <x v="0"/>
    <x v="11"/>
    <x v="1790"/>
    <n v="46.630652173913049"/>
    <x v="4"/>
    <x v="11"/>
    <x v="2292"/>
    <x v="2291"/>
  </r>
  <r>
    <x v="2293"/>
    <x v="2293"/>
    <x v="2291"/>
    <n v="850"/>
    <n v="920"/>
    <x v="0"/>
    <x v="0"/>
    <s v="USD"/>
    <x v="2292"/>
    <x v="2293"/>
    <b v="0"/>
    <n v="27"/>
    <x v="0"/>
    <x v="11"/>
    <x v="1791"/>
    <n v="34.074074074074076"/>
    <x v="4"/>
    <x v="11"/>
    <x v="2293"/>
    <x v="2292"/>
  </r>
  <r>
    <x v="2294"/>
    <x v="2294"/>
    <x v="2292"/>
    <n v="5000"/>
    <n v="7304.04"/>
    <x v="0"/>
    <x v="0"/>
    <s v="USD"/>
    <x v="2293"/>
    <x v="2294"/>
    <b v="0"/>
    <n v="112"/>
    <x v="0"/>
    <x v="11"/>
    <x v="1792"/>
    <n v="65.214642857142863"/>
    <x v="4"/>
    <x v="11"/>
    <x v="2294"/>
    <x v="2293"/>
  </r>
  <r>
    <x v="2295"/>
    <x v="2295"/>
    <x v="2293"/>
    <n v="1200"/>
    <n v="1503"/>
    <x v="0"/>
    <x v="0"/>
    <s v="USD"/>
    <x v="2294"/>
    <x v="2295"/>
    <b v="0"/>
    <n v="34"/>
    <x v="0"/>
    <x v="11"/>
    <x v="1410"/>
    <n v="44.205882352941174"/>
    <x v="4"/>
    <x v="11"/>
    <x v="2295"/>
    <x v="2294"/>
  </r>
  <r>
    <x v="2296"/>
    <x v="2296"/>
    <x v="2294"/>
    <n v="7000"/>
    <n v="10435"/>
    <x v="0"/>
    <x v="0"/>
    <s v="USD"/>
    <x v="2295"/>
    <x v="2296"/>
    <b v="0"/>
    <n v="145"/>
    <x v="0"/>
    <x v="11"/>
    <x v="1793"/>
    <n v="71.965517241379317"/>
    <x v="4"/>
    <x v="11"/>
    <x v="2296"/>
    <x v="2295"/>
  </r>
  <r>
    <x v="2297"/>
    <x v="2297"/>
    <x v="2295"/>
    <n v="1000"/>
    <n v="1006"/>
    <x v="0"/>
    <x v="0"/>
    <s v="USD"/>
    <x v="2296"/>
    <x v="2297"/>
    <b v="0"/>
    <n v="19"/>
    <x v="0"/>
    <x v="11"/>
    <x v="1794"/>
    <n v="52.94736842105263"/>
    <x v="4"/>
    <x v="11"/>
    <x v="2297"/>
    <x v="2296"/>
  </r>
  <r>
    <x v="2298"/>
    <x v="2298"/>
    <x v="2296"/>
    <n v="30000"/>
    <n v="31522"/>
    <x v="0"/>
    <x v="0"/>
    <s v="USD"/>
    <x v="2297"/>
    <x v="2298"/>
    <b v="0"/>
    <n v="288"/>
    <x v="0"/>
    <x v="11"/>
    <x v="1795"/>
    <n v="109.45138888888889"/>
    <x v="4"/>
    <x v="11"/>
    <x v="2298"/>
    <x v="2297"/>
  </r>
  <r>
    <x v="2299"/>
    <x v="2299"/>
    <x v="2297"/>
    <n v="300"/>
    <n v="1050.5"/>
    <x v="0"/>
    <x v="0"/>
    <s v="USD"/>
    <x v="2298"/>
    <x v="2299"/>
    <b v="0"/>
    <n v="14"/>
    <x v="0"/>
    <x v="11"/>
    <x v="1796"/>
    <n v="75.035714285714292"/>
    <x v="4"/>
    <x v="11"/>
    <x v="2299"/>
    <x v="2298"/>
  </r>
  <r>
    <x v="2300"/>
    <x v="2300"/>
    <x v="2298"/>
    <n v="800"/>
    <n v="810"/>
    <x v="0"/>
    <x v="0"/>
    <s v="USD"/>
    <x v="2299"/>
    <x v="2300"/>
    <b v="0"/>
    <n v="7"/>
    <x v="0"/>
    <x v="11"/>
    <x v="982"/>
    <n v="115.71428571428571"/>
    <x v="4"/>
    <x v="11"/>
    <x v="2300"/>
    <x v="2299"/>
  </r>
  <r>
    <x v="2301"/>
    <x v="2301"/>
    <x v="2299"/>
    <n v="5000"/>
    <n v="6680.22"/>
    <x v="0"/>
    <x v="0"/>
    <s v="USD"/>
    <x v="2300"/>
    <x v="2301"/>
    <b v="1"/>
    <n v="211"/>
    <x v="0"/>
    <x v="14"/>
    <x v="1797"/>
    <n v="31.659810426540286"/>
    <x v="4"/>
    <x v="11"/>
    <x v="2301"/>
    <x v="2300"/>
  </r>
  <r>
    <x v="2302"/>
    <x v="2302"/>
    <x v="2300"/>
    <n v="2300"/>
    <n v="3925"/>
    <x v="0"/>
    <x v="0"/>
    <s v="USD"/>
    <x v="2301"/>
    <x v="2302"/>
    <b v="1"/>
    <n v="85"/>
    <x v="0"/>
    <x v="14"/>
    <x v="1798"/>
    <n v="46.176470588235297"/>
    <x v="4"/>
    <x v="11"/>
    <x v="2302"/>
    <x v="2301"/>
  </r>
  <r>
    <x v="2303"/>
    <x v="2303"/>
    <x v="2301"/>
    <n v="6450"/>
    <n v="7053.61"/>
    <x v="0"/>
    <x v="0"/>
    <s v="USD"/>
    <x v="2302"/>
    <x v="2303"/>
    <b v="1"/>
    <n v="103"/>
    <x v="0"/>
    <x v="14"/>
    <x v="1799"/>
    <n v="68.481650485436887"/>
    <x v="4"/>
    <x v="11"/>
    <x v="2303"/>
    <x v="2302"/>
  </r>
  <r>
    <x v="2304"/>
    <x v="2304"/>
    <x v="2302"/>
    <n v="6000"/>
    <n v="6042.02"/>
    <x v="0"/>
    <x v="0"/>
    <s v="USD"/>
    <x v="1254"/>
    <x v="2304"/>
    <b v="1"/>
    <n v="113"/>
    <x v="0"/>
    <x v="14"/>
    <x v="1800"/>
    <n v="53.469203539823013"/>
    <x v="4"/>
    <x v="11"/>
    <x v="2304"/>
    <x v="1254"/>
  </r>
  <r>
    <x v="2305"/>
    <x v="2305"/>
    <x v="2303"/>
    <n v="18000"/>
    <n v="18221"/>
    <x v="0"/>
    <x v="0"/>
    <s v="USD"/>
    <x v="2303"/>
    <x v="2305"/>
    <b v="1"/>
    <n v="167"/>
    <x v="0"/>
    <x v="14"/>
    <x v="1801"/>
    <n v="109.10778443113773"/>
    <x v="4"/>
    <x v="11"/>
    <x v="2305"/>
    <x v="2303"/>
  </r>
  <r>
    <x v="2306"/>
    <x v="2306"/>
    <x v="2304"/>
    <n v="3500"/>
    <n v="3736.55"/>
    <x v="0"/>
    <x v="0"/>
    <s v="USD"/>
    <x v="2304"/>
    <x v="2306"/>
    <b v="1"/>
    <n v="73"/>
    <x v="0"/>
    <x v="14"/>
    <x v="1802"/>
    <n v="51.185616438356163"/>
    <x v="4"/>
    <x v="11"/>
    <x v="2306"/>
    <x v="2304"/>
  </r>
  <r>
    <x v="2307"/>
    <x v="2307"/>
    <x v="2305"/>
    <n v="1964.47"/>
    <n v="2095.2600000000002"/>
    <x v="0"/>
    <x v="0"/>
    <s v="USD"/>
    <x v="2305"/>
    <x v="2307"/>
    <b v="1"/>
    <n v="75"/>
    <x v="0"/>
    <x v="14"/>
    <x v="1803"/>
    <n v="27.936800000000002"/>
    <x v="4"/>
    <x v="11"/>
    <x v="2307"/>
    <x v="2305"/>
  </r>
  <r>
    <x v="2308"/>
    <x v="2308"/>
    <x v="2306"/>
    <n v="50000"/>
    <n v="50653.11"/>
    <x v="0"/>
    <x v="0"/>
    <s v="USD"/>
    <x v="2306"/>
    <x v="2308"/>
    <b v="1"/>
    <n v="614"/>
    <x v="0"/>
    <x v="14"/>
    <x v="1804"/>
    <n v="82.496921824104234"/>
    <x v="4"/>
    <x v="11"/>
    <x v="2308"/>
    <x v="2306"/>
  </r>
  <r>
    <x v="2309"/>
    <x v="2309"/>
    <x v="2307"/>
    <n v="6000"/>
    <n v="6400.47"/>
    <x v="0"/>
    <x v="0"/>
    <s v="USD"/>
    <x v="2307"/>
    <x v="2309"/>
    <b v="1"/>
    <n v="107"/>
    <x v="0"/>
    <x v="14"/>
    <x v="1805"/>
    <n v="59.817476635514019"/>
    <x v="4"/>
    <x v="11"/>
    <x v="2309"/>
    <x v="2307"/>
  </r>
  <r>
    <x v="2310"/>
    <x v="2310"/>
    <x v="2308"/>
    <n v="18500"/>
    <n v="79335.360000000001"/>
    <x v="0"/>
    <x v="0"/>
    <s v="USD"/>
    <x v="2308"/>
    <x v="2310"/>
    <b v="1"/>
    <n v="1224"/>
    <x v="0"/>
    <x v="14"/>
    <x v="1806"/>
    <n v="64.816470588235291"/>
    <x v="4"/>
    <x v="11"/>
    <x v="2310"/>
    <x v="2308"/>
  </r>
  <r>
    <x v="2311"/>
    <x v="2311"/>
    <x v="2309"/>
    <n v="9000"/>
    <n v="9370"/>
    <x v="0"/>
    <x v="0"/>
    <s v="USD"/>
    <x v="2309"/>
    <x v="2311"/>
    <b v="1"/>
    <n v="104"/>
    <x v="0"/>
    <x v="14"/>
    <x v="1807"/>
    <n v="90.09615384615384"/>
    <x v="4"/>
    <x v="11"/>
    <x v="2311"/>
    <x v="2309"/>
  </r>
  <r>
    <x v="2312"/>
    <x v="2312"/>
    <x v="2310"/>
    <n v="3000"/>
    <n v="3236"/>
    <x v="0"/>
    <x v="0"/>
    <s v="USD"/>
    <x v="2310"/>
    <x v="2312"/>
    <b v="1"/>
    <n v="79"/>
    <x v="0"/>
    <x v="14"/>
    <x v="1808"/>
    <n v="40.962025316455694"/>
    <x v="4"/>
    <x v="11"/>
    <x v="2312"/>
    <x v="2310"/>
  </r>
  <r>
    <x v="2313"/>
    <x v="2313"/>
    <x v="2311"/>
    <n v="5000"/>
    <n v="8792.02"/>
    <x v="0"/>
    <x v="0"/>
    <s v="USD"/>
    <x v="2311"/>
    <x v="2313"/>
    <b v="1"/>
    <n v="157"/>
    <x v="0"/>
    <x v="14"/>
    <x v="1809"/>
    <n v="56.000127388535034"/>
    <x v="4"/>
    <x v="11"/>
    <x v="2313"/>
    <x v="2311"/>
  </r>
  <r>
    <x v="2314"/>
    <x v="2314"/>
    <x v="2312"/>
    <n v="1200"/>
    <n v="1883.64"/>
    <x v="0"/>
    <x v="0"/>
    <s v="USD"/>
    <x v="2312"/>
    <x v="2314"/>
    <b v="1"/>
    <n v="50"/>
    <x v="0"/>
    <x v="14"/>
    <x v="1810"/>
    <n v="37.672800000000002"/>
    <x v="4"/>
    <x v="11"/>
    <x v="2314"/>
    <x v="2312"/>
  </r>
  <r>
    <x v="2315"/>
    <x v="2315"/>
    <x v="2313"/>
    <n v="2500"/>
    <n v="2565"/>
    <x v="0"/>
    <x v="0"/>
    <s v="USD"/>
    <x v="2313"/>
    <x v="2315"/>
    <b v="1"/>
    <n v="64"/>
    <x v="0"/>
    <x v="14"/>
    <x v="946"/>
    <n v="40.078125"/>
    <x v="4"/>
    <x v="11"/>
    <x v="2315"/>
    <x v="2313"/>
  </r>
  <r>
    <x v="2316"/>
    <x v="2316"/>
    <x v="2314"/>
    <n v="15000"/>
    <n v="15606.4"/>
    <x v="0"/>
    <x v="0"/>
    <s v="USD"/>
    <x v="2314"/>
    <x v="2316"/>
    <b v="1"/>
    <n v="200"/>
    <x v="0"/>
    <x v="14"/>
    <x v="1811"/>
    <n v="78.031999999999996"/>
    <x v="4"/>
    <x v="11"/>
    <x v="2316"/>
    <x v="2314"/>
  </r>
  <r>
    <x v="2317"/>
    <x v="2317"/>
    <x v="2315"/>
    <n v="400"/>
    <n v="416"/>
    <x v="0"/>
    <x v="0"/>
    <s v="USD"/>
    <x v="2315"/>
    <x v="2317"/>
    <b v="1"/>
    <n v="22"/>
    <x v="0"/>
    <x v="14"/>
    <x v="87"/>
    <n v="18.90909090909091"/>
    <x v="4"/>
    <x v="11"/>
    <x v="2317"/>
    <x v="2315"/>
  </r>
  <r>
    <x v="2318"/>
    <x v="2318"/>
    <x v="2316"/>
    <n v="5000"/>
    <n v="6053"/>
    <x v="0"/>
    <x v="0"/>
    <s v="USD"/>
    <x v="2316"/>
    <x v="2318"/>
    <b v="1"/>
    <n v="163"/>
    <x v="0"/>
    <x v="14"/>
    <x v="1812"/>
    <n v="37.134969325153371"/>
    <x v="4"/>
    <x v="11"/>
    <x v="2318"/>
    <x v="2316"/>
  </r>
  <r>
    <x v="2319"/>
    <x v="2319"/>
    <x v="2317"/>
    <n v="3000"/>
    <n v="3231"/>
    <x v="0"/>
    <x v="0"/>
    <s v="USD"/>
    <x v="2317"/>
    <x v="2319"/>
    <b v="1"/>
    <n v="77"/>
    <x v="0"/>
    <x v="14"/>
    <x v="1813"/>
    <n v="41.961038961038959"/>
    <x v="4"/>
    <x v="11"/>
    <x v="2319"/>
    <x v="2317"/>
  </r>
  <r>
    <x v="2320"/>
    <x v="2320"/>
    <x v="2318"/>
    <n v="5000"/>
    <n v="5433"/>
    <x v="0"/>
    <x v="0"/>
    <s v="USD"/>
    <x v="2318"/>
    <x v="2320"/>
    <b v="1"/>
    <n v="89"/>
    <x v="0"/>
    <x v="14"/>
    <x v="1814"/>
    <n v="61.044943820224717"/>
    <x v="4"/>
    <x v="11"/>
    <x v="2320"/>
    <x v="2318"/>
  </r>
  <r>
    <x v="2321"/>
    <x v="2321"/>
    <x v="2319"/>
    <n v="10557"/>
    <n v="4130"/>
    <x v="3"/>
    <x v="15"/>
    <s v="EUR"/>
    <x v="2319"/>
    <x v="2321"/>
    <b v="0"/>
    <n v="64"/>
    <x v="1"/>
    <x v="33"/>
    <x v="1815"/>
    <n v="64.53125"/>
    <x v="7"/>
    <x v="29"/>
    <x v="2321"/>
    <x v="2319"/>
  </r>
  <r>
    <x v="2322"/>
    <x v="2322"/>
    <x v="2320"/>
    <n v="2700"/>
    <n v="85"/>
    <x v="3"/>
    <x v="0"/>
    <s v="USD"/>
    <x v="2320"/>
    <x v="2322"/>
    <b v="0"/>
    <n v="4"/>
    <x v="1"/>
    <x v="33"/>
    <x v="1816"/>
    <n v="21.25"/>
    <x v="7"/>
    <x v="29"/>
    <x v="2322"/>
    <x v="2320"/>
  </r>
  <r>
    <x v="2323"/>
    <x v="2323"/>
    <x v="2321"/>
    <n v="250"/>
    <n v="120"/>
    <x v="3"/>
    <x v="0"/>
    <s v="USD"/>
    <x v="2321"/>
    <x v="2323"/>
    <b v="0"/>
    <n v="4"/>
    <x v="1"/>
    <x v="33"/>
    <x v="1817"/>
    <n v="30"/>
    <x v="7"/>
    <x v="29"/>
    <x v="2323"/>
    <x v="2321"/>
  </r>
  <r>
    <x v="2324"/>
    <x v="2324"/>
    <x v="2322"/>
    <n v="7500"/>
    <n v="1555"/>
    <x v="3"/>
    <x v="1"/>
    <s v="GBP"/>
    <x v="2322"/>
    <x v="2324"/>
    <b v="0"/>
    <n v="61"/>
    <x v="1"/>
    <x v="33"/>
    <x v="1818"/>
    <n v="25.491803278688526"/>
    <x v="7"/>
    <x v="29"/>
    <x v="2324"/>
    <x v="2322"/>
  </r>
  <r>
    <x v="2325"/>
    <x v="2325"/>
    <x v="2323"/>
    <n v="1000"/>
    <n v="80"/>
    <x v="3"/>
    <x v="0"/>
    <s v="USD"/>
    <x v="2323"/>
    <x v="2325"/>
    <b v="0"/>
    <n v="7"/>
    <x v="1"/>
    <x v="33"/>
    <x v="1819"/>
    <n v="11.428571428571429"/>
    <x v="7"/>
    <x v="29"/>
    <x v="2325"/>
    <x v="2323"/>
  </r>
  <r>
    <x v="2326"/>
    <x v="2326"/>
    <x v="2324"/>
    <n v="15000"/>
    <n v="108"/>
    <x v="3"/>
    <x v="0"/>
    <s v="USD"/>
    <x v="2324"/>
    <x v="2326"/>
    <b v="0"/>
    <n v="1"/>
    <x v="1"/>
    <x v="33"/>
    <x v="174"/>
    <n v="108"/>
    <x v="7"/>
    <x v="29"/>
    <x v="2326"/>
    <x v="2324"/>
  </r>
  <r>
    <x v="2327"/>
    <x v="2327"/>
    <x v="2325"/>
    <n v="35000"/>
    <n v="184133.01"/>
    <x v="0"/>
    <x v="0"/>
    <s v="USD"/>
    <x v="2325"/>
    <x v="2327"/>
    <b v="1"/>
    <n v="3355"/>
    <x v="0"/>
    <x v="33"/>
    <x v="1820"/>
    <n v="54.883162444113267"/>
    <x v="7"/>
    <x v="29"/>
    <x v="2327"/>
    <x v="2325"/>
  </r>
  <r>
    <x v="2328"/>
    <x v="2328"/>
    <x v="2326"/>
    <n v="10000"/>
    <n v="25445"/>
    <x v="0"/>
    <x v="0"/>
    <s v="USD"/>
    <x v="2326"/>
    <x v="2328"/>
    <b v="1"/>
    <n v="537"/>
    <x v="0"/>
    <x v="33"/>
    <x v="1821"/>
    <n v="47.383612662942269"/>
    <x v="7"/>
    <x v="29"/>
    <x v="2328"/>
    <x v="2326"/>
  </r>
  <r>
    <x v="2329"/>
    <x v="2329"/>
    <x v="2327"/>
    <n v="25000"/>
    <n v="26480"/>
    <x v="0"/>
    <x v="0"/>
    <s v="USD"/>
    <x v="2327"/>
    <x v="2329"/>
    <b v="1"/>
    <n v="125"/>
    <x v="0"/>
    <x v="33"/>
    <x v="1822"/>
    <n v="211.84"/>
    <x v="7"/>
    <x v="29"/>
    <x v="2329"/>
    <x v="2327"/>
  </r>
  <r>
    <x v="2330"/>
    <x v="2330"/>
    <x v="2328"/>
    <n v="35000"/>
    <n v="35848"/>
    <x v="0"/>
    <x v="0"/>
    <s v="USD"/>
    <x v="2328"/>
    <x v="2330"/>
    <b v="1"/>
    <n v="163"/>
    <x v="0"/>
    <x v="33"/>
    <x v="1823"/>
    <n v="219.92638036809817"/>
    <x v="7"/>
    <x v="29"/>
    <x v="2330"/>
    <x v="2328"/>
  </r>
  <r>
    <x v="2331"/>
    <x v="2331"/>
    <x v="2329"/>
    <n v="8000"/>
    <n v="11545.1"/>
    <x v="0"/>
    <x v="0"/>
    <s v="USD"/>
    <x v="2329"/>
    <x v="2331"/>
    <b v="1"/>
    <n v="283"/>
    <x v="0"/>
    <x v="33"/>
    <x v="1824"/>
    <n v="40.795406360424032"/>
    <x v="7"/>
    <x v="29"/>
    <x v="2331"/>
    <x v="2329"/>
  </r>
  <r>
    <x v="2332"/>
    <x v="2332"/>
    <x v="2330"/>
    <n v="25000"/>
    <n v="26577"/>
    <x v="0"/>
    <x v="0"/>
    <s v="USD"/>
    <x v="2330"/>
    <x v="2332"/>
    <b v="1"/>
    <n v="352"/>
    <x v="0"/>
    <x v="33"/>
    <x v="1825"/>
    <n v="75.502840909090907"/>
    <x v="7"/>
    <x v="29"/>
    <x v="2332"/>
    <x v="2330"/>
  </r>
  <r>
    <x v="2333"/>
    <x v="2333"/>
    <x v="2331"/>
    <n v="600"/>
    <n v="1273"/>
    <x v="0"/>
    <x v="0"/>
    <s v="USD"/>
    <x v="2331"/>
    <x v="2333"/>
    <b v="1"/>
    <n v="94"/>
    <x v="0"/>
    <x v="33"/>
    <x v="1826"/>
    <n v="13.542553191489361"/>
    <x v="7"/>
    <x v="29"/>
    <x v="2333"/>
    <x v="2331"/>
  </r>
  <r>
    <x v="2334"/>
    <x v="2334"/>
    <x v="2332"/>
    <n v="4000"/>
    <n v="4078"/>
    <x v="0"/>
    <x v="0"/>
    <s v="USD"/>
    <x v="2332"/>
    <x v="2334"/>
    <b v="1"/>
    <n v="67"/>
    <x v="0"/>
    <x v="33"/>
    <x v="1827"/>
    <n v="60.865671641791046"/>
    <x v="7"/>
    <x v="29"/>
    <x v="2334"/>
    <x v="2332"/>
  </r>
  <r>
    <x v="2335"/>
    <x v="2335"/>
    <x v="2333"/>
    <n v="25000"/>
    <n v="25568"/>
    <x v="0"/>
    <x v="0"/>
    <s v="USD"/>
    <x v="2333"/>
    <x v="2335"/>
    <b v="1"/>
    <n v="221"/>
    <x v="0"/>
    <x v="33"/>
    <x v="1828"/>
    <n v="115.69230769230769"/>
    <x v="7"/>
    <x v="29"/>
    <x v="2335"/>
    <x v="2333"/>
  </r>
  <r>
    <x v="2336"/>
    <x v="2336"/>
    <x v="2334"/>
    <n v="20000"/>
    <n v="104146.51"/>
    <x v="0"/>
    <x v="0"/>
    <s v="USD"/>
    <x v="2334"/>
    <x v="2336"/>
    <b v="1"/>
    <n v="2165"/>
    <x v="0"/>
    <x v="33"/>
    <x v="1829"/>
    <n v="48.104623556581984"/>
    <x v="7"/>
    <x v="29"/>
    <x v="2336"/>
    <x v="2334"/>
  </r>
  <r>
    <x v="2337"/>
    <x v="2337"/>
    <x v="2335"/>
    <n v="12000"/>
    <n v="13279"/>
    <x v="0"/>
    <x v="0"/>
    <s v="USD"/>
    <x v="2335"/>
    <x v="2337"/>
    <b v="1"/>
    <n v="179"/>
    <x v="0"/>
    <x v="33"/>
    <x v="1830"/>
    <n v="74.184357541899445"/>
    <x v="7"/>
    <x v="29"/>
    <x v="2337"/>
    <x v="2335"/>
  </r>
  <r>
    <x v="2338"/>
    <x v="2338"/>
    <x v="2336"/>
    <n v="15000"/>
    <n v="15171.5"/>
    <x v="0"/>
    <x v="0"/>
    <s v="USD"/>
    <x v="2336"/>
    <x v="2338"/>
    <b v="1"/>
    <n v="123"/>
    <x v="0"/>
    <x v="33"/>
    <x v="1831"/>
    <n v="123.34552845528455"/>
    <x v="7"/>
    <x v="29"/>
    <x v="2338"/>
    <x v="2336"/>
  </r>
  <r>
    <x v="2339"/>
    <x v="2339"/>
    <x v="2337"/>
    <n v="25000"/>
    <n v="73552"/>
    <x v="0"/>
    <x v="0"/>
    <s v="USD"/>
    <x v="2337"/>
    <x v="2339"/>
    <b v="1"/>
    <n v="1104"/>
    <x v="0"/>
    <x v="33"/>
    <x v="1832"/>
    <n v="66.623188405797094"/>
    <x v="7"/>
    <x v="29"/>
    <x v="2339"/>
    <x v="2337"/>
  </r>
  <r>
    <x v="2340"/>
    <x v="2340"/>
    <x v="2338"/>
    <n v="40000"/>
    <n v="42311"/>
    <x v="0"/>
    <x v="0"/>
    <s v="USD"/>
    <x v="2338"/>
    <x v="2340"/>
    <b v="1"/>
    <n v="403"/>
    <x v="0"/>
    <x v="33"/>
    <x v="1833"/>
    <n v="104.99007444168734"/>
    <x v="7"/>
    <x v="29"/>
    <x v="2340"/>
    <x v="2338"/>
  </r>
  <r>
    <x v="2341"/>
    <x v="2341"/>
    <x v="2339"/>
    <n v="5000"/>
    <n v="0"/>
    <x v="1"/>
    <x v="0"/>
    <s v="USD"/>
    <x v="2339"/>
    <x v="2341"/>
    <b v="0"/>
    <n v="0"/>
    <x v="1"/>
    <x v="7"/>
    <x v="109"/>
    <e v="#DIV/0!"/>
    <x v="2"/>
    <x v="7"/>
    <x v="2341"/>
    <x v="2339"/>
  </r>
  <r>
    <x v="2342"/>
    <x v="2342"/>
    <x v="2340"/>
    <n v="5500"/>
    <n v="0"/>
    <x v="1"/>
    <x v="0"/>
    <s v="USD"/>
    <x v="2340"/>
    <x v="2342"/>
    <b v="0"/>
    <n v="0"/>
    <x v="1"/>
    <x v="7"/>
    <x v="109"/>
    <e v="#DIV/0!"/>
    <x v="2"/>
    <x v="7"/>
    <x v="2342"/>
    <x v="2340"/>
  </r>
  <r>
    <x v="2343"/>
    <x v="2343"/>
    <x v="2341"/>
    <n v="10000"/>
    <n v="300"/>
    <x v="1"/>
    <x v="0"/>
    <s v="USD"/>
    <x v="2341"/>
    <x v="2343"/>
    <b v="0"/>
    <n v="1"/>
    <x v="1"/>
    <x v="7"/>
    <x v="419"/>
    <n v="300"/>
    <x v="2"/>
    <x v="7"/>
    <x v="2343"/>
    <x v="2341"/>
  </r>
  <r>
    <x v="2344"/>
    <x v="2344"/>
    <x v="2342"/>
    <n v="1000"/>
    <n v="1"/>
    <x v="1"/>
    <x v="5"/>
    <s v="CAD"/>
    <x v="2342"/>
    <x v="2344"/>
    <b v="0"/>
    <n v="1"/>
    <x v="1"/>
    <x v="7"/>
    <x v="370"/>
    <n v="1"/>
    <x v="2"/>
    <x v="7"/>
    <x v="2344"/>
    <x v="2342"/>
  </r>
  <r>
    <x v="2345"/>
    <x v="2345"/>
    <x v="2343"/>
    <n v="3000"/>
    <n v="0"/>
    <x v="1"/>
    <x v="0"/>
    <s v="USD"/>
    <x v="2343"/>
    <x v="2345"/>
    <b v="0"/>
    <n v="0"/>
    <x v="1"/>
    <x v="7"/>
    <x v="109"/>
    <e v="#DIV/0!"/>
    <x v="2"/>
    <x v="7"/>
    <x v="2345"/>
    <x v="2343"/>
  </r>
  <r>
    <x v="2346"/>
    <x v="2346"/>
    <x v="2344"/>
    <n v="60000"/>
    <n v="39"/>
    <x v="1"/>
    <x v="0"/>
    <s v="USD"/>
    <x v="2344"/>
    <x v="2346"/>
    <b v="0"/>
    <n v="3"/>
    <x v="1"/>
    <x v="7"/>
    <x v="1834"/>
    <n v="13"/>
    <x v="2"/>
    <x v="7"/>
    <x v="2346"/>
    <x v="2344"/>
  </r>
  <r>
    <x v="2347"/>
    <x v="2347"/>
    <x v="2345"/>
    <n v="1000"/>
    <n v="15"/>
    <x v="1"/>
    <x v="0"/>
    <s v="USD"/>
    <x v="2345"/>
    <x v="2347"/>
    <b v="0"/>
    <n v="1"/>
    <x v="1"/>
    <x v="7"/>
    <x v="1835"/>
    <n v="15"/>
    <x v="2"/>
    <x v="7"/>
    <x v="2347"/>
    <x v="2345"/>
  </r>
  <r>
    <x v="2348"/>
    <x v="2348"/>
    <x v="2346"/>
    <n v="70000"/>
    <n v="270"/>
    <x v="1"/>
    <x v="0"/>
    <s v="USD"/>
    <x v="2346"/>
    <x v="2348"/>
    <b v="0"/>
    <n v="5"/>
    <x v="1"/>
    <x v="7"/>
    <x v="1836"/>
    <n v="54"/>
    <x v="2"/>
    <x v="7"/>
    <x v="2348"/>
    <x v="2346"/>
  </r>
  <r>
    <x v="2349"/>
    <x v="2349"/>
    <x v="2347"/>
    <n v="474900"/>
    <n v="0"/>
    <x v="1"/>
    <x v="11"/>
    <s v="SEK"/>
    <x v="2347"/>
    <x v="2349"/>
    <b v="0"/>
    <n v="0"/>
    <x v="1"/>
    <x v="7"/>
    <x v="109"/>
    <e v="#DIV/0!"/>
    <x v="2"/>
    <x v="7"/>
    <x v="2349"/>
    <x v="2347"/>
  </r>
  <r>
    <x v="2350"/>
    <x v="2350"/>
    <x v="2348"/>
    <n v="50000"/>
    <n v="0"/>
    <x v="1"/>
    <x v="17"/>
    <s v="EUR"/>
    <x v="2348"/>
    <x v="2350"/>
    <b v="0"/>
    <n v="0"/>
    <x v="1"/>
    <x v="7"/>
    <x v="109"/>
    <e v="#DIV/0!"/>
    <x v="2"/>
    <x v="7"/>
    <x v="2350"/>
    <x v="2348"/>
  </r>
  <r>
    <x v="2351"/>
    <x v="2351"/>
    <x v="2349"/>
    <n v="18900"/>
    <n v="108"/>
    <x v="1"/>
    <x v="4"/>
    <s v="NZD"/>
    <x v="2349"/>
    <x v="2351"/>
    <b v="0"/>
    <n v="7"/>
    <x v="1"/>
    <x v="7"/>
    <x v="1837"/>
    <n v="15.428571428571429"/>
    <x v="2"/>
    <x v="7"/>
    <x v="2351"/>
    <x v="2349"/>
  </r>
  <r>
    <x v="2352"/>
    <x v="2352"/>
    <x v="2350"/>
    <n v="2000"/>
    <n v="0"/>
    <x v="1"/>
    <x v="0"/>
    <s v="USD"/>
    <x v="2350"/>
    <x v="2352"/>
    <b v="0"/>
    <n v="0"/>
    <x v="1"/>
    <x v="7"/>
    <x v="109"/>
    <e v="#DIV/0!"/>
    <x v="2"/>
    <x v="7"/>
    <x v="2352"/>
    <x v="2350"/>
  </r>
  <r>
    <x v="2353"/>
    <x v="2353"/>
    <x v="2351"/>
    <n v="1000"/>
    <n v="0"/>
    <x v="1"/>
    <x v="0"/>
    <s v="USD"/>
    <x v="2351"/>
    <x v="2353"/>
    <b v="0"/>
    <n v="0"/>
    <x v="1"/>
    <x v="7"/>
    <x v="109"/>
    <e v="#DIV/0!"/>
    <x v="2"/>
    <x v="7"/>
    <x v="2353"/>
    <x v="2351"/>
  </r>
  <r>
    <x v="2354"/>
    <x v="2354"/>
    <x v="2352"/>
    <n v="35000"/>
    <n v="25"/>
    <x v="1"/>
    <x v="0"/>
    <s v="USD"/>
    <x v="2352"/>
    <x v="2354"/>
    <b v="0"/>
    <n v="1"/>
    <x v="1"/>
    <x v="7"/>
    <x v="1838"/>
    <n v="25"/>
    <x v="2"/>
    <x v="7"/>
    <x v="2354"/>
    <x v="2352"/>
  </r>
  <r>
    <x v="2355"/>
    <x v="2355"/>
    <x v="2353"/>
    <n v="8000"/>
    <n v="55"/>
    <x v="1"/>
    <x v="2"/>
    <s v="AUD"/>
    <x v="2353"/>
    <x v="2355"/>
    <b v="0"/>
    <n v="2"/>
    <x v="1"/>
    <x v="7"/>
    <x v="1839"/>
    <n v="27.5"/>
    <x v="2"/>
    <x v="7"/>
    <x v="2355"/>
    <x v="2353"/>
  </r>
  <r>
    <x v="2356"/>
    <x v="2356"/>
    <x v="2354"/>
    <n v="10000"/>
    <n v="0"/>
    <x v="1"/>
    <x v="9"/>
    <s v="EUR"/>
    <x v="2354"/>
    <x v="2356"/>
    <b v="0"/>
    <n v="0"/>
    <x v="1"/>
    <x v="7"/>
    <x v="109"/>
    <e v="#DIV/0!"/>
    <x v="2"/>
    <x v="7"/>
    <x v="2356"/>
    <x v="2354"/>
  </r>
  <r>
    <x v="2357"/>
    <x v="2357"/>
    <x v="2355"/>
    <n v="27000"/>
    <n v="0"/>
    <x v="1"/>
    <x v="1"/>
    <s v="GBP"/>
    <x v="2355"/>
    <x v="2357"/>
    <b v="0"/>
    <n v="0"/>
    <x v="1"/>
    <x v="7"/>
    <x v="109"/>
    <e v="#DIV/0!"/>
    <x v="2"/>
    <x v="7"/>
    <x v="2357"/>
    <x v="2355"/>
  </r>
  <r>
    <x v="2358"/>
    <x v="2358"/>
    <x v="2356"/>
    <n v="1500"/>
    <n v="0"/>
    <x v="1"/>
    <x v="1"/>
    <s v="GBP"/>
    <x v="2356"/>
    <x v="2358"/>
    <b v="0"/>
    <n v="0"/>
    <x v="1"/>
    <x v="7"/>
    <x v="109"/>
    <e v="#DIV/0!"/>
    <x v="2"/>
    <x v="7"/>
    <x v="2358"/>
    <x v="2356"/>
  </r>
  <r>
    <x v="2359"/>
    <x v="2359"/>
    <x v="2357"/>
    <n v="7500"/>
    <n v="1101"/>
    <x v="1"/>
    <x v="0"/>
    <s v="USD"/>
    <x v="2357"/>
    <x v="2359"/>
    <b v="0"/>
    <n v="3"/>
    <x v="1"/>
    <x v="7"/>
    <x v="1840"/>
    <n v="367"/>
    <x v="2"/>
    <x v="7"/>
    <x v="2359"/>
    <x v="2357"/>
  </r>
  <r>
    <x v="2360"/>
    <x v="2360"/>
    <x v="2358"/>
    <n v="5000"/>
    <n v="2"/>
    <x v="1"/>
    <x v="5"/>
    <s v="CAD"/>
    <x v="2358"/>
    <x v="2360"/>
    <b v="0"/>
    <n v="1"/>
    <x v="1"/>
    <x v="7"/>
    <x v="167"/>
    <n v="2"/>
    <x v="2"/>
    <x v="7"/>
    <x v="2360"/>
    <x v="2358"/>
  </r>
  <r>
    <x v="2361"/>
    <x v="2361"/>
    <x v="2359"/>
    <n v="200"/>
    <n v="0"/>
    <x v="1"/>
    <x v="5"/>
    <s v="CAD"/>
    <x v="2359"/>
    <x v="2361"/>
    <b v="0"/>
    <n v="0"/>
    <x v="1"/>
    <x v="7"/>
    <x v="109"/>
    <e v="#DIV/0!"/>
    <x v="2"/>
    <x v="7"/>
    <x v="2361"/>
    <x v="2359"/>
  </r>
  <r>
    <x v="2362"/>
    <x v="2362"/>
    <x v="2360"/>
    <n v="420"/>
    <n v="120"/>
    <x v="1"/>
    <x v="0"/>
    <s v="USD"/>
    <x v="2360"/>
    <x v="2362"/>
    <b v="0"/>
    <n v="2"/>
    <x v="1"/>
    <x v="7"/>
    <x v="1841"/>
    <n v="60"/>
    <x v="2"/>
    <x v="7"/>
    <x v="2362"/>
    <x v="2360"/>
  </r>
  <r>
    <x v="2363"/>
    <x v="2363"/>
    <x v="2361"/>
    <n v="175000"/>
    <n v="0"/>
    <x v="1"/>
    <x v="0"/>
    <s v="USD"/>
    <x v="2361"/>
    <x v="2363"/>
    <b v="0"/>
    <n v="0"/>
    <x v="1"/>
    <x v="7"/>
    <x v="109"/>
    <e v="#DIV/0!"/>
    <x v="2"/>
    <x v="7"/>
    <x v="2363"/>
    <x v="2361"/>
  </r>
  <r>
    <x v="2364"/>
    <x v="2364"/>
    <x v="2362"/>
    <n v="128"/>
    <n v="0"/>
    <x v="1"/>
    <x v="0"/>
    <s v="USD"/>
    <x v="2362"/>
    <x v="2364"/>
    <b v="0"/>
    <n v="0"/>
    <x v="1"/>
    <x v="7"/>
    <x v="109"/>
    <e v="#DIV/0!"/>
    <x v="2"/>
    <x v="7"/>
    <x v="2364"/>
    <x v="2362"/>
  </r>
  <r>
    <x v="2365"/>
    <x v="2365"/>
    <x v="2363"/>
    <n v="1000"/>
    <n v="0"/>
    <x v="1"/>
    <x v="13"/>
    <s v="EUR"/>
    <x v="2363"/>
    <x v="2365"/>
    <b v="0"/>
    <n v="0"/>
    <x v="1"/>
    <x v="7"/>
    <x v="109"/>
    <e v="#DIV/0!"/>
    <x v="2"/>
    <x v="7"/>
    <x v="2365"/>
    <x v="2363"/>
  </r>
  <r>
    <x v="2366"/>
    <x v="2366"/>
    <x v="2364"/>
    <n v="25000"/>
    <n v="2630"/>
    <x v="1"/>
    <x v="1"/>
    <s v="GBP"/>
    <x v="2364"/>
    <x v="2366"/>
    <b v="0"/>
    <n v="27"/>
    <x v="1"/>
    <x v="7"/>
    <x v="1842"/>
    <n v="97.407407407407405"/>
    <x v="2"/>
    <x v="7"/>
    <x v="2366"/>
    <x v="2364"/>
  </r>
  <r>
    <x v="2367"/>
    <x v="2367"/>
    <x v="2365"/>
    <n v="50000"/>
    <n v="670"/>
    <x v="1"/>
    <x v="0"/>
    <s v="USD"/>
    <x v="2365"/>
    <x v="2367"/>
    <b v="0"/>
    <n v="14"/>
    <x v="1"/>
    <x v="7"/>
    <x v="1843"/>
    <n v="47.857142857142854"/>
    <x v="2"/>
    <x v="7"/>
    <x v="2367"/>
    <x v="2365"/>
  </r>
  <r>
    <x v="2368"/>
    <x v="2368"/>
    <x v="2366"/>
    <n v="40000"/>
    <n v="100"/>
    <x v="1"/>
    <x v="0"/>
    <s v="USD"/>
    <x v="2366"/>
    <x v="2368"/>
    <b v="0"/>
    <n v="2"/>
    <x v="1"/>
    <x v="7"/>
    <x v="1161"/>
    <n v="50"/>
    <x v="2"/>
    <x v="7"/>
    <x v="2368"/>
    <x v="2366"/>
  </r>
  <r>
    <x v="2369"/>
    <x v="2369"/>
    <x v="2367"/>
    <n v="25000"/>
    <n v="0"/>
    <x v="1"/>
    <x v="0"/>
    <s v="USD"/>
    <x v="2367"/>
    <x v="2369"/>
    <b v="0"/>
    <n v="0"/>
    <x v="1"/>
    <x v="7"/>
    <x v="109"/>
    <e v="#DIV/0!"/>
    <x v="2"/>
    <x v="7"/>
    <x v="2369"/>
    <x v="2367"/>
  </r>
  <r>
    <x v="2370"/>
    <x v="2370"/>
    <x v="2368"/>
    <n v="25000"/>
    <n v="82"/>
    <x v="1"/>
    <x v="0"/>
    <s v="USD"/>
    <x v="2368"/>
    <x v="2370"/>
    <b v="0"/>
    <n v="4"/>
    <x v="1"/>
    <x v="7"/>
    <x v="1844"/>
    <n v="20.5"/>
    <x v="2"/>
    <x v="7"/>
    <x v="2370"/>
    <x v="2368"/>
  </r>
  <r>
    <x v="2371"/>
    <x v="2371"/>
    <x v="2369"/>
    <n v="2000"/>
    <n v="0"/>
    <x v="1"/>
    <x v="0"/>
    <s v="USD"/>
    <x v="2369"/>
    <x v="2371"/>
    <b v="0"/>
    <n v="0"/>
    <x v="1"/>
    <x v="7"/>
    <x v="109"/>
    <e v="#DIV/0!"/>
    <x v="2"/>
    <x v="7"/>
    <x v="2371"/>
    <x v="2369"/>
  </r>
  <r>
    <x v="2372"/>
    <x v="2372"/>
    <x v="2370"/>
    <n v="5500"/>
    <n v="180"/>
    <x v="1"/>
    <x v="2"/>
    <s v="AUD"/>
    <x v="2370"/>
    <x v="2372"/>
    <b v="0"/>
    <n v="6"/>
    <x v="1"/>
    <x v="7"/>
    <x v="1845"/>
    <n v="30"/>
    <x v="2"/>
    <x v="7"/>
    <x v="2372"/>
    <x v="2370"/>
  </r>
  <r>
    <x v="2373"/>
    <x v="2373"/>
    <x v="2371"/>
    <n v="850000"/>
    <n v="50"/>
    <x v="1"/>
    <x v="11"/>
    <s v="SEK"/>
    <x v="2371"/>
    <x v="2373"/>
    <b v="0"/>
    <n v="1"/>
    <x v="1"/>
    <x v="7"/>
    <x v="1846"/>
    <n v="50"/>
    <x v="2"/>
    <x v="7"/>
    <x v="2373"/>
    <x v="2371"/>
  </r>
  <r>
    <x v="2374"/>
    <x v="2374"/>
    <x v="2372"/>
    <n v="22000"/>
    <n v="10"/>
    <x v="1"/>
    <x v="0"/>
    <s v="USD"/>
    <x v="2372"/>
    <x v="2374"/>
    <b v="0"/>
    <n v="1"/>
    <x v="1"/>
    <x v="7"/>
    <x v="1847"/>
    <n v="10"/>
    <x v="2"/>
    <x v="7"/>
    <x v="2374"/>
    <x v="2372"/>
  </r>
  <r>
    <x v="2375"/>
    <x v="2375"/>
    <x v="2373"/>
    <n v="10000"/>
    <n v="0"/>
    <x v="1"/>
    <x v="0"/>
    <s v="USD"/>
    <x v="2373"/>
    <x v="2375"/>
    <b v="0"/>
    <n v="0"/>
    <x v="1"/>
    <x v="7"/>
    <x v="109"/>
    <e v="#DIV/0!"/>
    <x v="2"/>
    <x v="7"/>
    <x v="2375"/>
    <x v="2373"/>
  </r>
  <r>
    <x v="2376"/>
    <x v="2376"/>
    <x v="2374"/>
    <n v="3000"/>
    <n v="326.33"/>
    <x v="1"/>
    <x v="0"/>
    <s v="USD"/>
    <x v="2374"/>
    <x v="2376"/>
    <b v="0"/>
    <n v="4"/>
    <x v="1"/>
    <x v="7"/>
    <x v="1848"/>
    <n v="81.582499999999996"/>
    <x v="2"/>
    <x v="7"/>
    <x v="2376"/>
    <x v="2374"/>
  </r>
  <r>
    <x v="2377"/>
    <x v="2377"/>
    <x v="2375"/>
    <n v="2500"/>
    <n v="0"/>
    <x v="1"/>
    <x v="5"/>
    <s v="CAD"/>
    <x v="2375"/>
    <x v="2377"/>
    <b v="0"/>
    <n v="0"/>
    <x v="1"/>
    <x v="7"/>
    <x v="109"/>
    <e v="#DIV/0!"/>
    <x v="2"/>
    <x v="7"/>
    <x v="2377"/>
    <x v="2375"/>
  </r>
  <r>
    <x v="2378"/>
    <x v="2378"/>
    <x v="2376"/>
    <n v="110000"/>
    <n v="0"/>
    <x v="1"/>
    <x v="0"/>
    <s v="USD"/>
    <x v="2376"/>
    <x v="2378"/>
    <b v="0"/>
    <n v="0"/>
    <x v="1"/>
    <x v="7"/>
    <x v="109"/>
    <e v="#DIV/0!"/>
    <x v="2"/>
    <x v="7"/>
    <x v="2378"/>
    <x v="2376"/>
  </r>
  <r>
    <x v="2379"/>
    <x v="2379"/>
    <x v="2377"/>
    <n v="30000"/>
    <n v="0"/>
    <x v="1"/>
    <x v="0"/>
    <s v="USD"/>
    <x v="2377"/>
    <x v="2379"/>
    <b v="0"/>
    <n v="0"/>
    <x v="1"/>
    <x v="7"/>
    <x v="109"/>
    <e v="#DIV/0!"/>
    <x v="2"/>
    <x v="7"/>
    <x v="2379"/>
    <x v="2377"/>
  </r>
  <r>
    <x v="2380"/>
    <x v="2380"/>
    <x v="2378"/>
    <n v="15000"/>
    <n v="55"/>
    <x v="1"/>
    <x v="0"/>
    <s v="USD"/>
    <x v="2378"/>
    <x v="2380"/>
    <b v="0"/>
    <n v="3"/>
    <x v="1"/>
    <x v="7"/>
    <x v="456"/>
    <n v="18.333333333333332"/>
    <x v="2"/>
    <x v="7"/>
    <x v="2380"/>
    <x v="2378"/>
  </r>
  <r>
    <x v="2381"/>
    <x v="2381"/>
    <x v="2379"/>
    <n v="86350"/>
    <n v="1571"/>
    <x v="1"/>
    <x v="0"/>
    <s v="USD"/>
    <x v="2379"/>
    <x v="2381"/>
    <b v="0"/>
    <n v="7"/>
    <x v="1"/>
    <x v="7"/>
    <x v="1849"/>
    <n v="224.42857142857142"/>
    <x v="2"/>
    <x v="7"/>
    <x v="2381"/>
    <x v="2379"/>
  </r>
  <r>
    <x v="2382"/>
    <x v="2382"/>
    <x v="2380"/>
    <n v="3000"/>
    <n v="75"/>
    <x v="1"/>
    <x v="0"/>
    <s v="USD"/>
    <x v="2380"/>
    <x v="2382"/>
    <b v="0"/>
    <n v="2"/>
    <x v="1"/>
    <x v="7"/>
    <x v="453"/>
    <n v="37.5"/>
    <x v="2"/>
    <x v="7"/>
    <x v="2382"/>
    <x v="2380"/>
  </r>
  <r>
    <x v="2383"/>
    <x v="2383"/>
    <x v="2381"/>
    <n v="10000"/>
    <n v="435"/>
    <x v="1"/>
    <x v="4"/>
    <s v="NZD"/>
    <x v="2381"/>
    <x v="2383"/>
    <b v="0"/>
    <n v="3"/>
    <x v="1"/>
    <x v="7"/>
    <x v="1850"/>
    <n v="145"/>
    <x v="2"/>
    <x v="7"/>
    <x v="2383"/>
    <x v="2381"/>
  </r>
  <r>
    <x v="2384"/>
    <x v="2384"/>
    <x v="2382"/>
    <n v="1000"/>
    <n v="8"/>
    <x v="1"/>
    <x v="0"/>
    <s v="USD"/>
    <x v="2382"/>
    <x v="2384"/>
    <b v="0"/>
    <n v="8"/>
    <x v="1"/>
    <x v="7"/>
    <x v="417"/>
    <n v="1"/>
    <x v="2"/>
    <x v="7"/>
    <x v="2384"/>
    <x v="2382"/>
  </r>
  <r>
    <x v="2385"/>
    <x v="2385"/>
    <x v="2383"/>
    <n v="65000"/>
    <n v="788"/>
    <x v="1"/>
    <x v="0"/>
    <s v="USD"/>
    <x v="2383"/>
    <x v="2385"/>
    <b v="0"/>
    <n v="7"/>
    <x v="1"/>
    <x v="7"/>
    <x v="1851"/>
    <n v="112.57142857142857"/>
    <x v="2"/>
    <x v="7"/>
    <x v="2385"/>
    <x v="2383"/>
  </r>
  <r>
    <x v="2386"/>
    <x v="2386"/>
    <x v="2384"/>
    <n v="30000"/>
    <n v="0"/>
    <x v="1"/>
    <x v="5"/>
    <s v="CAD"/>
    <x v="2384"/>
    <x v="2386"/>
    <b v="0"/>
    <n v="0"/>
    <x v="1"/>
    <x v="7"/>
    <x v="109"/>
    <e v="#DIV/0!"/>
    <x v="2"/>
    <x v="7"/>
    <x v="2386"/>
    <x v="2384"/>
  </r>
  <r>
    <x v="2387"/>
    <x v="2387"/>
    <x v="2385"/>
    <n v="150000"/>
    <n v="1026"/>
    <x v="1"/>
    <x v="0"/>
    <s v="USD"/>
    <x v="2385"/>
    <x v="2387"/>
    <b v="0"/>
    <n v="3"/>
    <x v="1"/>
    <x v="7"/>
    <x v="1852"/>
    <n v="342"/>
    <x v="2"/>
    <x v="7"/>
    <x v="2387"/>
    <x v="2385"/>
  </r>
  <r>
    <x v="2388"/>
    <x v="2388"/>
    <x v="2386"/>
    <n v="37000"/>
    <n v="463"/>
    <x v="1"/>
    <x v="0"/>
    <s v="USD"/>
    <x v="2386"/>
    <x v="2388"/>
    <b v="0"/>
    <n v="8"/>
    <x v="1"/>
    <x v="7"/>
    <x v="1853"/>
    <n v="57.875"/>
    <x v="2"/>
    <x v="7"/>
    <x v="2388"/>
    <x v="2386"/>
  </r>
  <r>
    <x v="2389"/>
    <x v="2389"/>
    <x v="2387"/>
    <n v="16000"/>
    <n v="30"/>
    <x v="1"/>
    <x v="6"/>
    <s v="EUR"/>
    <x v="2387"/>
    <x v="2389"/>
    <b v="0"/>
    <n v="1"/>
    <x v="1"/>
    <x v="7"/>
    <x v="1854"/>
    <n v="30"/>
    <x v="2"/>
    <x v="7"/>
    <x v="2389"/>
    <x v="2387"/>
  </r>
  <r>
    <x v="2390"/>
    <x v="2390"/>
    <x v="2388"/>
    <n v="510000"/>
    <n v="0"/>
    <x v="1"/>
    <x v="2"/>
    <s v="AUD"/>
    <x v="2388"/>
    <x v="2390"/>
    <b v="0"/>
    <n v="0"/>
    <x v="1"/>
    <x v="7"/>
    <x v="109"/>
    <e v="#DIV/0!"/>
    <x v="2"/>
    <x v="7"/>
    <x v="2390"/>
    <x v="2388"/>
  </r>
  <r>
    <x v="2391"/>
    <x v="2391"/>
    <x v="2389"/>
    <n v="20000"/>
    <n v="25"/>
    <x v="1"/>
    <x v="0"/>
    <s v="USD"/>
    <x v="2389"/>
    <x v="2391"/>
    <b v="0"/>
    <n v="1"/>
    <x v="1"/>
    <x v="7"/>
    <x v="415"/>
    <n v="25"/>
    <x v="2"/>
    <x v="7"/>
    <x v="2391"/>
    <x v="2389"/>
  </r>
  <r>
    <x v="2392"/>
    <x v="2392"/>
    <x v="2390"/>
    <n v="4200"/>
    <n v="0"/>
    <x v="1"/>
    <x v="0"/>
    <s v="USD"/>
    <x v="2390"/>
    <x v="2392"/>
    <b v="0"/>
    <n v="0"/>
    <x v="1"/>
    <x v="7"/>
    <x v="109"/>
    <e v="#DIV/0!"/>
    <x v="2"/>
    <x v="7"/>
    <x v="2392"/>
    <x v="2390"/>
  </r>
  <r>
    <x v="2393"/>
    <x v="2393"/>
    <x v="2391"/>
    <n v="100000"/>
    <n v="50"/>
    <x v="1"/>
    <x v="0"/>
    <s v="USD"/>
    <x v="2391"/>
    <x v="2393"/>
    <b v="0"/>
    <n v="1"/>
    <x v="1"/>
    <x v="7"/>
    <x v="833"/>
    <n v="50"/>
    <x v="2"/>
    <x v="7"/>
    <x v="2393"/>
    <x v="2391"/>
  </r>
  <r>
    <x v="2394"/>
    <x v="2394"/>
    <x v="2392"/>
    <n v="5000"/>
    <n v="3"/>
    <x v="1"/>
    <x v="17"/>
    <s v="EUR"/>
    <x v="2392"/>
    <x v="2394"/>
    <b v="0"/>
    <n v="2"/>
    <x v="1"/>
    <x v="7"/>
    <x v="1855"/>
    <n v="1.5"/>
    <x v="2"/>
    <x v="7"/>
    <x v="2394"/>
    <x v="2392"/>
  </r>
  <r>
    <x v="2395"/>
    <x v="2395"/>
    <x v="2393"/>
    <n v="33000"/>
    <n v="0"/>
    <x v="1"/>
    <x v="0"/>
    <s v="USD"/>
    <x v="2393"/>
    <x v="2395"/>
    <b v="0"/>
    <n v="0"/>
    <x v="1"/>
    <x v="7"/>
    <x v="109"/>
    <e v="#DIV/0!"/>
    <x v="2"/>
    <x v="7"/>
    <x v="2395"/>
    <x v="2393"/>
  </r>
  <r>
    <x v="2396"/>
    <x v="2396"/>
    <x v="2394"/>
    <n v="5000"/>
    <n v="10"/>
    <x v="1"/>
    <x v="16"/>
    <s v="CHF"/>
    <x v="2394"/>
    <x v="2396"/>
    <b v="0"/>
    <n v="1"/>
    <x v="1"/>
    <x v="7"/>
    <x v="418"/>
    <n v="10"/>
    <x v="2"/>
    <x v="7"/>
    <x v="2396"/>
    <x v="2394"/>
  </r>
  <r>
    <x v="2397"/>
    <x v="2397"/>
    <x v="2395"/>
    <n v="124000"/>
    <n v="0"/>
    <x v="1"/>
    <x v="0"/>
    <s v="USD"/>
    <x v="2395"/>
    <x v="2397"/>
    <b v="0"/>
    <n v="0"/>
    <x v="1"/>
    <x v="7"/>
    <x v="109"/>
    <e v="#DIV/0!"/>
    <x v="2"/>
    <x v="7"/>
    <x v="2397"/>
    <x v="2395"/>
  </r>
  <r>
    <x v="2398"/>
    <x v="2398"/>
    <x v="2396"/>
    <n v="4000"/>
    <n v="0"/>
    <x v="1"/>
    <x v="0"/>
    <s v="USD"/>
    <x v="2396"/>
    <x v="2398"/>
    <b v="0"/>
    <n v="0"/>
    <x v="1"/>
    <x v="7"/>
    <x v="109"/>
    <e v="#DIV/0!"/>
    <x v="2"/>
    <x v="7"/>
    <x v="2398"/>
    <x v="2396"/>
  </r>
  <r>
    <x v="2399"/>
    <x v="2399"/>
    <x v="2397"/>
    <n v="13000"/>
    <n v="0"/>
    <x v="1"/>
    <x v="11"/>
    <s v="SEK"/>
    <x v="2397"/>
    <x v="2399"/>
    <b v="0"/>
    <n v="0"/>
    <x v="1"/>
    <x v="7"/>
    <x v="109"/>
    <e v="#DIV/0!"/>
    <x v="2"/>
    <x v="7"/>
    <x v="2399"/>
    <x v="2397"/>
  </r>
  <r>
    <x v="2400"/>
    <x v="2400"/>
    <x v="2398"/>
    <n v="50000"/>
    <n v="0"/>
    <x v="1"/>
    <x v="2"/>
    <s v="AUD"/>
    <x v="2398"/>
    <x v="2400"/>
    <b v="0"/>
    <n v="0"/>
    <x v="1"/>
    <x v="7"/>
    <x v="109"/>
    <e v="#DIV/0!"/>
    <x v="2"/>
    <x v="7"/>
    <x v="2400"/>
    <x v="2398"/>
  </r>
  <r>
    <x v="2401"/>
    <x v="2401"/>
    <x v="2399"/>
    <n v="28000"/>
    <n v="201"/>
    <x v="2"/>
    <x v="0"/>
    <s v="USD"/>
    <x v="2399"/>
    <x v="2401"/>
    <b v="0"/>
    <n v="9"/>
    <x v="1"/>
    <x v="19"/>
    <x v="1856"/>
    <n v="22.333333333333332"/>
    <x v="7"/>
    <x v="17"/>
    <x v="2401"/>
    <x v="2399"/>
  </r>
  <r>
    <x v="2402"/>
    <x v="2402"/>
    <x v="2400"/>
    <n v="12000"/>
    <n v="52"/>
    <x v="2"/>
    <x v="0"/>
    <s v="USD"/>
    <x v="2400"/>
    <x v="2402"/>
    <b v="0"/>
    <n v="1"/>
    <x v="1"/>
    <x v="19"/>
    <x v="414"/>
    <n v="52"/>
    <x v="7"/>
    <x v="17"/>
    <x v="2402"/>
    <x v="2400"/>
  </r>
  <r>
    <x v="2403"/>
    <x v="2403"/>
    <x v="2401"/>
    <n v="1200"/>
    <n v="202"/>
    <x v="2"/>
    <x v="1"/>
    <s v="GBP"/>
    <x v="2401"/>
    <x v="2403"/>
    <b v="0"/>
    <n v="12"/>
    <x v="1"/>
    <x v="19"/>
    <x v="1857"/>
    <n v="16.833333333333332"/>
    <x v="7"/>
    <x v="17"/>
    <x v="2403"/>
    <x v="2401"/>
  </r>
  <r>
    <x v="2404"/>
    <x v="2404"/>
    <x v="2402"/>
    <n v="15000"/>
    <n v="0"/>
    <x v="2"/>
    <x v="0"/>
    <s v="USD"/>
    <x v="2402"/>
    <x v="2404"/>
    <b v="0"/>
    <n v="0"/>
    <x v="1"/>
    <x v="19"/>
    <x v="109"/>
    <e v="#DIV/0!"/>
    <x v="7"/>
    <x v="17"/>
    <x v="2404"/>
    <x v="2402"/>
  </r>
  <r>
    <x v="2405"/>
    <x v="2405"/>
    <x v="2403"/>
    <n v="5000"/>
    <n v="1126"/>
    <x v="2"/>
    <x v="0"/>
    <s v="USD"/>
    <x v="2403"/>
    <x v="2405"/>
    <b v="0"/>
    <n v="20"/>
    <x v="1"/>
    <x v="19"/>
    <x v="1858"/>
    <n v="56.3"/>
    <x v="7"/>
    <x v="17"/>
    <x v="2405"/>
    <x v="2403"/>
  </r>
  <r>
    <x v="2406"/>
    <x v="2406"/>
    <x v="2404"/>
    <n v="3250"/>
    <n v="1345"/>
    <x v="2"/>
    <x v="0"/>
    <s v="USD"/>
    <x v="2404"/>
    <x v="2406"/>
    <b v="0"/>
    <n v="16"/>
    <x v="1"/>
    <x v="19"/>
    <x v="1859"/>
    <n v="84.0625"/>
    <x v="7"/>
    <x v="17"/>
    <x v="2406"/>
    <x v="2404"/>
  </r>
  <r>
    <x v="2407"/>
    <x v="2407"/>
    <x v="2405"/>
    <n v="22000"/>
    <n v="5557"/>
    <x v="2"/>
    <x v="0"/>
    <s v="USD"/>
    <x v="2405"/>
    <x v="2407"/>
    <b v="0"/>
    <n v="33"/>
    <x v="1"/>
    <x v="19"/>
    <x v="1860"/>
    <n v="168.39393939393941"/>
    <x v="7"/>
    <x v="17"/>
    <x v="2407"/>
    <x v="2405"/>
  </r>
  <r>
    <x v="2408"/>
    <x v="2408"/>
    <x v="2406"/>
    <n v="15000"/>
    <n v="30"/>
    <x v="2"/>
    <x v="0"/>
    <s v="USD"/>
    <x v="2406"/>
    <x v="2408"/>
    <b v="0"/>
    <n v="2"/>
    <x v="1"/>
    <x v="19"/>
    <x v="418"/>
    <n v="15"/>
    <x v="7"/>
    <x v="17"/>
    <x v="2408"/>
    <x v="2406"/>
  </r>
  <r>
    <x v="2409"/>
    <x v="2409"/>
    <x v="2407"/>
    <n v="25000"/>
    <n v="460"/>
    <x v="2"/>
    <x v="0"/>
    <s v="USD"/>
    <x v="2407"/>
    <x v="2409"/>
    <b v="0"/>
    <n v="6"/>
    <x v="1"/>
    <x v="19"/>
    <x v="1861"/>
    <n v="76.666666666666671"/>
    <x v="7"/>
    <x v="17"/>
    <x v="2409"/>
    <x v="2407"/>
  </r>
  <r>
    <x v="2410"/>
    <x v="2410"/>
    <x v="2408"/>
    <n v="15000"/>
    <n v="0"/>
    <x v="2"/>
    <x v="2"/>
    <s v="AUD"/>
    <x v="2408"/>
    <x v="2410"/>
    <b v="0"/>
    <n v="0"/>
    <x v="1"/>
    <x v="19"/>
    <x v="109"/>
    <e v="#DIV/0!"/>
    <x v="7"/>
    <x v="17"/>
    <x v="2410"/>
    <x v="2408"/>
  </r>
  <r>
    <x v="2411"/>
    <x v="2411"/>
    <x v="2409"/>
    <n v="25000"/>
    <n v="151"/>
    <x v="2"/>
    <x v="0"/>
    <s v="USD"/>
    <x v="2409"/>
    <x v="2411"/>
    <b v="0"/>
    <n v="3"/>
    <x v="1"/>
    <x v="19"/>
    <x v="1862"/>
    <n v="50.333333333333336"/>
    <x v="7"/>
    <x v="17"/>
    <x v="2411"/>
    <x v="2409"/>
  </r>
  <r>
    <x v="2412"/>
    <x v="2412"/>
    <x v="2410"/>
    <n v="8000"/>
    <n v="0"/>
    <x v="2"/>
    <x v="6"/>
    <s v="EUR"/>
    <x v="2410"/>
    <x v="2412"/>
    <b v="0"/>
    <n v="0"/>
    <x v="1"/>
    <x v="19"/>
    <x v="109"/>
    <e v="#DIV/0!"/>
    <x v="7"/>
    <x v="17"/>
    <x v="2412"/>
    <x v="2410"/>
  </r>
  <r>
    <x v="2413"/>
    <x v="2413"/>
    <x v="2411"/>
    <n v="3000"/>
    <n v="25"/>
    <x v="2"/>
    <x v="0"/>
    <s v="USD"/>
    <x v="2411"/>
    <x v="2413"/>
    <b v="0"/>
    <n v="3"/>
    <x v="1"/>
    <x v="19"/>
    <x v="1863"/>
    <n v="8.3333333333333339"/>
    <x v="7"/>
    <x v="17"/>
    <x v="2413"/>
    <x v="2411"/>
  </r>
  <r>
    <x v="2414"/>
    <x v="2414"/>
    <x v="2412"/>
    <n v="15000"/>
    <n v="460"/>
    <x v="2"/>
    <x v="0"/>
    <s v="USD"/>
    <x v="2412"/>
    <x v="2414"/>
    <b v="0"/>
    <n v="13"/>
    <x v="1"/>
    <x v="19"/>
    <x v="1864"/>
    <n v="35.384615384615387"/>
    <x v="7"/>
    <x v="17"/>
    <x v="2414"/>
    <x v="2412"/>
  </r>
  <r>
    <x v="2415"/>
    <x v="2415"/>
    <x v="2413"/>
    <n v="60000"/>
    <n v="335"/>
    <x v="2"/>
    <x v="0"/>
    <s v="USD"/>
    <x v="2413"/>
    <x v="2415"/>
    <b v="0"/>
    <n v="6"/>
    <x v="1"/>
    <x v="19"/>
    <x v="1865"/>
    <n v="55.833333333333336"/>
    <x v="7"/>
    <x v="17"/>
    <x v="2415"/>
    <x v="2413"/>
  </r>
  <r>
    <x v="2416"/>
    <x v="2416"/>
    <x v="2414"/>
    <n v="20000"/>
    <n v="5"/>
    <x v="2"/>
    <x v="0"/>
    <s v="USD"/>
    <x v="2414"/>
    <x v="2416"/>
    <b v="0"/>
    <n v="1"/>
    <x v="1"/>
    <x v="19"/>
    <x v="1866"/>
    <n v="5"/>
    <x v="7"/>
    <x v="17"/>
    <x v="2416"/>
    <x v="2414"/>
  </r>
  <r>
    <x v="2417"/>
    <x v="2417"/>
    <x v="2415"/>
    <n v="1000"/>
    <n v="0"/>
    <x v="2"/>
    <x v="0"/>
    <s v="USD"/>
    <x v="2415"/>
    <x v="2417"/>
    <b v="0"/>
    <n v="0"/>
    <x v="1"/>
    <x v="19"/>
    <x v="109"/>
    <e v="#DIV/0!"/>
    <x v="7"/>
    <x v="17"/>
    <x v="2417"/>
    <x v="2415"/>
  </r>
  <r>
    <x v="2418"/>
    <x v="2418"/>
    <x v="2416"/>
    <n v="25000"/>
    <n v="5"/>
    <x v="2"/>
    <x v="0"/>
    <s v="USD"/>
    <x v="2416"/>
    <x v="2418"/>
    <b v="0"/>
    <n v="5"/>
    <x v="1"/>
    <x v="19"/>
    <x v="459"/>
    <n v="1"/>
    <x v="7"/>
    <x v="17"/>
    <x v="2418"/>
    <x v="2416"/>
  </r>
  <r>
    <x v="2419"/>
    <x v="2419"/>
    <x v="2417"/>
    <n v="3000"/>
    <n v="0"/>
    <x v="2"/>
    <x v="0"/>
    <s v="USD"/>
    <x v="2417"/>
    <x v="2419"/>
    <b v="0"/>
    <n v="0"/>
    <x v="1"/>
    <x v="19"/>
    <x v="109"/>
    <e v="#DIV/0!"/>
    <x v="7"/>
    <x v="17"/>
    <x v="2419"/>
    <x v="2417"/>
  </r>
  <r>
    <x v="2420"/>
    <x v="2420"/>
    <x v="2418"/>
    <n v="16870"/>
    <n v="2501"/>
    <x v="2"/>
    <x v="0"/>
    <s v="USD"/>
    <x v="2418"/>
    <x v="2420"/>
    <b v="0"/>
    <n v="36"/>
    <x v="1"/>
    <x v="19"/>
    <x v="1867"/>
    <n v="69.472222222222229"/>
    <x v="7"/>
    <x v="17"/>
    <x v="2420"/>
    <x v="2418"/>
  </r>
  <r>
    <x v="2421"/>
    <x v="2421"/>
    <x v="2419"/>
    <n v="6000"/>
    <n v="1"/>
    <x v="2"/>
    <x v="0"/>
    <s v="USD"/>
    <x v="2419"/>
    <x v="2421"/>
    <b v="0"/>
    <n v="1"/>
    <x v="1"/>
    <x v="19"/>
    <x v="374"/>
    <n v="1"/>
    <x v="7"/>
    <x v="17"/>
    <x v="2421"/>
    <x v="2419"/>
  </r>
  <r>
    <x v="2422"/>
    <x v="2422"/>
    <x v="2420"/>
    <n v="500"/>
    <n v="1"/>
    <x v="2"/>
    <x v="0"/>
    <s v="USD"/>
    <x v="2420"/>
    <x v="2422"/>
    <b v="0"/>
    <n v="1"/>
    <x v="1"/>
    <x v="19"/>
    <x v="418"/>
    <n v="1"/>
    <x v="7"/>
    <x v="17"/>
    <x v="2422"/>
    <x v="2420"/>
  </r>
  <r>
    <x v="2423"/>
    <x v="2423"/>
    <x v="2421"/>
    <n v="60000"/>
    <n v="8"/>
    <x v="2"/>
    <x v="0"/>
    <s v="USD"/>
    <x v="2421"/>
    <x v="2423"/>
    <b v="0"/>
    <n v="1"/>
    <x v="1"/>
    <x v="19"/>
    <x v="473"/>
    <n v="8"/>
    <x v="7"/>
    <x v="17"/>
    <x v="2423"/>
    <x v="2421"/>
  </r>
  <r>
    <x v="2424"/>
    <x v="2424"/>
    <x v="2422"/>
    <n v="25000"/>
    <n v="310"/>
    <x v="2"/>
    <x v="0"/>
    <s v="USD"/>
    <x v="2422"/>
    <x v="2424"/>
    <b v="0"/>
    <n v="9"/>
    <x v="1"/>
    <x v="19"/>
    <x v="1868"/>
    <n v="34.444444444444443"/>
    <x v="7"/>
    <x v="17"/>
    <x v="2424"/>
    <x v="2422"/>
  </r>
  <r>
    <x v="2425"/>
    <x v="2425"/>
    <x v="2423"/>
    <n v="3500"/>
    <n v="1"/>
    <x v="2"/>
    <x v="0"/>
    <s v="USD"/>
    <x v="2423"/>
    <x v="2425"/>
    <b v="0"/>
    <n v="1"/>
    <x v="1"/>
    <x v="19"/>
    <x v="1869"/>
    <n v="1"/>
    <x v="7"/>
    <x v="17"/>
    <x v="2425"/>
    <x v="2423"/>
  </r>
  <r>
    <x v="2426"/>
    <x v="2426"/>
    <x v="2424"/>
    <n v="20000"/>
    <n v="0"/>
    <x v="2"/>
    <x v="0"/>
    <s v="USD"/>
    <x v="2424"/>
    <x v="2426"/>
    <b v="0"/>
    <n v="0"/>
    <x v="1"/>
    <x v="19"/>
    <x v="109"/>
    <e v="#DIV/0!"/>
    <x v="7"/>
    <x v="17"/>
    <x v="2426"/>
    <x v="2424"/>
  </r>
  <r>
    <x v="2427"/>
    <x v="2427"/>
    <x v="2425"/>
    <n v="50000"/>
    <n v="1"/>
    <x v="2"/>
    <x v="0"/>
    <s v="USD"/>
    <x v="2425"/>
    <x v="2427"/>
    <b v="0"/>
    <n v="1"/>
    <x v="1"/>
    <x v="19"/>
    <x v="133"/>
    <n v="1"/>
    <x v="7"/>
    <x v="17"/>
    <x v="2427"/>
    <x v="2425"/>
  </r>
  <r>
    <x v="2428"/>
    <x v="2428"/>
    <x v="2426"/>
    <n v="35000"/>
    <n v="1"/>
    <x v="2"/>
    <x v="0"/>
    <s v="USD"/>
    <x v="2426"/>
    <x v="2428"/>
    <b v="0"/>
    <n v="1"/>
    <x v="1"/>
    <x v="19"/>
    <x v="1870"/>
    <n v="1"/>
    <x v="7"/>
    <x v="17"/>
    <x v="2428"/>
    <x v="2426"/>
  </r>
  <r>
    <x v="2429"/>
    <x v="2429"/>
    <x v="2427"/>
    <n v="140000"/>
    <n v="2005"/>
    <x v="2"/>
    <x v="10"/>
    <s v="NOK"/>
    <x v="2427"/>
    <x v="2429"/>
    <b v="0"/>
    <n v="4"/>
    <x v="1"/>
    <x v="19"/>
    <x v="1871"/>
    <n v="501.25"/>
    <x v="7"/>
    <x v="17"/>
    <x v="2429"/>
    <x v="2427"/>
  </r>
  <r>
    <x v="2430"/>
    <x v="2430"/>
    <x v="2428"/>
    <n v="3000"/>
    <n v="21"/>
    <x v="2"/>
    <x v="0"/>
    <s v="USD"/>
    <x v="2428"/>
    <x v="2430"/>
    <b v="0"/>
    <n v="2"/>
    <x v="1"/>
    <x v="19"/>
    <x v="449"/>
    <n v="10.5"/>
    <x v="7"/>
    <x v="17"/>
    <x v="2430"/>
    <x v="2428"/>
  </r>
  <r>
    <x v="2431"/>
    <x v="2431"/>
    <x v="2429"/>
    <n v="100000"/>
    <n v="2"/>
    <x v="2"/>
    <x v="0"/>
    <s v="USD"/>
    <x v="2429"/>
    <x v="2431"/>
    <b v="0"/>
    <n v="2"/>
    <x v="1"/>
    <x v="19"/>
    <x v="133"/>
    <n v="1"/>
    <x v="7"/>
    <x v="17"/>
    <x v="2431"/>
    <x v="2429"/>
  </r>
  <r>
    <x v="2432"/>
    <x v="2432"/>
    <x v="2430"/>
    <n v="14000"/>
    <n v="2"/>
    <x v="2"/>
    <x v="0"/>
    <s v="USD"/>
    <x v="2430"/>
    <x v="2432"/>
    <b v="0"/>
    <n v="2"/>
    <x v="1"/>
    <x v="19"/>
    <x v="107"/>
    <n v="1"/>
    <x v="7"/>
    <x v="17"/>
    <x v="2432"/>
    <x v="2430"/>
  </r>
  <r>
    <x v="2433"/>
    <x v="2433"/>
    <x v="2431"/>
    <n v="10000"/>
    <n v="0"/>
    <x v="2"/>
    <x v="0"/>
    <s v="USD"/>
    <x v="2431"/>
    <x v="2433"/>
    <b v="0"/>
    <n v="0"/>
    <x v="1"/>
    <x v="19"/>
    <x v="109"/>
    <e v="#DIV/0!"/>
    <x v="7"/>
    <x v="17"/>
    <x v="2433"/>
    <x v="2431"/>
  </r>
  <r>
    <x v="2434"/>
    <x v="2434"/>
    <x v="2432"/>
    <n v="20000"/>
    <n v="26"/>
    <x v="2"/>
    <x v="0"/>
    <s v="USD"/>
    <x v="2432"/>
    <x v="2434"/>
    <b v="0"/>
    <n v="2"/>
    <x v="1"/>
    <x v="19"/>
    <x v="1872"/>
    <n v="13"/>
    <x v="7"/>
    <x v="17"/>
    <x v="2434"/>
    <x v="2432"/>
  </r>
  <r>
    <x v="2435"/>
    <x v="2435"/>
    <x v="2433"/>
    <n v="250000"/>
    <n v="1224"/>
    <x v="2"/>
    <x v="11"/>
    <s v="SEK"/>
    <x v="2433"/>
    <x v="2435"/>
    <b v="0"/>
    <n v="4"/>
    <x v="1"/>
    <x v="19"/>
    <x v="1873"/>
    <n v="306"/>
    <x v="7"/>
    <x v="17"/>
    <x v="2435"/>
    <x v="2433"/>
  </r>
  <r>
    <x v="2436"/>
    <x v="2436"/>
    <x v="2434"/>
    <n v="117000"/>
    <n v="45"/>
    <x v="2"/>
    <x v="5"/>
    <s v="CAD"/>
    <x v="2434"/>
    <x v="2436"/>
    <b v="0"/>
    <n v="2"/>
    <x v="1"/>
    <x v="19"/>
    <x v="1874"/>
    <n v="22.5"/>
    <x v="7"/>
    <x v="17"/>
    <x v="2436"/>
    <x v="2434"/>
  </r>
  <r>
    <x v="2437"/>
    <x v="2437"/>
    <x v="2435"/>
    <n v="8000"/>
    <n v="0"/>
    <x v="2"/>
    <x v="0"/>
    <s v="USD"/>
    <x v="2435"/>
    <x v="2437"/>
    <b v="0"/>
    <n v="0"/>
    <x v="1"/>
    <x v="19"/>
    <x v="109"/>
    <e v="#DIV/0!"/>
    <x v="7"/>
    <x v="17"/>
    <x v="2437"/>
    <x v="2435"/>
  </r>
  <r>
    <x v="2438"/>
    <x v="2438"/>
    <x v="2436"/>
    <n v="15000"/>
    <n v="50"/>
    <x v="2"/>
    <x v="0"/>
    <s v="USD"/>
    <x v="2436"/>
    <x v="2438"/>
    <b v="0"/>
    <n v="1"/>
    <x v="1"/>
    <x v="19"/>
    <x v="119"/>
    <n v="50"/>
    <x v="7"/>
    <x v="17"/>
    <x v="2438"/>
    <x v="2436"/>
  </r>
  <r>
    <x v="2439"/>
    <x v="2439"/>
    <x v="2437"/>
    <n v="10000"/>
    <n v="0"/>
    <x v="2"/>
    <x v="0"/>
    <s v="USD"/>
    <x v="2437"/>
    <x v="2439"/>
    <b v="0"/>
    <n v="0"/>
    <x v="1"/>
    <x v="19"/>
    <x v="109"/>
    <e v="#DIV/0!"/>
    <x v="7"/>
    <x v="17"/>
    <x v="2439"/>
    <x v="2437"/>
  </r>
  <r>
    <x v="2440"/>
    <x v="2440"/>
    <x v="2438"/>
    <n v="5000"/>
    <n v="10"/>
    <x v="2"/>
    <x v="18"/>
    <s v="EUR"/>
    <x v="2438"/>
    <x v="2440"/>
    <b v="0"/>
    <n v="2"/>
    <x v="1"/>
    <x v="19"/>
    <x v="418"/>
    <n v="5"/>
    <x v="7"/>
    <x v="17"/>
    <x v="2440"/>
    <x v="2438"/>
  </r>
  <r>
    <x v="2441"/>
    <x v="2441"/>
    <x v="2439"/>
    <n v="7500"/>
    <n v="8091"/>
    <x v="0"/>
    <x v="0"/>
    <s v="USD"/>
    <x v="2439"/>
    <x v="2441"/>
    <b v="0"/>
    <n v="109"/>
    <x v="0"/>
    <x v="33"/>
    <x v="1875"/>
    <n v="74.22935779816514"/>
    <x v="7"/>
    <x v="29"/>
    <x v="2441"/>
    <x v="2439"/>
  </r>
  <r>
    <x v="2442"/>
    <x v="2442"/>
    <x v="2440"/>
    <n v="24000"/>
    <n v="30226"/>
    <x v="0"/>
    <x v="0"/>
    <s v="USD"/>
    <x v="2440"/>
    <x v="2442"/>
    <b v="0"/>
    <n v="372"/>
    <x v="0"/>
    <x v="33"/>
    <x v="1876"/>
    <n v="81.252688172043008"/>
    <x v="7"/>
    <x v="29"/>
    <x v="2442"/>
    <x v="2440"/>
  </r>
  <r>
    <x v="2443"/>
    <x v="2443"/>
    <x v="2441"/>
    <n v="20000"/>
    <n v="40502.99"/>
    <x v="0"/>
    <x v="0"/>
    <s v="USD"/>
    <x v="2441"/>
    <x v="2443"/>
    <b v="0"/>
    <n v="311"/>
    <x v="0"/>
    <x v="33"/>
    <x v="1877"/>
    <n v="130.23469453376205"/>
    <x v="7"/>
    <x v="29"/>
    <x v="2443"/>
    <x v="2441"/>
  </r>
  <r>
    <x v="2444"/>
    <x v="2444"/>
    <x v="2442"/>
    <n v="3000"/>
    <n v="3258"/>
    <x v="0"/>
    <x v="0"/>
    <s v="USD"/>
    <x v="2442"/>
    <x v="2444"/>
    <b v="0"/>
    <n v="61"/>
    <x v="0"/>
    <x v="33"/>
    <x v="1878"/>
    <n v="53.409836065573771"/>
    <x v="7"/>
    <x v="29"/>
    <x v="2444"/>
    <x v="2442"/>
  </r>
  <r>
    <x v="2445"/>
    <x v="2445"/>
    <x v="2443"/>
    <n v="5000"/>
    <n v="8640"/>
    <x v="0"/>
    <x v="0"/>
    <s v="USD"/>
    <x v="2443"/>
    <x v="2445"/>
    <b v="0"/>
    <n v="115"/>
    <x v="0"/>
    <x v="33"/>
    <x v="1789"/>
    <n v="75.130434782608702"/>
    <x v="7"/>
    <x v="29"/>
    <x v="2445"/>
    <x v="2443"/>
  </r>
  <r>
    <x v="2446"/>
    <x v="2446"/>
    <x v="2444"/>
    <n v="5000"/>
    <n v="8399"/>
    <x v="0"/>
    <x v="0"/>
    <s v="USD"/>
    <x v="2444"/>
    <x v="2446"/>
    <b v="0"/>
    <n v="111"/>
    <x v="0"/>
    <x v="33"/>
    <x v="1879"/>
    <n v="75.666666666666671"/>
    <x v="7"/>
    <x v="29"/>
    <x v="2446"/>
    <x v="2444"/>
  </r>
  <r>
    <x v="2447"/>
    <x v="2447"/>
    <x v="2445"/>
    <n v="2500"/>
    <n v="10680"/>
    <x v="0"/>
    <x v="0"/>
    <s v="USD"/>
    <x v="2445"/>
    <x v="2447"/>
    <b v="0"/>
    <n v="337"/>
    <x v="0"/>
    <x v="33"/>
    <x v="1880"/>
    <n v="31.691394658753708"/>
    <x v="7"/>
    <x v="29"/>
    <x v="2447"/>
    <x v="2445"/>
  </r>
  <r>
    <x v="2448"/>
    <x v="2448"/>
    <x v="2446"/>
    <n v="400"/>
    <n v="430"/>
    <x v="0"/>
    <x v="0"/>
    <s v="USD"/>
    <x v="2446"/>
    <x v="2448"/>
    <b v="0"/>
    <n v="9"/>
    <x v="0"/>
    <x v="33"/>
    <x v="1881"/>
    <n v="47.777777777777779"/>
    <x v="7"/>
    <x v="29"/>
    <x v="2448"/>
    <x v="2446"/>
  </r>
  <r>
    <x v="2449"/>
    <x v="2449"/>
    <x v="2447"/>
    <n v="10000"/>
    <n v="10800"/>
    <x v="0"/>
    <x v="0"/>
    <s v="USD"/>
    <x v="2447"/>
    <x v="2449"/>
    <b v="0"/>
    <n v="120"/>
    <x v="0"/>
    <x v="33"/>
    <x v="1277"/>
    <n v="90"/>
    <x v="7"/>
    <x v="29"/>
    <x v="2449"/>
    <x v="2447"/>
  </r>
  <r>
    <x v="2450"/>
    <x v="2450"/>
    <x v="2448"/>
    <n v="15000"/>
    <n v="15230.03"/>
    <x v="0"/>
    <x v="0"/>
    <s v="USD"/>
    <x v="2448"/>
    <x v="2450"/>
    <b v="0"/>
    <n v="102"/>
    <x v="0"/>
    <x v="33"/>
    <x v="1882"/>
    <n v="149.31401960784314"/>
    <x v="7"/>
    <x v="29"/>
    <x v="2450"/>
    <x v="2448"/>
  </r>
  <r>
    <x v="2451"/>
    <x v="2451"/>
    <x v="2449"/>
    <n v="10000"/>
    <n v="11545"/>
    <x v="0"/>
    <x v="0"/>
    <s v="USD"/>
    <x v="2449"/>
    <x v="2451"/>
    <b v="0"/>
    <n v="186"/>
    <x v="0"/>
    <x v="33"/>
    <x v="1883"/>
    <n v="62.06989247311828"/>
    <x v="7"/>
    <x v="29"/>
    <x v="2451"/>
    <x v="2449"/>
  </r>
  <r>
    <x v="2452"/>
    <x v="2452"/>
    <x v="2450"/>
    <n v="600"/>
    <n v="801"/>
    <x v="0"/>
    <x v="0"/>
    <s v="USD"/>
    <x v="2450"/>
    <x v="2452"/>
    <b v="0"/>
    <n v="15"/>
    <x v="0"/>
    <x v="33"/>
    <x v="1884"/>
    <n v="53.4"/>
    <x v="7"/>
    <x v="29"/>
    <x v="2452"/>
    <x v="2450"/>
  </r>
  <r>
    <x v="2453"/>
    <x v="2453"/>
    <x v="2451"/>
    <n v="3000"/>
    <n v="4641"/>
    <x v="0"/>
    <x v="0"/>
    <s v="USD"/>
    <x v="2451"/>
    <x v="2453"/>
    <b v="0"/>
    <n v="67"/>
    <x v="0"/>
    <x v="33"/>
    <x v="1885"/>
    <n v="69.268656716417908"/>
    <x v="7"/>
    <x v="29"/>
    <x v="2453"/>
    <x v="2451"/>
  </r>
  <r>
    <x v="2454"/>
    <x v="2454"/>
    <x v="2452"/>
    <n v="35000"/>
    <n v="35296"/>
    <x v="0"/>
    <x v="0"/>
    <s v="USD"/>
    <x v="2452"/>
    <x v="2454"/>
    <b v="0"/>
    <n v="130"/>
    <x v="0"/>
    <x v="33"/>
    <x v="1886"/>
    <n v="271.50769230769231"/>
    <x v="7"/>
    <x v="29"/>
    <x v="2454"/>
    <x v="2452"/>
  </r>
  <r>
    <x v="2455"/>
    <x v="2455"/>
    <x v="2453"/>
    <n v="300"/>
    <n v="546"/>
    <x v="0"/>
    <x v="0"/>
    <s v="USD"/>
    <x v="2453"/>
    <x v="2455"/>
    <b v="0"/>
    <n v="16"/>
    <x v="0"/>
    <x v="33"/>
    <x v="1887"/>
    <n v="34.125"/>
    <x v="7"/>
    <x v="29"/>
    <x v="2455"/>
    <x v="2453"/>
  </r>
  <r>
    <x v="2456"/>
    <x v="2456"/>
    <x v="2454"/>
    <n v="1500"/>
    <n v="2713"/>
    <x v="0"/>
    <x v="0"/>
    <s v="USD"/>
    <x v="2454"/>
    <x v="2456"/>
    <b v="0"/>
    <n v="67"/>
    <x v="0"/>
    <x v="33"/>
    <x v="1888"/>
    <n v="40.492537313432834"/>
    <x v="7"/>
    <x v="29"/>
    <x v="2456"/>
    <x v="2454"/>
  </r>
  <r>
    <x v="2457"/>
    <x v="2457"/>
    <x v="2455"/>
    <n v="23000"/>
    <n v="23530"/>
    <x v="0"/>
    <x v="0"/>
    <s v="USD"/>
    <x v="2455"/>
    <x v="2457"/>
    <b v="0"/>
    <n v="124"/>
    <x v="0"/>
    <x v="33"/>
    <x v="1889"/>
    <n v="189.75806451612902"/>
    <x v="7"/>
    <x v="29"/>
    <x v="2457"/>
    <x v="2455"/>
  </r>
  <r>
    <x v="2458"/>
    <x v="2458"/>
    <x v="2456"/>
    <n v="5000"/>
    <n v="5509"/>
    <x v="0"/>
    <x v="0"/>
    <s v="USD"/>
    <x v="2456"/>
    <x v="2458"/>
    <b v="0"/>
    <n v="80"/>
    <x v="0"/>
    <x v="33"/>
    <x v="1890"/>
    <n v="68.862499999999997"/>
    <x v="7"/>
    <x v="29"/>
    <x v="2458"/>
    <x v="2456"/>
  </r>
  <r>
    <x v="2459"/>
    <x v="2459"/>
    <x v="2457"/>
    <n v="30000"/>
    <n v="30675"/>
    <x v="0"/>
    <x v="0"/>
    <s v="USD"/>
    <x v="2457"/>
    <x v="2459"/>
    <b v="0"/>
    <n v="282"/>
    <x v="0"/>
    <x v="33"/>
    <x v="1891"/>
    <n v="108.77659574468085"/>
    <x v="7"/>
    <x v="29"/>
    <x v="2459"/>
    <x v="2457"/>
  </r>
  <r>
    <x v="2460"/>
    <x v="2460"/>
    <x v="2458"/>
    <n v="8500"/>
    <n v="8567"/>
    <x v="0"/>
    <x v="0"/>
    <s v="USD"/>
    <x v="2458"/>
    <x v="2460"/>
    <b v="0"/>
    <n v="68"/>
    <x v="0"/>
    <x v="33"/>
    <x v="1892"/>
    <n v="125.98529411764706"/>
    <x v="7"/>
    <x v="29"/>
    <x v="2460"/>
    <x v="2458"/>
  </r>
  <r>
    <x v="2461"/>
    <x v="2461"/>
    <x v="2459"/>
    <n v="7500"/>
    <n v="7785"/>
    <x v="0"/>
    <x v="0"/>
    <s v="USD"/>
    <x v="1837"/>
    <x v="2461"/>
    <b v="0"/>
    <n v="86"/>
    <x v="0"/>
    <x v="14"/>
    <x v="965"/>
    <n v="90.523255813953483"/>
    <x v="4"/>
    <x v="11"/>
    <x v="2461"/>
    <x v="1837"/>
  </r>
  <r>
    <x v="2462"/>
    <x v="2462"/>
    <x v="2460"/>
    <n v="3000"/>
    <n v="3321.25"/>
    <x v="0"/>
    <x v="0"/>
    <s v="USD"/>
    <x v="2459"/>
    <x v="2462"/>
    <b v="0"/>
    <n v="115"/>
    <x v="0"/>
    <x v="14"/>
    <x v="1893"/>
    <n v="28.880434782608695"/>
    <x v="4"/>
    <x v="11"/>
    <x v="2462"/>
    <x v="2459"/>
  </r>
  <r>
    <x v="2463"/>
    <x v="2463"/>
    <x v="2461"/>
    <n v="2000"/>
    <n v="2325"/>
    <x v="0"/>
    <x v="0"/>
    <s v="USD"/>
    <x v="2460"/>
    <x v="2463"/>
    <b v="0"/>
    <n v="75"/>
    <x v="0"/>
    <x v="14"/>
    <x v="63"/>
    <n v="31"/>
    <x v="4"/>
    <x v="11"/>
    <x v="2463"/>
    <x v="2460"/>
  </r>
  <r>
    <x v="2464"/>
    <x v="2464"/>
    <x v="2462"/>
    <n v="2000"/>
    <n v="2222"/>
    <x v="0"/>
    <x v="5"/>
    <s v="CAD"/>
    <x v="2461"/>
    <x v="2464"/>
    <b v="0"/>
    <n v="43"/>
    <x v="0"/>
    <x v="14"/>
    <x v="206"/>
    <n v="51.674418604651166"/>
    <x v="4"/>
    <x v="11"/>
    <x v="2464"/>
    <x v="2461"/>
  </r>
  <r>
    <x v="2465"/>
    <x v="2465"/>
    <x v="2463"/>
    <n v="700"/>
    <n v="1261"/>
    <x v="0"/>
    <x v="0"/>
    <s v="USD"/>
    <x v="2462"/>
    <x v="2465"/>
    <b v="0"/>
    <n v="48"/>
    <x v="0"/>
    <x v="14"/>
    <x v="1894"/>
    <n v="26.270833333333332"/>
    <x v="4"/>
    <x v="11"/>
    <x v="2465"/>
    <x v="2462"/>
  </r>
  <r>
    <x v="2466"/>
    <x v="2466"/>
    <x v="2464"/>
    <n v="2500"/>
    <n v="2500"/>
    <x v="0"/>
    <x v="0"/>
    <s v="USD"/>
    <x v="2463"/>
    <x v="2466"/>
    <b v="0"/>
    <n v="52"/>
    <x v="0"/>
    <x v="14"/>
    <x v="31"/>
    <n v="48.07692307692308"/>
    <x v="4"/>
    <x v="11"/>
    <x v="2466"/>
    <x v="2463"/>
  </r>
  <r>
    <x v="2467"/>
    <x v="2467"/>
    <x v="2465"/>
    <n v="1000"/>
    <n v="1185"/>
    <x v="0"/>
    <x v="0"/>
    <s v="USD"/>
    <x v="2464"/>
    <x v="2467"/>
    <b v="0"/>
    <n v="43"/>
    <x v="0"/>
    <x v="14"/>
    <x v="23"/>
    <n v="27.558139534883722"/>
    <x v="4"/>
    <x v="11"/>
    <x v="2467"/>
    <x v="2464"/>
  </r>
  <r>
    <x v="2468"/>
    <x v="2468"/>
    <x v="2466"/>
    <n v="2000"/>
    <n v="2144.34"/>
    <x v="0"/>
    <x v="0"/>
    <s v="USD"/>
    <x v="2465"/>
    <x v="2468"/>
    <b v="0"/>
    <n v="58"/>
    <x v="0"/>
    <x v="14"/>
    <x v="1895"/>
    <n v="36.97137931034483"/>
    <x v="4"/>
    <x v="11"/>
    <x v="2468"/>
    <x v="2465"/>
  </r>
  <r>
    <x v="2469"/>
    <x v="2469"/>
    <x v="2467"/>
    <n v="1200"/>
    <n v="1364"/>
    <x v="0"/>
    <x v="0"/>
    <s v="USD"/>
    <x v="2466"/>
    <x v="2469"/>
    <b v="0"/>
    <n v="47"/>
    <x v="0"/>
    <x v="14"/>
    <x v="981"/>
    <n v="29.021276595744681"/>
    <x v="4"/>
    <x v="11"/>
    <x v="2469"/>
    <x v="2466"/>
  </r>
  <r>
    <x v="2470"/>
    <x v="2470"/>
    <x v="2468"/>
    <n v="1000"/>
    <n v="1031.6400000000001"/>
    <x v="0"/>
    <x v="0"/>
    <s v="USD"/>
    <x v="2467"/>
    <x v="2470"/>
    <b v="0"/>
    <n v="36"/>
    <x v="0"/>
    <x v="14"/>
    <x v="1896"/>
    <n v="28.65666666666667"/>
    <x v="4"/>
    <x v="11"/>
    <x v="2470"/>
    <x v="2467"/>
  </r>
  <r>
    <x v="2471"/>
    <x v="2471"/>
    <x v="2469"/>
    <n v="500"/>
    <n v="640"/>
    <x v="0"/>
    <x v="0"/>
    <s v="USD"/>
    <x v="2468"/>
    <x v="2471"/>
    <b v="0"/>
    <n v="17"/>
    <x v="0"/>
    <x v="14"/>
    <x v="602"/>
    <n v="37.647058823529413"/>
    <x v="4"/>
    <x v="11"/>
    <x v="2471"/>
    <x v="2468"/>
  </r>
  <r>
    <x v="2472"/>
    <x v="2472"/>
    <x v="2470"/>
    <n v="7500"/>
    <n v="10182.02"/>
    <x v="0"/>
    <x v="0"/>
    <s v="USD"/>
    <x v="2469"/>
    <x v="2472"/>
    <b v="0"/>
    <n v="104"/>
    <x v="0"/>
    <x v="14"/>
    <x v="1897"/>
    <n v="97.904038461538462"/>
    <x v="4"/>
    <x v="11"/>
    <x v="2472"/>
    <x v="2469"/>
  </r>
  <r>
    <x v="2473"/>
    <x v="2473"/>
    <x v="2471"/>
    <n v="2000"/>
    <n v="2000"/>
    <x v="0"/>
    <x v="0"/>
    <s v="USD"/>
    <x v="2470"/>
    <x v="2473"/>
    <b v="0"/>
    <n v="47"/>
    <x v="0"/>
    <x v="14"/>
    <x v="31"/>
    <n v="42.553191489361701"/>
    <x v="4"/>
    <x v="11"/>
    <x v="2473"/>
    <x v="2470"/>
  </r>
  <r>
    <x v="2474"/>
    <x v="2474"/>
    <x v="2472"/>
    <n v="5000"/>
    <n v="5000.18"/>
    <x v="0"/>
    <x v="0"/>
    <s v="USD"/>
    <x v="2471"/>
    <x v="2474"/>
    <b v="0"/>
    <n v="38"/>
    <x v="0"/>
    <x v="14"/>
    <x v="1898"/>
    <n v="131.58368421052631"/>
    <x v="4"/>
    <x v="11"/>
    <x v="2474"/>
    <x v="2471"/>
  </r>
  <r>
    <x v="2475"/>
    <x v="2475"/>
    <x v="2473"/>
    <n v="2500"/>
    <n v="2618"/>
    <x v="0"/>
    <x v="0"/>
    <s v="USD"/>
    <x v="2472"/>
    <x v="2475"/>
    <b v="0"/>
    <n v="81"/>
    <x v="0"/>
    <x v="14"/>
    <x v="1262"/>
    <n v="32.320987654320987"/>
    <x v="4"/>
    <x v="11"/>
    <x v="2475"/>
    <x v="2472"/>
  </r>
  <r>
    <x v="2476"/>
    <x v="2476"/>
    <x v="2474"/>
    <n v="3200"/>
    <n v="3360.72"/>
    <x v="0"/>
    <x v="0"/>
    <s v="USD"/>
    <x v="2473"/>
    <x v="2476"/>
    <b v="0"/>
    <n v="55"/>
    <x v="0"/>
    <x v="14"/>
    <x v="1899"/>
    <n v="61.103999999999999"/>
    <x v="4"/>
    <x v="11"/>
    <x v="2476"/>
    <x v="2473"/>
  </r>
  <r>
    <x v="2477"/>
    <x v="823"/>
    <x v="2475"/>
    <n v="750"/>
    <n v="1285"/>
    <x v="0"/>
    <x v="0"/>
    <s v="USD"/>
    <x v="2474"/>
    <x v="2477"/>
    <b v="0"/>
    <n v="41"/>
    <x v="0"/>
    <x v="14"/>
    <x v="1900"/>
    <n v="31.341463414634145"/>
    <x v="4"/>
    <x v="11"/>
    <x v="2477"/>
    <x v="2474"/>
  </r>
  <r>
    <x v="2478"/>
    <x v="2477"/>
    <x v="2476"/>
    <n v="8000"/>
    <n v="10200"/>
    <x v="0"/>
    <x v="0"/>
    <s v="USD"/>
    <x v="2475"/>
    <x v="2478"/>
    <b v="0"/>
    <n v="79"/>
    <x v="0"/>
    <x v="14"/>
    <x v="1901"/>
    <n v="129.1139240506329"/>
    <x v="4"/>
    <x v="11"/>
    <x v="2478"/>
    <x v="2475"/>
  </r>
  <r>
    <x v="2479"/>
    <x v="2478"/>
    <x v="2477"/>
    <n v="300"/>
    <n v="400.33"/>
    <x v="0"/>
    <x v="0"/>
    <s v="USD"/>
    <x v="2476"/>
    <x v="2479"/>
    <b v="0"/>
    <n v="16"/>
    <x v="0"/>
    <x v="14"/>
    <x v="1902"/>
    <n v="25.020624999999999"/>
    <x v="4"/>
    <x v="11"/>
    <x v="2479"/>
    <x v="2476"/>
  </r>
  <r>
    <x v="2480"/>
    <x v="2479"/>
    <x v="2478"/>
    <n v="2000"/>
    <n v="2000"/>
    <x v="0"/>
    <x v="0"/>
    <s v="USD"/>
    <x v="2477"/>
    <x v="2480"/>
    <b v="0"/>
    <n v="8"/>
    <x v="0"/>
    <x v="14"/>
    <x v="31"/>
    <n v="250"/>
    <x v="4"/>
    <x v="11"/>
    <x v="2480"/>
    <x v="2477"/>
  </r>
  <r>
    <x v="2481"/>
    <x v="2480"/>
    <x v="2479"/>
    <n v="4000"/>
    <n v="4516.4399999999996"/>
    <x v="0"/>
    <x v="0"/>
    <s v="USD"/>
    <x v="2478"/>
    <x v="2481"/>
    <b v="0"/>
    <n v="95"/>
    <x v="0"/>
    <x v="14"/>
    <x v="1903"/>
    <n v="47.541473684210523"/>
    <x v="4"/>
    <x v="11"/>
    <x v="2481"/>
    <x v="2478"/>
  </r>
  <r>
    <x v="2482"/>
    <x v="2481"/>
    <x v="2480"/>
    <n v="1000"/>
    <n v="1001"/>
    <x v="0"/>
    <x v="0"/>
    <s v="USD"/>
    <x v="2479"/>
    <x v="2482"/>
    <b v="0"/>
    <n v="25"/>
    <x v="0"/>
    <x v="14"/>
    <x v="1787"/>
    <n v="40.04"/>
    <x v="4"/>
    <x v="11"/>
    <x v="2482"/>
    <x v="2479"/>
  </r>
  <r>
    <x v="2483"/>
    <x v="2482"/>
    <x v="2481"/>
    <n v="1100"/>
    <n v="1251"/>
    <x v="0"/>
    <x v="0"/>
    <s v="USD"/>
    <x v="2480"/>
    <x v="2483"/>
    <b v="0"/>
    <n v="19"/>
    <x v="0"/>
    <x v="14"/>
    <x v="1904"/>
    <n v="65.84210526315789"/>
    <x v="4"/>
    <x v="11"/>
    <x v="2483"/>
    <x v="2480"/>
  </r>
  <r>
    <x v="2484"/>
    <x v="2483"/>
    <x v="2482"/>
    <n v="3500"/>
    <n v="4176.1099999999997"/>
    <x v="0"/>
    <x v="0"/>
    <s v="USD"/>
    <x v="2481"/>
    <x v="2484"/>
    <b v="0"/>
    <n v="90"/>
    <x v="0"/>
    <x v="14"/>
    <x v="1905"/>
    <n v="46.401222222222216"/>
    <x v="4"/>
    <x v="11"/>
    <x v="2484"/>
    <x v="2481"/>
  </r>
  <r>
    <x v="2485"/>
    <x v="2484"/>
    <x v="2483"/>
    <n v="2000"/>
    <n v="2065"/>
    <x v="0"/>
    <x v="0"/>
    <s v="USD"/>
    <x v="2482"/>
    <x v="2485"/>
    <b v="0"/>
    <n v="41"/>
    <x v="0"/>
    <x v="14"/>
    <x v="1906"/>
    <n v="50.365853658536587"/>
    <x v="4"/>
    <x v="11"/>
    <x v="2485"/>
    <x v="2482"/>
  </r>
  <r>
    <x v="2486"/>
    <x v="2485"/>
    <x v="2484"/>
    <n v="300"/>
    <n v="797"/>
    <x v="0"/>
    <x v="0"/>
    <s v="USD"/>
    <x v="2483"/>
    <x v="2486"/>
    <b v="0"/>
    <n v="30"/>
    <x v="0"/>
    <x v="14"/>
    <x v="1907"/>
    <n v="26.566666666666666"/>
    <x v="4"/>
    <x v="11"/>
    <x v="2486"/>
    <x v="2483"/>
  </r>
  <r>
    <x v="2487"/>
    <x v="2486"/>
    <x v="2485"/>
    <n v="1500"/>
    <n v="1500.76"/>
    <x v="0"/>
    <x v="0"/>
    <s v="USD"/>
    <x v="2484"/>
    <x v="2487"/>
    <b v="0"/>
    <n v="38"/>
    <x v="0"/>
    <x v="14"/>
    <x v="1908"/>
    <n v="39.493684210526318"/>
    <x v="4"/>
    <x v="11"/>
    <x v="2487"/>
    <x v="2484"/>
  </r>
  <r>
    <x v="2488"/>
    <x v="2487"/>
    <x v="2486"/>
    <n v="3000"/>
    <n v="3201"/>
    <x v="0"/>
    <x v="0"/>
    <s v="USD"/>
    <x v="2485"/>
    <x v="2488"/>
    <b v="0"/>
    <n v="65"/>
    <x v="0"/>
    <x v="14"/>
    <x v="1909"/>
    <n v="49.246153846153845"/>
    <x v="4"/>
    <x v="11"/>
    <x v="2488"/>
    <x v="2485"/>
  </r>
  <r>
    <x v="2489"/>
    <x v="2488"/>
    <x v="2487"/>
    <n v="3500"/>
    <n v="4678.5"/>
    <x v="0"/>
    <x v="0"/>
    <s v="USD"/>
    <x v="2486"/>
    <x v="2489"/>
    <b v="0"/>
    <n v="75"/>
    <x v="0"/>
    <x v="14"/>
    <x v="1910"/>
    <n v="62.38"/>
    <x v="4"/>
    <x v="11"/>
    <x v="2489"/>
    <x v="2486"/>
  </r>
  <r>
    <x v="2490"/>
    <x v="2489"/>
    <x v="2488"/>
    <n v="500"/>
    <n v="607"/>
    <x v="0"/>
    <x v="0"/>
    <s v="USD"/>
    <x v="2487"/>
    <x v="2490"/>
    <b v="0"/>
    <n v="16"/>
    <x v="0"/>
    <x v="14"/>
    <x v="1911"/>
    <n v="37.9375"/>
    <x v="4"/>
    <x v="11"/>
    <x v="2490"/>
    <x v="2487"/>
  </r>
  <r>
    <x v="2491"/>
    <x v="2490"/>
    <x v="2489"/>
    <n v="500"/>
    <n v="516"/>
    <x v="0"/>
    <x v="0"/>
    <s v="USD"/>
    <x v="2488"/>
    <x v="2491"/>
    <b v="0"/>
    <n v="10"/>
    <x v="0"/>
    <x v="14"/>
    <x v="1912"/>
    <n v="51.6"/>
    <x v="4"/>
    <x v="11"/>
    <x v="2491"/>
    <x v="2488"/>
  </r>
  <r>
    <x v="2492"/>
    <x v="2491"/>
    <x v="2490"/>
    <n v="600"/>
    <n v="750"/>
    <x v="0"/>
    <x v="0"/>
    <s v="USD"/>
    <x v="2489"/>
    <x v="2492"/>
    <b v="0"/>
    <n v="27"/>
    <x v="0"/>
    <x v="14"/>
    <x v="1054"/>
    <n v="27.777777777777779"/>
    <x v="4"/>
    <x v="11"/>
    <x v="2492"/>
    <x v="2489"/>
  </r>
  <r>
    <x v="2493"/>
    <x v="2492"/>
    <x v="2491"/>
    <n v="20000"/>
    <n v="25740"/>
    <x v="0"/>
    <x v="0"/>
    <s v="USD"/>
    <x v="2490"/>
    <x v="2493"/>
    <b v="0"/>
    <n v="259"/>
    <x v="0"/>
    <x v="14"/>
    <x v="1913"/>
    <n v="99.382239382239376"/>
    <x v="4"/>
    <x v="11"/>
    <x v="2493"/>
    <x v="2490"/>
  </r>
  <r>
    <x v="2494"/>
    <x v="2493"/>
    <x v="2492"/>
    <n v="1500"/>
    <n v="1515.08"/>
    <x v="0"/>
    <x v="0"/>
    <s v="USD"/>
    <x v="2491"/>
    <x v="2494"/>
    <b v="0"/>
    <n v="39"/>
    <x v="0"/>
    <x v="14"/>
    <x v="1914"/>
    <n v="38.848205128205123"/>
    <x v="4"/>
    <x v="11"/>
    <x v="2494"/>
    <x v="2491"/>
  </r>
  <r>
    <x v="2495"/>
    <x v="2494"/>
    <x v="2493"/>
    <n v="1500"/>
    <n v="1913.05"/>
    <x v="0"/>
    <x v="0"/>
    <s v="USD"/>
    <x v="2492"/>
    <x v="2495"/>
    <b v="0"/>
    <n v="42"/>
    <x v="0"/>
    <x v="14"/>
    <x v="1915"/>
    <n v="45.548809523809524"/>
    <x v="4"/>
    <x v="11"/>
    <x v="2495"/>
    <x v="2492"/>
  </r>
  <r>
    <x v="2496"/>
    <x v="2495"/>
    <x v="2494"/>
    <n v="6000"/>
    <n v="6000"/>
    <x v="0"/>
    <x v="0"/>
    <s v="USD"/>
    <x v="2493"/>
    <x v="2496"/>
    <b v="0"/>
    <n v="10"/>
    <x v="0"/>
    <x v="14"/>
    <x v="31"/>
    <n v="600"/>
    <x v="4"/>
    <x v="11"/>
    <x v="2496"/>
    <x v="2493"/>
  </r>
  <r>
    <x v="2497"/>
    <x v="2496"/>
    <x v="2495"/>
    <n v="4000"/>
    <n v="4510.8599999999997"/>
    <x v="0"/>
    <x v="0"/>
    <s v="USD"/>
    <x v="2494"/>
    <x v="2497"/>
    <b v="0"/>
    <n v="56"/>
    <x v="0"/>
    <x v="14"/>
    <x v="1916"/>
    <n v="80.551071428571419"/>
    <x v="4"/>
    <x v="11"/>
    <x v="2497"/>
    <x v="2494"/>
  </r>
  <r>
    <x v="2498"/>
    <x v="2497"/>
    <x v="2496"/>
    <n v="1000"/>
    <n v="1056"/>
    <x v="0"/>
    <x v="0"/>
    <s v="USD"/>
    <x v="2495"/>
    <x v="2498"/>
    <b v="0"/>
    <n v="20"/>
    <x v="0"/>
    <x v="14"/>
    <x v="1917"/>
    <n v="52.8"/>
    <x v="4"/>
    <x v="11"/>
    <x v="2498"/>
    <x v="2495"/>
  </r>
  <r>
    <x v="2499"/>
    <x v="2498"/>
    <x v="2497"/>
    <n v="4000"/>
    <n v="8105"/>
    <x v="0"/>
    <x v="0"/>
    <s v="USD"/>
    <x v="2496"/>
    <x v="2499"/>
    <b v="0"/>
    <n v="170"/>
    <x v="0"/>
    <x v="14"/>
    <x v="1918"/>
    <n v="47.676470588235297"/>
    <x v="4"/>
    <x v="11"/>
    <x v="2499"/>
    <x v="2496"/>
  </r>
  <r>
    <x v="2500"/>
    <x v="2499"/>
    <x v="2498"/>
    <n v="600"/>
    <n v="680"/>
    <x v="0"/>
    <x v="0"/>
    <s v="USD"/>
    <x v="2497"/>
    <x v="2500"/>
    <b v="0"/>
    <n v="29"/>
    <x v="0"/>
    <x v="14"/>
    <x v="1614"/>
    <n v="23.448275862068964"/>
    <x v="4"/>
    <x v="11"/>
    <x v="2500"/>
    <x v="2497"/>
  </r>
  <r>
    <x v="2501"/>
    <x v="2500"/>
    <x v="2499"/>
    <n v="11000"/>
    <n v="281"/>
    <x v="2"/>
    <x v="5"/>
    <s v="CAD"/>
    <x v="2498"/>
    <x v="2501"/>
    <b v="0"/>
    <n v="7"/>
    <x v="1"/>
    <x v="34"/>
    <x v="1919"/>
    <n v="40.142857142857146"/>
    <x v="7"/>
    <x v="30"/>
    <x v="2501"/>
    <x v="2498"/>
  </r>
  <r>
    <x v="2502"/>
    <x v="2501"/>
    <x v="2500"/>
    <n v="110000"/>
    <n v="86"/>
    <x v="2"/>
    <x v="0"/>
    <s v="USD"/>
    <x v="2499"/>
    <x v="2502"/>
    <b v="0"/>
    <n v="5"/>
    <x v="1"/>
    <x v="34"/>
    <x v="1920"/>
    <n v="17.2"/>
    <x v="7"/>
    <x v="30"/>
    <x v="2502"/>
    <x v="2499"/>
  </r>
  <r>
    <x v="2503"/>
    <x v="2502"/>
    <x v="2501"/>
    <n v="10000"/>
    <n v="0"/>
    <x v="2"/>
    <x v="0"/>
    <s v="USD"/>
    <x v="2500"/>
    <x v="2503"/>
    <b v="0"/>
    <n v="0"/>
    <x v="1"/>
    <x v="34"/>
    <x v="109"/>
    <e v="#DIV/0!"/>
    <x v="7"/>
    <x v="30"/>
    <x v="2503"/>
    <x v="2500"/>
  </r>
  <r>
    <x v="2504"/>
    <x v="2503"/>
    <x v="2502"/>
    <n v="35000"/>
    <n v="0"/>
    <x v="2"/>
    <x v="0"/>
    <s v="USD"/>
    <x v="2501"/>
    <x v="2504"/>
    <b v="0"/>
    <n v="0"/>
    <x v="1"/>
    <x v="34"/>
    <x v="109"/>
    <e v="#DIV/0!"/>
    <x v="7"/>
    <x v="30"/>
    <x v="2504"/>
    <x v="2501"/>
  </r>
  <r>
    <x v="2505"/>
    <x v="2504"/>
    <x v="2503"/>
    <n v="7000"/>
    <n v="0"/>
    <x v="2"/>
    <x v="0"/>
    <s v="USD"/>
    <x v="2502"/>
    <x v="2505"/>
    <b v="0"/>
    <n v="0"/>
    <x v="1"/>
    <x v="34"/>
    <x v="109"/>
    <e v="#DIV/0!"/>
    <x v="7"/>
    <x v="30"/>
    <x v="2505"/>
    <x v="2502"/>
  </r>
  <r>
    <x v="2506"/>
    <x v="2505"/>
    <x v="2504"/>
    <n v="5000"/>
    <n v="30"/>
    <x v="2"/>
    <x v="1"/>
    <s v="GBP"/>
    <x v="2503"/>
    <x v="2506"/>
    <b v="0"/>
    <n v="2"/>
    <x v="1"/>
    <x v="34"/>
    <x v="722"/>
    <n v="15"/>
    <x v="7"/>
    <x v="30"/>
    <x v="2506"/>
    <x v="2503"/>
  </r>
  <r>
    <x v="2507"/>
    <x v="2506"/>
    <x v="2505"/>
    <n v="42850"/>
    <n v="0"/>
    <x v="2"/>
    <x v="0"/>
    <s v="USD"/>
    <x v="2504"/>
    <x v="2507"/>
    <b v="0"/>
    <n v="0"/>
    <x v="1"/>
    <x v="34"/>
    <x v="109"/>
    <e v="#DIV/0!"/>
    <x v="7"/>
    <x v="30"/>
    <x v="2507"/>
    <x v="2504"/>
  </r>
  <r>
    <x v="2508"/>
    <x v="2507"/>
    <x v="2506"/>
    <n v="20000"/>
    <n v="0"/>
    <x v="2"/>
    <x v="0"/>
    <s v="USD"/>
    <x v="2505"/>
    <x v="2508"/>
    <b v="0"/>
    <n v="0"/>
    <x v="1"/>
    <x v="34"/>
    <x v="109"/>
    <e v="#DIV/0!"/>
    <x v="7"/>
    <x v="30"/>
    <x v="2508"/>
    <x v="2505"/>
  </r>
  <r>
    <x v="2509"/>
    <x v="2508"/>
    <x v="2507"/>
    <n v="95000"/>
    <n v="1000"/>
    <x v="2"/>
    <x v="1"/>
    <s v="GBP"/>
    <x v="2506"/>
    <x v="2509"/>
    <b v="0"/>
    <n v="28"/>
    <x v="1"/>
    <x v="34"/>
    <x v="1921"/>
    <n v="35.714285714285715"/>
    <x v="7"/>
    <x v="30"/>
    <x v="2509"/>
    <x v="2506"/>
  </r>
  <r>
    <x v="2510"/>
    <x v="2509"/>
    <x v="2508"/>
    <n v="50000"/>
    <n v="75"/>
    <x v="2"/>
    <x v="0"/>
    <s v="USD"/>
    <x v="2507"/>
    <x v="2510"/>
    <b v="0"/>
    <n v="2"/>
    <x v="1"/>
    <x v="34"/>
    <x v="840"/>
    <n v="37.5"/>
    <x v="7"/>
    <x v="30"/>
    <x v="2510"/>
    <x v="2507"/>
  </r>
  <r>
    <x v="2511"/>
    <x v="2510"/>
    <x v="2509"/>
    <n v="100000"/>
    <n v="0"/>
    <x v="2"/>
    <x v="1"/>
    <s v="GBP"/>
    <x v="2508"/>
    <x v="2511"/>
    <b v="0"/>
    <n v="0"/>
    <x v="1"/>
    <x v="34"/>
    <x v="109"/>
    <e v="#DIV/0!"/>
    <x v="7"/>
    <x v="30"/>
    <x v="2511"/>
    <x v="2508"/>
  </r>
  <r>
    <x v="2512"/>
    <x v="2511"/>
    <x v="2510"/>
    <n v="1150"/>
    <n v="0"/>
    <x v="2"/>
    <x v="0"/>
    <s v="USD"/>
    <x v="2509"/>
    <x v="2512"/>
    <b v="0"/>
    <n v="0"/>
    <x v="1"/>
    <x v="34"/>
    <x v="109"/>
    <e v="#DIV/0!"/>
    <x v="7"/>
    <x v="30"/>
    <x v="2512"/>
    <x v="2509"/>
  </r>
  <r>
    <x v="2513"/>
    <x v="2512"/>
    <x v="2511"/>
    <n v="180000"/>
    <n v="0"/>
    <x v="2"/>
    <x v="12"/>
    <s v="EUR"/>
    <x v="2510"/>
    <x v="2513"/>
    <b v="0"/>
    <n v="0"/>
    <x v="1"/>
    <x v="34"/>
    <x v="109"/>
    <e v="#DIV/0!"/>
    <x v="7"/>
    <x v="30"/>
    <x v="2513"/>
    <x v="2510"/>
  </r>
  <r>
    <x v="2514"/>
    <x v="2513"/>
    <x v="2512"/>
    <n v="12000"/>
    <n v="210"/>
    <x v="2"/>
    <x v="0"/>
    <s v="USD"/>
    <x v="2511"/>
    <x v="2514"/>
    <b v="0"/>
    <n v="4"/>
    <x v="1"/>
    <x v="34"/>
    <x v="1922"/>
    <n v="52.5"/>
    <x v="7"/>
    <x v="30"/>
    <x v="2514"/>
    <x v="2511"/>
  </r>
  <r>
    <x v="2515"/>
    <x v="2514"/>
    <x v="2513"/>
    <n v="5000"/>
    <n v="930"/>
    <x v="2"/>
    <x v="0"/>
    <s v="USD"/>
    <x v="2512"/>
    <x v="2515"/>
    <b v="0"/>
    <n v="12"/>
    <x v="1"/>
    <x v="34"/>
    <x v="1923"/>
    <n v="77.5"/>
    <x v="7"/>
    <x v="30"/>
    <x v="2515"/>
    <x v="2512"/>
  </r>
  <r>
    <x v="2516"/>
    <x v="2515"/>
    <x v="2514"/>
    <n v="22000"/>
    <n v="0"/>
    <x v="2"/>
    <x v="0"/>
    <s v="USD"/>
    <x v="2513"/>
    <x v="2516"/>
    <b v="0"/>
    <n v="0"/>
    <x v="1"/>
    <x v="34"/>
    <x v="109"/>
    <e v="#DIV/0!"/>
    <x v="7"/>
    <x v="30"/>
    <x v="2516"/>
    <x v="2513"/>
  </r>
  <r>
    <x v="2517"/>
    <x v="2516"/>
    <x v="2515"/>
    <n v="18000"/>
    <n v="1767"/>
    <x v="2"/>
    <x v="5"/>
    <s v="CAD"/>
    <x v="2514"/>
    <x v="2517"/>
    <b v="0"/>
    <n v="33"/>
    <x v="1"/>
    <x v="34"/>
    <x v="1924"/>
    <n v="53.545454545454547"/>
    <x v="7"/>
    <x v="30"/>
    <x v="2517"/>
    <x v="2514"/>
  </r>
  <r>
    <x v="2518"/>
    <x v="2517"/>
    <x v="2516"/>
    <n v="5000"/>
    <n v="0"/>
    <x v="2"/>
    <x v="0"/>
    <s v="USD"/>
    <x v="2515"/>
    <x v="2518"/>
    <b v="0"/>
    <n v="0"/>
    <x v="1"/>
    <x v="34"/>
    <x v="109"/>
    <e v="#DIV/0!"/>
    <x v="7"/>
    <x v="30"/>
    <x v="2518"/>
    <x v="2515"/>
  </r>
  <r>
    <x v="2519"/>
    <x v="2518"/>
    <x v="2517"/>
    <n v="150000"/>
    <n v="65"/>
    <x v="2"/>
    <x v="0"/>
    <s v="USD"/>
    <x v="2516"/>
    <x v="2519"/>
    <b v="0"/>
    <n v="4"/>
    <x v="1"/>
    <x v="34"/>
    <x v="1925"/>
    <n v="16.25"/>
    <x v="7"/>
    <x v="30"/>
    <x v="2519"/>
    <x v="2516"/>
  </r>
  <r>
    <x v="2520"/>
    <x v="2519"/>
    <x v="2518"/>
    <n v="100000"/>
    <n v="0"/>
    <x v="2"/>
    <x v="0"/>
    <s v="USD"/>
    <x v="2517"/>
    <x v="2520"/>
    <b v="0"/>
    <n v="0"/>
    <x v="1"/>
    <x v="34"/>
    <x v="109"/>
    <e v="#DIV/0!"/>
    <x v="7"/>
    <x v="30"/>
    <x v="2520"/>
    <x v="2517"/>
  </r>
  <r>
    <x v="2521"/>
    <x v="2520"/>
    <x v="2519"/>
    <n v="12500"/>
    <n v="13685.99"/>
    <x v="0"/>
    <x v="0"/>
    <s v="USD"/>
    <x v="2518"/>
    <x v="2521"/>
    <b v="0"/>
    <n v="132"/>
    <x v="0"/>
    <x v="35"/>
    <x v="1926"/>
    <n v="103.68174242424243"/>
    <x v="4"/>
    <x v="14"/>
    <x v="2521"/>
    <x v="2518"/>
  </r>
  <r>
    <x v="2522"/>
    <x v="2521"/>
    <x v="2520"/>
    <n v="5000"/>
    <n v="5000"/>
    <x v="0"/>
    <x v="0"/>
    <s v="USD"/>
    <x v="2519"/>
    <x v="2522"/>
    <b v="0"/>
    <n v="27"/>
    <x v="0"/>
    <x v="35"/>
    <x v="31"/>
    <n v="185.18518518518519"/>
    <x v="4"/>
    <x v="14"/>
    <x v="2522"/>
    <x v="2519"/>
  </r>
  <r>
    <x v="2523"/>
    <x v="2522"/>
    <x v="2521"/>
    <n v="900"/>
    <n v="1408"/>
    <x v="0"/>
    <x v="0"/>
    <s v="USD"/>
    <x v="2520"/>
    <x v="2523"/>
    <b v="0"/>
    <n v="26"/>
    <x v="0"/>
    <x v="35"/>
    <x v="1927"/>
    <n v="54.153846153846153"/>
    <x v="4"/>
    <x v="14"/>
    <x v="2523"/>
    <x v="2520"/>
  </r>
  <r>
    <x v="2524"/>
    <x v="2523"/>
    <x v="2522"/>
    <n v="7500"/>
    <n v="7620"/>
    <x v="0"/>
    <x v="0"/>
    <s v="USD"/>
    <x v="2521"/>
    <x v="2524"/>
    <b v="0"/>
    <n v="43"/>
    <x v="0"/>
    <x v="35"/>
    <x v="264"/>
    <n v="177.2093023255814"/>
    <x v="4"/>
    <x v="14"/>
    <x v="2524"/>
    <x v="2521"/>
  </r>
  <r>
    <x v="2525"/>
    <x v="2524"/>
    <x v="2523"/>
    <n v="8000"/>
    <n v="8026"/>
    <x v="0"/>
    <x v="0"/>
    <s v="USD"/>
    <x v="2522"/>
    <x v="2525"/>
    <b v="0"/>
    <n v="80"/>
    <x v="0"/>
    <x v="35"/>
    <x v="1928"/>
    <n v="100.325"/>
    <x v="4"/>
    <x v="14"/>
    <x v="2525"/>
    <x v="2522"/>
  </r>
  <r>
    <x v="2526"/>
    <x v="2525"/>
    <x v="2524"/>
    <n v="4000"/>
    <n v="4518"/>
    <x v="0"/>
    <x v="0"/>
    <s v="USD"/>
    <x v="2523"/>
    <x v="2526"/>
    <b v="0"/>
    <n v="33"/>
    <x v="0"/>
    <x v="35"/>
    <x v="1929"/>
    <n v="136.90909090909091"/>
    <x v="4"/>
    <x v="14"/>
    <x v="2526"/>
    <x v="2523"/>
  </r>
  <r>
    <x v="2527"/>
    <x v="2526"/>
    <x v="2525"/>
    <n v="4000"/>
    <n v="4085"/>
    <x v="0"/>
    <x v="0"/>
    <s v="USD"/>
    <x v="2524"/>
    <x v="2527"/>
    <b v="0"/>
    <n v="71"/>
    <x v="0"/>
    <x v="35"/>
    <x v="1930"/>
    <n v="57.535211267605632"/>
    <x v="4"/>
    <x v="14"/>
    <x v="2527"/>
    <x v="2524"/>
  </r>
  <r>
    <x v="2528"/>
    <x v="2527"/>
    <x v="2526"/>
    <n v="4000"/>
    <n v="4289.99"/>
    <x v="0"/>
    <x v="1"/>
    <s v="GBP"/>
    <x v="2525"/>
    <x v="2528"/>
    <b v="0"/>
    <n v="81"/>
    <x v="0"/>
    <x v="35"/>
    <x v="1931"/>
    <n v="52.962839506172834"/>
    <x v="4"/>
    <x v="14"/>
    <x v="2528"/>
    <x v="2525"/>
  </r>
  <r>
    <x v="2529"/>
    <x v="2528"/>
    <x v="2527"/>
    <n v="6000"/>
    <n v="6257"/>
    <x v="0"/>
    <x v="0"/>
    <s v="USD"/>
    <x v="2526"/>
    <x v="2529"/>
    <b v="0"/>
    <n v="76"/>
    <x v="0"/>
    <x v="35"/>
    <x v="1932"/>
    <n v="82.328947368421055"/>
    <x v="4"/>
    <x v="14"/>
    <x v="2529"/>
    <x v="2526"/>
  </r>
  <r>
    <x v="2530"/>
    <x v="2529"/>
    <x v="2528"/>
    <n v="6500"/>
    <n v="6500"/>
    <x v="0"/>
    <x v="0"/>
    <s v="USD"/>
    <x v="2527"/>
    <x v="2530"/>
    <b v="0"/>
    <n v="48"/>
    <x v="0"/>
    <x v="35"/>
    <x v="31"/>
    <n v="135.41666666666666"/>
    <x v="4"/>
    <x v="14"/>
    <x v="2530"/>
    <x v="2527"/>
  </r>
  <r>
    <x v="2531"/>
    <x v="2530"/>
    <x v="2529"/>
    <n v="4500"/>
    <n v="4518"/>
    <x v="0"/>
    <x v="0"/>
    <s v="USD"/>
    <x v="2528"/>
    <x v="2531"/>
    <b v="0"/>
    <n v="61"/>
    <x v="0"/>
    <x v="35"/>
    <x v="84"/>
    <n v="74.06557377049181"/>
    <x v="4"/>
    <x v="14"/>
    <x v="2531"/>
    <x v="2528"/>
  </r>
  <r>
    <x v="2532"/>
    <x v="2531"/>
    <x v="2530"/>
    <n v="4000"/>
    <n v="5045"/>
    <x v="0"/>
    <x v="0"/>
    <s v="USD"/>
    <x v="2529"/>
    <x v="2532"/>
    <b v="0"/>
    <n v="60"/>
    <x v="0"/>
    <x v="35"/>
    <x v="1933"/>
    <n v="84.083333333333329"/>
    <x v="4"/>
    <x v="14"/>
    <x v="2532"/>
    <x v="2529"/>
  </r>
  <r>
    <x v="2533"/>
    <x v="2532"/>
    <x v="2531"/>
    <n v="7500"/>
    <n v="8300"/>
    <x v="0"/>
    <x v="0"/>
    <s v="USD"/>
    <x v="2530"/>
    <x v="2533"/>
    <b v="0"/>
    <n v="136"/>
    <x v="0"/>
    <x v="35"/>
    <x v="1934"/>
    <n v="61.029411764705884"/>
    <x v="4"/>
    <x v="14"/>
    <x v="2533"/>
    <x v="2530"/>
  </r>
  <r>
    <x v="2534"/>
    <x v="2533"/>
    <x v="2532"/>
    <n v="2000"/>
    <n v="2100"/>
    <x v="0"/>
    <x v="0"/>
    <s v="USD"/>
    <x v="2531"/>
    <x v="2534"/>
    <b v="0"/>
    <n v="14"/>
    <x v="0"/>
    <x v="35"/>
    <x v="2"/>
    <n v="150"/>
    <x v="4"/>
    <x v="14"/>
    <x v="2534"/>
    <x v="2531"/>
  </r>
  <r>
    <x v="2535"/>
    <x v="2534"/>
    <x v="2533"/>
    <n v="20000"/>
    <n v="20755"/>
    <x v="0"/>
    <x v="0"/>
    <s v="USD"/>
    <x v="2532"/>
    <x v="2535"/>
    <b v="0"/>
    <n v="78"/>
    <x v="0"/>
    <x v="35"/>
    <x v="640"/>
    <n v="266.08974358974359"/>
    <x v="4"/>
    <x v="14"/>
    <x v="2535"/>
    <x v="2532"/>
  </r>
  <r>
    <x v="2536"/>
    <x v="2535"/>
    <x v="2534"/>
    <n v="25"/>
    <n v="29"/>
    <x v="0"/>
    <x v="0"/>
    <s v="USD"/>
    <x v="2533"/>
    <x v="2536"/>
    <b v="0"/>
    <n v="4"/>
    <x v="0"/>
    <x v="35"/>
    <x v="1339"/>
    <n v="7.25"/>
    <x v="4"/>
    <x v="14"/>
    <x v="2536"/>
    <x v="2533"/>
  </r>
  <r>
    <x v="2537"/>
    <x v="2536"/>
    <x v="2535"/>
    <n v="1000"/>
    <n v="1100"/>
    <x v="0"/>
    <x v="0"/>
    <s v="USD"/>
    <x v="2534"/>
    <x v="2537"/>
    <b v="0"/>
    <n v="11"/>
    <x v="0"/>
    <x v="35"/>
    <x v="1007"/>
    <n v="100"/>
    <x v="4"/>
    <x v="14"/>
    <x v="2537"/>
    <x v="2534"/>
  </r>
  <r>
    <x v="2538"/>
    <x v="2537"/>
    <x v="2536"/>
    <n v="18000"/>
    <n v="20343.169999999998"/>
    <x v="0"/>
    <x v="0"/>
    <s v="USD"/>
    <x v="2535"/>
    <x v="2538"/>
    <b v="0"/>
    <n v="185"/>
    <x v="0"/>
    <x v="35"/>
    <x v="1935"/>
    <n v="109.96308108108107"/>
    <x v="4"/>
    <x v="14"/>
    <x v="2538"/>
    <x v="2535"/>
  </r>
  <r>
    <x v="2539"/>
    <x v="2538"/>
    <x v="2537"/>
    <n v="10000"/>
    <n v="10025"/>
    <x v="0"/>
    <x v="0"/>
    <s v="USD"/>
    <x v="2536"/>
    <x v="2539"/>
    <b v="0"/>
    <n v="59"/>
    <x v="0"/>
    <x v="35"/>
    <x v="598"/>
    <n v="169.91525423728814"/>
    <x v="4"/>
    <x v="14"/>
    <x v="2539"/>
    <x v="2536"/>
  </r>
  <r>
    <x v="2540"/>
    <x v="2539"/>
    <x v="2538"/>
    <n v="2500"/>
    <n v="2585"/>
    <x v="0"/>
    <x v="0"/>
    <s v="USD"/>
    <x v="2537"/>
    <x v="2540"/>
    <b v="0"/>
    <n v="27"/>
    <x v="0"/>
    <x v="35"/>
    <x v="1936"/>
    <n v="95.740740740740748"/>
    <x v="4"/>
    <x v="14"/>
    <x v="2540"/>
    <x v="2537"/>
  </r>
  <r>
    <x v="2541"/>
    <x v="2540"/>
    <x v="2539"/>
    <n v="3500"/>
    <n v="3746"/>
    <x v="0"/>
    <x v="1"/>
    <s v="GBP"/>
    <x v="2538"/>
    <x v="2541"/>
    <b v="0"/>
    <n v="63"/>
    <x v="0"/>
    <x v="35"/>
    <x v="1937"/>
    <n v="59.460317460317462"/>
    <x v="4"/>
    <x v="14"/>
    <x v="2541"/>
    <x v="2538"/>
  </r>
  <r>
    <x v="2542"/>
    <x v="2541"/>
    <x v="2540"/>
    <n v="700"/>
    <n v="725"/>
    <x v="0"/>
    <x v="0"/>
    <s v="USD"/>
    <x v="2539"/>
    <x v="2542"/>
    <b v="0"/>
    <n v="13"/>
    <x v="0"/>
    <x v="35"/>
    <x v="1938"/>
    <n v="55.769230769230766"/>
    <x v="4"/>
    <x v="14"/>
    <x v="2542"/>
    <x v="2539"/>
  </r>
  <r>
    <x v="2543"/>
    <x v="2542"/>
    <x v="2541"/>
    <n v="250"/>
    <n v="391"/>
    <x v="0"/>
    <x v="0"/>
    <s v="USD"/>
    <x v="2540"/>
    <x v="2543"/>
    <b v="0"/>
    <n v="13"/>
    <x v="0"/>
    <x v="35"/>
    <x v="1939"/>
    <n v="30.076923076923077"/>
    <x v="4"/>
    <x v="14"/>
    <x v="2543"/>
    <x v="2540"/>
  </r>
  <r>
    <x v="2544"/>
    <x v="2543"/>
    <x v="2542"/>
    <n v="5000"/>
    <n v="5041"/>
    <x v="0"/>
    <x v="0"/>
    <s v="USD"/>
    <x v="2541"/>
    <x v="2544"/>
    <b v="0"/>
    <n v="57"/>
    <x v="0"/>
    <x v="35"/>
    <x v="1940"/>
    <n v="88.438596491228068"/>
    <x v="4"/>
    <x v="14"/>
    <x v="2544"/>
    <x v="2541"/>
  </r>
  <r>
    <x v="2545"/>
    <x v="2544"/>
    <x v="2543"/>
    <n v="2000"/>
    <n v="3906"/>
    <x v="0"/>
    <x v="0"/>
    <s v="USD"/>
    <x v="2542"/>
    <x v="2545"/>
    <b v="0"/>
    <n v="61"/>
    <x v="0"/>
    <x v="35"/>
    <x v="1941"/>
    <n v="64.032786885245898"/>
    <x v="4"/>
    <x v="14"/>
    <x v="2545"/>
    <x v="2542"/>
  </r>
  <r>
    <x v="2546"/>
    <x v="2545"/>
    <x v="2544"/>
    <n v="3500"/>
    <n v="3910"/>
    <x v="0"/>
    <x v="0"/>
    <s v="USD"/>
    <x v="2543"/>
    <x v="2546"/>
    <b v="0"/>
    <n v="65"/>
    <x v="0"/>
    <x v="35"/>
    <x v="1942"/>
    <n v="60.153846153846153"/>
    <x v="4"/>
    <x v="14"/>
    <x v="2546"/>
    <x v="2543"/>
  </r>
  <r>
    <x v="2547"/>
    <x v="2546"/>
    <x v="2545"/>
    <n v="5500"/>
    <n v="6592"/>
    <x v="0"/>
    <x v="0"/>
    <s v="USD"/>
    <x v="2544"/>
    <x v="2547"/>
    <b v="0"/>
    <n v="134"/>
    <x v="0"/>
    <x v="35"/>
    <x v="1943"/>
    <n v="49.194029850746269"/>
    <x v="4"/>
    <x v="14"/>
    <x v="2547"/>
    <x v="2544"/>
  </r>
  <r>
    <x v="2548"/>
    <x v="2547"/>
    <x v="2546"/>
    <n v="6000"/>
    <n v="6111"/>
    <x v="0"/>
    <x v="6"/>
    <s v="EUR"/>
    <x v="2545"/>
    <x v="2548"/>
    <b v="0"/>
    <n v="37"/>
    <x v="0"/>
    <x v="35"/>
    <x v="1944"/>
    <n v="165.16216216216216"/>
    <x v="4"/>
    <x v="14"/>
    <x v="2548"/>
    <x v="2545"/>
  </r>
  <r>
    <x v="2549"/>
    <x v="2548"/>
    <x v="2547"/>
    <n v="1570"/>
    <n v="1614"/>
    <x v="0"/>
    <x v="1"/>
    <s v="GBP"/>
    <x v="2546"/>
    <x v="2549"/>
    <b v="0"/>
    <n v="37"/>
    <x v="0"/>
    <x v="35"/>
    <x v="1945"/>
    <n v="43.621621621621621"/>
    <x v="4"/>
    <x v="14"/>
    <x v="2549"/>
    <x v="2546"/>
  </r>
  <r>
    <x v="2550"/>
    <x v="2549"/>
    <x v="2548"/>
    <n v="6500"/>
    <n v="6555"/>
    <x v="0"/>
    <x v="0"/>
    <s v="USD"/>
    <x v="2547"/>
    <x v="2550"/>
    <b v="0"/>
    <n v="150"/>
    <x v="0"/>
    <x v="35"/>
    <x v="1946"/>
    <n v="43.7"/>
    <x v="4"/>
    <x v="14"/>
    <x v="2550"/>
    <x v="2547"/>
  </r>
  <r>
    <x v="2551"/>
    <x v="2550"/>
    <x v="2549"/>
    <n v="3675"/>
    <n v="3775.5"/>
    <x v="0"/>
    <x v="0"/>
    <s v="USD"/>
    <x v="2548"/>
    <x v="2551"/>
    <b v="0"/>
    <n v="56"/>
    <x v="0"/>
    <x v="35"/>
    <x v="1947"/>
    <n v="67.419642857142861"/>
    <x v="4"/>
    <x v="14"/>
    <x v="2551"/>
    <x v="2548"/>
  </r>
  <r>
    <x v="2552"/>
    <x v="2551"/>
    <x v="2550"/>
    <n v="3000"/>
    <n v="3195"/>
    <x v="0"/>
    <x v="0"/>
    <s v="USD"/>
    <x v="2549"/>
    <x v="2552"/>
    <b v="0"/>
    <n v="18"/>
    <x v="0"/>
    <x v="35"/>
    <x v="1635"/>
    <n v="177.5"/>
    <x v="4"/>
    <x v="14"/>
    <x v="2552"/>
    <x v="2549"/>
  </r>
  <r>
    <x v="2553"/>
    <x v="2552"/>
    <x v="2551"/>
    <n v="1500"/>
    <n v="2333"/>
    <x v="0"/>
    <x v="0"/>
    <s v="USD"/>
    <x v="2550"/>
    <x v="2553"/>
    <b v="0"/>
    <n v="60"/>
    <x v="0"/>
    <x v="35"/>
    <x v="1948"/>
    <n v="38.883333333333333"/>
    <x v="4"/>
    <x v="14"/>
    <x v="2553"/>
    <x v="2550"/>
  </r>
  <r>
    <x v="2554"/>
    <x v="2553"/>
    <x v="2552"/>
    <n v="3000"/>
    <n v="3684"/>
    <x v="0"/>
    <x v="0"/>
    <s v="USD"/>
    <x v="2551"/>
    <x v="2554"/>
    <b v="0"/>
    <n v="67"/>
    <x v="0"/>
    <x v="35"/>
    <x v="1949"/>
    <n v="54.985074626865675"/>
    <x v="4"/>
    <x v="14"/>
    <x v="2554"/>
    <x v="2551"/>
  </r>
  <r>
    <x v="2555"/>
    <x v="2554"/>
    <x v="2553"/>
    <n v="2000"/>
    <n v="2147"/>
    <x v="0"/>
    <x v="0"/>
    <s v="USD"/>
    <x v="2552"/>
    <x v="2555"/>
    <b v="0"/>
    <n v="35"/>
    <x v="0"/>
    <x v="35"/>
    <x v="1950"/>
    <n v="61.342857142857142"/>
    <x v="4"/>
    <x v="14"/>
    <x v="2555"/>
    <x v="2552"/>
  </r>
  <r>
    <x v="2556"/>
    <x v="2555"/>
    <x v="2554"/>
    <n v="745"/>
    <n v="786"/>
    <x v="0"/>
    <x v="0"/>
    <s v="USD"/>
    <x v="2553"/>
    <x v="2556"/>
    <b v="0"/>
    <n v="34"/>
    <x v="0"/>
    <x v="35"/>
    <x v="1951"/>
    <n v="23.117647058823529"/>
    <x v="4"/>
    <x v="14"/>
    <x v="2556"/>
    <x v="2553"/>
  </r>
  <r>
    <x v="2557"/>
    <x v="2556"/>
    <x v="2555"/>
    <n v="900"/>
    <n v="1066"/>
    <x v="0"/>
    <x v="1"/>
    <s v="GBP"/>
    <x v="2554"/>
    <x v="2557"/>
    <b v="0"/>
    <n v="36"/>
    <x v="0"/>
    <x v="35"/>
    <x v="1952"/>
    <n v="29.611111111111111"/>
    <x v="4"/>
    <x v="14"/>
    <x v="2557"/>
    <x v="2554"/>
  </r>
  <r>
    <x v="2558"/>
    <x v="2557"/>
    <x v="2556"/>
    <n v="1250"/>
    <n v="1361"/>
    <x v="0"/>
    <x v="2"/>
    <s v="AUD"/>
    <x v="2555"/>
    <x v="2558"/>
    <b v="0"/>
    <n v="18"/>
    <x v="0"/>
    <x v="35"/>
    <x v="1953"/>
    <n v="75.611111111111114"/>
    <x v="4"/>
    <x v="14"/>
    <x v="2558"/>
    <x v="2555"/>
  </r>
  <r>
    <x v="2559"/>
    <x v="2558"/>
    <x v="2557"/>
    <n v="800"/>
    <n v="890"/>
    <x v="0"/>
    <x v="0"/>
    <s v="USD"/>
    <x v="2556"/>
    <x v="2559"/>
    <b v="0"/>
    <n v="25"/>
    <x v="0"/>
    <x v="35"/>
    <x v="1954"/>
    <n v="35.6"/>
    <x v="4"/>
    <x v="14"/>
    <x v="2559"/>
    <x v="2556"/>
  </r>
  <r>
    <x v="2560"/>
    <x v="2559"/>
    <x v="2558"/>
    <n v="3000"/>
    <n v="3003"/>
    <x v="0"/>
    <x v="1"/>
    <s v="GBP"/>
    <x v="2557"/>
    <x v="2560"/>
    <b v="0"/>
    <n v="21"/>
    <x v="0"/>
    <x v="35"/>
    <x v="1787"/>
    <n v="143"/>
    <x v="4"/>
    <x v="14"/>
    <x v="2560"/>
    <x v="2557"/>
  </r>
  <r>
    <x v="2561"/>
    <x v="2560"/>
    <x v="2559"/>
    <n v="100000"/>
    <n v="0"/>
    <x v="1"/>
    <x v="5"/>
    <s v="CAD"/>
    <x v="2558"/>
    <x v="2561"/>
    <b v="0"/>
    <n v="0"/>
    <x v="1"/>
    <x v="19"/>
    <x v="109"/>
    <e v="#DIV/0!"/>
    <x v="7"/>
    <x v="17"/>
    <x v="2561"/>
    <x v="2558"/>
  </r>
  <r>
    <x v="2562"/>
    <x v="2561"/>
    <x v="2560"/>
    <n v="10000"/>
    <n v="75"/>
    <x v="1"/>
    <x v="12"/>
    <s v="EUR"/>
    <x v="2559"/>
    <x v="2562"/>
    <b v="0"/>
    <n v="3"/>
    <x v="1"/>
    <x v="19"/>
    <x v="571"/>
    <n v="25"/>
    <x v="7"/>
    <x v="17"/>
    <x v="2562"/>
    <x v="2559"/>
  </r>
  <r>
    <x v="2563"/>
    <x v="2562"/>
    <x v="2561"/>
    <n v="20000"/>
    <n v="0"/>
    <x v="1"/>
    <x v="0"/>
    <s v="USD"/>
    <x v="2560"/>
    <x v="2563"/>
    <b v="0"/>
    <n v="0"/>
    <x v="1"/>
    <x v="19"/>
    <x v="109"/>
    <e v="#DIV/0!"/>
    <x v="7"/>
    <x v="17"/>
    <x v="2563"/>
    <x v="2560"/>
  </r>
  <r>
    <x v="2564"/>
    <x v="2563"/>
    <x v="2562"/>
    <n v="40000"/>
    <n v="0"/>
    <x v="1"/>
    <x v="5"/>
    <s v="CAD"/>
    <x v="2561"/>
    <x v="2564"/>
    <b v="0"/>
    <n v="0"/>
    <x v="1"/>
    <x v="19"/>
    <x v="109"/>
    <e v="#DIV/0!"/>
    <x v="7"/>
    <x v="17"/>
    <x v="2564"/>
    <x v="2561"/>
  </r>
  <r>
    <x v="2565"/>
    <x v="2564"/>
    <x v="2563"/>
    <n v="10000"/>
    <n v="100"/>
    <x v="1"/>
    <x v="0"/>
    <s v="USD"/>
    <x v="2562"/>
    <x v="2565"/>
    <b v="0"/>
    <n v="1"/>
    <x v="1"/>
    <x v="19"/>
    <x v="460"/>
    <n v="100"/>
    <x v="7"/>
    <x v="17"/>
    <x v="2565"/>
    <x v="2562"/>
  </r>
  <r>
    <x v="2566"/>
    <x v="2565"/>
    <x v="2564"/>
    <n v="35000"/>
    <n v="0"/>
    <x v="1"/>
    <x v="0"/>
    <s v="USD"/>
    <x v="2563"/>
    <x v="2566"/>
    <b v="0"/>
    <n v="0"/>
    <x v="1"/>
    <x v="19"/>
    <x v="109"/>
    <e v="#DIV/0!"/>
    <x v="7"/>
    <x v="17"/>
    <x v="2566"/>
    <x v="2563"/>
  </r>
  <r>
    <x v="2567"/>
    <x v="2566"/>
    <x v="2565"/>
    <n v="45000"/>
    <n v="120"/>
    <x v="1"/>
    <x v="0"/>
    <s v="USD"/>
    <x v="2564"/>
    <x v="2567"/>
    <b v="0"/>
    <n v="2"/>
    <x v="1"/>
    <x v="19"/>
    <x v="480"/>
    <n v="60"/>
    <x v="7"/>
    <x v="17"/>
    <x v="2567"/>
    <x v="2564"/>
  </r>
  <r>
    <x v="2568"/>
    <x v="2567"/>
    <x v="2566"/>
    <n v="10000"/>
    <n v="50"/>
    <x v="1"/>
    <x v="1"/>
    <s v="GBP"/>
    <x v="2565"/>
    <x v="2568"/>
    <b v="0"/>
    <n v="1"/>
    <x v="1"/>
    <x v="19"/>
    <x v="724"/>
    <n v="50"/>
    <x v="7"/>
    <x v="17"/>
    <x v="2568"/>
    <x v="2565"/>
  </r>
  <r>
    <x v="2569"/>
    <x v="2568"/>
    <x v="2567"/>
    <n v="6500"/>
    <n v="145"/>
    <x v="1"/>
    <x v="0"/>
    <s v="USD"/>
    <x v="2566"/>
    <x v="2569"/>
    <b v="0"/>
    <n v="2"/>
    <x v="1"/>
    <x v="19"/>
    <x v="1955"/>
    <n v="72.5"/>
    <x v="7"/>
    <x v="17"/>
    <x v="2569"/>
    <x v="2566"/>
  </r>
  <r>
    <x v="2570"/>
    <x v="2569"/>
    <x v="2568"/>
    <n v="7000"/>
    <n v="59"/>
    <x v="1"/>
    <x v="0"/>
    <s v="USD"/>
    <x v="2567"/>
    <x v="2570"/>
    <b v="0"/>
    <n v="2"/>
    <x v="1"/>
    <x v="19"/>
    <x v="1956"/>
    <n v="29.5"/>
    <x v="7"/>
    <x v="17"/>
    <x v="2570"/>
    <x v="2567"/>
  </r>
  <r>
    <x v="2571"/>
    <x v="2570"/>
    <x v="2569"/>
    <n v="100000"/>
    <n v="250"/>
    <x v="1"/>
    <x v="2"/>
    <s v="AUD"/>
    <x v="2568"/>
    <x v="2571"/>
    <b v="0"/>
    <n v="4"/>
    <x v="1"/>
    <x v="19"/>
    <x v="1161"/>
    <n v="62.5"/>
    <x v="7"/>
    <x v="17"/>
    <x v="2571"/>
    <x v="2568"/>
  </r>
  <r>
    <x v="2572"/>
    <x v="2571"/>
    <x v="2570"/>
    <n v="30000"/>
    <n v="0"/>
    <x v="1"/>
    <x v="0"/>
    <s v="USD"/>
    <x v="2569"/>
    <x v="2572"/>
    <b v="0"/>
    <n v="0"/>
    <x v="1"/>
    <x v="19"/>
    <x v="109"/>
    <e v="#DIV/0!"/>
    <x v="7"/>
    <x v="17"/>
    <x v="2572"/>
    <x v="2569"/>
  </r>
  <r>
    <x v="2573"/>
    <x v="2572"/>
    <x v="2571"/>
    <n v="8000"/>
    <n v="0"/>
    <x v="1"/>
    <x v="0"/>
    <s v="USD"/>
    <x v="2570"/>
    <x v="2573"/>
    <b v="0"/>
    <n v="0"/>
    <x v="1"/>
    <x v="19"/>
    <x v="109"/>
    <e v="#DIV/0!"/>
    <x v="7"/>
    <x v="17"/>
    <x v="2573"/>
    <x v="2570"/>
  </r>
  <r>
    <x v="2574"/>
    <x v="2573"/>
    <x v="2572"/>
    <n v="10000"/>
    <n v="0"/>
    <x v="1"/>
    <x v="0"/>
    <s v="USD"/>
    <x v="2571"/>
    <x v="2574"/>
    <b v="0"/>
    <n v="0"/>
    <x v="1"/>
    <x v="19"/>
    <x v="109"/>
    <e v="#DIV/0!"/>
    <x v="7"/>
    <x v="17"/>
    <x v="2574"/>
    <x v="2571"/>
  </r>
  <r>
    <x v="2575"/>
    <x v="2574"/>
    <x v="2573"/>
    <n v="85000"/>
    <n v="0"/>
    <x v="1"/>
    <x v="0"/>
    <s v="USD"/>
    <x v="2572"/>
    <x v="2575"/>
    <b v="0"/>
    <n v="0"/>
    <x v="1"/>
    <x v="19"/>
    <x v="109"/>
    <e v="#DIV/0!"/>
    <x v="7"/>
    <x v="17"/>
    <x v="2575"/>
    <x v="2572"/>
  </r>
  <r>
    <x v="2576"/>
    <x v="2575"/>
    <x v="2574"/>
    <n v="10000"/>
    <n v="0"/>
    <x v="1"/>
    <x v="0"/>
    <s v="USD"/>
    <x v="2573"/>
    <x v="2576"/>
    <b v="0"/>
    <n v="0"/>
    <x v="1"/>
    <x v="19"/>
    <x v="109"/>
    <e v="#DIV/0!"/>
    <x v="7"/>
    <x v="17"/>
    <x v="2576"/>
    <x v="2573"/>
  </r>
  <r>
    <x v="2577"/>
    <x v="2576"/>
    <x v="2575"/>
    <n v="15000"/>
    <n v="0"/>
    <x v="1"/>
    <x v="0"/>
    <s v="USD"/>
    <x v="2574"/>
    <x v="2577"/>
    <b v="0"/>
    <n v="0"/>
    <x v="1"/>
    <x v="19"/>
    <x v="109"/>
    <e v="#DIV/0!"/>
    <x v="7"/>
    <x v="17"/>
    <x v="2577"/>
    <x v="2574"/>
  </r>
  <r>
    <x v="2578"/>
    <x v="2577"/>
    <x v="2576"/>
    <n v="6000"/>
    <n v="0"/>
    <x v="1"/>
    <x v="0"/>
    <s v="USD"/>
    <x v="2575"/>
    <x v="2578"/>
    <b v="0"/>
    <n v="0"/>
    <x v="1"/>
    <x v="19"/>
    <x v="109"/>
    <e v="#DIV/0!"/>
    <x v="7"/>
    <x v="17"/>
    <x v="2578"/>
    <x v="2575"/>
  </r>
  <r>
    <x v="2579"/>
    <x v="2578"/>
    <x v="2577"/>
    <n v="200000"/>
    <n v="277"/>
    <x v="1"/>
    <x v="0"/>
    <s v="USD"/>
    <x v="2576"/>
    <x v="2579"/>
    <b v="0"/>
    <n v="12"/>
    <x v="1"/>
    <x v="19"/>
    <x v="1957"/>
    <n v="23.083333333333332"/>
    <x v="7"/>
    <x v="17"/>
    <x v="2579"/>
    <x v="2576"/>
  </r>
  <r>
    <x v="2580"/>
    <x v="2579"/>
    <x v="2578"/>
    <n v="8500"/>
    <n v="51"/>
    <x v="1"/>
    <x v="0"/>
    <s v="USD"/>
    <x v="2577"/>
    <x v="2580"/>
    <b v="0"/>
    <n v="2"/>
    <x v="1"/>
    <x v="19"/>
    <x v="722"/>
    <n v="25.5"/>
    <x v="7"/>
    <x v="17"/>
    <x v="2580"/>
    <x v="2577"/>
  </r>
  <r>
    <x v="2581"/>
    <x v="2580"/>
    <x v="2579"/>
    <n v="5000"/>
    <n v="530"/>
    <x v="2"/>
    <x v="0"/>
    <s v="USD"/>
    <x v="2578"/>
    <x v="2581"/>
    <b v="0"/>
    <n v="11"/>
    <x v="1"/>
    <x v="19"/>
    <x v="1958"/>
    <n v="48.18181818181818"/>
    <x v="7"/>
    <x v="17"/>
    <x v="2581"/>
    <x v="2578"/>
  </r>
  <r>
    <x v="2582"/>
    <x v="2581"/>
    <x v="2580"/>
    <n v="90000"/>
    <n v="1"/>
    <x v="2"/>
    <x v="0"/>
    <s v="USD"/>
    <x v="2579"/>
    <x v="2582"/>
    <b v="0"/>
    <n v="1"/>
    <x v="1"/>
    <x v="19"/>
    <x v="1959"/>
    <n v="1"/>
    <x v="7"/>
    <x v="17"/>
    <x v="2582"/>
    <x v="2579"/>
  </r>
  <r>
    <x v="2583"/>
    <x v="2582"/>
    <x v="2581"/>
    <n v="1000"/>
    <n v="5"/>
    <x v="2"/>
    <x v="0"/>
    <s v="USD"/>
    <x v="2580"/>
    <x v="2583"/>
    <b v="0"/>
    <n v="5"/>
    <x v="1"/>
    <x v="19"/>
    <x v="724"/>
    <n v="1"/>
    <x v="7"/>
    <x v="17"/>
    <x v="2583"/>
    <x v="2580"/>
  </r>
  <r>
    <x v="2584"/>
    <x v="2583"/>
    <x v="2582"/>
    <n v="10000"/>
    <n v="0"/>
    <x v="2"/>
    <x v="0"/>
    <s v="USD"/>
    <x v="2581"/>
    <x v="2584"/>
    <b v="0"/>
    <n v="0"/>
    <x v="1"/>
    <x v="19"/>
    <x v="109"/>
    <e v="#DIV/0!"/>
    <x v="7"/>
    <x v="17"/>
    <x v="2584"/>
    <x v="2581"/>
  </r>
  <r>
    <x v="2585"/>
    <x v="2584"/>
    <x v="2583"/>
    <n v="30000"/>
    <n v="50"/>
    <x v="2"/>
    <x v="0"/>
    <s v="USD"/>
    <x v="2582"/>
    <x v="2585"/>
    <b v="0"/>
    <n v="1"/>
    <x v="1"/>
    <x v="19"/>
    <x v="874"/>
    <n v="50"/>
    <x v="7"/>
    <x v="17"/>
    <x v="2585"/>
    <x v="2582"/>
  </r>
  <r>
    <x v="2586"/>
    <x v="2585"/>
    <x v="2584"/>
    <n v="3000"/>
    <n v="5"/>
    <x v="2"/>
    <x v="1"/>
    <s v="GBP"/>
    <x v="2583"/>
    <x v="2586"/>
    <b v="0"/>
    <n v="1"/>
    <x v="1"/>
    <x v="19"/>
    <x v="874"/>
    <n v="5"/>
    <x v="7"/>
    <x v="17"/>
    <x v="2586"/>
    <x v="2583"/>
  </r>
  <r>
    <x v="2587"/>
    <x v="2586"/>
    <x v="2585"/>
    <n v="50000"/>
    <n v="1217"/>
    <x v="2"/>
    <x v="0"/>
    <s v="USD"/>
    <x v="2584"/>
    <x v="2587"/>
    <b v="0"/>
    <n v="6"/>
    <x v="1"/>
    <x v="19"/>
    <x v="1960"/>
    <n v="202.83333333333334"/>
    <x v="7"/>
    <x v="17"/>
    <x v="2587"/>
    <x v="2584"/>
  </r>
  <r>
    <x v="2588"/>
    <x v="2587"/>
    <x v="2586"/>
    <n v="6000"/>
    <n v="233"/>
    <x v="2"/>
    <x v="0"/>
    <s v="USD"/>
    <x v="2585"/>
    <x v="2588"/>
    <b v="0"/>
    <n v="8"/>
    <x v="1"/>
    <x v="19"/>
    <x v="1961"/>
    <n v="29.125"/>
    <x v="7"/>
    <x v="17"/>
    <x v="2588"/>
    <x v="2585"/>
  </r>
  <r>
    <x v="2589"/>
    <x v="2588"/>
    <x v="2587"/>
    <n v="50000"/>
    <n v="5"/>
    <x v="2"/>
    <x v="8"/>
    <s v="DKK"/>
    <x v="2586"/>
    <x v="2589"/>
    <b v="0"/>
    <n v="1"/>
    <x v="1"/>
    <x v="19"/>
    <x v="134"/>
    <n v="5"/>
    <x v="7"/>
    <x v="17"/>
    <x v="2589"/>
    <x v="2586"/>
  </r>
  <r>
    <x v="2590"/>
    <x v="2589"/>
    <x v="2588"/>
    <n v="3000"/>
    <n v="0"/>
    <x v="2"/>
    <x v="2"/>
    <s v="AUD"/>
    <x v="2587"/>
    <x v="2590"/>
    <b v="0"/>
    <n v="0"/>
    <x v="1"/>
    <x v="19"/>
    <x v="109"/>
    <e v="#DIV/0!"/>
    <x v="7"/>
    <x v="17"/>
    <x v="2590"/>
    <x v="2587"/>
  </r>
  <r>
    <x v="2591"/>
    <x v="2590"/>
    <x v="2589"/>
    <n v="1500"/>
    <n v="26"/>
    <x v="2"/>
    <x v="0"/>
    <s v="USD"/>
    <x v="2588"/>
    <x v="2591"/>
    <b v="0"/>
    <n v="2"/>
    <x v="1"/>
    <x v="19"/>
    <x v="1651"/>
    <n v="13"/>
    <x v="7"/>
    <x v="17"/>
    <x v="2591"/>
    <x v="2588"/>
  </r>
  <r>
    <x v="2592"/>
    <x v="2591"/>
    <x v="2590"/>
    <n v="30000"/>
    <n v="50"/>
    <x v="2"/>
    <x v="0"/>
    <s v="USD"/>
    <x v="2589"/>
    <x v="2592"/>
    <b v="0"/>
    <n v="1"/>
    <x v="1"/>
    <x v="19"/>
    <x v="874"/>
    <n v="50"/>
    <x v="7"/>
    <x v="17"/>
    <x v="2592"/>
    <x v="2589"/>
  </r>
  <r>
    <x v="2593"/>
    <x v="2592"/>
    <x v="2591"/>
    <n v="10000"/>
    <n v="0"/>
    <x v="2"/>
    <x v="0"/>
    <s v="USD"/>
    <x v="2590"/>
    <x v="2593"/>
    <b v="0"/>
    <n v="0"/>
    <x v="1"/>
    <x v="19"/>
    <x v="109"/>
    <e v="#DIV/0!"/>
    <x v="7"/>
    <x v="17"/>
    <x v="2593"/>
    <x v="2590"/>
  </r>
  <r>
    <x v="2594"/>
    <x v="2593"/>
    <x v="2592"/>
    <n v="80000"/>
    <n v="1"/>
    <x v="2"/>
    <x v="0"/>
    <s v="USD"/>
    <x v="2591"/>
    <x v="2594"/>
    <b v="0"/>
    <n v="1"/>
    <x v="1"/>
    <x v="19"/>
    <x v="466"/>
    <n v="1"/>
    <x v="7"/>
    <x v="17"/>
    <x v="2594"/>
    <x v="2591"/>
  </r>
  <r>
    <x v="2595"/>
    <x v="2594"/>
    <x v="2593"/>
    <n v="15000"/>
    <n v="1825"/>
    <x v="2"/>
    <x v="0"/>
    <s v="USD"/>
    <x v="2592"/>
    <x v="2595"/>
    <b v="0"/>
    <n v="19"/>
    <x v="1"/>
    <x v="19"/>
    <x v="1962"/>
    <n v="96.05263157894737"/>
    <x v="7"/>
    <x v="17"/>
    <x v="2595"/>
    <x v="2592"/>
  </r>
  <r>
    <x v="2596"/>
    <x v="2595"/>
    <x v="2594"/>
    <n v="35000"/>
    <n v="8256"/>
    <x v="2"/>
    <x v="5"/>
    <s v="CAD"/>
    <x v="2593"/>
    <x v="2596"/>
    <b v="0"/>
    <n v="27"/>
    <x v="1"/>
    <x v="19"/>
    <x v="1963"/>
    <n v="305.77777777777777"/>
    <x v="7"/>
    <x v="17"/>
    <x v="2596"/>
    <x v="2593"/>
  </r>
  <r>
    <x v="2597"/>
    <x v="2596"/>
    <x v="2595"/>
    <n v="1500"/>
    <n v="85"/>
    <x v="2"/>
    <x v="1"/>
    <s v="GBP"/>
    <x v="2594"/>
    <x v="2597"/>
    <b v="0"/>
    <n v="7"/>
    <x v="1"/>
    <x v="19"/>
    <x v="905"/>
    <n v="12.142857142857142"/>
    <x v="7"/>
    <x v="17"/>
    <x v="2597"/>
    <x v="2594"/>
  </r>
  <r>
    <x v="2598"/>
    <x v="2597"/>
    <x v="2596"/>
    <n v="3000"/>
    <n v="1170"/>
    <x v="2"/>
    <x v="0"/>
    <s v="USD"/>
    <x v="2595"/>
    <x v="2598"/>
    <b v="0"/>
    <n v="14"/>
    <x v="1"/>
    <x v="19"/>
    <x v="1964"/>
    <n v="83.571428571428569"/>
    <x v="7"/>
    <x v="17"/>
    <x v="2598"/>
    <x v="2595"/>
  </r>
  <r>
    <x v="2599"/>
    <x v="2598"/>
    <x v="2597"/>
    <n v="9041"/>
    <n v="90"/>
    <x v="2"/>
    <x v="0"/>
    <s v="USD"/>
    <x v="2596"/>
    <x v="2599"/>
    <b v="0"/>
    <n v="5"/>
    <x v="1"/>
    <x v="19"/>
    <x v="1965"/>
    <n v="18"/>
    <x v="7"/>
    <x v="17"/>
    <x v="2599"/>
    <x v="2596"/>
  </r>
  <r>
    <x v="2600"/>
    <x v="2599"/>
    <x v="2598"/>
    <n v="50000"/>
    <n v="3466"/>
    <x v="2"/>
    <x v="0"/>
    <s v="USD"/>
    <x v="2597"/>
    <x v="2600"/>
    <b v="0"/>
    <n v="30"/>
    <x v="1"/>
    <x v="19"/>
    <x v="1966"/>
    <n v="115.53333333333333"/>
    <x v="7"/>
    <x v="17"/>
    <x v="2600"/>
    <x v="2597"/>
  </r>
  <r>
    <x v="2601"/>
    <x v="2600"/>
    <x v="2599"/>
    <n v="500"/>
    <n v="3307"/>
    <x v="0"/>
    <x v="0"/>
    <s v="USD"/>
    <x v="2598"/>
    <x v="2601"/>
    <b v="1"/>
    <n v="151"/>
    <x v="0"/>
    <x v="36"/>
    <x v="1967"/>
    <n v="21.900662251655628"/>
    <x v="2"/>
    <x v="31"/>
    <x v="2601"/>
    <x v="2598"/>
  </r>
  <r>
    <x v="2602"/>
    <x v="2601"/>
    <x v="2600"/>
    <n v="12000"/>
    <n v="39131"/>
    <x v="0"/>
    <x v="0"/>
    <s v="USD"/>
    <x v="2599"/>
    <x v="2602"/>
    <b v="1"/>
    <n v="489"/>
    <x v="0"/>
    <x v="36"/>
    <x v="1968"/>
    <n v="80.022494887525568"/>
    <x v="2"/>
    <x v="31"/>
    <x v="2602"/>
    <x v="2599"/>
  </r>
  <r>
    <x v="2603"/>
    <x v="2602"/>
    <x v="2601"/>
    <n v="1750"/>
    <n v="1776"/>
    <x v="0"/>
    <x v="0"/>
    <s v="USD"/>
    <x v="2600"/>
    <x v="2603"/>
    <b v="1"/>
    <n v="50"/>
    <x v="0"/>
    <x v="36"/>
    <x v="1969"/>
    <n v="35.520000000000003"/>
    <x v="2"/>
    <x v="31"/>
    <x v="2603"/>
    <x v="2600"/>
  </r>
  <r>
    <x v="2604"/>
    <x v="2603"/>
    <x v="2602"/>
    <n v="20000"/>
    <n v="20843.599999999999"/>
    <x v="0"/>
    <x v="0"/>
    <s v="USD"/>
    <x v="2601"/>
    <x v="2604"/>
    <b v="1"/>
    <n v="321"/>
    <x v="0"/>
    <x v="36"/>
    <x v="1970"/>
    <n v="64.933333333333323"/>
    <x v="2"/>
    <x v="31"/>
    <x v="2604"/>
    <x v="2601"/>
  </r>
  <r>
    <x v="2605"/>
    <x v="2604"/>
    <x v="2603"/>
    <n v="100000"/>
    <n v="107421.57"/>
    <x v="0"/>
    <x v="0"/>
    <s v="USD"/>
    <x v="2602"/>
    <x v="2605"/>
    <b v="1"/>
    <n v="1762"/>
    <x v="0"/>
    <x v="36"/>
    <x v="1971"/>
    <n v="60.965703745743475"/>
    <x v="2"/>
    <x v="31"/>
    <x v="2605"/>
    <x v="2602"/>
  </r>
  <r>
    <x v="2606"/>
    <x v="2605"/>
    <x v="2604"/>
    <n v="11000"/>
    <n v="12106"/>
    <x v="0"/>
    <x v="0"/>
    <s v="USD"/>
    <x v="2603"/>
    <x v="2606"/>
    <b v="1"/>
    <n v="385"/>
    <x v="0"/>
    <x v="36"/>
    <x v="1972"/>
    <n v="31.444155844155844"/>
    <x v="2"/>
    <x v="31"/>
    <x v="2606"/>
    <x v="2603"/>
  </r>
  <r>
    <x v="2607"/>
    <x v="2606"/>
    <x v="2605"/>
    <n v="8000"/>
    <n v="32616"/>
    <x v="0"/>
    <x v="0"/>
    <s v="USD"/>
    <x v="2604"/>
    <x v="2607"/>
    <b v="1"/>
    <n v="398"/>
    <x v="0"/>
    <x v="36"/>
    <x v="1973"/>
    <n v="81.949748743718587"/>
    <x v="2"/>
    <x v="31"/>
    <x v="2607"/>
    <x v="2604"/>
  </r>
  <r>
    <x v="2608"/>
    <x v="2607"/>
    <x v="2606"/>
    <n v="8000"/>
    <n v="17914"/>
    <x v="0"/>
    <x v="0"/>
    <s v="USD"/>
    <x v="2605"/>
    <x v="2608"/>
    <b v="1"/>
    <n v="304"/>
    <x v="0"/>
    <x v="36"/>
    <x v="1974"/>
    <n v="58.92763157894737"/>
    <x v="2"/>
    <x v="31"/>
    <x v="2608"/>
    <x v="2605"/>
  </r>
  <r>
    <x v="2609"/>
    <x v="2608"/>
    <x v="2607"/>
    <n v="35000"/>
    <n v="106330.39"/>
    <x v="0"/>
    <x v="0"/>
    <s v="USD"/>
    <x v="2606"/>
    <x v="2609"/>
    <b v="1"/>
    <n v="676"/>
    <x v="0"/>
    <x v="36"/>
    <x v="1975"/>
    <n v="157.29347633136095"/>
    <x v="2"/>
    <x v="31"/>
    <x v="2609"/>
    <x v="2606"/>
  </r>
  <r>
    <x v="2610"/>
    <x v="2609"/>
    <x v="2608"/>
    <n v="22765"/>
    <n v="32172.66"/>
    <x v="0"/>
    <x v="0"/>
    <s v="USD"/>
    <x v="2607"/>
    <x v="2610"/>
    <b v="1"/>
    <n v="577"/>
    <x v="0"/>
    <x v="36"/>
    <x v="1976"/>
    <n v="55.758509532062391"/>
    <x v="2"/>
    <x v="31"/>
    <x v="2610"/>
    <x v="2607"/>
  </r>
  <r>
    <x v="2611"/>
    <x v="2610"/>
    <x v="2609"/>
    <n v="11000"/>
    <n v="306970"/>
    <x v="0"/>
    <x v="12"/>
    <s v="EUR"/>
    <x v="2608"/>
    <x v="2611"/>
    <b v="1"/>
    <n v="3663"/>
    <x v="0"/>
    <x v="36"/>
    <x v="1977"/>
    <n v="83.802893802893806"/>
    <x v="2"/>
    <x v="31"/>
    <x v="2611"/>
    <x v="2608"/>
  </r>
  <r>
    <x v="2612"/>
    <x v="2611"/>
    <x v="2610"/>
    <n v="10000"/>
    <n v="17176.13"/>
    <x v="0"/>
    <x v="0"/>
    <s v="USD"/>
    <x v="2609"/>
    <x v="2612"/>
    <b v="1"/>
    <n v="294"/>
    <x v="0"/>
    <x v="36"/>
    <x v="1978"/>
    <n v="58.422210884353746"/>
    <x v="2"/>
    <x v="31"/>
    <x v="2612"/>
    <x v="2609"/>
  </r>
  <r>
    <x v="2613"/>
    <x v="2612"/>
    <x v="2611"/>
    <n v="7500"/>
    <n v="7576"/>
    <x v="0"/>
    <x v="0"/>
    <s v="USD"/>
    <x v="2610"/>
    <x v="2613"/>
    <b v="1"/>
    <n v="28"/>
    <x v="0"/>
    <x v="36"/>
    <x v="1979"/>
    <n v="270.57142857142856"/>
    <x v="2"/>
    <x v="31"/>
    <x v="2613"/>
    <x v="2610"/>
  </r>
  <r>
    <x v="2614"/>
    <x v="2613"/>
    <x v="2612"/>
    <n v="10500"/>
    <n v="10710"/>
    <x v="0"/>
    <x v="0"/>
    <s v="USD"/>
    <x v="2611"/>
    <x v="2614"/>
    <b v="1"/>
    <n v="100"/>
    <x v="0"/>
    <x v="36"/>
    <x v="607"/>
    <n v="107.1"/>
    <x v="2"/>
    <x v="31"/>
    <x v="2614"/>
    <x v="2611"/>
  </r>
  <r>
    <x v="2615"/>
    <x v="2614"/>
    <x v="2613"/>
    <n v="2001"/>
    <n v="3397"/>
    <x v="0"/>
    <x v="1"/>
    <s v="GBP"/>
    <x v="2612"/>
    <x v="2615"/>
    <b v="0"/>
    <n v="72"/>
    <x v="0"/>
    <x v="36"/>
    <x v="1980"/>
    <n v="47.180555555555557"/>
    <x v="2"/>
    <x v="31"/>
    <x v="2615"/>
    <x v="2612"/>
  </r>
  <r>
    <x v="2616"/>
    <x v="2615"/>
    <x v="2614"/>
    <n v="25000"/>
    <n v="28633.5"/>
    <x v="0"/>
    <x v="0"/>
    <s v="USD"/>
    <x v="2613"/>
    <x v="2616"/>
    <b v="1"/>
    <n v="238"/>
    <x v="0"/>
    <x v="36"/>
    <x v="1981"/>
    <n v="120.30882352941177"/>
    <x v="2"/>
    <x v="31"/>
    <x v="2616"/>
    <x v="2613"/>
  </r>
  <r>
    <x v="2617"/>
    <x v="2616"/>
    <x v="2615"/>
    <n v="500"/>
    <n v="4388"/>
    <x v="0"/>
    <x v="0"/>
    <s v="USD"/>
    <x v="2614"/>
    <x v="2617"/>
    <b v="1"/>
    <n v="159"/>
    <x v="0"/>
    <x v="36"/>
    <x v="1982"/>
    <n v="27.59748427672956"/>
    <x v="2"/>
    <x v="31"/>
    <x v="2617"/>
    <x v="2614"/>
  </r>
  <r>
    <x v="2618"/>
    <x v="2617"/>
    <x v="2616"/>
    <n v="15000"/>
    <n v="15808"/>
    <x v="0"/>
    <x v="0"/>
    <s v="USD"/>
    <x v="2615"/>
    <x v="2618"/>
    <b v="1"/>
    <n v="77"/>
    <x v="0"/>
    <x v="36"/>
    <x v="1983"/>
    <n v="205.2987012987013"/>
    <x v="2"/>
    <x v="31"/>
    <x v="2618"/>
    <x v="2615"/>
  </r>
  <r>
    <x v="2619"/>
    <x v="2618"/>
    <x v="2617"/>
    <n v="1000"/>
    <n v="1884"/>
    <x v="0"/>
    <x v="0"/>
    <s v="USD"/>
    <x v="2616"/>
    <x v="2619"/>
    <b v="1"/>
    <n v="53"/>
    <x v="0"/>
    <x v="36"/>
    <x v="1984"/>
    <n v="35.547169811320757"/>
    <x v="2"/>
    <x v="31"/>
    <x v="2619"/>
    <x v="2616"/>
  </r>
  <r>
    <x v="2620"/>
    <x v="2619"/>
    <x v="2618"/>
    <n v="65000"/>
    <n v="93374"/>
    <x v="0"/>
    <x v="2"/>
    <s v="AUD"/>
    <x v="2617"/>
    <x v="2620"/>
    <b v="1"/>
    <n v="1251"/>
    <x v="0"/>
    <x v="36"/>
    <x v="1985"/>
    <n v="74.639488409272587"/>
    <x v="2"/>
    <x v="31"/>
    <x v="2620"/>
    <x v="2617"/>
  </r>
  <r>
    <x v="2621"/>
    <x v="2620"/>
    <x v="2619"/>
    <n v="15000"/>
    <n v="21882"/>
    <x v="0"/>
    <x v="0"/>
    <s v="USD"/>
    <x v="2618"/>
    <x v="2621"/>
    <b v="1"/>
    <n v="465"/>
    <x v="0"/>
    <x v="36"/>
    <x v="1986"/>
    <n v="47.058064516129029"/>
    <x v="2"/>
    <x v="31"/>
    <x v="2621"/>
    <x v="2618"/>
  </r>
  <r>
    <x v="2622"/>
    <x v="2621"/>
    <x v="2620"/>
    <n v="1500"/>
    <n v="1967.76"/>
    <x v="0"/>
    <x v="13"/>
    <s v="EUR"/>
    <x v="2619"/>
    <x v="2622"/>
    <b v="0"/>
    <n v="74"/>
    <x v="0"/>
    <x v="36"/>
    <x v="1987"/>
    <n v="26.591351351351353"/>
    <x v="2"/>
    <x v="31"/>
    <x v="2622"/>
    <x v="2619"/>
  </r>
  <r>
    <x v="2623"/>
    <x v="2622"/>
    <x v="2621"/>
    <n v="2000"/>
    <n v="2280"/>
    <x v="0"/>
    <x v="0"/>
    <s v="USD"/>
    <x v="2620"/>
    <x v="2623"/>
    <b v="0"/>
    <n v="62"/>
    <x v="0"/>
    <x v="36"/>
    <x v="430"/>
    <n v="36.774193548387096"/>
    <x v="2"/>
    <x v="31"/>
    <x v="2623"/>
    <x v="2620"/>
  </r>
  <r>
    <x v="2624"/>
    <x v="2623"/>
    <x v="2622"/>
    <n v="8000"/>
    <n v="110353.65"/>
    <x v="0"/>
    <x v="0"/>
    <s v="USD"/>
    <x v="2621"/>
    <x v="2624"/>
    <b v="0"/>
    <n v="3468"/>
    <x v="0"/>
    <x v="36"/>
    <x v="1988"/>
    <n v="31.820544982698959"/>
    <x v="2"/>
    <x v="31"/>
    <x v="2624"/>
    <x v="2621"/>
  </r>
  <r>
    <x v="2625"/>
    <x v="2624"/>
    <x v="2623"/>
    <n v="150"/>
    <n v="1434"/>
    <x v="0"/>
    <x v="12"/>
    <s v="EUR"/>
    <x v="2622"/>
    <x v="2625"/>
    <b v="0"/>
    <n v="52"/>
    <x v="0"/>
    <x v="36"/>
    <x v="1989"/>
    <n v="27.576923076923077"/>
    <x v="2"/>
    <x v="31"/>
    <x v="2625"/>
    <x v="2622"/>
  </r>
  <r>
    <x v="2626"/>
    <x v="2625"/>
    <x v="2624"/>
    <n v="2500"/>
    <n v="2800"/>
    <x v="0"/>
    <x v="0"/>
    <s v="USD"/>
    <x v="2623"/>
    <x v="2626"/>
    <b v="0"/>
    <n v="50"/>
    <x v="0"/>
    <x v="36"/>
    <x v="1990"/>
    <n v="56"/>
    <x v="2"/>
    <x v="31"/>
    <x v="2626"/>
    <x v="2623"/>
  </r>
  <r>
    <x v="2627"/>
    <x v="2626"/>
    <x v="2625"/>
    <n v="150"/>
    <n v="970"/>
    <x v="0"/>
    <x v="0"/>
    <s v="USD"/>
    <x v="2624"/>
    <x v="2627"/>
    <b v="0"/>
    <n v="45"/>
    <x v="0"/>
    <x v="36"/>
    <x v="1991"/>
    <n v="21.555555555555557"/>
    <x v="2"/>
    <x v="31"/>
    <x v="2627"/>
    <x v="2624"/>
  </r>
  <r>
    <x v="2628"/>
    <x v="2627"/>
    <x v="2626"/>
    <n v="839"/>
    <n v="926"/>
    <x v="0"/>
    <x v="0"/>
    <s v="USD"/>
    <x v="2625"/>
    <x v="2628"/>
    <b v="0"/>
    <n v="21"/>
    <x v="0"/>
    <x v="36"/>
    <x v="1992"/>
    <n v="44.095238095238095"/>
    <x v="2"/>
    <x v="31"/>
    <x v="2628"/>
    <x v="2625"/>
  </r>
  <r>
    <x v="2629"/>
    <x v="2628"/>
    <x v="2627"/>
    <n v="5000"/>
    <n v="6387"/>
    <x v="0"/>
    <x v="1"/>
    <s v="GBP"/>
    <x v="2626"/>
    <x v="2629"/>
    <b v="0"/>
    <n v="100"/>
    <x v="0"/>
    <x v="36"/>
    <x v="1993"/>
    <n v="63.87"/>
    <x v="2"/>
    <x v="31"/>
    <x v="2629"/>
    <x v="2626"/>
  </r>
  <r>
    <x v="2630"/>
    <x v="2629"/>
    <x v="2628"/>
    <n v="2000"/>
    <n v="3158"/>
    <x v="0"/>
    <x v="2"/>
    <s v="AUD"/>
    <x v="2627"/>
    <x v="2630"/>
    <b v="0"/>
    <n v="81"/>
    <x v="0"/>
    <x v="36"/>
    <x v="1994"/>
    <n v="38.987654320987652"/>
    <x v="2"/>
    <x v="31"/>
    <x v="2630"/>
    <x v="2627"/>
  </r>
  <r>
    <x v="2631"/>
    <x v="2630"/>
    <x v="2629"/>
    <n v="20000"/>
    <n v="22933.05"/>
    <x v="0"/>
    <x v="0"/>
    <s v="USD"/>
    <x v="2628"/>
    <x v="2631"/>
    <b v="0"/>
    <n v="286"/>
    <x v="0"/>
    <x v="36"/>
    <x v="1995"/>
    <n v="80.185489510489504"/>
    <x v="2"/>
    <x v="31"/>
    <x v="2631"/>
    <x v="2628"/>
  </r>
  <r>
    <x v="2632"/>
    <x v="2631"/>
    <x v="2630"/>
    <n v="1070"/>
    <n v="1466"/>
    <x v="0"/>
    <x v="0"/>
    <s v="USD"/>
    <x v="2629"/>
    <x v="2632"/>
    <b v="0"/>
    <n v="42"/>
    <x v="0"/>
    <x v="36"/>
    <x v="1996"/>
    <n v="34.904761904761905"/>
    <x v="2"/>
    <x v="31"/>
    <x v="2632"/>
    <x v="2629"/>
  </r>
  <r>
    <x v="2633"/>
    <x v="2632"/>
    <x v="2631"/>
    <n v="5000"/>
    <n v="17731"/>
    <x v="0"/>
    <x v="0"/>
    <s v="USD"/>
    <x v="2630"/>
    <x v="2633"/>
    <b v="0"/>
    <n v="199"/>
    <x v="0"/>
    <x v="36"/>
    <x v="1997"/>
    <n v="89.100502512562812"/>
    <x v="2"/>
    <x v="31"/>
    <x v="2633"/>
    <x v="2630"/>
  </r>
  <r>
    <x v="2634"/>
    <x v="2633"/>
    <x v="2632"/>
    <n v="930"/>
    <n v="986"/>
    <x v="0"/>
    <x v="0"/>
    <s v="USD"/>
    <x v="2631"/>
    <x v="2634"/>
    <b v="0"/>
    <n v="25"/>
    <x v="0"/>
    <x v="36"/>
    <x v="1998"/>
    <n v="39.44"/>
    <x v="2"/>
    <x v="31"/>
    <x v="2634"/>
    <x v="2631"/>
  </r>
  <r>
    <x v="2635"/>
    <x v="2634"/>
    <x v="2633"/>
    <n v="11500"/>
    <n v="11500"/>
    <x v="0"/>
    <x v="5"/>
    <s v="CAD"/>
    <x v="2632"/>
    <x v="2635"/>
    <b v="0"/>
    <n v="84"/>
    <x v="0"/>
    <x v="36"/>
    <x v="31"/>
    <n v="136.9047619047619"/>
    <x v="2"/>
    <x v="31"/>
    <x v="2635"/>
    <x v="2632"/>
  </r>
  <r>
    <x v="2636"/>
    <x v="2635"/>
    <x v="2634"/>
    <n v="1000"/>
    <n v="1873"/>
    <x v="0"/>
    <x v="0"/>
    <s v="USD"/>
    <x v="2633"/>
    <x v="2636"/>
    <b v="0"/>
    <n v="50"/>
    <x v="0"/>
    <x v="36"/>
    <x v="1999"/>
    <n v="37.46"/>
    <x v="2"/>
    <x v="31"/>
    <x v="2636"/>
    <x v="2633"/>
  </r>
  <r>
    <x v="2637"/>
    <x v="2636"/>
    <x v="2635"/>
    <n v="500"/>
    <n v="831"/>
    <x v="0"/>
    <x v="0"/>
    <s v="USD"/>
    <x v="2634"/>
    <x v="2637"/>
    <b v="0"/>
    <n v="26"/>
    <x v="0"/>
    <x v="36"/>
    <x v="2000"/>
    <n v="31.96153846153846"/>
    <x v="2"/>
    <x v="31"/>
    <x v="2637"/>
    <x v="2634"/>
  </r>
  <r>
    <x v="2638"/>
    <x v="2637"/>
    <x v="2636"/>
    <n v="347"/>
    <n v="353"/>
    <x v="0"/>
    <x v="0"/>
    <s v="USD"/>
    <x v="2635"/>
    <x v="2638"/>
    <b v="0"/>
    <n v="14"/>
    <x v="0"/>
    <x v="36"/>
    <x v="2001"/>
    <n v="25.214285714285715"/>
    <x v="2"/>
    <x v="31"/>
    <x v="2638"/>
    <x v="2635"/>
  </r>
  <r>
    <x v="2639"/>
    <x v="2638"/>
    <x v="2637"/>
    <n v="300"/>
    <n v="492"/>
    <x v="0"/>
    <x v="1"/>
    <s v="GBP"/>
    <x v="2636"/>
    <x v="2639"/>
    <b v="0"/>
    <n v="49"/>
    <x v="0"/>
    <x v="36"/>
    <x v="2002"/>
    <n v="10.040816326530612"/>
    <x v="2"/>
    <x v="31"/>
    <x v="2639"/>
    <x v="2636"/>
  </r>
  <r>
    <x v="2640"/>
    <x v="2639"/>
    <x v="2638"/>
    <n v="3000"/>
    <n v="3170"/>
    <x v="0"/>
    <x v="0"/>
    <s v="USD"/>
    <x v="2637"/>
    <x v="2640"/>
    <b v="0"/>
    <n v="69"/>
    <x v="0"/>
    <x v="36"/>
    <x v="1719"/>
    <n v="45.94202898550725"/>
    <x v="2"/>
    <x v="31"/>
    <x v="2640"/>
    <x v="2637"/>
  </r>
  <r>
    <x v="2641"/>
    <x v="2640"/>
    <x v="2639"/>
    <n v="1500"/>
    <n v="15"/>
    <x v="2"/>
    <x v="0"/>
    <s v="USD"/>
    <x v="2638"/>
    <x v="2641"/>
    <b v="0"/>
    <n v="1"/>
    <x v="1"/>
    <x v="36"/>
    <x v="460"/>
    <n v="15"/>
    <x v="2"/>
    <x v="31"/>
    <x v="2641"/>
    <x v="2638"/>
  </r>
  <r>
    <x v="2642"/>
    <x v="2641"/>
    <x v="2640"/>
    <n v="500000"/>
    <n v="0"/>
    <x v="2"/>
    <x v="12"/>
    <s v="EUR"/>
    <x v="2639"/>
    <x v="2642"/>
    <b v="0"/>
    <n v="0"/>
    <x v="1"/>
    <x v="36"/>
    <x v="109"/>
    <e v="#DIV/0!"/>
    <x v="2"/>
    <x v="31"/>
    <x v="2642"/>
    <x v="2639"/>
  </r>
  <r>
    <x v="2643"/>
    <x v="2642"/>
    <x v="2641"/>
    <n v="1000000"/>
    <n v="335597.31"/>
    <x v="1"/>
    <x v="0"/>
    <s v="USD"/>
    <x v="323"/>
    <x v="2643"/>
    <b v="1"/>
    <n v="1501"/>
    <x v="1"/>
    <x v="36"/>
    <x v="2003"/>
    <n v="223.58248500999335"/>
    <x v="2"/>
    <x v="31"/>
    <x v="2643"/>
    <x v="323"/>
  </r>
  <r>
    <x v="2644"/>
    <x v="2643"/>
    <x v="2642"/>
    <n v="100000"/>
    <n v="2053"/>
    <x v="1"/>
    <x v="0"/>
    <s v="USD"/>
    <x v="2640"/>
    <x v="2644"/>
    <b v="1"/>
    <n v="52"/>
    <x v="1"/>
    <x v="36"/>
    <x v="2004"/>
    <n v="39.480769230769234"/>
    <x v="2"/>
    <x v="31"/>
    <x v="2644"/>
    <x v="2640"/>
  </r>
  <r>
    <x v="2645"/>
    <x v="2644"/>
    <x v="2643"/>
    <n v="20000"/>
    <n v="2100"/>
    <x v="1"/>
    <x v="2"/>
    <s v="AUD"/>
    <x v="2641"/>
    <x v="2645"/>
    <b v="1"/>
    <n v="23"/>
    <x v="1"/>
    <x v="36"/>
    <x v="1131"/>
    <n v="91.304347826086953"/>
    <x v="2"/>
    <x v="31"/>
    <x v="2645"/>
    <x v="2641"/>
  </r>
  <r>
    <x v="2646"/>
    <x v="2645"/>
    <x v="2644"/>
    <n v="500000"/>
    <n v="42086.42"/>
    <x v="1"/>
    <x v="0"/>
    <s v="USD"/>
    <x v="2642"/>
    <x v="2646"/>
    <b v="1"/>
    <n v="535"/>
    <x v="1"/>
    <x v="36"/>
    <x v="2005"/>
    <n v="78.666205607476627"/>
    <x v="2"/>
    <x v="31"/>
    <x v="2646"/>
    <x v="2642"/>
  </r>
  <r>
    <x v="2647"/>
    <x v="2646"/>
    <x v="2645"/>
    <n v="2500"/>
    <n v="36"/>
    <x v="1"/>
    <x v="5"/>
    <s v="CAD"/>
    <x v="2643"/>
    <x v="2647"/>
    <b v="0"/>
    <n v="3"/>
    <x v="1"/>
    <x v="36"/>
    <x v="2006"/>
    <n v="12"/>
    <x v="2"/>
    <x v="31"/>
    <x v="2647"/>
    <x v="2643"/>
  </r>
  <r>
    <x v="2648"/>
    <x v="2647"/>
    <x v="2646"/>
    <n v="12000"/>
    <n v="106"/>
    <x v="1"/>
    <x v="0"/>
    <s v="USD"/>
    <x v="2644"/>
    <x v="2648"/>
    <b v="0"/>
    <n v="6"/>
    <x v="1"/>
    <x v="36"/>
    <x v="2007"/>
    <n v="17.666666666666668"/>
    <x v="2"/>
    <x v="31"/>
    <x v="2648"/>
    <x v="2644"/>
  </r>
  <r>
    <x v="2649"/>
    <x v="2648"/>
    <x v="2647"/>
    <n v="125000"/>
    <n v="124"/>
    <x v="1"/>
    <x v="0"/>
    <s v="USD"/>
    <x v="2645"/>
    <x v="2649"/>
    <b v="0"/>
    <n v="3"/>
    <x v="1"/>
    <x v="36"/>
    <x v="2008"/>
    <n v="41.333333333333336"/>
    <x v="2"/>
    <x v="31"/>
    <x v="2649"/>
    <x v="2645"/>
  </r>
  <r>
    <x v="2650"/>
    <x v="2649"/>
    <x v="2648"/>
    <n v="60000"/>
    <n v="358"/>
    <x v="1"/>
    <x v="0"/>
    <s v="USD"/>
    <x v="2646"/>
    <x v="2650"/>
    <b v="0"/>
    <n v="5"/>
    <x v="1"/>
    <x v="36"/>
    <x v="2009"/>
    <n v="71.599999999999994"/>
    <x v="2"/>
    <x v="31"/>
    <x v="2650"/>
    <x v="2646"/>
  </r>
  <r>
    <x v="2651"/>
    <x v="2650"/>
    <x v="2649"/>
    <n v="280000"/>
    <n v="5233"/>
    <x v="1"/>
    <x v="0"/>
    <s v="USD"/>
    <x v="2647"/>
    <x v="2651"/>
    <b v="0"/>
    <n v="17"/>
    <x v="1"/>
    <x v="36"/>
    <x v="2010"/>
    <n v="307.8235294117647"/>
    <x v="2"/>
    <x v="31"/>
    <x v="2651"/>
    <x v="2647"/>
  </r>
  <r>
    <x v="2652"/>
    <x v="2651"/>
    <x v="2650"/>
    <n v="100000"/>
    <n v="885"/>
    <x v="1"/>
    <x v="2"/>
    <s v="AUD"/>
    <x v="2648"/>
    <x v="2652"/>
    <b v="0"/>
    <n v="11"/>
    <x v="1"/>
    <x v="36"/>
    <x v="2011"/>
    <n v="80.454545454545453"/>
    <x v="2"/>
    <x v="31"/>
    <x v="2652"/>
    <x v="2648"/>
  </r>
  <r>
    <x v="2653"/>
    <x v="2652"/>
    <x v="2651"/>
    <n v="51000"/>
    <n v="5876"/>
    <x v="1"/>
    <x v="0"/>
    <s v="USD"/>
    <x v="2649"/>
    <x v="2653"/>
    <b v="0"/>
    <n v="70"/>
    <x v="1"/>
    <x v="36"/>
    <x v="2012"/>
    <n v="83.942857142857136"/>
    <x v="2"/>
    <x v="31"/>
    <x v="2653"/>
    <x v="2649"/>
  </r>
  <r>
    <x v="2654"/>
    <x v="2653"/>
    <x v="2652"/>
    <n v="100000"/>
    <n v="51"/>
    <x v="1"/>
    <x v="0"/>
    <s v="USD"/>
    <x v="2650"/>
    <x v="2654"/>
    <b v="0"/>
    <n v="6"/>
    <x v="1"/>
    <x v="36"/>
    <x v="2013"/>
    <n v="8.5"/>
    <x v="2"/>
    <x v="31"/>
    <x v="2654"/>
    <x v="2650"/>
  </r>
  <r>
    <x v="2655"/>
    <x v="2654"/>
    <x v="2653"/>
    <n v="15000"/>
    <n v="3155"/>
    <x v="1"/>
    <x v="0"/>
    <s v="USD"/>
    <x v="2651"/>
    <x v="2655"/>
    <b v="0"/>
    <n v="43"/>
    <x v="1"/>
    <x v="36"/>
    <x v="2014"/>
    <n v="73.372093023255815"/>
    <x v="2"/>
    <x v="31"/>
    <x v="2655"/>
    <x v="2651"/>
  </r>
  <r>
    <x v="2656"/>
    <x v="2655"/>
    <x v="2654"/>
    <n v="150000"/>
    <n v="17155"/>
    <x v="1"/>
    <x v="0"/>
    <s v="USD"/>
    <x v="2652"/>
    <x v="2656"/>
    <b v="0"/>
    <n v="152"/>
    <x v="1"/>
    <x v="36"/>
    <x v="2015"/>
    <n v="112.86184210526316"/>
    <x v="2"/>
    <x v="31"/>
    <x v="2656"/>
    <x v="2652"/>
  </r>
  <r>
    <x v="2657"/>
    <x v="2656"/>
    <x v="2655"/>
    <n v="30000"/>
    <n v="5621.38"/>
    <x v="1"/>
    <x v="0"/>
    <s v="USD"/>
    <x v="2653"/>
    <x v="2657"/>
    <b v="0"/>
    <n v="59"/>
    <x v="1"/>
    <x v="36"/>
    <x v="2016"/>
    <n v="95.277627118644077"/>
    <x v="2"/>
    <x v="31"/>
    <x v="2657"/>
    <x v="2653"/>
  </r>
  <r>
    <x v="2658"/>
    <x v="2657"/>
    <x v="2656"/>
    <n v="98000"/>
    <n v="91"/>
    <x v="1"/>
    <x v="0"/>
    <s v="USD"/>
    <x v="2654"/>
    <x v="2658"/>
    <b v="0"/>
    <n v="4"/>
    <x v="1"/>
    <x v="36"/>
    <x v="2017"/>
    <n v="22.75"/>
    <x v="2"/>
    <x v="31"/>
    <x v="2658"/>
    <x v="2654"/>
  </r>
  <r>
    <x v="2659"/>
    <x v="2658"/>
    <x v="2657"/>
    <n v="49000"/>
    <n v="1333"/>
    <x v="1"/>
    <x v="0"/>
    <s v="USD"/>
    <x v="2655"/>
    <x v="2659"/>
    <b v="0"/>
    <n v="10"/>
    <x v="1"/>
    <x v="36"/>
    <x v="2018"/>
    <n v="133.30000000000001"/>
    <x v="2"/>
    <x v="31"/>
    <x v="2659"/>
    <x v="2655"/>
  </r>
  <r>
    <x v="2660"/>
    <x v="2659"/>
    <x v="2658"/>
    <n v="20000"/>
    <n v="19"/>
    <x v="1"/>
    <x v="0"/>
    <s v="USD"/>
    <x v="2656"/>
    <x v="2660"/>
    <b v="0"/>
    <n v="5"/>
    <x v="1"/>
    <x v="36"/>
    <x v="2019"/>
    <n v="3.8"/>
    <x v="2"/>
    <x v="31"/>
    <x v="2660"/>
    <x v="2656"/>
  </r>
  <r>
    <x v="2661"/>
    <x v="2660"/>
    <x v="2659"/>
    <n v="5000"/>
    <n v="5145"/>
    <x v="0"/>
    <x v="0"/>
    <s v="USD"/>
    <x v="2657"/>
    <x v="2661"/>
    <b v="0"/>
    <n v="60"/>
    <x v="0"/>
    <x v="37"/>
    <x v="1335"/>
    <n v="85.75"/>
    <x v="2"/>
    <x v="32"/>
    <x v="2661"/>
    <x v="2657"/>
  </r>
  <r>
    <x v="2662"/>
    <x v="2661"/>
    <x v="2660"/>
    <n v="20000"/>
    <n v="21360"/>
    <x v="0"/>
    <x v="0"/>
    <s v="USD"/>
    <x v="2658"/>
    <x v="2662"/>
    <b v="0"/>
    <n v="80"/>
    <x v="0"/>
    <x v="37"/>
    <x v="2020"/>
    <n v="267"/>
    <x v="2"/>
    <x v="32"/>
    <x v="2662"/>
    <x v="2658"/>
  </r>
  <r>
    <x v="2663"/>
    <x v="2662"/>
    <x v="2661"/>
    <n v="20000"/>
    <n v="20919.25"/>
    <x v="0"/>
    <x v="5"/>
    <s v="CAD"/>
    <x v="2659"/>
    <x v="2663"/>
    <b v="0"/>
    <n v="56"/>
    <x v="0"/>
    <x v="37"/>
    <x v="2021"/>
    <n v="373.55803571428572"/>
    <x v="2"/>
    <x v="32"/>
    <x v="2663"/>
    <x v="2659"/>
  </r>
  <r>
    <x v="2664"/>
    <x v="2663"/>
    <x v="2662"/>
    <n v="17500"/>
    <n v="18100"/>
    <x v="0"/>
    <x v="0"/>
    <s v="USD"/>
    <x v="2660"/>
    <x v="2664"/>
    <b v="0"/>
    <n v="104"/>
    <x v="0"/>
    <x v="37"/>
    <x v="2022"/>
    <n v="174.03846153846155"/>
    <x v="2"/>
    <x v="32"/>
    <x v="2664"/>
    <x v="2660"/>
  </r>
  <r>
    <x v="2665"/>
    <x v="2664"/>
    <x v="2663"/>
    <n v="3500"/>
    <n v="4310"/>
    <x v="0"/>
    <x v="0"/>
    <s v="USD"/>
    <x v="2661"/>
    <x v="2665"/>
    <b v="0"/>
    <n v="46"/>
    <x v="0"/>
    <x v="37"/>
    <x v="2023"/>
    <n v="93.695652173913047"/>
    <x v="2"/>
    <x v="32"/>
    <x v="2665"/>
    <x v="2661"/>
  </r>
  <r>
    <x v="2666"/>
    <x v="2665"/>
    <x v="2664"/>
    <n v="10000"/>
    <n v="15929.51"/>
    <x v="0"/>
    <x v="0"/>
    <s v="USD"/>
    <x v="2662"/>
    <x v="2666"/>
    <b v="0"/>
    <n v="206"/>
    <x v="0"/>
    <x v="37"/>
    <x v="2024"/>
    <n v="77.327718446601949"/>
    <x v="2"/>
    <x v="32"/>
    <x v="2666"/>
    <x v="2662"/>
  </r>
  <r>
    <x v="2667"/>
    <x v="2666"/>
    <x v="2665"/>
    <n v="1500"/>
    <n v="1660"/>
    <x v="0"/>
    <x v="0"/>
    <s v="USD"/>
    <x v="2663"/>
    <x v="2667"/>
    <b v="0"/>
    <n v="18"/>
    <x v="0"/>
    <x v="37"/>
    <x v="1934"/>
    <n v="92.222222222222229"/>
    <x v="2"/>
    <x v="32"/>
    <x v="2667"/>
    <x v="2663"/>
  </r>
  <r>
    <x v="2668"/>
    <x v="2667"/>
    <x v="2666"/>
    <n v="1000"/>
    <n v="1707"/>
    <x v="0"/>
    <x v="5"/>
    <s v="CAD"/>
    <x v="2664"/>
    <x v="2668"/>
    <b v="0"/>
    <n v="28"/>
    <x v="0"/>
    <x v="37"/>
    <x v="2025"/>
    <n v="60.964285714285715"/>
    <x v="2"/>
    <x v="32"/>
    <x v="2668"/>
    <x v="2664"/>
  </r>
  <r>
    <x v="2669"/>
    <x v="2668"/>
    <x v="2667"/>
    <n v="800"/>
    <n v="1001"/>
    <x v="0"/>
    <x v="0"/>
    <s v="USD"/>
    <x v="2665"/>
    <x v="2669"/>
    <b v="0"/>
    <n v="11"/>
    <x v="0"/>
    <x v="37"/>
    <x v="1239"/>
    <n v="91"/>
    <x v="2"/>
    <x v="32"/>
    <x v="2669"/>
    <x v="2665"/>
  </r>
  <r>
    <x v="2670"/>
    <x v="2669"/>
    <x v="2668"/>
    <n v="38888"/>
    <n v="2495"/>
    <x v="2"/>
    <x v="2"/>
    <s v="AUD"/>
    <x v="2666"/>
    <x v="2670"/>
    <b v="1"/>
    <n v="60"/>
    <x v="1"/>
    <x v="37"/>
    <x v="2026"/>
    <n v="41.583333333333336"/>
    <x v="2"/>
    <x v="32"/>
    <x v="2670"/>
    <x v="2666"/>
  </r>
  <r>
    <x v="2671"/>
    <x v="2670"/>
    <x v="2669"/>
    <n v="25000"/>
    <n v="2836"/>
    <x v="2"/>
    <x v="0"/>
    <s v="USD"/>
    <x v="2667"/>
    <x v="2671"/>
    <b v="1"/>
    <n v="84"/>
    <x v="1"/>
    <x v="37"/>
    <x v="2027"/>
    <n v="33.761904761904759"/>
    <x v="2"/>
    <x v="32"/>
    <x v="2671"/>
    <x v="2667"/>
  </r>
  <r>
    <x v="2672"/>
    <x v="2671"/>
    <x v="2670"/>
    <n v="10000"/>
    <n v="3319"/>
    <x v="2"/>
    <x v="0"/>
    <s v="USD"/>
    <x v="2668"/>
    <x v="2672"/>
    <b v="1"/>
    <n v="47"/>
    <x v="1"/>
    <x v="37"/>
    <x v="2028"/>
    <n v="70.61702127659575"/>
    <x v="2"/>
    <x v="32"/>
    <x v="2672"/>
    <x v="2668"/>
  </r>
  <r>
    <x v="2673"/>
    <x v="2672"/>
    <x v="2671"/>
    <n v="40000"/>
    <n v="11032"/>
    <x v="2"/>
    <x v="0"/>
    <s v="USD"/>
    <x v="2669"/>
    <x v="2673"/>
    <b v="1"/>
    <n v="66"/>
    <x v="1"/>
    <x v="37"/>
    <x v="2029"/>
    <n v="167.15151515151516"/>
    <x v="2"/>
    <x v="32"/>
    <x v="2673"/>
    <x v="2669"/>
  </r>
  <r>
    <x v="2674"/>
    <x v="2673"/>
    <x v="2672"/>
    <n v="35000"/>
    <n v="21994"/>
    <x v="2"/>
    <x v="0"/>
    <s v="USD"/>
    <x v="2670"/>
    <x v="2674"/>
    <b v="1"/>
    <n v="171"/>
    <x v="1"/>
    <x v="37"/>
    <x v="2030"/>
    <n v="128.61988304093566"/>
    <x v="2"/>
    <x v="32"/>
    <x v="2674"/>
    <x v="2670"/>
  </r>
  <r>
    <x v="2675"/>
    <x v="2674"/>
    <x v="2673"/>
    <n v="25000"/>
    <n v="1897"/>
    <x v="2"/>
    <x v="0"/>
    <s v="USD"/>
    <x v="2671"/>
    <x v="2675"/>
    <b v="1"/>
    <n v="29"/>
    <x v="1"/>
    <x v="37"/>
    <x v="2031"/>
    <n v="65.41379310344827"/>
    <x v="2"/>
    <x v="32"/>
    <x v="2675"/>
    <x v="2671"/>
  </r>
  <r>
    <x v="2676"/>
    <x v="2675"/>
    <x v="2674"/>
    <n v="2100"/>
    <n v="1058"/>
    <x v="2"/>
    <x v="5"/>
    <s v="CAD"/>
    <x v="2672"/>
    <x v="2676"/>
    <b v="0"/>
    <n v="9"/>
    <x v="1"/>
    <x v="37"/>
    <x v="2032"/>
    <n v="117.55555555555556"/>
    <x v="2"/>
    <x v="32"/>
    <x v="2676"/>
    <x v="2672"/>
  </r>
  <r>
    <x v="2677"/>
    <x v="2676"/>
    <x v="2675"/>
    <n v="19500"/>
    <n v="3415"/>
    <x v="2"/>
    <x v="0"/>
    <s v="USD"/>
    <x v="2673"/>
    <x v="2677"/>
    <b v="0"/>
    <n v="27"/>
    <x v="1"/>
    <x v="37"/>
    <x v="2033"/>
    <n v="126.48148148148148"/>
    <x v="2"/>
    <x v="32"/>
    <x v="2677"/>
    <x v="2673"/>
  </r>
  <r>
    <x v="2678"/>
    <x v="2677"/>
    <x v="2676"/>
    <n v="8000000"/>
    <n v="1100"/>
    <x v="2"/>
    <x v="3"/>
    <s v="EUR"/>
    <x v="2674"/>
    <x v="2678"/>
    <b v="0"/>
    <n v="2"/>
    <x v="1"/>
    <x v="37"/>
    <x v="2034"/>
    <n v="550"/>
    <x v="2"/>
    <x v="32"/>
    <x v="2678"/>
    <x v="2674"/>
  </r>
  <r>
    <x v="2679"/>
    <x v="2678"/>
    <x v="2677"/>
    <n v="40000"/>
    <n v="132"/>
    <x v="2"/>
    <x v="0"/>
    <s v="USD"/>
    <x v="2675"/>
    <x v="2679"/>
    <b v="0"/>
    <n v="3"/>
    <x v="1"/>
    <x v="37"/>
    <x v="2035"/>
    <n v="44"/>
    <x v="2"/>
    <x v="32"/>
    <x v="2679"/>
    <x v="2675"/>
  </r>
  <r>
    <x v="2680"/>
    <x v="2679"/>
    <x v="2678"/>
    <n v="32000"/>
    <n v="276"/>
    <x v="2"/>
    <x v="3"/>
    <s v="EUR"/>
    <x v="2676"/>
    <x v="2680"/>
    <b v="0"/>
    <n v="4"/>
    <x v="1"/>
    <x v="37"/>
    <x v="2036"/>
    <n v="69"/>
    <x v="2"/>
    <x v="32"/>
    <x v="2680"/>
    <x v="2676"/>
  </r>
  <r>
    <x v="2681"/>
    <x v="2680"/>
    <x v="2679"/>
    <n v="8000"/>
    <n v="55"/>
    <x v="2"/>
    <x v="0"/>
    <s v="USD"/>
    <x v="2677"/>
    <x v="2681"/>
    <b v="0"/>
    <n v="2"/>
    <x v="1"/>
    <x v="19"/>
    <x v="1839"/>
    <n v="27.5"/>
    <x v="7"/>
    <x v="17"/>
    <x v="2681"/>
    <x v="2677"/>
  </r>
  <r>
    <x v="2682"/>
    <x v="2681"/>
    <x v="2680"/>
    <n v="6000"/>
    <n v="1698"/>
    <x v="2"/>
    <x v="0"/>
    <s v="USD"/>
    <x v="2678"/>
    <x v="2682"/>
    <b v="0"/>
    <n v="20"/>
    <x v="1"/>
    <x v="19"/>
    <x v="2037"/>
    <n v="84.9"/>
    <x v="7"/>
    <x v="17"/>
    <x v="2682"/>
    <x v="2678"/>
  </r>
  <r>
    <x v="2683"/>
    <x v="2682"/>
    <x v="2681"/>
    <n v="15000"/>
    <n v="36"/>
    <x v="2"/>
    <x v="0"/>
    <s v="USD"/>
    <x v="2679"/>
    <x v="2683"/>
    <b v="0"/>
    <n v="3"/>
    <x v="1"/>
    <x v="19"/>
    <x v="1156"/>
    <n v="12"/>
    <x v="7"/>
    <x v="17"/>
    <x v="2683"/>
    <x v="2679"/>
  </r>
  <r>
    <x v="2684"/>
    <x v="2683"/>
    <x v="2682"/>
    <n v="70000"/>
    <n v="800"/>
    <x v="2"/>
    <x v="0"/>
    <s v="USD"/>
    <x v="2680"/>
    <x v="2684"/>
    <b v="0"/>
    <n v="4"/>
    <x v="1"/>
    <x v="19"/>
    <x v="736"/>
    <n v="200"/>
    <x v="7"/>
    <x v="17"/>
    <x v="2684"/>
    <x v="2680"/>
  </r>
  <r>
    <x v="2685"/>
    <x v="2684"/>
    <x v="2683"/>
    <n v="50000"/>
    <n v="10"/>
    <x v="2"/>
    <x v="0"/>
    <s v="USD"/>
    <x v="2681"/>
    <x v="2685"/>
    <b v="0"/>
    <n v="1"/>
    <x v="1"/>
    <x v="19"/>
    <x v="459"/>
    <n v="10"/>
    <x v="7"/>
    <x v="17"/>
    <x v="2685"/>
    <x v="2681"/>
  </r>
  <r>
    <x v="2686"/>
    <x v="2685"/>
    <x v="2684"/>
    <n v="30000"/>
    <n v="0"/>
    <x v="2"/>
    <x v="0"/>
    <s v="USD"/>
    <x v="2682"/>
    <x v="2686"/>
    <b v="0"/>
    <n v="0"/>
    <x v="1"/>
    <x v="19"/>
    <x v="109"/>
    <e v="#DIV/0!"/>
    <x v="7"/>
    <x v="17"/>
    <x v="2686"/>
    <x v="2682"/>
  </r>
  <r>
    <x v="2687"/>
    <x v="2686"/>
    <x v="2685"/>
    <n v="15000"/>
    <n v="0"/>
    <x v="2"/>
    <x v="0"/>
    <s v="USD"/>
    <x v="2683"/>
    <x v="2687"/>
    <b v="0"/>
    <n v="0"/>
    <x v="1"/>
    <x v="19"/>
    <x v="109"/>
    <e v="#DIV/0!"/>
    <x v="7"/>
    <x v="17"/>
    <x v="2687"/>
    <x v="2683"/>
  </r>
  <r>
    <x v="2688"/>
    <x v="2687"/>
    <x v="2686"/>
    <n v="50000"/>
    <n v="74"/>
    <x v="2"/>
    <x v="0"/>
    <s v="USD"/>
    <x v="2684"/>
    <x v="2688"/>
    <b v="0"/>
    <n v="14"/>
    <x v="1"/>
    <x v="19"/>
    <x v="2038"/>
    <n v="5.2857142857142856"/>
    <x v="7"/>
    <x v="17"/>
    <x v="2688"/>
    <x v="2684"/>
  </r>
  <r>
    <x v="2689"/>
    <x v="2688"/>
    <x v="2687"/>
    <n v="35000"/>
    <n v="1"/>
    <x v="2"/>
    <x v="0"/>
    <s v="USD"/>
    <x v="2685"/>
    <x v="2689"/>
    <b v="0"/>
    <n v="1"/>
    <x v="1"/>
    <x v="19"/>
    <x v="1870"/>
    <n v="1"/>
    <x v="7"/>
    <x v="17"/>
    <x v="2689"/>
    <x v="2685"/>
  </r>
  <r>
    <x v="2690"/>
    <x v="2689"/>
    <x v="2688"/>
    <n v="80000"/>
    <n v="8586"/>
    <x v="2"/>
    <x v="0"/>
    <s v="USD"/>
    <x v="2686"/>
    <x v="2690"/>
    <b v="0"/>
    <n v="118"/>
    <x v="1"/>
    <x v="19"/>
    <x v="2039"/>
    <n v="72.762711864406782"/>
    <x v="7"/>
    <x v="17"/>
    <x v="2690"/>
    <x v="2686"/>
  </r>
  <r>
    <x v="2691"/>
    <x v="2690"/>
    <x v="2689"/>
    <n v="65000"/>
    <n v="35"/>
    <x v="2"/>
    <x v="5"/>
    <s v="CAD"/>
    <x v="2687"/>
    <x v="2691"/>
    <b v="0"/>
    <n v="2"/>
    <x v="1"/>
    <x v="19"/>
    <x v="2040"/>
    <n v="17.5"/>
    <x v="7"/>
    <x v="17"/>
    <x v="2691"/>
    <x v="2687"/>
  </r>
  <r>
    <x v="2692"/>
    <x v="2691"/>
    <x v="2690"/>
    <n v="3500"/>
    <n v="25"/>
    <x v="2"/>
    <x v="0"/>
    <s v="USD"/>
    <x v="2688"/>
    <x v="2692"/>
    <b v="0"/>
    <n v="1"/>
    <x v="1"/>
    <x v="19"/>
    <x v="1154"/>
    <n v="25"/>
    <x v="7"/>
    <x v="17"/>
    <x v="2692"/>
    <x v="2688"/>
  </r>
  <r>
    <x v="2693"/>
    <x v="2692"/>
    <x v="2691"/>
    <n v="5000"/>
    <n v="40"/>
    <x v="2"/>
    <x v="0"/>
    <s v="USD"/>
    <x v="2689"/>
    <x v="2693"/>
    <b v="0"/>
    <n v="3"/>
    <x v="1"/>
    <x v="19"/>
    <x v="417"/>
    <n v="13.333333333333334"/>
    <x v="7"/>
    <x v="17"/>
    <x v="2693"/>
    <x v="2689"/>
  </r>
  <r>
    <x v="2694"/>
    <x v="2693"/>
    <x v="2692"/>
    <n v="30000"/>
    <n v="1"/>
    <x v="2"/>
    <x v="0"/>
    <s v="USD"/>
    <x v="2690"/>
    <x v="2694"/>
    <b v="0"/>
    <n v="1"/>
    <x v="1"/>
    <x v="19"/>
    <x v="372"/>
    <n v="1"/>
    <x v="7"/>
    <x v="17"/>
    <x v="2694"/>
    <x v="2690"/>
  </r>
  <r>
    <x v="2695"/>
    <x v="2694"/>
    <x v="2693"/>
    <n v="15000"/>
    <n v="71"/>
    <x v="2"/>
    <x v="0"/>
    <s v="USD"/>
    <x v="2691"/>
    <x v="2695"/>
    <b v="0"/>
    <n v="3"/>
    <x v="1"/>
    <x v="19"/>
    <x v="2041"/>
    <n v="23.666666666666668"/>
    <x v="7"/>
    <x v="17"/>
    <x v="2695"/>
    <x v="2691"/>
  </r>
  <r>
    <x v="2696"/>
    <x v="2695"/>
    <x v="2694"/>
    <n v="60000"/>
    <n v="3390"/>
    <x v="2"/>
    <x v="0"/>
    <s v="USD"/>
    <x v="2692"/>
    <x v="2696"/>
    <b v="0"/>
    <n v="38"/>
    <x v="1"/>
    <x v="19"/>
    <x v="2042"/>
    <n v="89.21052631578948"/>
    <x v="7"/>
    <x v="17"/>
    <x v="2696"/>
    <x v="2692"/>
  </r>
  <r>
    <x v="2697"/>
    <x v="2696"/>
    <x v="2695"/>
    <n v="23000"/>
    <n v="6061"/>
    <x v="2"/>
    <x v="0"/>
    <s v="USD"/>
    <x v="2693"/>
    <x v="2697"/>
    <b v="0"/>
    <n v="52"/>
    <x v="1"/>
    <x v="19"/>
    <x v="2043"/>
    <n v="116.55769230769231"/>
    <x v="7"/>
    <x v="17"/>
    <x v="2697"/>
    <x v="2693"/>
  </r>
  <r>
    <x v="2698"/>
    <x v="2697"/>
    <x v="2696"/>
    <n v="8000"/>
    <n v="26.01"/>
    <x v="2"/>
    <x v="0"/>
    <s v="USD"/>
    <x v="2694"/>
    <x v="2698"/>
    <b v="0"/>
    <n v="2"/>
    <x v="1"/>
    <x v="19"/>
    <x v="2044"/>
    <n v="13.005000000000001"/>
    <x v="7"/>
    <x v="17"/>
    <x v="2698"/>
    <x v="2694"/>
  </r>
  <r>
    <x v="2699"/>
    <x v="2698"/>
    <x v="2697"/>
    <n v="2"/>
    <n v="0"/>
    <x v="2"/>
    <x v="5"/>
    <s v="CAD"/>
    <x v="2695"/>
    <x v="2699"/>
    <b v="0"/>
    <n v="0"/>
    <x v="1"/>
    <x v="19"/>
    <x v="109"/>
    <e v="#DIV/0!"/>
    <x v="7"/>
    <x v="17"/>
    <x v="2699"/>
    <x v="2695"/>
  </r>
  <r>
    <x v="2700"/>
    <x v="2699"/>
    <x v="2698"/>
    <n v="9999"/>
    <n v="70"/>
    <x v="2"/>
    <x v="0"/>
    <s v="USD"/>
    <x v="2696"/>
    <x v="2700"/>
    <b v="0"/>
    <n v="4"/>
    <x v="1"/>
    <x v="19"/>
    <x v="2045"/>
    <n v="17.5"/>
    <x v="7"/>
    <x v="17"/>
    <x v="2700"/>
    <x v="2696"/>
  </r>
  <r>
    <x v="2701"/>
    <x v="2700"/>
    <x v="2699"/>
    <n v="3400"/>
    <n v="1570"/>
    <x v="3"/>
    <x v="17"/>
    <s v="EUR"/>
    <x v="2697"/>
    <x v="2701"/>
    <b v="0"/>
    <n v="46"/>
    <x v="1"/>
    <x v="38"/>
    <x v="2046"/>
    <n v="34.130434782608695"/>
    <x v="1"/>
    <x v="33"/>
    <x v="2701"/>
    <x v="2697"/>
  </r>
  <r>
    <x v="2702"/>
    <x v="2701"/>
    <x v="2700"/>
    <n v="10000"/>
    <n v="3441"/>
    <x v="3"/>
    <x v="0"/>
    <s v="USD"/>
    <x v="2698"/>
    <x v="2702"/>
    <b v="1"/>
    <n v="26"/>
    <x v="1"/>
    <x v="38"/>
    <x v="2047"/>
    <n v="132.34615384615384"/>
    <x v="1"/>
    <x v="33"/>
    <x v="2702"/>
    <x v="2698"/>
  </r>
  <r>
    <x v="2703"/>
    <x v="2702"/>
    <x v="2701"/>
    <n v="40000"/>
    <n v="41500"/>
    <x v="3"/>
    <x v="14"/>
    <s v="MXN"/>
    <x v="2699"/>
    <x v="2703"/>
    <b v="0"/>
    <n v="45"/>
    <x v="1"/>
    <x v="38"/>
    <x v="603"/>
    <n v="922.22222222222217"/>
    <x v="1"/>
    <x v="33"/>
    <x v="2703"/>
    <x v="2699"/>
  </r>
  <r>
    <x v="2704"/>
    <x v="2703"/>
    <x v="2702"/>
    <n v="19000"/>
    <n v="1145"/>
    <x v="3"/>
    <x v="0"/>
    <s v="USD"/>
    <x v="2700"/>
    <x v="2704"/>
    <b v="0"/>
    <n v="7"/>
    <x v="1"/>
    <x v="38"/>
    <x v="2048"/>
    <n v="163.57142857142858"/>
    <x v="1"/>
    <x v="33"/>
    <x v="2704"/>
    <x v="2700"/>
  </r>
  <r>
    <x v="2705"/>
    <x v="2704"/>
    <x v="2703"/>
    <n v="16500"/>
    <n v="1739"/>
    <x v="3"/>
    <x v="0"/>
    <s v="USD"/>
    <x v="2701"/>
    <x v="2705"/>
    <b v="0"/>
    <n v="8"/>
    <x v="1"/>
    <x v="38"/>
    <x v="2049"/>
    <n v="217.375"/>
    <x v="1"/>
    <x v="33"/>
    <x v="2705"/>
    <x v="2701"/>
  </r>
  <r>
    <x v="2706"/>
    <x v="2705"/>
    <x v="2704"/>
    <n v="35000"/>
    <n v="39304"/>
    <x v="0"/>
    <x v="0"/>
    <s v="USD"/>
    <x v="2702"/>
    <x v="2706"/>
    <b v="1"/>
    <n v="263"/>
    <x v="0"/>
    <x v="38"/>
    <x v="2050"/>
    <n v="149.44486692015209"/>
    <x v="1"/>
    <x v="33"/>
    <x v="2706"/>
    <x v="2702"/>
  </r>
  <r>
    <x v="2707"/>
    <x v="2706"/>
    <x v="2705"/>
    <n v="8000"/>
    <n v="28067.57"/>
    <x v="0"/>
    <x v="0"/>
    <s v="USD"/>
    <x v="2703"/>
    <x v="2707"/>
    <b v="1"/>
    <n v="394"/>
    <x v="0"/>
    <x v="38"/>
    <x v="2051"/>
    <n v="71.237487309644663"/>
    <x v="1"/>
    <x v="33"/>
    <x v="2707"/>
    <x v="2703"/>
  </r>
  <r>
    <x v="2708"/>
    <x v="2707"/>
    <x v="2706"/>
    <n v="20000"/>
    <n v="46643.07"/>
    <x v="0"/>
    <x v="1"/>
    <s v="GBP"/>
    <x v="2704"/>
    <x v="2708"/>
    <b v="1"/>
    <n v="1049"/>
    <x v="0"/>
    <x v="38"/>
    <x v="2052"/>
    <n v="44.464318398474738"/>
    <x v="1"/>
    <x v="33"/>
    <x v="2708"/>
    <x v="2704"/>
  </r>
  <r>
    <x v="2709"/>
    <x v="2708"/>
    <x v="2707"/>
    <n v="50000"/>
    <n v="50803"/>
    <x v="0"/>
    <x v="0"/>
    <s v="USD"/>
    <x v="2705"/>
    <x v="2709"/>
    <b v="1"/>
    <n v="308"/>
    <x v="0"/>
    <x v="38"/>
    <x v="2053"/>
    <n v="164.94480519480518"/>
    <x v="1"/>
    <x v="33"/>
    <x v="2709"/>
    <x v="2705"/>
  </r>
  <r>
    <x v="2710"/>
    <x v="2709"/>
    <x v="2708"/>
    <n v="60000"/>
    <n v="92340.21"/>
    <x v="0"/>
    <x v="0"/>
    <s v="USD"/>
    <x v="2706"/>
    <x v="2710"/>
    <b v="1"/>
    <n v="1088"/>
    <x v="0"/>
    <x v="38"/>
    <x v="2054"/>
    <n v="84.871516544117654"/>
    <x v="1"/>
    <x v="33"/>
    <x v="2710"/>
    <x v="2706"/>
  </r>
  <r>
    <x v="2711"/>
    <x v="2710"/>
    <x v="2709"/>
    <n v="3910"/>
    <n v="3938"/>
    <x v="0"/>
    <x v="1"/>
    <s v="GBP"/>
    <x v="2707"/>
    <x v="2711"/>
    <b v="1"/>
    <n v="73"/>
    <x v="0"/>
    <x v="38"/>
    <x v="2055"/>
    <n v="53.945205479452056"/>
    <x v="1"/>
    <x v="33"/>
    <x v="2711"/>
    <x v="2707"/>
  </r>
  <r>
    <x v="2712"/>
    <x v="2711"/>
    <x v="2710"/>
    <n v="5500"/>
    <n v="7226"/>
    <x v="0"/>
    <x v="0"/>
    <s v="USD"/>
    <x v="2708"/>
    <x v="2712"/>
    <b v="1"/>
    <n v="143"/>
    <x v="0"/>
    <x v="38"/>
    <x v="2056"/>
    <n v="50.531468531468533"/>
    <x v="1"/>
    <x v="33"/>
    <x v="2712"/>
    <x v="2708"/>
  </r>
  <r>
    <x v="2713"/>
    <x v="2712"/>
    <x v="2711"/>
    <n v="150000"/>
    <n v="153362"/>
    <x v="0"/>
    <x v="0"/>
    <s v="USD"/>
    <x v="2709"/>
    <x v="2713"/>
    <b v="1"/>
    <n v="1420"/>
    <x v="0"/>
    <x v="38"/>
    <x v="2057"/>
    <n v="108.00140845070422"/>
    <x v="1"/>
    <x v="33"/>
    <x v="2713"/>
    <x v="2709"/>
  </r>
  <r>
    <x v="2714"/>
    <x v="2713"/>
    <x v="2712"/>
    <n v="25000"/>
    <n v="29089"/>
    <x v="0"/>
    <x v="0"/>
    <s v="USD"/>
    <x v="2710"/>
    <x v="2714"/>
    <b v="1"/>
    <n v="305"/>
    <x v="0"/>
    <x v="38"/>
    <x v="2058"/>
    <n v="95.373770491803285"/>
    <x v="1"/>
    <x v="33"/>
    <x v="2714"/>
    <x v="2710"/>
  </r>
  <r>
    <x v="2715"/>
    <x v="2714"/>
    <x v="2713"/>
    <n v="12000"/>
    <n v="31754.69"/>
    <x v="0"/>
    <x v="0"/>
    <s v="USD"/>
    <x v="2711"/>
    <x v="2715"/>
    <b v="1"/>
    <n v="551"/>
    <x v="0"/>
    <x v="38"/>
    <x v="2059"/>
    <n v="57.631016333938291"/>
    <x v="1"/>
    <x v="33"/>
    <x v="2715"/>
    <x v="2711"/>
  </r>
  <r>
    <x v="2716"/>
    <x v="2715"/>
    <x v="2714"/>
    <n v="10000"/>
    <n v="11998.01"/>
    <x v="0"/>
    <x v="12"/>
    <s v="EUR"/>
    <x v="2712"/>
    <x v="2716"/>
    <b v="1"/>
    <n v="187"/>
    <x v="0"/>
    <x v="38"/>
    <x v="2060"/>
    <n v="64.160481283422456"/>
    <x v="1"/>
    <x v="33"/>
    <x v="2716"/>
    <x v="2712"/>
  </r>
  <r>
    <x v="2717"/>
    <x v="2716"/>
    <x v="2715"/>
    <n v="25000"/>
    <n v="30026"/>
    <x v="0"/>
    <x v="0"/>
    <s v="USD"/>
    <x v="2713"/>
    <x v="2717"/>
    <b v="1"/>
    <n v="325"/>
    <x v="0"/>
    <x v="38"/>
    <x v="2061"/>
    <n v="92.387692307692305"/>
    <x v="1"/>
    <x v="33"/>
    <x v="2717"/>
    <x v="2713"/>
  </r>
  <r>
    <x v="2718"/>
    <x v="2717"/>
    <x v="2716"/>
    <n v="18000"/>
    <n v="18645"/>
    <x v="0"/>
    <x v="0"/>
    <s v="USD"/>
    <x v="2714"/>
    <x v="2718"/>
    <b v="1"/>
    <n v="148"/>
    <x v="0"/>
    <x v="38"/>
    <x v="2062"/>
    <n v="125.97972972972973"/>
    <x v="1"/>
    <x v="33"/>
    <x v="2718"/>
    <x v="2714"/>
  </r>
  <r>
    <x v="2719"/>
    <x v="2718"/>
    <x v="2717"/>
    <n v="6000"/>
    <n v="6530"/>
    <x v="0"/>
    <x v="0"/>
    <s v="USD"/>
    <x v="2715"/>
    <x v="2719"/>
    <b v="0"/>
    <n v="69"/>
    <x v="0"/>
    <x v="38"/>
    <x v="2063"/>
    <n v="94.637681159420296"/>
    <x v="1"/>
    <x v="33"/>
    <x v="2719"/>
    <x v="2715"/>
  </r>
  <r>
    <x v="2720"/>
    <x v="2719"/>
    <x v="2718"/>
    <n v="25000"/>
    <n v="29531"/>
    <x v="0"/>
    <x v="0"/>
    <s v="USD"/>
    <x v="2716"/>
    <x v="2720"/>
    <b v="0"/>
    <n v="173"/>
    <x v="0"/>
    <x v="38"/>
    <x v="2064"/>
    <n v="170.69942196531792"/>
    <x v="1"/>
    <x v="33"/>
    <x v="2720"/>
    <x v="2716"/>
  </r>
  <r>
    <x v="2721"/>
    <x v="2720"/>
    <x v="2719"/>
    <n v="750"/>
    <n v="10965"/>
    <x v="0"/>
    <x v="1"/>
    <s v="GBP"/>
    <x v="2717"/>
    <x v="2721"/>
    <b v="0"/>
    <n v="269"/>
    <x v="0"/>
    <x v="30"/>
    <x v="2065"/>
    <n v="40.762081784386616"/>
    <x v="2"/>
    <x v="27"/>
    <x v="2721"/>
    <x v="2717"/>
  </r>
  <r>
    <x v="2722"/>
    <x v="2721"/>
    <x v="2720"/>
    <n v="5000"/>
    <n v="12627"/>
    <x v="0"/>
    <x v="0"/>
    <s v="USD"/>
    <x v="2718"/>
    <x v="2722"/>
    <b v="0"/>
    <n v="185"/>
    <x v="0"/>
    <x v="30"/>
    <x v="2066"/>
    <n v="68.254054054054052"/>
    <x v="2"/>
    <x v="27"/>
    <x v="2722"/>
    <x v="2718"/>
  </r>
  <r>
    <x v="2723"/>
    <x v="2722"/>
    <x v="2721"/>
    <n v="12000"/>
    <n v="16806"/>
    <x v="0"/>
    <x v="0"/>
    <s v="USD"/>
    <x v="2719"/>
    <x v="2723"/>
    <b v="0"/>
    <n v="176"/>
    <x v="0"/>
    <x v="30"/>
    <x v="2067"/>
    <n v="95.48863636363636"/>
    <x v="2"/>
    <x v="27"/>
    <x v="2723"/>
    <x v="2719"/>
  </r>
  <r>
    <x v="2724"/>
    <x v="2723"/>
    <x v="2722"/>
    <n v="2468"/>
    <n v="7326.88"/>
    <x v="0"/>
    <x v="1"/>
    <s v="GBP"/>
    <x v="2720"/>
    <x v="2724"/>
    <b v="0"/>
    <n v="1019"/>
    <x v="0"/>
    <x v="30"/>
    <x v="2068"/>
    <n v="7.1902649656526005"/>
    <x v="2"/>
    <x v="27"/>
    <x v="2724"/>
    <x v="2720"/>
  </r>
  <r>
    <x v="2725"/>
    <x v="2724"/>
    <x v="2723"/>
    <n v="40000"/>
    <n v="57817"/>
    <x v="0"/>
    <x v="5"/>
    <s v="CAD"/>
    <x v="2721"/>
    <x v="2725"/>
    <b v="0"/>
    <n v="113"/>
    <x v="0"/>
    <x v="30"/>
    <x v="2069"/>
    <n v="511.65486725663715"/>
    <x v="2"/>
    <x v="27"/>
    <x v="2725"/>
    <x v="2721"/>
  </r>
  <r>
    <x v="2726"/>
    <x v="2725"/>
    <x v="2724"/>
    <n v="100000"/>
    <n v="105745"/>
    <x v="0"/>
    <x v="0"/>
    <s v="USD"/>
    <x v="2722"/>
    <x v="2726"/>
    <b v="0"/>
    <n v="404"/>
    <x v="0"/>
    <x v="30"/>
    <x v="2070"/>
    <n v="261.74504950495049"/>
    <x v="2"/>
    <x v="27"/>
    <x v="2726"/>
    <x v="2722"/>
  </r>
  <r>
    <x v="2727"/>
    <x v="2726"/>
    <x v="2725"/>
    <n v="10000"/>
    <n v="49321"/>
    <x v="0"/>
    <x v="0"/>
    <s v="USD"/>
    <x v="2723"/>
    <x v="2727"/>
    <b v="0"/>
    <n v="707"/>
    <x v="0"/>
    <x v="30"/>
    <x v="2071"/>
    <n v="69.760961810466767"/>
    <x v="2"/>
    <x v="27"/>
    <x v="2727"/>
    <x v="2723"/>
  </r>
  <r>
    <x v="2728"/>
    <x v="2727"/>
    <x v="2726"/>
    <n v="15000"/>
    <n v="30274"/>
    <x v="0"/>
    <x v="0"/>
    <s v="USD"/>
    <x v="2724"/>
    <x v="2728"/>
    <b v="0"/>
    <n v="392"/>
    <x v="0"/>
    <x v="30"/>
    <x v="2072"/>
    <n v="77.229591836734699"/>
    <x v="2"/>
    <x v="27"/>
    <x v="2728"/>
    <x v="2724"/>
  </r>
  <r>
    <x v="2729"/>
    <x v="2728"/>
    <x v="2727"/>
    <n v="7500"/>
    <n v="7833"/>
    <x v="0"/>
    <x v="0"/>
    <s v="USD"/>
    <x v="2725"/>
    <x v="2729"/>
    <b v="0"/>
    <n v="23"/>
    <x v="0"/>
    <x v="30"/>
    <x v="970"/>
    <n v="340.56521739130437"/>
    <x v="2"/>
    <x v="27"/>
    <x v="2729"/>
    <x v="2725"/>
  </r>
  <r>
    <x v="2730"/>
    <x v="2729"/>
    <x v="2728"/>
    <n v="27000"/>
    <n v="45979.01"/>
    <x v="0"/>
    <x v="0"/>
    <s v="USD"/>
    <x v="2726"/>
    <x v="2730"/>
    <b v="0"/>
    <n v="682"/>
    <x v="0"/>
    <x v="30"/>
    <x v="2073"/>
    <n v="67.417903225806455"/>
    <x v="2"/>
    <x v="27"/>
    <x v="2730"/>
    <x v="2726"/>
  </r>
  <r>
    <x v="2731"/>
    <x v="2730"/>
    <x v="2729"/>
    <n v="30000"/>
    <n v="31291"/>
    <x v="0"/>
    <x v="0"/>
    <s v="USD"/>
    <x v="2727"/>
    <x v="2731"/>
    <b v="0"/>
    <n v="37"/>
    <x v="0"/>
    <x v="30"/>
    <x v="2074"/>
    <n v="845.70270270270271"/>
    <x v="2"/>
    <x v="27"/>
    <x v="2731"/>
    <x v="2727"/>
  </r>
  <r>
    <x v="2732"/>
    <x v="2731"/>
    <x v="2730"/>
    <n v="12000"/>
    <n v="14190"/>
    <x v="0"/>
    <x v="0"/>
    <s v="USD"/>
    <x v="2728"/>
    <x v="2732"/>
    <b v="0"/>
    <n v="146"/>
    <x v="0"/>
    <x v="30"/>
    <x v="2075"/>
    <n v="97.191780821917803"/>
    <x v="2"/>
    <x v="27"/>
    <x v="2732"/>
    <x v="2728"/>
  </r>
  <r>
    <x v="2733"/>
    <x v="2732"/>
    <x v="2731"/>
    <n v="50000"/>
    <n v="53769"/>
    <x v="0"/>
    <x v="0"/>
    <s v="USD"/>
    <x v="2729"/>
    <x v="2733"/>
    <b v="0"/>
    <n v="119"/>
    <x v="0"/>
    <x v="30"/>
    <x v="2076"/>
    <n v="451.84033613445376"/>
    <x v="2"/>
    <x v="27"/>
    <x v="2733"/>
    <x v="2729"/>
  </r>
  <r>
    <x v="2734"/>
    <x v="2733"/>
    <x v="2732"/>
    <n v="1"/>
    <n v="22603"/>
    <x v="0"/>
    <x v="0"/>
    <s v="USD"/>
    <x v="2730"/>
    <x v="2734"/>
    <b v="0"/>
    <n v="163"/>
    <x v="0"/>
    <x v="30"/>
    <x v="2077"/>
    <n v="138.66871165644173"/>
    <x v="2"/>
    <x v="27"/>
    <x v="2734"/>
    <x v="2730"/>
  </r>
  <r>
    <x v="2735"/>
    <x v="2734"/>
    <x v="2733"/>
    <n v="750"/>
    <n v="7336.01"/>
    <x v="0"/>
    <x v="1"/>
    <s v="GBP"/>
    <x v="2731"/>
    <x v="2735"/>
    <b v="0"/>
    <n v="339"/>
    <x v="0"/>
    <x v="30"/>
    <x v="2078"/>
    <n v="21.640147492625371"/>
    <x v="2"/>
    <x v="27"/>
    <x v="2735"/>
    <x v="2731"/>
  </r>
  <r>
    <x v="2736"/>
    <x v="2735"/>
    <x v="2734"/>
    <n v="8000"/>
    <n v="9832"/>
    <x v="0"/>
    <x v="5"/>
    <s v="CAD"/>
    <x v="2732"/>
    <x v="2736"/>
    <b v="0"/>
    <n v="58"/>
    <x v="0"/>
    <x v="30"/>
    <x v="2079"/>
    <n v="169.51724137931035"/>
    <x v="2"/>
    <x v="27"/>
    <x v="2736"/>
    <x v="2732"/>
  </r>
  <r>
    <x v="2737"/>
    <x v="2736"/>
    <x v="2735"/>
    <n v="30000"/>
    <n v="73818.240000000005"/>
    <x v="0"/>
    <x v="0"/>
    <s v="USD"/>
    <x v="2733"/>
    <x v="2737"/>
    <b v="0"/>
    <n v="456"/>
    <x v="0"/>
    <x v="30"/>
    <x v="2080"/>
    <n v="161.88210526315791"/>
    <x v="2"/>
    <x v="27"/>
    <x v="2737"/>
    <x v="2733"/>
  </r>
  <r>
    <x v="2738"/>
    <x v="2737"/>
    <x v="2736"/>
    <n v="5000"/>
    <n v="7397"/>
    <x v="0"/>
    <x v="0"/>
    <s v="USD"/>
    <x v="2734"/>
    <x v="2738"/>
    <b v="0"/>
    <n v="15"/>
    <x v="0"/>
    <x v="30"/>
    <x v="2081"/>
    <n v="493.13333333333333"/>
    <x v="2"/>
    <x v="27"/>
    <x v="2738"/>
    <x v="2734"/>
  </r>
  <r>
    <x v="2739"/>
    <x v="2738"/>
    <x v="2737"/>
    <n v="1100"/>
    <n v="4225"/>
    <x v="0"/>
    <x v="1"/>
    <s v="GBP"/>
    <x v="2735"/>
    <x v="2739"/>
    <b v="0"/>
    <n v="191"/>
    <x v="0"/>
    <x v="30"/>
    <x v="2082"/>
    <n v="22.120418848167539"/>
    <x v="2"/>
    <x v="27"/>
    <x v="2739"/>
    <x v="2735"/>
  </r>
  <r>
    <x v="2740"/>
    <x v="2739"/>
    <x v="2738"/>
    <n v="300"/>
    <n v="310"/>
    <x v="0"/>
    <x v="0"/>
    <s v="USD"/>
    <x v="2736"/>
    <x v="2740"/>
    <b v="0"/>
    <n v="17"/>
    <x v="0"/>
    <x v="30"/>
    <x v="101"/>
    <n v="18.235294117647058"/>
    <x v="2"/>
    <x v="27"/>
    <x v="2740"/>
    <x v="2736"/>
  </r>
  <r>
    <x v="2741"/>
    <x v="2740"/>
    <x v="2739"/>
    <n v="8000"/>
    <n v="35"/>
    <x v="2"/>
    <x v="0"/>
    <s v="USD"/>
    <x v="2737"/>
    <x v="2741"/>
    <b v="0"/>
    <n v="4"/>
    <x v="1"/>
    <x v="39"/>
    <x v="2083"/>
    <n v="8.75"/>
    <x v="3"/>
    <x v="34"/>
    <x v="2741"/>
    <x v="2737"/>
  </r>
  <r>
    <x v="2742"/>
    <x v="2741"/>
    <x v="2740"/>
    <n v="2500"/>
    <n v="731"/>
    <x v="2"/>
    <x v="0"/>
    <s v="USD"/>
    <x v="2738"/>
    <x v="2742"/>
    <b v="0"/>
    <n v="18"/>
    <x v="1"/>
    <x v="39"/>
    <x v="2084"/>
    <n v="40.611111111111114"/>
    <x v="3"/>
    <x v="34"/>
    <x v="2742"/>
    <x v="2738"/>
  </r>
  <r>
    <x v="2743"/>
    <x v="2742"/>
    <x v="2741"/>
    <n v="5999"/>
    <n v="0"/>
    <x v="2"/>
    <x v="0"/>
    <s v="USD"/>
    <x v="2739"/>
    <x v="2743"/>
    <b v="0"/>
    <n v="0"/>
    <x v="1"/>
    <x v="39"/>
    <x v="109"/>
    <e v="#DIV/0!"/>
    <x v="3"/>
    <x v="34"/>
    <x v="2743"/>
    <x v="2739"/>
  </r>
  <r>
    <x v="2744"/>
    <x v="2743"/>
    <x v="2742"/>
    <n v="16000"/>
    <n v="835"/>
    <x v="2"/>
    <x v="0"/>
    <s v="USD"/>
    <x v="2740"/>
    <x v="2744"/>
    <b v="0"/>
    <n v="22"/>
    <x v="1"/>
    <x v="39"/>
    <x v="2085"/>
    <n v="37.954545454545453"/>
    <x v="3"/>
    <x v="34"/>
    <x v="2744"/>
    <x v="2740"/>
  </r>
  <r>
    <x v="2745"/>
    <x v="2744"/>
    <x v="2743"/>
    <n v="8000"/>
    <n v="1751"/>
    <x v="2"/>
    <x v="0"/>
    <s v="USD"/>
    <x v="2741"/>
    <x v="2745"/>
    <b v="0"/>
    <n v="49"/>
    <x v="1"/>
    <x v="39"/>
    <x v="2086"/>
    <n v="35.734693877551024"/>
    <x v="3"/>
    <x v="34"/>
    <x v="2745"/>
    <x v="2741"/>
  </r>
  <r>
    <x v="2746"/>
    <x v="2745"/>
    <x v="2744"/>
    <n v="3000"/>
    <n v="801"/>
    <x v="2"/>
    <x v="0"/>
    <s v="USD"/>
    <x v="2742"/>
    <x v="2746"/>
    <b v="0"/>
    <n v="19"/>
    <x v="1"/>
    <x v="39"/>
    <x v="2087"/>
    <n v="42.157894736842103"/>
    <x v="3"/>
    <x v="34"/>
    <x v="2746"/>
    <x v="2742"/>
  </r>
  <r>
    <x v="2747"/>
    <x v="2746"/>
    <x v="2745"/>
    <n v="500"/>
    <n v="140"/>
    <x v="2"/>
    <x v="0"/>
    <s v="USD"/>
    <x v="2743"/>
    <x v="2747"/>
    <b v="0"/>
    <n v="4"/>
    <x v="1"/>
    <x v="39"/>
    <x v="2088"/>
    <n v="35"/>
    <x v="3"/>
    <x v="34"/>
    <x v="2747"/>
    <x v="2743"/>
  </r>
  <r>
    <x v="2748"/>
    <x v="2747"/>
    <x v="2746"/>
    <n v="5000"/>
    <n v="53"/>
    <x v="2"/>
    <x v="0"/>
    <s v="USD"/>
    <x v="2744"/>
    <x v="2748"/>
    <b v="0"/>
    <n v="4"/>
    <x v="1"/>
    <x v="39"/>
    <x v="550"/>
    <n v="13.25"/>
    <x v="3"/>
    <x v="34"/>
    <x v="2748"/>
    <x v="2744"/>
  </r>
  <r>
    <x v="2749"/>
    <x v="2748"/>
    <x v="2747"/>
    <n v="10000"/>
    <n v="110"/>
    <x v="2"/>
    <x v="0"/>
    <s v="USD"/>
    <x v="2745"/>
    <x v="2749"/>
    <b v="0"/>
    <n v="2"/>
    <x v="1"/>
    <x v="39"/>
    <x v="2089"/>
    <n v="55"/>
    <x v="3"/>
    <x v="34"/>
    <x v="2749"/>
    <x v="2745"/>
  </r>
  <r>
    <x v="2750"/>
    <x v="2749"/>
    <x v="2748"/>
    <n v="1999"/>
    <n v="0"/>
    <x v="2"/>
    <x v="0"/>
    <s v="USD"/>
    <x v="2746"/>
    <x v="2750"/>
    <b v="0"/>
    <n v="0"/>
    <x v="1"/>
    <x v="39"/>
    <x v="109"/>
    <e v="#DIV/0!"/>
    <x v="3"/>
    <x v="34"/>
    <x v="2750"/>
    <x v="2746"/>
  </r>
  <r>
    <x v="2751"/>
    <x v="2750"/>
    <x v="2749"/>
    <n v="3274"/>
    <n v="0"/>
    <x v="2"/>
    <x v="0"/>
    <s v="USD"/>
    <x v="2747"/>
    <x v="2751"/>
    <b v="0"/>
    <n v="0"/>
    <x v="1"/>
    <x v="39"/>
    <x v="109"/>
    <e v="#DIV/0!"/>
    <x v="3"/>
    <x v="34"/>
    <x v="2751"/>
    <x v="2747"/>
  </r>
  <r>
    <x v="2752"/>
    <x v="2751"/>
    <x v="2750"/>
    <n v="4800"/>
    <n v="550"/>
    <x v="2"/>
    <x v="0"/>
    <s v="USD"/>
    <x v="2748"/>
    <x v="2752"/>
    <b v="0"/>
    <n v="14"/>
    <x v="1"/>
    <x v="39"/>
    <x v="2090"/>
    <n v="39.285714285714285"/>
    <x v="3"/>
    <x v="34"/>
    <x v="2752"/>
    <x v="2748"/>
  </r>
  <r>
    <x v="2753"/>
    <x v="2752"/>
    <x v="2751"/>
    <n v="2000"/>
    <n v="380"/>
    <x v="2"/>
    <x v="0"/>
    <s v="USD"/>
    <x v="2749"/>
    <x v="2753"/>
    <b v="0"/>
    <n v="8"/>
    <x v="1"/>
    <x v="39"/>
    <x v="2091"/>
    <n v="47.5"/>
    <x v="3"/>
    <x v="34"/>
    <x v="2753"/>
    <x v="2749"/>
  </r>
  <r>
    <x v="2754"/>
    <x v="2753"/>
    <x v="2752"/>
    <n v="10000"/>
    <n v="0"/>
    <x v="2"/>
    <x v="0"/>
    <s v="USD"/>
    <x v="2750"/>
    <x v="2754"/>
    <b v="0"/>
    <n v="0"/>
    <x v="1"/>
    <x v="39"/>
    <x v="109"/>
    <e v="#DIV/0!"/>
    <x v="3"/>
    <x v="34"/>
    <x v="2754"/>
    <x v="2750"/>
  </r>
  <r>
    <x v="2755"/>
    <x v="2754"/>
    <x v="2753"/>
    <n v="500"/>
    <n v="260"/>
    <x v="2"/>
    <x v="17"/>
    <s v="EUR"/>
    <x v="2751"/>
    <x v="2755"/>
    <b v="0"/>
    <n v="15"/>
    <x v="1"/>
    <x v="39"/>
    <x v="2092"/>
    <n v="17.333333333333332"/>
    <x v="3"/>
    <x v="34"/>
    <x v="2755"/>
    <x v="2751"/>
  </r>
  <r>
    <x v="2756"/>
    <x v="2755"/>
    <x v="2754"/>
    <n v="10000"/>
    <n v="1048"/>
    <x v="2"/>
    <x v="0"/>
    <s v="USD"/>
    <x v="2752"/>
    <x v="2756"/>
    <b v="0"/>
    <n v="33"/>
    <x v="1"/>
    <x v="39"/>
    <x v="156"/>
    <n v="31.757575757575758"/>
    <x v="3"/>
    <x v="34"/>
    <x v="2756"/>
    <x v="2752"/>
  </r>
  <r>
    <x v="2757"/>
    <x v="2756"/>
    <x v="2755"/>
    <n v="1500"/>
    <n v="10"/>
    <x v="2"/>
    <x v="0"/>
    <s v="USD"/>
    <x v="2753"/>
    <x v="2757"/>
    <b v="0"/>
    <n v="2"/>
    <x v="1"/>
    <x v="39"/>
    <x v="886"/>
    <n v="5"/>
    <x v="3"/>
    <x v="34"/>
    <x v="2757"/>
    <x v="2753"/>
  </r>
  <r>
    <x v="2758"/>
    <x v="2757"/>
    <x v="2756"/>
    <n v="2000"/>
    <n v="234"/>
    <x v="2"/>
    <x v="2"/>
    <s v="AUD"/>
    <x v="2754"/>
    <x v="2758"/>
    <b v="0"/>
    <n v="6"/>
    <x v="1"/>
    <x v="39"/>
    <x v="2093"/>
    <n v="39"/>
    <x v="3"/>
    <x v="34"/>
    <x v="2758"/>
    <x v="2754"/>
  </r>
  <r>
    <x v="2759"/>
    <x v="2758"/>
    <x v="2757"/>
    <n v="1000"/>
    <n v="105"/>
    <x v="2"/>
    <x v="2"/>
    <s v="AUD"/>
    <x v="2755"/>
    <x v="2759"/>
    <b v="0"/>
    <n v="2"/>
    <x v="1"/>
    <x v="39"/>
    <x v="1131"/>
    <n v="52.5"/>
    <x v="3"/>
    <x v="34"/>
    <x v="2759"/>
    <x v="2755"/>
  </r>
  <r>
    <x v="2760"/>
    <x v="2759"/>
    <x v="2758"/>
    <n v="5000"/>
    <n v="0"/>
    <x v="2"/>
    <x v="1"/>
    <s v="GBP"/>
    <x v="2756"/>
    <x v="2760"/>
    <b v="0"/>
    <n v="0"/>
    <x v="1"/>
    <x v="39"/>
    <x v="109"/>
    <e v="#DIV/0!"/>
    <x v="3"/>
    <x v="34"/>
    <x v="2760"/>
    <x v="2756"/>
  </r>
  <r>
    <x v="2761"/>
    <x v="2760"/>
    <x v="2759"/>
    <n v="5000"/>
    <n v="36"/>
    <x v="2"/>
    <x v="0"/>
    <s v="USD"/>
    <x v="2757"/>
    <x v="2761"/>
    <b v="0"/>
    <n v="4"/>
    <x v="1"/>
    <x v="39"/>
    <x v="174"/>
    <n v="9"/>
    <x v="3"/>
    <x v="34"/>
    <x v="2761"/>
    <x v="2757"/>
  </r>
  <r>
    <x v="2762"/>
    <x v="2761"/>
    <x v="2760"/>
    <n v="3250"/>
    <n v="25"/>
    <x v="2"/>
    <x v="0"/>
    <s v="USD"/>
    <x v="2758"/>
    <x v="2762"/>
    <b v="0"/>
    <n v="1"/>
    <x v="1"/>
    <x v="39"/>
    <x v="2094"/>
    <n v="25"/>
    <x v="3"/>
    <x v="34"/>
    <x v="2762"/>
    <x v="2758"/>
  </r>
  <r>
    <x v="2763"/>
    <x v="2762"/>
    <x v="2761"/>
    <n v="39400"/>
    <n v="90"/>
    <x v="2"/>
    <x v="0"/>
    <s v="USD"/>
    <x v="2759"/>
    <x v="2763"/>
    <b v="0"/>
    <n v="3"/>
    <x v="1"/>
    <x v="39"/>
    <x v="2095"/>
    <n v="30"/>
    <x v="3"/>
    <x v="34"/>
    <x v="2763"/>
    <x v="2759"/>
  </r>
  <r>
    <x v="2764"/>
    <x v="2763"/>
    <x v="2762"/>
    <n v="4000"/>
    <n v="45"/>
    <x v="2"/>
    <x v="0"/>
    <s v="USD"/>
    <x v="2760"/>
    <x v="2764"/>
    <b v="0"/>
    <n v="4"/>
    <x v="1"/>
    <x v="39"/>
    <x v="2096"/>
    <n v="11.25"/>
    <x v="3"/>
    <x v="34"/>
    <x v="2764"/>
    <x v="2760"/>
  </r>
  <r>
    <x v="2765"/>
    <x v="2764"/>
    <x v="2763"/>
    <n v="4000"/>
    <n v="0"/>
    <x v="2"/>
    <x v="0"/>
    <s v="USD"/>
    <x v="2761"/>
    <x v="2765"/>
    <b v="0"/>
    <n v="0"/>
    <x v="1"/>
    <x v="39"/>
    <x v="109"/>
    <e v="#DIV/0!"/>
    <x v="3"/>
    <x v="34"/>
    <x v="2765"/>
    <x v="2761"/>
  </r>
  <r>
    <x v="2766"/>
    <x v="2765"/>
    <x v="2764"/>
    <n v="5000"/>
    <n v="100"/>
    <x v="2"/>
    <x v="0"/>
    <s v="USD"/>
    <x v="2762"/>
    <x v="2766"/>
    <b v="0"/>
    <n v="4"/>
    <x v="1"/>
    <x v="39"/>
    <x v="172"/>
    <n v="25"/>
    <x v="3"/>
    <x v="34"/>
    <x v="2766"/>
    <x v="2762"/>
  </r>
  <r>
    <x v="2767"/>
    <x v="2766"/>
    <x v="2765"/>
    <n v="4000"/>
    <n v="34"/>
    <x v="2"/>
    <x v="5"/>
    <s v="CAD"/>
    <x v="2763"/>
    <x v="2767"/>
    <b v="0"/>
    <n v="3"/>
    <x v="1"/>
    <x v="39"/>
    <x v="1671"/>
    <n v="11.333333333333334"/>
    <x v="3"/>
    <x v="34"/>
    <x v="2767"/>
    <x v="2763"/>
  </r>
  <r>
    <x v="2768"/>
    <x v="2767"/>
    <x v="2766"/>
    <n v="7000"/>
    <n v="1002"/>
    <x v="2"/>
    <x v="0"/>
    <s v="USD"/>
    <x v="2764"/>
    <x v="2768"/>
    <b v="0"/>
    <n v="34"/>
    <x v="1"/>
    <x v="39"/>
    <x v="2097"/>
    <n v="29.470588235294116"/>
    <x v="3"/>
    <x v="34"/>
    <x v="2768"/>
    <x v="2764"/>
  </r>
  <r>
    <x v="2769"/>
    <x v="2768"/>
    <x v="2767"/>
    <n v="800"/>
    <n v="2"/>
    <x v="2"/>
    <x v="1"/>
    <s v="GBP"/>
    <x v="2765"/>
    <x v="2769"/>
    <b v="0"/>
    <n v="2"/>
    <x v="1"/>
    <x v="39"/>
    <x v="1161"/>
    <n v="1"/>
    <x v="3"/>
    <x v="34"/>
    <x v="2769"/>
    <x v="2765"/>
  </r>
  <r>
    <x v="2770"/>
    <x v="2769"/>
    <x v="2768"/>
    <n v="20000"/>
    <n v="2082.25"/>
    <x v="2"/>
    <x v="0"/>
    <s v="USD"/>
    <x v="2766"/>
    <x v="2770"/>
    <b v="0"/>
    <n v="33"/>
    <x v="1"/>
    <x v="39"/>
    <x v="2098"/>
    <n v="63.098484848484851"/>
    <x v="3"/>
    <x v="34"/>
    <x v="2770"/>
    <x v="2766"/>
  </r>
  <r>
    <x v="2771"/>
    <x v="2770"/>
    <x v="2769"/>
    <n v="19980"/>
    <n v="0"/>
    <x v="2"/>
    <x v="0"/>
    <s v="USD"/>
    <x v="2767"/>
    <x v="2771"/>
    <b v="0"/>
    <n v="0"/>
    <x v="1"/>
    <x v="39"/>
    <x v="109"/>
    <e v="#DIV/0!"/>
    <x v="3"/>
    <x v="34"/>
    <x v="2771"/>
    <x v="2767"/>
  </r>
  <r>
    <x v="2772"/>
    <x v="2771"/>
    <x v="2770"/>
    <n v="8000"/>
    <n v="0"/>
    <x v="2"/>
    <x v="0"/>
    <s v="USD"/>
    <x v="2768"/>
    <x v="2772"/>
    <b v="0"/>
    <n v="0"/>
    <x v="1"/>
    <x v="39"/>
    <x v="109"/>
    <e v="#DIV/0!"/>
    <x v="3"/>
    <x v="34"/>
    <x v="2772"/>
    <x v="2768"/>
  </r>
  <r>
    <x v="2773"/>
    <x v="2772"/>
    <x v="2771"/>
    <n v="530"/>
    <n v="1"/>
    <x v="2"/>
    <x v="5"/>
    <s v="CAD"/>
    <x v="2769"/>
    <x v="2773"/>
    <b v="0"/>
    <n v="1"/>
    <x v="1"/>
    <x v="39"/>
    <x v="2099"/>
    <n v="1"/>
    <x v="3"/>
    <x v="34"/>
    <x v="2773"/>
    <x v="2769"/>
  </r>
  <r>
    <x v="2774"/>
    <x v="2773"/>
    <x v="2772"/>
    <n v="4000"/>
    <n v="570"/>
    <x v="2"/>
    <x v="0"/>
    <s v="USD"/>
    <x v="2770"/>
    <x v="2774"/>
    <b v="0"/>
    <n v="13"/>
    <x v="1"/>
    <x v="39"/>
    <x v="2100"/>
    <n v="43.846153846153847"/>
    <x v="3"/>
    <x v="34"/>
    <x v="2774"/>
    <x v="2770"/>
  </r>
  <r>
    <x v="2775"/>
    <x v="2774"/>
    <x v="2773"/>
    <n v="5000"/>
    <n v="150"/>
    <x v="2"/>
    <x v="0"/>
    <s v="USD"/>
    <x v="2771"/>
    <x v="2775"/>
    <b v="0"/>
    <n v="2"/>
    <x v="1"/>
    <x v="39"/>
    <x v="419"/>
    <n v="75"/>
    <x v="3"/>
    <x v="34"/>
    <x v="2775"/>
    <x v="2771"/>
  </r>
  <r>
    <x v="2776"/>
    <x v="2775"/>
    <x v="2774"/>
    <n v="21000"/>
    <n v="1655"/>
    <x v="2"/>
    <x v="0"/>
    <s v="USD"/>
    <x v="2772"/>
    <x v="2776"/>
    <b v="0"/>
    <n v="36"/>
    <x v="1"/>
    <x v="39"/>
    <x v="2101"/>
    <n v="45.972222222222221"/>
    <x v="3"/>
    <x v="34"/>
    <x v="2776"/>
    <x v="2772"/>
  </r>
  <r>
    <x v="2777"/>
    <x v="2776"/>
    <x v="2775"/>
    <n v="3000"/>
    <n v="10"/>
    <x v="2"/>
    <x v="0"/>
    <s v="USD"/>
    <x v="2773"/>
    <x v="2777"/>
    <b v="0"/>
    <n v="1"/>
    <x v="1"/>
    <x v="39"/>
    <x v="119"/>
    <n v="10"/>
    <x v="3"/>
    <x v="34"/>
    <x v="2777"/>
    <x v="2773"/>
  </r>
  <r>
    <x v="2778"/>
    <x v="2777"/>
    <x v="2776"/>
    <n v="5500"/>
    <n v="1405"/>
    <x v="2"/>
    <x v="0"/>
    <s v="USD"/>
    <x v="2774"/>
    <x v="2778"/>
    <b v="0"/>
    <n v="15"/>
    <x v="1"/>
    <x v="39"/>
    <x v="2102"/>
    <n v="93.666666666666671"/>
    <x v="3"/>
    <x v="34"/>
    <x v="2778"/>
    <x v="2774"/>
  </r>
  <r>
    <x v="2779"/>
    <x v="2778"/>
    <x v="2777"/>
    <n v="2500"/>
    <n v="53"/>
    <x v="2"/>
    <x v="0"/>
    <s v="USD"/>
    <x v="2775"/>
    <x v="2779"/>
    <b v="0"/>
    <n v="1"/>
    <x v="1"/>
    <x v="39"/>
    <x v="2103"/>
    <n v="53"/>
    <x v="3"/>
    <x v="34"/>
    <x v="2779"/>
    <x v="2775"/>
  </r>
  <r>
    <x v="2780"/>
    <x v="2779"/>
    <x v="2778"/>
    <n v="100000"/>
    <n v="0"/>
    <x v="2"/>
    <x v="13"/>
    <s v="EUR"/>
    <x v="2776"/>
    <x v="2780"/>
    <b v="0"/>
    <n v="0"/>
    <x v="1"/>
    <x v="39"/>
    <x v="109"/>
    <e v="#DIV/0!"/>
    <x v="3"/>
    <x v="34"/>
    <x v="2780"/>
    <x v="2776"/>
  </r>
  <r>
    <x v="2781"/>
    <x v="2780"/>
    <x v="2779"/>
    <n v="1250"/>
    <n v="1316"/>
    <x v="0"/>
    <x v="0"/>
    <s v="USD"/>
    <x v="2777"/>
    <x v="2781"/>
    <b v="0"/>
    <n v="28"/>
    <x v="0"/>
    <x v="6"/>
    <x v="2104"/>
    <n v="47"/>
    <x v="1"/>
    <x v="6"/>
    <x v="2781"/>
    <x v="2777"/>
  </r>
  <r>
    <x v="2782"/>
    <x v="2781"/>
    <x v="2780"/>
    <n v="1000"/>
    <n v="1200"/>
    <x v="0"/>
    <x v="0"/>
    <s v="USD"/>
    <x v="2778"/>
    <x v="2782"/>
    <b v="0"/>
    <n v="18"/>
    <x v="0"/>
    <x v="6"/>
    <x v="43"/>
    <n v="66.666666666666671"/>
    <x v="1"/>
    <x v="6"/>
    <x v="2782"/>
    <x v="2778"/>
  </r>
  <r>
    <x v="2783"/>
    <x v="2782"/>
    <x v="2781"/>
    <n v="1000"/>
    <n v="1145"/>
    <x v="0"/>
    <x v="1"/>
    <s v="GBP"/>
    <x v="2779"/>
    <x v="2783"/>
    <b v="0"/>
    <n v="61"/>
    <x v="0"/>
    <x v="6"/>
    <x v="1444"/>
    <n v="18.770491803278688"/>
    <x v="1"/>
    <x v="6"/>
    <x v="2783"/>
    <x v="2779"/>
  </r>
  <r>
    <x v="2784"/>
    <x v="2783"/>
    <x v="2782"/>
    <n v="6000"/>
    <n v="7140"/>
    <x v="0"/>
    <x v="0"/>
    <s v="USD"/>
    <x v="2780"/>
    <x v="2784"/>
    <b v="0"/>
    <n v="108"/>
    <x v="0"/>
    <x v="6"/>
    <x v="984"/>
    <n v="66.111111111111114"/>
    <x v="1"/>
    <x v="6"/>
    <x v="2784"/>
    <x v="2780"/>
  </r>
  <r>
    <x v="2785"/>
    <x v="2784"/>
    <x v="2783"/>
    <n v="5000"/>
    <n v="5234"/>
    <x v="0"/>
    <x v="0"/>
    <s v="USD"/>
    <x v="2781"/>
    <x v="2785"/>
    <b v="0"/>
    <n v="142"/>
    <x v="0"/>
    <x v="6"/>
    <x v="212"/>
    <n v="36.859154929577464"/>
    <x v="1"/>
    <x v="6"/>
    <x v="2785"/>
    <x v="2781"/>
  </r>
  <r>
    <x v="2786"/>
    <x v="2785"/>
    <x v="2784"/>
    <n v="2500"/>
    <n v="2946"/>
    <x v="0"/>
    <x v="1"/>
    <s v="GBP"/>
    <x v="2782"/>
    <x v="2786"/>
    <b v="0"/>
    <n v="74"/>
    <x v="0"/>
    <x v="6"/>
    <x v="2105"/>
    <n v="39.810810810810814"/>
    <x v="1"/>
    <x v="6"/>
    <x v="2786"/>
    <x v="2782"/>
  </r>
  <r>
    <x v="2787"/>
    <x v="2786"/>
    <x v="2785"/>
    <n v="1000"/>
    <n v="1197"/>
    <x v="0"/>
    <x v="0"/>
    <s v="USD"/>
    <x v="2783"/>
    <x v="2787"/>
    <b v="0"/>
    <n v="38"/>
    <x v="0"/>
    <x v="6"/>
    <x v="2106"/>
    <n v="31.5"/>
    <x v="1"/>
    <x v="6"/>
    <x v="2787"/>
    <x v="2783"/>
  </r>
  <r>
    <x v="2788"/>
    <x v="2787"/>
    <x v="2786"/>
    <n v="2000"/>
    <n v="2050"/>
    <x v="0"/>
    <x v="0"/>
    <s v="USD"/>
    <x v="2784"/>
    <x v="2788"/>
    <b v="0"/>
    <n v="20"/>
    <x v="0"/>
    <x v="6"/>
    <x v="78"/>
    <n v="102.5"/>
    <x v="1"/>
    <x v="6"/>
    <x v="2788"/>
    <x v="2784"/>
  </r>
  <r>
    <x v="2789"/>
    <x v="2788"/>
    <x v="2787"/>
    <n v="3000"/>
    <n v="3035"/>
    <x v="0"/>
    <x v="0"/>
    <s v="USD"/>
    <x v="2785"/>
    <x v="2789"/>
    <b v="0"/>
    <n v="24"/>
    <x v="0"/>
    <x v="6"/>
    <x v="2107"/>
    <n v="126.45833333333333"/>
    <x v="1"/>
    <x v="6"/>
    <x v="2789"/>
    <x v="2785"/>
  </r>
  <r>
    <x v="2790"/>
    <x v="2789"/>
    <x v="2788"/>
    <n v="3000"/>
    <n v="3160"/>
    <x v="0"/>
    <x v="0"/>
    <s v="USD"/>
    <x v="2786"/>
    <x v="2790"/>
    <b v="0"/>
    <n v="66"/>
    <x v="0"/>
    <x v="6"/>
    <x v="2108"/>
    <n v="47.878787878787875"/>
    <x v="1"/>
    <x v="6"/>
    <x v="2790"/>
    <x v="2786"/>
  </r>
  <r>
    <x v="2791"/>
    <x v="2790"/>
    <x v="2789"/>
    <n v="2000"/>
    <n v="2050"/>
    <x v="0"/>
    <x v="0"/>
    <s v="USD"/>
    <x v="2787"/>
    <x v="2791"/>
    <b v="0"/>
    <n v="28"/>
    <x v="0"/>
    <x v="6"/>
    <x v="78"/>
    <n v="73.214285714285708"/>
    <x v="1"/>
    <x v="6"/>
    <x v="2791"/>
    <x v="2787"/>
  </r>
  <r>
    <x v="2792"/>
    <x v="2791"/>
    <x v="2790"/>
    <n v="2000"/>
    <n v="2152"/>
    <x v="0"/>
    <x v="0"/>
    <s v="USD"/>
    <x v="2788"/>
    <x v="2792"/>
    <b v="0"/>
    <n v="24"/>
    <x v="0"/>
    <x v="6"/>
    <x v="2109"/>
    <n v="89.666666666666671"/>
    <x v="1"/>
    <x v="6"/>
    <x v="2792"/>
    <x v="2788"/>
  </r>
  <r>
    <x v="2793"/>
    <x v="2792"/>
    <x v="2791"/>
    <n v="10000"/>
    <n v="11056.75"/>
    <x v="0"/>
    <x v="2"/>
    <s v="AUD"/>
    <x v="2789"/>
    <x v="2793"/>
    <b v="0"/>
    <n v="73"/>
    <x v="0"/>
    <x v="6"/>
    <x v="2110"/>
    <n v="151.4623287671233"/>
    <x v="1"/>
    <x v="6"/>
    <x v="2793"/>
    <x v="2789"/>
  </r>
  <r>
    <x v="2794"/>
    <x v="2793"/>
    <x v="2792"/>
    <n v="50"/>
    <n v="75"/>
    <x v="0"/>
    <x v="1"/>
    <s v="GBP"/>
    <x v="2790"/>
    <x v="2794"/>
    <b v="0"/>
    <n v="3"/>
    <x v="0"/>
    <x v="6"/>
    <x v="2111"/>
    <n v="25"/>
    <x v="1"/>
    <x v="6"/>
    <x v="2794"/>
    <x v="2790"/>
  </r>
  <r>
    <x v="2795"/>
    <x v="2794"/>
    <x v="2793"/>
    <n v="700"/>
    <n v="730"/>
    <x v="0"/>
    <x v="0"/>
    <s v="USD"/>
    <x v="2791"/>
    <x v="2795"/>
    <b v="0"/>
    <n v="20"/>
    <x v="0"/>
    <x v="6"/>
    <x v="2112"/>
    <n v="36.5"/>
    <x v="1"/>
    <x v="6"/>
    <x v="2795"/>
    <x v="2791"/>
  </r>
  <r>
    <x v="2796"/>
    <x v="2795"/>
    <x v="2794"/>
    <n v="800"/>
    <n v="924"/>
    <x v="0"/>
    <x v="1"/>
    <s v="GBP"/>
    <x v="2792"/>
    <x v="2796"/>
    <b v="0"/>
    <n v="21"/>
    <x v="0"/>
    <x v="6"/>
    <x v="2113"/>
    <n v="44"/>
    <x v="1"/>
    <x v="6"/>
    <x v="2796"/>
    <x v="2792"/>
  </r>
  <r>
    <x v="2797"/>
    <x v="2796"/>
    <x v="2795"/>
    <n v="8000"/>
    <n v="8211.61"/>
    <x v="0"/>
    <x v="1"/>
    <s v="GBP"/>
    <x v="2793"/>
    <x v="2797"/>
    <b v="0"/>
    <n v="94"/>
    <x v="0"/>
    <x v="6"/>
    <x v="2114"/>
    <n v="87.357553191489373"/>
    <x v="1"/>
    <x v="6"/>
    <x v="2797"/>
    <x v="2793"/>
  </r>
  <r>
    <x v="2798"/>
    <x v="2797"/>
    <x v="2796"/>
    <n v="5000"/>
    <n v="5070"/>
    <x v="0"/>
    <x v="1"/>
    <s v="GBP"/>
    <x v="2794"/>
    <x v="2798"/>
    <b v="0"/>
    <n v="139"/>
    <x v="0"/>
    <x v="6"/>
    <x v="578"/>
    <n v="36.474820143884891"/>
    <x v="1"/>
    <x v="6"/>
    <x v="2798"/>
    <x v="2794"/>
  </r>
  <r>
    <x v="2799"/>
    <x v="2798"/>
    <x v="2797"/>
    <n v="5000"/>
    <n v="5831.74"/>
    <x v="0"/>
    <x v="1"/>
    <s v="GBP"/>
    <x v="2795"/>
    <x v="2799"/>
    <b v="0"/>
    <n v="130"/>
    <x v="0"/>
    <x v="6"/>
    <x v="2115"/>
    <n v="44.859538461538463"/>
    <x v="1"/>
    <x v="6"/>
    <x v="2799"/>
    <x v="2795"/>
  </r>
  <r>
    <x v="2800"/>
    <x v="2799"/>
    <x v="2798"/>
    <n v="1000"/>
    <n v="1330"/>
    <x v="0"/>
    <x v="1"/>
    <s v="GBP"/>
    <x v="2796"/>
    <x v="2800"/>
    <b v="0"/>
    <n v="31"/>
    <x v="0"/>
    <x v="6"/>
    <x v="2116"/>
    <n v="42.903225806451616"/>
    <x v="1"/>
    <x v="6"/>
    <x v="2800"/>
    <x v="2796"/>
  </r>
  <r>
    <x v="2801"/>
    <x v="2800"/>
    <x v="2799"/>
    <n v="500"/>
    <n v="666"/>
    <x v="0"/>
    <x v="2"/>
    <s v="AUD"/>
    <x v="2797"/>
    <x v="2801"/>
    <b v="0"/>
    <n v="13"/>
    <x v="0"/>
    <x v="6"/>
    <x v="2117"/>
    <n v="51.230769230769234"/>
    <x v="1"/>
    <x v="6"/>
    <x v="2801"/>
    <x v="2797"/>
  </r>
  <r>
    <x v="2802"/>
    <x v="2801"/>
    <x v="2800"/>
    <n v="3000"/>
    <n v="3055"/>
    <x v="0"/>
    <x v="1"/>
    <s v="GBP"/>
    <x v="2798"/>
    <x v="2802"/>
    <b v="0"/>
    <n v="90"/>
    <x v="0"/>
    <x v="6"/>
    <x v="2118"/>
    <n v="33.944444444444443"/>
    <x v="1"/>
    <x v="6"/>
    <x v="2802"/>
    <x v="2798"/>
  </r>
  <r>
    <x v="2803"/>
    <x v="2802"/>
    <x v="2801"/>
    <n v="10000"/>
    <n v="12795"/>
    <x v="0"/>
    <x v="0"/>
    <s v="USD"/>
    <x v="2799"/>
    <x v="2803"/>
    <b v="0"/>
    <n v="141"/>
    <x v="0"/>
    <x v="6"/>
    <x v="2119"/>
    <n v="90.744680851063833"/>
    <x v="1"/>
    <x v="6"/>
    <x v="2803"/>
    <x v="2799"/>
  </r>
  <r>
    <x v="2804"/>
    <x v="2803"/>
    <x v="2802"/>
    <n v="1000"/>
    <n v="1150"/>
    <x v="0"/>
    <x v="1"/>
    <s v="GBP"/>
    <x v="2800"/>
    <x v="2804"/>
    <b v="0"/>
    <n v="23"/>
    <x v="0"/>
    <x v="6"/>
    <x v="935"/>
    <n v="50"/>
    <x v="1"/>
    <x v="6"/>
    <x v="2804"/>
    <x v="2800"/>
  </r>
  <r>
    <x v="2805"/>
    <x v="2804"/>
    <x v="2803"/>
    <n v="400"/>
    <n v="440"/>
    <x v="0"/>
    <x v="1"/>
    <s v="GBP"/>
    <x v="2801"/>
    <x v="2805"/>
    <b v="0"/>
    <n v="18"/>
    <x v="0"/>
    <x v="6"/>
    <x v="1007"/>
    <n v="24.444444444444443"/>
    <x v="1"/>
    <x v="6"/>
    <x v="2805"/>
    <x v="2801"/>
  </r>
  <r>
    <x v="2806"/>
    <x v="2805"/>
    <x v="2804"/>
    <n v="3000"/>
    <n v="3363"/>
    <x v="0"/>
    <x v="1"/>
    <s v="GBP"/>
    <x v="2802"/>
    <x v="2806"/>
    <b v="0"/>
    <n v="76"/>
    <x v="0"/>
    <x v="6"/>
    <x v="2120"/>
    <n v="44.25"/>
    <x v="1"/>
    <x v="6"/>
    <x v="2806"/>
    <x v="2802"/>
  </r>
  <r>
    <x v="2807"/>
    <x v="2806"/>
    <x v="2805"/>
    <n v="5000"/>
    <n v="6300"/>
    <x v="0"/>
    <x v="0"/>
    <s v="USD"/>
    <x v="2803"/>
    <x v="2807"/>
    <b v="0"/>
    <n v="93"/>
    <x v="0"/>
    <x v="6"/>
    <x v="582"/>
    <n v="67.741935483870961"/>
    <x v="1"/>
    <x v="6"/>
    <x v="2807"/>
    <x v="2803"/>
  </r>
  <r>
    <x v="2808"/>
    <x v="2807"/>
    <x v="2806"/>
    <n v="4500"/>
    <n v="4511"/>
    <x v="0"/>
    <x v="0"/>
    <s v="USD"/>
    <x v="2804"/>
    <x v="2808"/>
    <b v="0"/>
    <n v="69"/>
    <x v="0"/>
    <x v="6"/>
    <x v="2121"/>
    <n v="65.376811594202906"/>
    <x v="1"/>
    <x v="6"/>
    <x v="2808"/>
    <x v="2804"/>
  </r>
  <r>
    <x v="2809"/>
    <x v="2808"/>
    <x v="2807"/>
    <n v="2500"/>
    <n v="2560"/>
    <x v="0"/>
    <x v="0"/>
    <s v="USD"/>
    <x v="2805"/>
    <x v="2809"/>
    <b v="0"/>
    <n v="21"/>
    <x v="0"/>
    <x v="6"/>
    <x v="2122"/>
    <n v="121.9047619047619"/>
    <x v="1"/>
    <x v="6"/>
    <x v="2809"/>
    <x v="2805"/>
  </r>
  <r>
    <x v="2810"/>
    <x v="2809"/>
    <x v="2808"/>
    <n v="2500"/>
    <n v="2705"/>
    <x v="0"/>
    <x v="0"/>
    <s v="USD"/>
    <x v="2806"/>
    <x v="2810"/>
    <b v="0"/>
    <n v="57"/>
    <x v="0"/>
    <x v="6"/>
    <x v="2123"/>
    <n v="47.456140350877192"/>
    <x v="1"/>
    <x v="6"/>
    <x v="2810"/>
    <x v="2806"/>
  </r>
  <r>
    <x v="2811"/>
    <x v="2810"/>
    <x v="2809"/>
    <n v="10000"/>
    <n v="10027"/>
    <x v="0"/>
    <x v="1"/>
    <s v="GBP"/>
    <x v="2807"/>
    <x v="2811"/>
    <b v="0"/>
    <n v="108"/>
    <x v="0"/>
    <x v="6"/>
    <x v="2124"/>
    <n v="92.842592592592595"/>
    <x v="1"/>
    <x v="6"/>
    <x v="2811"/>
    <x v="2807"/>
  </r>
  <r>
    <x v="2812"/>
    <x v="2811"/>
    <x v="2810"/>
    <n v="5000"/>
    <n v="5665"/>
    <x v="0"/>
    <x v="5"/>
    <s v="CAD"/>
    <x v="2808"/>
    <x v="2812"/>
    <b v="0"/>
    <n v="83"/>
    <x v="0"/>
    <x v="6"/>
    <x v="2125"/>
    <n v="68.253012048192772"/>
    <x v="1"/>
    <x v="6"/>
    <x v="2812"/>
    <x v="2808"/>
  </r>
  <r>
    <x v="2813"/>
    <x v="2812"/>
    <x v="2811"/>
    <n v="2800"/>
    <n v="3572.12"/>
    <x v="0"/>
    <x v="0"/>
    <s v="USD"/>
    <x v="2809"/>
    <x v="2813"/>
    <b v="0"/>
    <n v="96"/>
    <x v="0"/>
    <x v="6"/>
    <x v="2126"/>
    <n v="37.209583333333335"/>
    <x v="1"/>
    <x v="6"/>
    <x v="2813"/>
    <x v="2809"/>
  </r>
  <r>
    <x v="2814"/>
    <x v="2813"/>
    <x v="2812"/>
    <n v="1500"/>
    <n v="1616"/>
    <x v="0"/>
    <x v="1"/>
    <s v="GBP"/>
    <x v="2810"/>
    <x v="2814"/>
    <b v="0"/>
    <n v="64"/>
    <x v="0"/>
    <x v="6"/>
    <x v="2127"/>
    <n v="25.25"/>
    <x v="1"/>
    <x v="6"/>
    <x v="2814"/>
    <x v="2810"/>
  </r>
  <r>
    <x v="2815"/>
    <x v="2814"/>
    <x v="2813"/>
    <n v="250"/>
    <n v="605"/>
    <x v="0"/>
    <x v="5"/>
    <s v="CAD"/>
    <x v="2811"/>
    <x v="2815"/>
    <b v="0"/>
    <n v="14"/>
    <x v="0"/>
    <x v="6"/>
    <x v="1003"/>
    <n v="43.214285714285715"/>
    <x v="1"/>
    <x v="6"/>
    <x v="2815"/>
    <x v="2811"/>
  </r>
  <r>
    <x v="2816"/>
    <x v="2815"/>
    <x v="2814"/>
    <n v="3000"/>
    <n v="4247"/>
    <x v="0"/>
    <x v="1"/>
    <s v="GBP"/>
    <x v="2812"/>
    <x v="2816"/>
    <b v="0"/>
    <n v="169"/>
    <x v="0"/>
    <x v="6"/>
    <x v="2128"/>
    <n v="25.130177514792898"/>
    <x v="1"/>
    <x v="6"/>
    <x v="2816"/>
    <x v="2812"/>
  </r>
  <r>
    <x v="2817"/>
    <x v="2816"/>
    <x v="2815"/>
    <n v="600"/>
    <n v="780"/>
    <x v="0"/>
    <x v="1"/>
    <s v="GBP"/>
    <x v="2813"/>
    <x v="2817"/>
    <b v="0"/>
    <n v="33"/>
    <x v="0"/>
    <x v="6"/>
    <x v="2129"/>
    <n v="23.636363636363637"/>
    <x v="1"/>
    <x v="6"/>
    <x v="2817"/>
    <x v="2813"/>
  </r>
  <r>
    <x v="2818"/>
    <x v="2817"/>
    <x v="2816"/>
    <n v="10000"/>
    <n v="10603"/>
    <x v="0"/>
    <x v="0"/>
    <s v="USD"/>
    <x v="2814"/>
    <x v="2818"/>
    <b v="0"/>
    <n v="102"/>
    <x v="0"/>
    <x v="6"/>
    <x v="2130"/>
    <n v="103.95098039215686"/>
    <x v="1"/>
    <x v="6"/>
    <x v="2818"/>
    <x v="2814"/>
  </r>
  <r>
    <x v="2819"/>
    <x v="2818"/>
    <x v="2817"/>
    <n v="5000"/>
    <n v="5240"/>
    <x v="0"/>
    <x v="1"/>
    <s v="GBP"/>
    <x v="2815"/>
    <x v="2819"/>
    <b v="0"/>
    <n v="104"/>
    <x v="0"/>
    <x v="6"/>
    <x v="2131"/>
    <n v="50.384615384615387"/>
    <x v="1"/>
    <x v="6"/>
    <x v="2819"/>
    <x v="2815"/>
  </r>
  <r>
    <x v="2820"/>
    <x v="2819"/>
    <x v="2818"/>
    <n v="200"/>
    <n v="272"/>
    <x v="0"/>
    <x v="1"/>
    <s v="GBP"/>
    <x v="2816"/>
    <x v="2820"/>
    <b v="0"/>
    <n v="20"/>
    <x v="0"/>
    <x v="6"/>
    <x v="1627"/>
    <n v="13.6"/>
    <x v="1"/>
    <x v="6"/>
    <x v="2820"/>
    <x v="2816"/>
  </r>
  <r>
    <x v="2821"/>
    <x v="2820"/>
    <x v="2819"/>
    <n v="1000"/>
    <n v="1000"/>
    <x v="0"/>
    <x v="1"/>
    <s v="GBP"/>
    <x v="2817"/>
    <x v="2821"/>
    <b v="0"/>
    <n v="35"/>
    <x v="0"/>
    <x v="6"/>
    <x v="31"/>
    <n v="28.571428571428573"/>
    <x v="1"/>
    <x v="6"/>
    <x v="2821"/>
    <x v="2817"/>
  </r>
  <r>
    <x v="2822"/>
    <x v="2821"/>
    <x v="2820"/>
    <n v="6000"/>
    <n v="6000"/>
    <x v="0"/>
    <x v="0"/>
    <s v="USD"/>
    <x v="2818"/>
    <x v="2822"/>
    <b v="0"/>
    <n v="94"/>
    <x v="0"/>
    <x v="6"/>
    <x v="31"/>
    <n v="63.829787234042556"/>
    <x v="1"/>
    <x v="6"/>
    <x v="2822"/>
    <x v="2818"/>
  </r>
  <r>
    <x v="2823"/>
    <x v="2822"/>
    <x v="2821"/>
    <n v="100"/>
    <n v="124"/>
    <x v="0"/>
    <x v="1"/>
    <s v="GBP"/>
    <x v="2819"/>
    <x v="2823"/>
    <b v="0"/>
    <n v="14"/>
    <x v="0"/>
    <x v="6"/>
    <x v="1014"/>
    <n v="8.8571428571428577"/>
    <x v="1"/>
    <x v="6"/>
    <x v="2823"/>
    <x v="2819"/>
  </r>
  <r>
    <x v="2824"/>
    <x v="2823"/>
    <x v="2822"/>
    <n v="650"/>
    <n v="760"/>
    <x v="0"/>
    <x v="0"/>
    <s v="USD"/>
    <x v="2820"/>
    <x v="2824"/>
    <b v="0"/>
    <n v="15"/>
    <x v="0"/>
    <x v="6"/>
    <x v="2132"/>
    <n v="50.666666666666664"/>
    <x v="1"/>
    <x v="6"/>
    <x v="2824"/>
    <x v="2820"/>
  </r>
  <r>
    <x v="2825"/>
    <x v="2824"/>
    <x v="2823"/>
    <n v="3000"/>
    <n v="3100"/>
    <x v="0"/>
    <x v="1"/>
    <s v="GBP"/>
    <x v="2821"/>
    <x v="2825"/>
    <b v="0"/>
    <n v="51"/>
    <x v="0"/>
    <x v="6"/>
    <x v="101"/>
    <n v="60.784313725490193"/>
    <x v="1"/>
    <x v="6"/>
    <x v="2825"/>
    <x v="2821"/>
  </r>
  <r>
    <x v="2826"/>
    <x v="2825"/>
    <x v="2824"/>
    <n v="2000"/>
    <n v="2155"/>
    <x v="0"/>
    <x v="0"/>
    <s v="USD"/>
    <x v="2822"/>
    <x v="2826"/>
    <b v="0"/>
    <n v="19"/>
    <x v="0"/>
    <x v="6"/>
    <x v="2133"/>
    <n v="113.42105263157895"/>
    <x v="1"/>
    <x v="6"/>
    <x v="2826"/>
    <x v="2822"/>
  </r>
  <r>
    <x v="2827"/>
    <x v="2826"/>
    <x v="2825"/>
    <n v="2000"/>
    <n v="2405"/>
    <x v="0"/>
    <x v="0"/>
    <s v="USD"/>
    <x v="2823"/>
    <x v="2827"/>
    <b v="0"/>
    <n v="23"/>
    <x v="0"/>
    <x v="6"/>
    <x v="966"/>
    <n v="104.56521739130434"/>
    <x v="1"/>
    <x v="6"/>
    <x v="2827"/>
    <x v="2823"/>
  </r>
  <r>
    <x v="2828"/>
    <x v="2827"/>
    <x v="2826"/>
    <n v="9500"/>
    <n v="9536"/>
    <x v="0"/>
    <x v="1"/>
    <s v="GBP"/>
    <x v="2824"/>
    <x v="2828"/>
    <b v="0"/>
    <n v="97"/>
    <x v="0"/>
    <x v="6"/>
    <x v="2134"/>
    <n v="98.30927835051547"/>
    <x v="1"/>
    <x v="6"/>
    <x v="2828"/>
    <x v="2824"/>
  </r>
  <r>
    <x v="2829"/>
    <x v="2828"/>
    <x v="2827"/>
    <n v="2500"/>
    <n v="2663"/>
    <x v="0"/>
    <x v="1"/>
    <s v="GBP"/>
    <x v="2825"/>
    <x v="2829"/>
    <b v="0"/>
    <n v="76"/>
    <x v="0"/>
    <x v="6"/>
    <x v="2135"/>
    <n v="35.039473684210527"/>
    <x v="1"/>
    <x v="6"/>
    <x v="2829"/>
    <x v="2825"/>
  </r>
  <r>
    <x v="2830"/>
    <x v="2829"/>
    <x v="2828"/>
    <n v="3000"/>
    <n v="3000"/>
    <x v="0"/>
    <x v="0"/>
    <s v="USD"/>
    <x v="2826"/>
    <x v="2830"/>
    <b v="0"/>
    <n v="11"/>
    <x v="0"/>
    <x v="6"/>
    <x v="31"/>
    <n v="272.72727272727275"/>
    <x v="1"/>
    <x v="6"/>
    <x v="2830"/>
    <x v="2826"/>
  </r>
  <r>
    <x v="2831"/>
    <x v="2830"/>
    <x v="2829"/>
    <n v="3000"/>
    <n v="3320"/>
    <x v="0"/>
    <x v="0"/>
    <s v="USD"/>
    <x v="2827"/>
    <x v="2831"/>
    <b v="0"/>
    <n v="52"/>
    <x v="0"/>
    <x v="6"/>
    <x v="1934"/>
    <n v="63.846153846153847"/>
    <x v="1"/>
    <x v="6"/>
    <x v="2831"/>
    <x v="2827"/>
  </r>
  <r>
    <x v="2832"/>
    <x v="2831"/>
    <x v="2830"/>
    <n v="2500"/>
    <n v="2867.99"/>
    <x v="0"/>
    <x v="1"/>
    <s v="GBP"/>
    <x v="2828"/>
    <x v="2832"/>
    <b v="0"/>
    <n v="95"/>
    <x v="0"/>
    <x v="6"/>
    <x v="2136"/>
    <n v="30.189368421052631"/>
    <x v="1"/>
    <x v="6"/>
    <x v="2832"/>
    <x v="2828"/>
  </r>
  <r>
    <x v="2833"/>
    <x v="2832"/>
    <x v="2831"/>
    <n v="2700"/>
    <n v="2923"/>
    <x v="0"/>
    <x v="0"/>
    <s v="USD"/>
    <x v="2829"/>
    <x v="2833"/>
    <b v="0"/>
    <n v="35"/>
    <x v="0"/>
    <x v="6"/>
    <x v="2137"/>
    <n v="83.51428571428572"/>
    <x v="1"/>
    <x v="6"/>
    <x v="2833"/>
    <x v="2829"/>
  </r>
  <r>
    <x v="2834"/>
    <x v="2833"/>
    <x v="2832"/>
    <n v="800"/>
    <n v="1360"/>
    <x v="0"/>
    <x v="1"/>
    <s v="GBP"/>
    <x v="2830"/>
    <x v="2834"/>
    <b v="0"/>
    <n v="21"/>
    <x v="0"/>
    <x v="6"/>
    <x v="2138"/>
    <n v="64.761904761904759"/>
    <x v="1"/>
    <x v="6"/>
    <x v="2834"/>
    <x v="2830"/>
  </r>
  <r>
    <x v="2835"/>
    <x v="2834"/>
    <x v="2833"/>
    <n v="1000"/>
    <n v="1870.99"/>
    <x v="0"/>
    <x v="1"/>
    <s v="GBP"/>
    <x v="2831"/>
    <x v="2835"/>
    <b v="0"/>
    <n v="93"/>
    <x v="0"/>
    <x v="6"/>
    <x v="2139"/>
    <n v="20.118172043010752"/>
    <x v="1"/>
    <x v="6"/>
    <x v="2835"/>
    <x v="2831"/>
  </r>
  <r>
    <x v="2836"/>
    <x v="2835"/>
    <x v="2834"/>
    <n v="450"/>
    <n v="485"/>
    <x v="0"/>
    <x v="0"/>
    <s v="USD"/>
    <x v="2832"/>
    <x v="2836"/>
    <b v="0"/>
    <n v="11"/>
    <x v="0"/>
    <x v="6"/>
    <x v="919"/>
    <n v="44.090909090909093"/>
    <x v="1"/>
    <x v="6"/>
    <x v="2836"/>
    <x v="2832"/>
  </r>
  <r>
    <x v="2837"/>
    <x v="2836"/>
    <x v="2835"/>
    <n v="850"/>
    <n v="850"/>
    <x v="0"/>
    <x v="5"/>
    <s v="CAD"/>
    <x v="2833"/>
    <x v="2837"/>
    <b v="0"/>
    <n v="21"/>
    <x v="0"/>
    <x v="6"/>
    <x v="31"/>
    <n v="40.476190476190474"/>
    <x v="1"/>
    <x v="6"/>
    <x v="2837"/>
    <x v="2833"/>
  </r>
  <r>
    <x v="2838"/>
    <x v="2837"/>
    <x v="2836"/>
    <n v="2000"/>
    <n v="2405"/>
    <x v="0"/>
    <x v="0"/>
    <s v="USD"/>
    <x v="2834"/>
    <x v="2838"/>
    <b v="0"/>
    <n v="54"/>
    <x v="0"/>
    <x v="6"/>
    <x v="966"/>
    <n v="44.537037037037038"/>
    <x v="1"/>
    <x v="6"/>
    <x v="2838"/>
    <x v="2834"/>
  </r>
  <r>
    <x v="2839"/>
    <x v="2838"/>
    <x v="2837"/>
    <n v="3500"/>
    <n v="3900"/>
    <x v="0"/>
    <x v="0"/>
    <s v="USD"/>
    <x v="2835"/>
    <x v="2839"/>
    <b v="0"/>
    <n v="31"/>
    <x v="0"/>
    <x v="6"/>
    <x v="2140"/>
    <n v="125.80645161290323"/>
    <x v="1"/>
    <x v="6"/>
    <x v="2839"/>
    <x v="2835"/>
  </r>
  <r>
    <x v="2840"/>
    <x v="2839"/>
    <x v="2838"/>
    <n v="2500"/>
    <n v="2600"/>
    <x v="0"/>
    <x v="1"/>
    <s v="GBP"/>
    <x v="2836"/>
    <x v="2840"/>
    <b v="0"/>
    <n v="132"/>
    <x v="0"/>
    <x v="6"/>
    <x v="87"/>
    <n v="19.696969696969695"/>
    <x v="1"/>
    <x v="6"/>
    <x v="2840"/>
    <x v="2836"/>
  </r>
  <r>
    <x v="2841"/>
    <x v="2840"/>
    <x v="2839"/>
    <n v="1000"/>
    <n v="10"/>
    <x v="2"/>
    <x v="1"/>
    <s v="GBP"/>
    <x v="2837"/>
    <x v="2841"/>
    <b v="0"/>
    <n v="1"/>
    <x v="1"/>
    <x v="6"/>
    <x v="460"/>
    <n v="10"/>
    <x v="1"/>
    <x v="6"/>
    <x v="2841"/>
    <x v="2837"/>
  </r>
  <r>
    <x v="2842"/>
    <x v="2841"/>
    <x v="2840"/>
    <n v="1500"/>
    <n v="0"/>
    <x v="2"/>
    <x v="1"/>
    <s v="GBP"/>
    <x v="2838"/>
    <x v="2842"/>
    <b v="0"/>
    <n v="0"/>
    <x v="1"/>
    <x v="6"/>
    <x v="109"/>
    <e v="#DIV/0!"/>
    <x v="1"/>
    <x v="6"/>
    <x v="2842"/>
    <x v="2838"/>
  </r>
  <r>
    <x v="2843"/>
    <x v="2842"/>
    <x v="2841"/>
    <n v="1200"/>
    <n v="0"/>
    <x v="2"/>
    <x v="0"/>
    <s v="USD"/>
    <x v="2839"/>
    <x v="2843"/>
    <b v="0"/>
    <n v="0"/>
    <x v="1"/>
    <x v="6"/>
    <x v="109"/>
    <e v="#DIV/0!"/>
    <x v="1"/>
    <x v="6"/>
    <x v="2843"/>
    <x v="2839"/>
  </r>
  <r>
    <x v="2844"/>
    <x v="2843"/>
    <x v="2842"/>
    <n v="550"/>
    <n v="30"/>
    <x v="2"/>
    <x v="15"/>
    <s v="EUR"/>
    <x v="2840"/>
    <x v="2844"/>
    <b v="0"/>
    <n v="1"/>
    <x v="1"/>
    <x v="6"/>
    <x v="2141"/>
    <n v="30"/>
    <x v="1"/>
    <x v="6"/>
    <x v="2844"/>
    <x v="2840"/>
  </r>
  <r>
    <x v="2845"/>
    <x v="2844"/>
    <x v="2843"/>
    <n v="7500"/>
    <n v="2366"/>
    <x v="2"/>
    <x v="0"/>
    <s v="USD"/>
    <x v="2841"/>
    <x v="2845"/>
    <b v="0"/>
    <n v="39"/>
    <x v="1"/>
    <x v="6"/>
    <x v="2142"/>
    <n v="60.666666666666664"/>
    <x v="1"/>
    <x v="6"/>
    <x v="2845"/>
    <x v="2841"/>
  </r>
  <r>
    <x v="2846"/>
    <x v="2845"/>
    <x v="2844"/>
    <n v="8000"/>
    <n v="0"/>
    <x v="2"/>
    <x v="0"/>
    <s v="USD"/>
    <x v="2842"/>
    <x v="2846"/>
    <b v="0"/>
    <n v="0"/>
    <x v="1"/>
    <x v="6"/>
    <x v="109"/>
    <e v="#DIV/0!"/>
    <x v="1"/>
    <x v="6"/>
    <x v="2846"/>
    <x v="2842"/>
  </r>
  <r>
    <x v="2847"/>
    <x v="2846"/>
    <x v="2845"/>
    <n v="2000"/>
    <n v="0"/>
    <x v="2"/>
    <x v="0"/>
    <s v="USD"/>
    <x v="2843"/>
    <x v="2847"/>
    <b v="0"/>
    <n v="0"/>
    <x v="1"/>
    <x v="6"/>
    <x v="109"/>
    <e v="#DIV/0!"/>
    <x v="1"/>
    <x v="6"/>
    <x v="2847"/>
    <x v="2843"/>
  </r>
  <r>
    <x v="2848"/>
    <x v="2847"/>
    <x v="2846"/>
    <n v="35000"/>
    <n v="70"/>
    <x v="2"/>
    <x v="0"/>
    <s v="USD"/>
    <x v="2844"/>
    <x v="2848"/>
    <b v="0"/>
    <n v="3"/>
    <x v="1"/>
    <x v="6"/>
    <x v="418"/>
    <n v="23.333333333333332"/>
    <x v="1"/>
    <x v="6"/>
    <x v="2848"/>
    <x v="2844"/>
  </r>
  <r>
    <x v="2849"/>
    <x v="2848"/>
    <x v="2847"/>
    <n v="500"/>
    <n v="5"/>
    <x v="2"/>
    <x v="1"/>
    <s v="GBP"/>
    <x v="2845"/>
    <x v="2849"/>
    <b v="0"/>
    <n v="1"/>
    <x v="1"/>
    <x v="6"/>
    <x v="460"/>
    <n v="5"/>
    <x v="1"/>
    <x v="6"/>
    <x v="2849"/>
    <x v="2845"/>
  </r>
  <r>
    <x v="2850"/>
    <x v="2849"/>
    <x v="2848"/>
    <n v="8000"/>
    <n v="311"/>
    <x v="2"/>
    <x v="0"/>
    <s v="USD"/>
    <x v="2846"/>
    <x v="2850"/>
    <b v="0"/>
    <n v="13"/>
    <x v="1"/>
    <x v="6"/>
    <x v="2143"/>
    <n v="23.923076923076923"/>
    <x v="1"/>
    <x v="6"/>
    <x v="2850"/>
    <x v="2846"/>
  </r>
  <r>
    <x v="2851"/>
    <x v="2850"/>
    <x v="2849"/>
    <n v="4500"/>
    <n v="0"/>
    <x v="2"/>
    <x v="17"/>
    <s v="EUR"/>
    <x v="2847"/>
    <x v="2851"/>
    <b v="0"/>
    <n v="0"/>
    <x v="1"/>
    <x v="6"/>
    <x v="109"/>
    <e v="#DIV/0!"/>
    <x v="1"/>
    <x v="6"/>
    <x v="2851"/>
    <x v="2847"/>
  </r>
  <r>
    <x v="2852"/>
    <x v="2851"/>
    <x v="2850"/>
    <n v="5000"/>
    <n v="95"/>
    <x v="2"/>
    <x v="0"/>
    <s v="USD"/>
    <x v="2848"/>
    <x v="2852"/>
    <b v="0"/>
    <n v="6"/>
    <x v="1"/>
    <x v="6"/>
    <x v="1160"/>
    <n v="15.833333333333334"/>
    <x v="1"/>
    <x v="6"/>
    <x v="2852"/>
    <x v="2848"/>
  </r>
  <r>
    <x v="2853"/>
    <x v="2852"/>
    <x v="2851"/>
    <n v="9500"/>
    <n v="0"/>
    <x v="2"/>
    <x v="5"/>
    <s v="CAD"/>
    <x v="2849"/>
    <x v="2853"/>
    <b v="0"/>
    <n v="0"/>
    <x v="1"/>
    <x v="6"/>
    <x v="109"/>
    <e v="#DIV/0!"/>
    <x v="1"/>
    <x v="6"/>
    <x v="2853"/>
    <x v="2849"/>
  </r>
  <r>
    <x v="2854"/>
    <x v="2853"/>
    <x v="2852"/>
    <n v="1000"/>
    <n v="417"/>
    <x v="2"/>
    <x v="1"/>
    <s v="GBP"/>
    <x v="2850"/>
    <x v="2854"/>
    <b v="0"/>
    <n v="14"/>
    <x v="1"/>
    <x v="6"/>
    <x v="2144"/>
    <n v="29.785714285714285"/>
    <x v="1"/>
    <x v="6"/>
    <x v="2854"/>
    <x v="2850"/>
  </r>
  <r>
    <x v="2855"/>
    <x v="2854"/>
    <x v="2853"/>
    <n v="600"/>
    <n v="300"/>
    <x v="2"/>
    <x v="0"/>
    <s v="USD"/>
    <x v="2851"/>
    <x v="2855"/>
    <b v="0"/>
    <n v="5"/>
    <x v="1"/>
    <x v="6"/>
    <x v="2145"/>
    <n v="60"/>
    <x v="1"/>
    <x v="6"/>
    <x v="2855"/>
    <x v="2851"/>
  </r>
  <r>
    <x v="2856"/>
    <x v="2855"/>
    <x v="2854"/>
    <n v="3000"/>
    <n v="146"/>
    <x v="2"/>
    <x v="0"/>
    <s v="USD"/>
    <x v="2852"/>
    <x v="2856"/>
    <b v="0"/>
    <n v="6"/>
    <x v="1"/>
    <x v="6"/>
    <x v="2146"/>
    <n v="24.333333333333332"/>
    <x v="1"/>
    <x v="6"/>
    <x v="2856"/>
    <x v="2852"/>
  </r>
  <r>
    <x v="2857"/>
    <x v="2856"/>
    <x v="2855"/>
    <n v="38000"/>
    <n v="7500"/>
    <x v="2"/>
    <x v="14"/>
    <s v="MXN"/>
    <x v="2853"/>
    <x v="2857"/>
    <b v="0"/>
    <n v="15"/>
    <x v="1"/>
    <x v="6"/>
    <x v="2147"/>
    <n v="500"/>
    <x v="1"/>
    <x v="6"/>
    <x v="2857"/>
    <x v="2853"/>
  </r>
  <r>
    <x v="2858"/>
    <x v="2857"/>
    <x v="2856"/>
    <n v="1000"/>
    <n v="0"/>
    <x v="2"/>
    <x v="9"/>
    <s v="EUR"/>
    <x v="2854"/>
    <x v="2858"/>
    <b v="0"/>
    <n v="0"/>
    <x v="1"/>
    <x v="6"/>
    <x v="109"/>
    <e v="#DIV/0!"/>
    <x v="1"/>
    <x v="6"/>
    <x v="2858"/>
    <x v="2854"/>
  </r>
  <r>
    <x v="2859"/>
    <x v="2858"/>
    <x v="2857"/>
    <n v="2000"/>
    <n v="35"/>
    <x v="2"/>
    <x v="2"/>
    <s v="AUD"/>
    <x v="2855"/>
    <x v="2859"/>
    <b v="0"/>
    <n v="1"/>
    <x v="1"/>
    <x v="6"/>
    <x v="1922"/>
    <n v="35"/>
    <x v="1"/>
    <x v="6"/>
    <x v="2859"/>
    <x v="2855"/>
  </r>
  <r>
    <x v="2860"/>
    <x v="2859"/>
    <x v="2858"/>
    <n v="4000"/>
    <n v="266"/>
    <x v="2"/>
    <x v="0"/>
    <s v="USD"/>
    <x v="2856"/>
    <x v="2860"/>
    <b v="0"/>
    <n v="9"/>
    <x v="1"/>
    <x v="6"/>
    <x v="2148"/>
    <n v="29.555555555555557"/>
    <x v="1"/>
    <x v="6"/>
    <x v="2860"/>
    <x v="2856"/>
  </r>
  <r>
    <x v="2861"/>
    <x v="2860"/>
    <x v="2859"/>
    <n v="250"/>
    <n v="80"/>
    <x v="2"/>
    <x v="2"/>
    <s v="AUD"/>
    <x v="2857"/>
    <x v="2861"/>
    <b v="0"/>
    <n v="3"/>
    <x v="1"/>
    <x v="6"/>
    <x v="2149"/>
    <n v="26.666666666666668"/>
    <x v="1"/>
    <x v="6"/>
    <x v="2861"/>
    <x v="2857"/>
  </r>
  <r>
    <x v="2862"/>
    <x v="2861"/>
    <x v="2860"/>
    <n v="12700"/>
    <n v="55"/>
    <x v="2"/>
    <x v="0"/>
    <s v="USD"/>
    <x v="2858"/>
    <x v="2862"/>
    <b v="0"/>
    <n v="3"/>
    <x v="1"/>
    <x v="6"/>
    <x v="2150"/>
    <n v="18.333333333333332"/>
    <x v="1"/>
    <x v="6"/>
    <x v="2862"/>
    <x v="2858"/>
  </r>
  <r>
    <x v="2863"/>
    <x v="2862"/>
    <x v="2861"/>
    <n v="50000"/>
    <n v="20"/>
    <x v="2"/>
    <x v="0"/>
    <s v="USD"/>
    <x v="2859"/>
    <x v="2863"/>
    <b v="0"/>
    <n v="1"/>
    <x v="1"/>
    <x v="6"/>
    <x v="167"/>
    <n v="20"/>
    <x v="1"/>
    <x v="6"/>
    <x v="2863"/>
    <x v="2859"/>
  </r>
  <r>
    <x v="2864"/>
    <x v="2863"/>
    <x v="2862"/>
    <n v="2500"/>
    <n v="40"/>
    <x v="2"/>
    <x v="1"/>
    <s v="GBP"/>
    <x v="2860"/>
    <x v="2864"/>
    <b v="0"/>
    <n v="3"/>
    <x v="1"/>
    <x v="6"/>
    <x v="1462"/>
    <n v="13.333333333333334"/>
    <x v="1"/>
    <x v="6"/>
    <x v="2864"/>
    <x v="2860"/>
  </r>
  <r>
    <x v="2865"/>
    <x v="2864"/>
    <x v="2863"/>
    <n v="2888"/>
    <n v="0"/>
    <x v="2"/>
    <x v="0"/>
    <s v="USD"/>
    <x v="2861"/>
    <x v="2865"/>
    <b v="0"/>
    <n v="0"/>
    <x v="1"/>
    <x v="6"/>
    <x v="109"/>
    <e v="#DIV/0!"/>
    <x v="1"/>
    <x v="6"/>
    <x v="2865"/>
    <x v="2861"/>
  </r>
  <r>
    <x v="2866"/>
    <x v="2865"/>
    <x v="2864"/>
    <n v="5000"/>
    <n v="45"/>
    <x v="2"/>
    <x v="0"/>
    <s v="USD"/>
    <x v="2862"/>
    <x v="2866"/>
    <b v="0"/>
    <n v="2"/>
    <x v="1"/>
    <x v="6"/>
    <x v="2151"/>
    <n v="22.5"/>
    <x v="1"/>
    <x v="6"/>
    <x v="2866"/>
    <x v="2862"/>
  </r>
  <r>
    <x v="2867"/>
    <x v="2866"/>
    <x v="2865"/>
    <n v="2500"/>
    <n v="504"/>
    <x v="2"/>
    <x v="0"/>
    <s v="USD"/>
    <x v="2863"/>
    <x v="2867"/>
    <b v="0"/>
    <n v="10"/>
    <x v="1"/>
    <x v="6"/>
    <x v="2152"/>
    <n v="50.4"/>
    <x v="1"/>
    <x v="6"/>
    <x v="2867"/>
    <x v="2863"/>
  </r>
  <r>
    <x v="2868"/>
    <x v="2867"/>
    <x v="2866"/>
    <n v="15000"/>
    <n v="6301.76"/>
    <x v="2"/>
    <x v="0"/>
    <s v="USD"/>
    <x v="2864"/>
    <x v="2868"/>
    <b v="0"/>
    <n v="60"/>
    <x v="1"/>
    <x v="6"/>
    <x v="2153"/>
    <n v="105.02933333333334"/>
    <x v="1"/>
    <x v="6"/>
    <x v="2868"/>
    <x v="2864"/>
  </r>
  <r>
    <x v="2869"/>
    <x v="2868"/>
    <x v="2867"/>
    <n v="20000"/>
    <n v="177"/>
    <x v="2"/>
    <x v="0"/>
    <s v="USD"/>
    <x v="2865"/>
    <x v="2869"/>
    <b v="0"/>
    <n v="5"/>
    <x v="1"/>
    <x v="6"/>
    <x v="2011"/>
    <n v="35.4"/>
    <x v="1"/>
    <x v="6"/>
    <x v="2869"/>
    <x v="2865"/>
  </r>
  <r>
    <x v="2870"/>
    <x v="2869"/>
    <x v="2868"/>
    <n v="5000"/>
    <n v="750"/>
    <x v="2"/>
    <x v="0"/>
    <s v="USD"/>
    <x v="2866"/>
    <x v="2870"/>
    <b v="0"/>
    <n v="9"/>
    <x v="1"/>
    <x v="6"/>
    <x v="2154"/>
    <n v="83.333333333333329"/>
    <x v="1"/>
    <x v="6"/>
    <x v="2870"/>
    <x v="2866"/>
  </r>
  <r>
    <x v="2871"/>
    <x v="2870"/>
    <x v="2869"/>
    <n v="10000"/>
    <n v="467"/>
    <x v="2"/>
    <x v="0"/>
    <s v="USD"/>
    <x v="2867"/>
    <x v="2871"/>
    <b v="0"/>
    <n v="13"/>
    <x v="1"/>
    <x v="6"/>
    <x v="2155"/>
    <n v="35.92307692307692"/>
    <x v="1"/>
    <x v="6"/>
    <x v="2871"/>
    <x v="2867"/>
  </r>
  <r>
    <x v="2872"/>
    <x v="2871"/>
    <x v="2870"/>
    <n v="3000"/>
    <n v="0"/>
    <x v="2"/>
    <x v="0"/>
    <s v="USD"/>
    <x v="2868"/>
    <x v="2872"/>
    <b v="0"/>
    <n v="0"/>
    <x v="1"/>
    <x v="6"/>
    <x v="109"/>
    <e v="#DIV/0!"/>
    <x v="1"/>
    <x v="6"/>
    <x v="2872"/>
    <x v="2868"/>
  </r>
  <r>
    <x v="2873"/>
    <x v="2872"/>
    <x v="2871"/>
    <n v="2500"/>
    <n v="953"/>
    <x v="2"/>
    <x v="0"/>
    <s v="USD"/>
    <x v="2869"/>
    <x v="2873"/>
    <b v="0"/>
    <n v="8"/>
    <x v="1"/>
    <x v="6"/>
    <x v="2156"/>
    <n v="119.125"/>
    <x v="1"/>
    <x v="6"/>
    <x v="2873"/>
    <x v="2869"/>
  </r>
  <r>
    <x v="2874"/>
    <x v="2873"/>
    <x v="2872"/>
    <n v="5000"/>
    <n v="271"/>
    <x v="2"/>
    <x v="0"/>
    <s v="USD"/>
    <x v="2870"/>
    <x v="2874"/>
    <b v="0"/>
    <n v="3"/>
    <x v="1"/>
    <x v="6"/>
    <x v="1656"/>
    <n v="90.333333333333329"/>
    <x v="1"/>
    <x v="6"/>
    <x v="2874"/>
    <x v="2870"/>
  </r>
  <r>
    <x v="2875"/>
    <x v="2874"/>
    <x v="2873"/>
    <n v="20000"/>
    <n v="7"/>
    <x v="2"/>
    <x v="0"/>
    <s v="USD"/>
    <x v="2871"/>
    <x v="2875"/>
    <b v="0"/>
    <n v="3"/>
    <x v="1"/>
    <x v="6"/>
    <x v="2157"/>
    <n v="2.3333333333333335"/>
    <x v="1"/>
    <x v="6"/>
    <x v="2875"/>
    <x v="2871"/>
  </r>
  <r>
    <x v="2876"/>
    <x v="2875"/>
    <x v="2874"/>
    <n v="150000"/>
    <n v="0"/>
    <x v="2"/>
    <x v="0"/>
    <s v="USD"/>
    <x v="2872"/>
    <x v="2876"/>
    <b v="0"/>
    <n v="0"/>
    <x v="1"/>
    <x v="6"/>
    <x v="109"/>
    <e v="#DIV/0!"/>
    <x v="1"/>
    <x v="6"/>
    <x v="2876"/>
    <x v="2872"/>
  </r>
  <r>
    <x v="2877"/>
    <x v="2876"/>
    <x v="2875"/>
    <n v="6000"/>
    <n v="650"/>
    <x v="2"/>
    <x v="0"/>
    <s v="USD"/>
    <x v="2873"/>
    <x v="2877"/>
    <b v="0"/>
    <n v="6"/>
    <x v="1"/>
    <x v="6"/>
    <x v="2158"/>
    <n v="108.33333333333333"/>
    <x v="1"/>
    <x v="6"/>
    <x v="2877"/>
    <x v="2873"/>
  </r>
  <r>
    <x v="2878"/>
    <x v="2877"/>
    <x v="2876"/>
    <n v="3000"/>
    <n v="63"/>
    <x v="2"/>
    <x v="1"/>
    <s v="GBP"/>
    <x v="2874"/>
    <x v="2878"/>
    <b v="0"/>
    <n v="4"/>
    <x v="1"/>
    <x v="6"/>
    <x v="1153"/>
    <n v="15.75"/>
    <x v="1"/>
    <x v="6"/>
    <x v="2878"/>
    <x v="2874"/>
  </r>
  <r>
    <x v="2879"/>
    <x v="2878"/>
    <x v="2877"/>
    <n v="11200"/>
    <n v="29"/>
    <x v="2"/>
    <x v="0"/>
    <s v="USD"/>
    <x v="2875"/>
    <x v="2879"/>
    <b v="0"/>
    <n v="1"/>
    <x v="1"/>
    <x v="6"/>
    <x v="2159"/>
    <n v="29"/>
    <x v="1"/>
    <x v="6"/>
    <x v="2879"/>
    <x v="2875"/>
  </r>
  <r>
    <x v="2880"/>
    <x v="2879"/>
    <x v="2878"/>
    <n v="12000"/>
    <n v="2800"/>
    <x v="2"/>
    <x v="0"/>
    <s v="USD"/>
    <x v="2876"/>
    <x v="2880"/>
    <b v="0"/>
    <n v="29"/>
    <x v="1"/>
    <x v="6"/>
    <x v="2160"/>
    <n v="96.551724137931032"/>
    <x v="1"/>
    <x v="6"/>
    <x v="2880"/>
    <x v="2876"/>
  </r>
  <r>
    <x v="2881"/>
    <x v="2880"/>
    <x v="2879"/>
    <n v="5500"/>
    <n v="0"/>
    <x v="2"/>
    <x v="0"/>
    <s v="USD"/>
    <x v="2877"/>
    <x v="2881"/>
    <b v="0"/>
    <n v="0"/>
    <x v="1"/>
    <x v="6"/>
    <x v="109"/>
    <e v="#DIV/0!"/>
    <x v="1"/>
    <x v="6"/>
    <x v="2881"/>
    <x v="2877"/>
  </r>
  <r>
    <x v="2882"/>
    <x v="2881"/>
    <x v="2880"/>
    <n v="750"/>
    <n v="252"/>
    <x v="2"/>
    <x v="0"/>
    <s v="USD"/>
    <x v="2878"/>
    <x v="2882"/>
    <b v="0"/>
    <n v="4"/>
    <x v="1"/>
    <x v="6"/>
    <x v="2161"/>
    <n v="63"/>
    <x v="1"/>
    <x v="6"/>
    <x v="2882"/>
    <x v="2878"/>
  </r>
  <r>
    <x v="2883"/>
    <x v="2882"/>
    <x v="2881"/>
    <n v="10000"/>
    <n v="1908"/>
    <x v="2"/>
    <x v="0"/>
    <s v="USD"/>
    <x v="2879"/>
    <x v="2883"/>
    <b v="0"/>
    <n v="5"/>
    <x v="1"/>
    <x v="6"/>
    <x v="2162"/>
    <n v="381.6"/>
    <x v="1"/>
    <x v="6"/>
    <x v="2883"/>
    <x v="2879"/>
  </r>
  <r>
    <x v="2884"/>
    <x v="2883"/>
    <x v="2882"/>
    <n v="45000"/>
    <n v="185"/>
    <x v="2"/>
    <x v="0"/>
    <s v="USD"/>
    <x v="2880"/>
    <x v="2884"/>
    <b v="0"/>
    <n v="4"/>
    <x v="1"/>
    <x v="6"/>
    <x v="2163"/>
    <n v="46.25"/>
    <x v="1"/>
    <x v="6"/>
    <x v="2884"/>
    <x v="2880"/>
  </r>
  <r>
    <x v="2885"/>
    <x v="2884"/>
    <x v="2883"/>
    <n v="400"/>
    <n v="130"/>
    <x v="2"/>
    <x v="0"/>
    <s v="USD"/>
    <x v="2881"/>
    <x v="2885"/>
    <b v="0"/>
    <n v="5"/>
    <x v="1"/>
    <x v="6"/>
    <x v="2164"/>
    <n v="26"/>
    <x v="1"/>
    <x v="6"/>
    <x v="2885"/>
    <x v="2881"/>
  </r>
  <r>
    <x v="2886"/>
    <x v="2885"/>
    <x v="2884"/>
    <n v="200"/>
    <n v="10"/>
    <x v="2"/>
    <x v="0"/>
    <s v="USD"/>
    <x v="2882"/>
    <x v="2886"/>
    <b v="0"/>
    <n v="1"/>
    <x v="1"/>
    <x v="6"/>
    <x v="152"/>
    <n v="10"/>
    <x v="1"/>
    <x v="6"/>
    <x v="2886"/>
    <x v="2882"/>
  </r>
  <r>
    <x v="2887"/>
    <x v="2886"/>
    <x v="2885"/>
    <n v="3000"/>
    <n v="5"/>
    <x v="2"/>
    <x v="0"/>
    <s v="USD"/>
    <x v="2883"/>
    <x v="2887"/>
    <b v="0"/>
    <n v="1"/>
    <x v="1"/>
    <x v="6"/>
    <x v="874"/>
    <n v="5"/>
    <x v="1"/>
    <x v="6"/>
    <x v="2887"/>
    <x v="2883"/>
  </r>
  <r>
    <x v="2888"/>
    <x v="2887"/>
    <x v="2886"/>
    <n v="30000"/>
    <n v="0"/>
    <x v="2"/>
    <x v="0"/>
    <s v="USD"/>
    <x v="2884"/>
    <x v="2888"/>
    <b v="0"/>
    <n v="0"/>
    <x v="1"/>
    <x v="6"/>
    <x v="109"/>
    <e v="#DIV/0!"/>
    <x v="1"/>
    <x v="6"/>
    <x v="2888"/>
    <x v="2884"/>
  </r>
  <r>
    <x v="2889"/>
    <x v="2888"/>
    <x v="2887"/>
    <n v="3000"/>
    <n v="1142"/>
    <x v="2"/>
    <x v="0"/>
    <s v="USD"/>
    <x v="2885"/>
    <x v="2889"/>
    <b v="0"/>
    <n v="14"/>
    <x v="1"/>
    <x v="6"/>
    <x v="2165"/>
    <n v="81.571428571428569"/>
    <x v="1"/>
    <x v="6"/>
    <x v="2889"/>
    <x v="2885"/>
  </r>
  <r>
    <x v="2890"/>
    <x v="2889"/>
    <x v="2888"/>
    <n v="2000"/>
    <n v="21"/>
    <x v="2"/>
    <x v="0"/>
    <s v="USD"/>
    <x v="2886"/>
    <x v="2890"/>
    <b v="0"/>
    <n v="3"/>
    <x v="1"/>
    <x v="6"/>
    <x v="857"/>
    <n v="7"/>
    <x v="1"/>
    <x v="6"/>
    <x v="2890"/>
    <x v="2886"/>
  </r>
  <r>
    <x v="2891"/>
    <x v="2890"/>
    <x v="2889"/>
    <n v="10000"/>
    <n v="273"/>
    <x v="2"/>
    <x v="0"/>
    <s v="USD"/>
    <x v="2887"/>
    <x v="2891"/>
    <b v="0"/>
    <n v="10"/>
    <x v="1"/>
    <x v="6"/>
    <x v="2166"/>
    <n v="27.3"/>
    <x v="1"/>
    <x v="6"/>
    <x v="2891"/>
    <x v="2887"/>
  </r>
  <r>
    <x v="2892"/>
    <x v="2891"/>
    <x v="2890"/>
    <n v="5500"/>
    <n v="500"/>
    <x v="2"/>
    <x v="0"/>
    <s v="USD"/>
    <x v="2888"/>
    <x v="2892"/>
    <b v="0"/>
    <n v="17"/>
    <x v="1"/>
    <x v="6"/>
    <x v="2167"/>
    <n v="29.411764705882351"/>
    <x v="1"/>
    <x v="6"/>
    <x v="2892"/>
    <x v="2888"/>
  </r>
  <r>
    <x v="2893"/>
    <x v="2892"/>
    <x v="2891"/>
    <n v="5000"/>
    <n v="25"/>
    <x v="2"/>
    <x v="0"/>
    <s v="USD"/>
    <x v="2889"/>
    <x v="2893"/>
    <b v="0"/>
    <n v="2"/>
    <x v="1"/>
    <x v="6"/>
    <x v="724"/>
    <n v="12.5"/>
    <x v="1"/>
    <x v="6"/>
    <x v="2893"/>
    <x v="2889"/>
  </r>
  <r>
    <x v="2894"/>
    <x v="2893"/>
    <x v="2892"/>
    <n v="50000"/>
    <n v="0"/>
    <x v="2"/>
    <x v="0"/>
    <s v="USD"/>
    <x v="2890"/>
    <x v="2894"/>
    <b v="0"/>
    <n v="0"/>
    <x v="1"/>
    <x v="6"/>
    <x v="109"/>
    <e v="#DIV/0!"/>
    <x v="1"/>
    <x v="6"/>
    <x v="2894"/>
    <x v="2890"/>
  </r>
  <r>
    <x v="2895"/>
    <x v="2894"/>
    <x v="2893"/>
    <n v="500"/>
    <n v="23"/>
    <x v="2"/>
    <x v="0"/>
    <s v="USD"/>
    <x v="2891"/>
    <x v="2895"/>
    <b v="0"/>
    <n v="4"/>
    <x v="1"/>
    <x v="6"/>
    <x v="2168"/>
    <n v="5.75"/>
    <x v="1"/>
    <x v="6"/>
    <x v="2895"/>
    <x v="2891"/>
  </r>
  <r>
    <x v="2896"/>
    <x v="2895"/>
    <x v="2894"/>
    <n v="3000"/>
    <n v="625"/>
    <x v="2"/>
    <x v="0"/>
    <s v="USD"/>
    <x v="2892"/>
    <x v="2896"/>
    <b v="0"/>
    <n v="12"/>
    <x v="1"/>
    <x v="6"/>
    <x v="2169"/>
    <n v="52.083333333333336"/>
    <x v="1"/>
    <x v="6"/>
    <x v="2896"/>
    <x v="2892"/>
  </r>
  <r>
    <x v="2897"/>
    <x v="2896"/>
    <x v="2895"/>
    <n v="12000"/>
    <n v="550"/>
    <x v="2"/>
    <x v="0"/>
    <s v="USD"/>
    <x v="2893"/>
    <x v="2897"/>
    <b v="0"/>
    <n v="3"/>
    <x v="1"/>
    <x v="6"/>
    <x v="2170"/>
    <n v="183.33333333333334"/>
    <x v="1"/>
    <x v="6"/>
    <x v="2897"/>
    <x v="2893"/>
  </r>
  <r>
    <x v="2898"/>
    <x v="2897"/>
    <x v="2896"/>
    <n v="7500"/>
    <n v="316"/>
    <x v="2"/>
    <x v="0"/>
    <s v="USD"/>
    <x v="2894"/>
    <x v="2898"/>
    <b v="0"/>
    <n v="12"/>
    <x v="1"/>
    <x v="6"/>
    <x v="2171"/>
    <n v="26.333333333333332"/>
    <x v="1"/>
    <x v="6"/>
    <x v="2898"/>
    <x v="2894"/>
  </r>
  <r>
    <x v="2899"/>
    <x v="2898"/>
    <x v="2897"/>
    <n v="10000"/>
    <n v="0"/>
    <x v="2"/>
    <x v="0"/>
    <s v="USD"/>
    <x v="2895"/>
    <x v="2899"/>
    <b v="0"/>
    <n v="0"/>
    <x v="1"/>
    <x v="6"/>
    <x v="109"/>
    <e v="#DIV/0!"/>
    <x v="1"/>
    <x v="6"/>
    <x v="2899"/>
    <x v="2895"/>
  </r>
  <r>
    <x v="2900"/>
    <x v="2899"/>
    <x v="2898"/>
    <n v="5500"/>
    <n v="3405"/>
    <x v="2"/>
    <x v="0"/>
    <s v="USD"/>
    <x v="2896"/>
    <x v="2900"/>
    <b v="0"/>
    <n v="7"/>
    <x v="1"/>
    <x v="6"/>
    <x v="2172"/>
    <n v="486.42857142857144"/>
    <x v="1"/>
    <x v="6"/>
    <x v="2900"/>
    <x v="2896"/>
  </r>
  <r>
    <x v="2901"/>
    <x v="2900"/>
    <x v="2899"/>
    <n v="750"/>
    <n v="6"/>
    <x v="2"/>
    <x v="0"/>
    <s v="USD"/>
    <x v="2897"/>
    <x v="2901"/>
    <b v="0"/>
    <n v="2"/>
    <x v="1"/>
    <x v="6"/>
    <x v="417"/>
    <n v="3"/>
    <x v="1"/>
    <x v="6"/>
    <x v="2901"/>
    <x v="2897"/>
  </r>
  <r>
    <x v="2902"/>
    <x v="2901"/>
    <x v="2900"/>
    <n v="150000"/>
    <n v="25"/>
    <x v="2"/>
    <x v="0"/>
    <s v="USD"/>
    <x v="2898"/>
    <x v="2902"/>
    <b v="0"/>
    <n v="1"/>
    <x v="1"/>
    <x v="6"/>
    <x v="374"/>
    <n v="25"/>
    <x v="1"/>
    <x v="6"/>
    <x v="2902"/>
    <x v="2898"/>
  </r>
  <r>
    <x v="2903"/>
    <x v="2902"/>
    <x v="2901"/>
    <n v="5000"/>
    <n v="39"/>
    <x v="2"/>
    <x v="0"/>
    <s v="USD"/>
    <x v="2899"/>
    <x v="2903"/>
    <b v="0"/>
    <n v="4"/>
    <x v="1"/>
    <x v="6"/>
    <x v="2173"/>
    <n v="9.75"/>
    <x v="1"/>
    <x v="6"/>
    <x v="2903"/>
    <x v="2899"/>
  </r>
  <r>
    <x v="2904"/>
    <x v="2903"/>
    <x v="2902"/>
    <n v="1500"/>
    <n v="75"/>
    <x v="2"/>
    <x v="1"/>
    <s v="GBP"/>
    <x v="2900"/>
    <x v="2904"/>
    <b v="0"/>
    <n v="4"/>
    <x v="1"/>
    <x v="6"/>
    <x v="152"/>
    <n v="18.75"/>
    <x v="1"/>
    <x v="6"/>
    <x v="2904"/>
    <x v="2900"/>
  </r>
  <r>
    <x v="2905"/>
    <x v="2904"/>
    <x v="2903"/>
    <n v="3500"/>
    <n v="622"/>
    <x v="2"/>
    <x v="0"/>
    <s v="USD"/>
    <x v="2901"/>
    <x v="2905"/>
    <b v="0"/>
    <n v="17"/>
    <x v="1"/>
    <x v="6"/>
    <x v="2174"/>
    <n v="36.588235294117645"/>
    <x v="1"/>
    <x v="6"/>
    <x v="2905"/>
    <x v="2901"/>
  </r>
  <r>
    <x v="2906"/>
    <x v="2905"/>
    <x v="2904"/>
    <n v="6000"/>
    <n v="565"/>
    <x v="2"/>
    <x v="0"/>
    <s v="USD"/>
    <x v="2902"/>
    <x v="2906"/>
    <b v="0"/>
    <n v="7"/>
    <x v="1"/>
    <x v="6"/>
    <x v="2175"/>
    <n v="80.714285714285708"/>
    <x v="1"/>
    <x v="6"/>
    <x v="2906"/>
    <x v="2902"/>
  </r>
  <r>
    <x v="2907"/>
    <x v="2906"/>
    <x v="2905"/>
    <n v="2500"/>
    <n v="2"/>
    <x v="2"/>
    <x v="0"/>
    <s v="USD"/>
    <x v="2903"/>
    <x v="2907"/>
    <b v="0"/>
    <n v="2"/>
    <x v="1"/>
    <x v="6"/>
    <x v="123"/>
    <n v="1"/>
    <x v="1"/>
    <x v="6"/>
    <x v="2907"/>
    <x v="2903"/>
  </r>
  <r>
    <x v="2908"/>
    <x v="2907"/>
    <x v="2906"/>
    <n v="9600"/>
    <n v="264"/>
    <x v="2"/>
    <x v="0"/>
    <s v="USD"/>
    <x v="2904"/>
    <x v="2908"/>
    <b v="0"/>
    <n v="5"/>
    <x v="1"/>
    <x v="6"/>
    <x v="178"/>
    <n v="52.8"/>
    <x v="1"/>
    <x v="6"/>
    <x v="2908"/>
    <x v="2904"/>
  </r>
  <r>
    <x v="2909"/>
    <x v="2908"/>
    <x v="2907"/>
    <n v="180000"/>
    <n v="20"/>
    <x v="2"/>
    <x v="0"/>
    <s v="USD"/>
    <x v="2905"/>
    <x v="2909"/>
    <b v="0"/>
    <n v="1"/>
    <x v="1"/>
    <x v="6"/>
    <x v="469"/>
    <n v="20"/>
    <x v="1"/>
    <x v="6"/>
    <x v="2909"/>
    <x v="2905"/>
  </r>
  <r>
    <x v="2910"/>
    <x v="2909"/>
    <x v="2908"/>
    <n v="30000"/>
    <n v="1"/>
    <x v="2"/>
    <x v="1"/>
    <s v="GBP"/>
    <x v="2906"/>
    <x v="2910"/>
    <b v="0"/>
    <n v="1"/>
    <x v="1"/>
    <x v="6"/>
    <x v="372"/>
    <n v="1"/>
    <x v="1"/>
    <x v="6"/>
    <x v="2910"/>
    <x v="2906"/>
  </r>
  <r>
    <x v="2911"/>
    <x v="2910"/>
    <x v="2909"/>
    <n v="1800"/>
    <n v="657"/>
    <x v="2"/>
    <x v="0"/>
    <s v="USD"/>
    <x v="2907"/>
    <x v="2911"/>
    <b v="0"/>
    <n v="14"/>
    <x v="1"/>
    <x v="6"/>
    <x v="2176"/>
    <n v="46.928571428571431"/>
    <x v="1"/>
    <x v="6"/>
    <x v="2911"/>
    <x v="2907"/>
  </r>
  <r>
    <x v="2912"/>
    <x v="2911"/>
    <x v="2910"/>
    <n v="14440"/>
    <n v="2030"/>
    <x v="2"/>
    <x v="0"/>
    <s v="USD"/>
    <x v="2908"/>
    <x v="2912"/>
    <b v="0"/>
    <n v="26"/>
    <x v="1"/>
    <x v="6"/>
    <x v="2177"/>
    <n v="78.07692307692308"/>
    <x v="1"/>
    <x v="6"/>
    <x v="2912"/>
    <x v="2908"/>
  </r>
  <r>
    <x v="2913"/>
    <x v="2912"/>
    <x v="2911"/>
    <n v="10000"/>
    <n v="2"/>
    <x v="2"/>
    <x v="0"/>
    <s v="USD"/>
    <x v="2909"/>
    <x v="2913"/>
    <b v="0"/>
    <n v="2"/>
    <x v="1"/>
    <x v="6"/>
    <x v="459"/>
    <n v="1"/>
    <x v="1"/>
    <x v="6"/>
    <x v="2913"/>
    <x v="2909"/>
  </r>
  <r>
    <x v="2914"/>
    <x v="2913"/>
    <x v="2912"/>
    <n v="25000"/>
    <n v="1"/>
    <x v="2"/>
    <x v="1"/>
    <s v="GBP"/>
    <x v="2910"/>
    <x v="2914"/>
    <b v="0"/>
    <n v="1"/>
    <x v="1"/>
    <x v="6"/>
    <x v="524"/>
    <n v="1"/>
    <x v="1"/>
    <x v="6"/>
    <x v="2914"/>
    <x v="2910"/>
  </r>
  <r>
    <x v="2915"/>
    <x v="2914"/>
    <x v="2913"/>
    <n v="1000"/>
    <n v="611"/>
    <x v="2"/>
    <x v="1"/>
    <s v="GBP"/>
    <x v="2911"/>
    <x v="2915"/>
    <b v="0"/>
    <n v="3"/>
    <x v="1"/>
    <x v="6"/>
    <x v="2178"/>
    <n v="203.66666666666666"/>
    <x v="1"/>
    <x v="6"/>
    <x v="2915"/>
    <x v="2911"/>
  </r>
  <r>
    <x v="2916"/>
    <x v="2915"/>
    <x v="2914"/>
    <n v="1850"/>
    <n v="145"/>
    <x v="2"/>
    <x v="1"/>
    <s v="GBP"/>
    <x v="2912"/>
    <x v="2916"/>
    <b v="0"/>
    <n v="7"/>
    <x v="1"/>
    <x v="6"/>
    <x v="2179"/>
    <n v="20.714285714285715"/>
    <x v="1"/>
    <x v="6"/>
    <x v="2916"/>
    <x v="2912"/>
  </r>
  <r>
    <x v="2917"/>
    <x v="2916"/>
    <x v="2915"/>
    <n v="2000"/>
    <n v="437"/>
    <x v="2"/>
    <x v="0"/>
    <s v="USD"/>
    <x v="2913"/>
    <x v="2917"/>
    <b v="0"/>
    <n v="9"/>
    <x v="1"/>
    <x v="6"/>
    <x v="2180"/>
    <n v="48.555555555555557"/>
    <x v="1"/>
    <x v="6"/>
    <x v="2917"/>
    <x v="2913"/>
  </r>
  <r>
    <x v="2918"/>
    <x v="2917"/>
    <x v="2916"/>
    <n v="5000"/>
    <n v="1362"/>
    <x v="2"/>
    <x v="0"/>
    <s v="USD"/>
    <x v="2914"/>
    <x v="2918"/>
    <b v="0"/>
    <n v="20"/>
    <x v="1"/>
    <x v="6"/>
    <x v="2181"/>
    <n v="68.099999999999994"/>
    <x v="1"/>
    <x v="6"/>
    <x v="2918"/>
    <x v="2914"/>
  </r>
  <r>
    <x v="2919"/>
    <x v="2918"/>
    <x v="2917"/>
    <n v="600"/>
    <n v="51"/>
    <x v="2"/>
    <x v="0"/>
    <s v="USD"/>
    <x v="2915"/>
    <x v="2919"/>
    <b v="0"/>
    <n v="6"/>
    <x v="1"/>
    <x v="6"/>
    <x v="2182"/>
    <n v="8.5"/>
    <x v="1"/>
    <x v="6"/>
    <x v="2919"/>
    <x v="2915"/>
  </r>
  <r>
    <x v="2920"/>
    <x v="2919"/>
    <x v="2918"/>
    <n v="2500"/>
    <n v="671"/>
    <x v="2"/>
    <x v="5"/>
    <s v="CAD"/>
    <x v="2916"/>
    <x v="2920"/>
    <b v="0"/>
    <n v="13"/>
    <x v="1"/>
    <x v="6"/>
    <x v="2183"/>
    <n v="51.615384615384613"/>
    <x v="1"/>
    <x v="6"/>
    <x v="2920"/>
    <x v="2916"/>
  </r>
  <r>
    <x v="2921"/>
    <x v="2920"/>
    <x v="2919"/>
    <n v="100"/>
    <n v="129"/>
    <x v="0"/>
    <x v="0"/>
    <s v="USD"/>
    <x v="2917"/>
    <x v="2921"/>
    <b v="0"/>
    <n v="3"/>
    <x v="0"/>
    <x v="40"/>
    <x v="2184"/>
    <n v="43"/>
    <x v="1"/>
    <x v="35"/>
    <x v="2921"/>
    <x v="2917"/>
  </r>
  <r>
    <x v="2922"/>
    <x v="2921"/>
    <x v="2920"/>
    <n v="500"/>
    <n v="500"/>
    <x v="0"/>
    <x v="1"/>
    <s v="GBP"/>
    <x v="2918"/>
    <x v="2922"/>
    <b v="0"/>
    <n v="6"/>
    <x v="0"/>
    <x v="40"/>
    <x v="31"/>
    <n v="83.333333333333329"/>
    <x v="1"/>
    <x v="35"/>
    <x v="2922"/>
    <x v="2918"/>
  </r>
  <r>
    <x v="2923"/>
    <x v="2922"/>
    <x v="2921"/>
    <n v="300"/>
    <n v="300"/>
    <x v="0"/>
    <x v="0"/>
    <s v="USD"/>
    <x v="2919"/>
    <x v="2923"/>
    <b v="0"/>
    <n v="10"/>
    <x v="0"/>
    <x v="40"/>
    <x v="31"/>
    <n v="30"/>
    <x v="1"/>
    <x v="35"/>
    <x v="2923"/>
    <x v="2919"/>
  </r>
  <r>
    <x v="2924"/>
    <x v="2923"/>
    <x v="2922"/>
    <n v="25000"/>
    <n v="25800"/>
    <x v="0"/>
    <x v="0"/>
    <s v="USD"/>
    <x v="2920"/>
    <x v="2924"/>
    <b v="0"/>
    <n v="147"/>
    <x v="0"/>
    <x v="40"/>
    <x v="1912"/>
    <n v="175.51020408163265"/>
    <x v="1"/>
    <x v="35"/>
    <x v="2924"/>
    <x v="2920"/>
  </r>
  <r>
    <x v="2925"/>
    <x v="2924"/>
    <x v="2923"/>
    <n v="45000"/>
    <n v="46100.69"/>
    <x v="0"/>
    <x v="0"/>
    <s v="USD"/>
    <x v="2921"/>
    <x v="2925"/>
    <b v="0"/>
    <n v="199"/>
    <x v="0"/>
    <x v="40"/>
    <x v="2185"/>
    <n v="231.66175879396985"/>
    <x v="1"/>
    <x v="35"/>
    <x v="2925"/>
    <x v="2921"/>
  </r>
  <r>
    <x v="2926"/>
    <x v="2925"/>
    <x v="2924"/>
    <n v="3000"/>
    <n v="3750"/>
    <x v="0"/>
    <x v="0"/>
    <s v="USD"/>
    <x v="2922"/>
    <x v="2926"/>
    <b v="0"/>
    <n v="50"/>
    <x v="0"/>
    <x v="40"/>
    <x v="1054"/>
    <n v="75"/>
    <x v="1"/>
    <x v="35"/>
    <x v="2926"/>
    <x v="2922"/>
  </r>
  <r>
    <x v="2927"/>
    <x v="2926"/>
    <x v="2925"/>
    <n v="1800"/>
    <n v="2355"/>
    <x v="0"/>
    <x v="0"/>
    <s v="USD"/>
    <x v="2923"/>
    <x v="2927"/>
    <b v="0"/>
    <n v="21"/>
    <x v="0"/>
    <x v="40"/>
    <x v="2186"/>
    <n v="112.14285714285714"/>
    <x v="1"/>
    <x v="35"/>
    <x v="2927"/>
    <x v="2923"/>
  </r>
  <r>
    <x v="2928"/>
    <x v="2927"/>
    <x v="2926"/>
    <n v="1000"/>
    <n v="1000"/>
    <x v="0"/>
    <x v="0"/>
    <s v="USD"/>
    <x v="2924"/>
    <x v="2928"/>
    <b v="0"/>
    <n v="24"/>
    <x v="0"/>
    <x v="40"/>
    <x v="31"/>
    <n v="41.666666666666664"/>
    <x v="1"/>
    <x v="35"/>
    <x v="2928"/>
    <x v="2924"/>
  </r>
  <r>
    <x v="2929"/>
    <x v="2928"/>
    <x v="2927"/>
    <n v="8000"/>
    <n v="8165.55"/>
    <x v="0"/>
    <x v="0"/>
    <s v="USD"/>
    <x v="2925"/>
    <x v="2929"/>
    <b v="0"/>
    <n v="32"/>
    <x v="0"/>
    <x v="40"/>
    <x v="2187"/>
    <n v="255.17343750000001"/>
    <x v="1"/>
    <x v="35"/>
    <x v="2929"/>
    <x v="2925"/>
  </r>
  <r>
    <x v="2930"/>
    <x v="2929"/>
    <x v="2928"/>
    <n v="10000"/>
    <n v="10092"/>
    <x v="0"/>
    <x v="1"/>
    <s v="GBP"/>
    <x v="2926"/>
    <x v="2930"/>
    <b v="0"/>
    <n v="62"/>
    <x v="0"/>
    <x v="40"/>
    <x v="2188"/>
    <n v="162.7741935483871"/>
    <x v="1"/>
    <x v="35"/>
    <x v="2930"/>
    <x v="2926"/>
  </r>
  <r>
    <x v="2931"/>
    <x v="2930"/>
    <x v="2929"/>
    <n v="750"/>
    <n v="795"/>
    <x v="0"/>
    <x v="5"/>
    <s v="CAD"/>
    <x v="2927"/>
    <x v="2931"/>
    <b v="0"/>
    <n v="9"/>
    <x v="0"/>
    <x v="40"/>
    <x v="938"/>
    <n v="88.333333333333329"/>
    <x v="1"/>
    <x v="35"/>
    <x v="2931"/>
    <x v="2927"/>
  </r>
  <r>
    <x v="2932"/>
    <x v="2931"/>
    <x v="2930"/>
    <n v="3100"/>
    <n v="3258"/>
    <x v="0"/>
    <x v="2"/>
    <s v="AUD"/>
    <x v="2928"/>
    <x v="2932"/>
    <b v="0"/>
    <n v="38"/>
    <x v="0"/>
    <x v="40"/>
    <x v="2189"/>
    <n v="85.736842105263165"/>
    <x v="1"/>
    <x v="35"/>
    <x v="2932"/>
    <x v="2928"/>
  </r>
  <r>
    <x v="2933"/>
    <x v="2932"/>
    <x v="2931"/>
    <n v="2500"/>
    <n v="2569"/>
    <x v="0"/>
    <x v="0"/>
    <s v="USD"/>
    <x v="2929"/>
    <x v="2933"/>
    <b v="0"/>
    <n v="54"/>
    <x v="0"/>
    <x v="40"/>
    <x v="2190"/>
    <n v="47.574074074074076"/>
    <x v="1"/>
    <x v="35"/>
    <x v="2933"/>
    <x v="2929"/>
  </r>
  <r>
    <x v="2934"/>
    <x v="2933"/>
    <x v="2932"/>
    <n v="2500"/>
    <n v="2700"/>
    <x v="0"/>
    <x v="5"/>
    <s v="CAD"/>
    <x v="2930"/>
    <x v="2934"/>
    <b v="0"/>
    <n v="37"/>
    <x v="0"/>
    <x v="40"/>
    <x v="1277"/>
    <n v="72.972972972972968"/>
    <x v="1"/>
    <x v="35"/>
    <x v="2934"/>
    <x v="2930"/>
  </r>
  <r>
    <x v="2935"/>
    <x v="2934"/>
    <x v="2933"/>
    <n v="3500"/>
    <n v="3531"/>
    <x v="0"/>
    <x v="0"/>
    <s v="USD"/>
    <x v="2931"/>
    <x v="2935"/>
    <b v="0"/>
    <n v="39"/>
    <x v="0"/>
    <x v="40"/>
    <x v="2191"/>
    <n v="90.538461538461533"/>
    <x v="1"/>
    <x v="35"/>
    <x v="2935"/>
    <x v="2931"/>
  </r>
  <r>
    <x v="2936"/>
    <x v="2935"/>
    <x v="2934"/>
    <n v="1000"/>
    <n v="1280"/>
    <x v="0"/>
    <x v="0"/>
    <s v="USD"/>
    <x v="2932"/>
    <x v="2936"/>
    <b v="0"/>
    <n v="34"/>
    <x v="0"/>
    <x v="40"/>
    <x v="602"/>
    <n v="37.647058823529413"/>
    <x v="1"/>
    <x v="35"/>
    <x v="2936"/>
    <x v="2932"/>
  </r>
  <r>
    <x v="2937"/>
    <x v="2936"/>
    <x v="2935"/>
    <n v="1500"/>
    <n v="2000"/>
    <x v="0"/>
    <x v="1"/>
    <s v="GBP"/>
    <x v="2933"/>
    <x v="2937"/>
    <b v="0"/>
    <n v="55"/>
    <x v="0"/>
    <x v="40"/>
    <x v="25"/>
    <n v="36.363636363636367"/>
    <x v="1"/>
    <x v="35"/>
    <x v="2937"/>
    <x v="2933"/>
  </r>
  <r>
    <x v="2938"/>
    <x v="2937"/>
    <x v="2936"/>
    <n v="4000"/>
    <n v="4055"/>
    <x v="0"/>
    <x v="0"/>
    <s v="USD"/>
    <x v="2934"/>
    <x v="2938"/>
    <b v="0"/>
    <n v="32"/>
    <x v="0"/>
    <x v="40"/>
    <x v="300"/>
    <n v="126.71875"/>
    <x v="1"/>
    <x v="35"/>
    <x v="2938"/>
    <x v="2934"/>
  </r>
  <r>
    <x v="2939"/>
    <x v="2938"/>
    <x v="2937"/>
    <n v="8000"/>
    <n v="8230"/>
    <x v="0"/>
    <x v="0"/>
    <s v="USD"/>
    <x v="2935"/>
    <x v="2939"/>
    <b v="0"/>
    <n v="25"/>
    <x v="0"/>
    <x v="40"/>
    <x v="2192"/>
    <n v="329.2"/>
    <x v="1"/>
    <x v="35"/>
    <x v="2939"/>
    <x v="2935"/>
  </r>
  <r>
    <x v="2940"/>
    <x v="2939"/>
    <x v="2938"/>
    <n v="2500"/>
    <n v="2681"/>
    <x v="0"/>
    <x v="0"/>
    <s v="USD"/>
    <x v="2936"/>
    <x v="2940"/>
    <b v="0"/>
    <n v="33"/>
    <x v="0"/>
    <x v="40"/>
    <x v="2193"/>
    <n v="81.242424242424249"/>
    <x v="1"/>
    <x v="35"/>
    <x v="2940"/>
    <x v="2936"/>
  </r>
  <r>
    <x v="2941"/>
    <x v="2940"/>
    <x v="2939"/>
    <n v="25000"/>
    <n v="1"/>
    <x v="2"/>
    <x v="0"/>
    <s v="USD"/>
    <x v="2937"/>
    <x v="2941"/>
    <b v="0"/>
    <n v="1"/>
    <x v="1"/>
    <x v="38"/>
    <x v="524"/>
    <n v="1"/>
    <x v="1"/>
    <x v="33"/>
    <x v="2941"/>
    <x v="2937"/>
  </r>
  <r>
    <x v="2942"/>
    <x v="2941"/>
    <x v="2940"/>
    <n v="200000"/>
    <n v="40850"/>
    <x v="2"/>
    <x v="5"/>
    <s v="CAD"/>
    <x v="2938"/>
    <x v="2942"/>
    <b v="0"/>
    <n v="202"/>
    <x v="1"/>
    <x v="38"/>
    <x v="2194"/>
    <n v="202.22772277227722"/>
    <x v="1"/>
    <x v="33"/>
    <x v="2942"/>
    <x v="2938"/>
  </r>
  <r>
    <x v="2943"/>
    <x v="2942"/>
    <x v="2941"/>
    <n v="3000"/>
    <n v="0"/>
    <x v="2"/>
    <x v="0"/>
    <s v="USD"/>
    <x v="2939"/>
    <x v="2943"/>
    <b v="0"/>
    <n v="0"/>
    <x v="1"/>
    <x v="38"/>
    <x v="109"/>
    <e v="#DIV/0!"/>
    <x v="1"/>
    <x v="33"/>
    <x v="2943"/>
    <x v="2939"/>
  </r>
  <r>
    <x v="2944"/>
    <x v="2943"/>
    <x v="2942"/>
    <n v="10000"/>
    <n v="100"/>
    <x v="2"/>
    <x v="0"/>
    <s v="USD"/>
    <x v="2940"/>
    <x v="2944"/>
    <b v="0"/>
    <n v="1"/>
    <x v="1"/>
    <x v="38"/>
    <x v="460"/>
    <n v="100"/>
    <x v="1"/>
    <x v="33"/>
    <x v="2944"/>
    <x v="2940"/>
  </r>
  <r>
    <x v="2945"/>
    <x v="2944"/>
    <x v="2943"/>
    <n v="50000"/>
    <n v="0"/>
    <x v="2"/>
    <x v="0"/>
    <s v="USD"/>
    <x v="2941"/>
    <x v="2945"/>
    <b v="0"/>
    <n v="0"/>
    <x v="1"/>
    <x v="38"/>
    <x v="109"/>
    <e v="#DIV/0!"/>
    <x v="1"/>
    <x v="33"/>
    <x v="2945"/>
    <x v="2941"/>
  </r>
  <r>
    <x v="2946"/>
    <x v="2945"/>
    <x v="2944"/>
    <n v="2000"/>
    <n v="2"/>
    <x v="2"/>
    <x v="1"/>
    <s v="GBP"/>
    <x v="2942"/>
    <x v="2946"/>
    <b v="0"/>
    <n v="2"/>
    <x v="1"/>
    <x v="38"/>
    <x v="370"/>
    <n v="1"/>
    <x v="1"/>
    <x v="33"/>
    <x v="2946"/>
    <x v="2942"/>
  </r>
  <r>
    <x v="2947"/>
    <x v="2946"/>
    <x v="2945"/>
    <n v="25000"/>
    <n v="1072"/>
    <x v="2"/>
    <x v="0"/>
    <s v="USD"/>
    <x v="2943"/>
    <x v="2947"/>
    <b v="0"/>
    <n v="13"/>
    <x v="1"/>
    <x v="38"/>
    <x v="2195"/>
    <n v="82.461538461538467"/>
    <x v="1"/>
    <x v="33"/>
    <x v="2947"/>
    <x v="2943"/>
  </r>
  <r>
    <x v="2948"/>
    <x v="2947"/>
    <x v="2946"/>
    <n v="500000"/>
    <n v="24"/>
    <x v="2"/>
    <x v="0"/>
    <s v="USD"/>
    <x v="2944"/>
    <x v="2948"/>
    <b v="0"/>
    <n v="9"/>
    <x v="1"/>
    <x v="38"/>
    <x v="2196"/>
    <n v="2.6666666666666665"/>
    <x v="1"/>
    <x v="33"/>
    <x v="2948"/>
    <x v="2944"/>
  </r>
  <r>
    <x v="2949"/>
    <x v="2948"/>
    <x v="2947"/>
    <n v="1000"/>
    <n v="25"/>
    <x v="2"/>
    <x v="0"/>
    <s v="USD"/>
    <x v="2945"/>
    <x v="2949"/>
    <b v="0"/>
    <n v="2"/>
    <x v="1"/>
    <x v="38"/>
    <x v="453"/>
    <n v="12.5"/>
    <x v="1"/>
    <x v="33"/>
    <x v="2949"/>
    <x v="2945"/>
  </r>
  <r>
    <x v="2950"/>
    <x v="2949"/>
    <x v="2948"/>
    <n v="5000000"/>
    <n v="0"/>
    <x v="2"/>
    <x v="0"/>
    <s v="USD"/>
    <x v="2946"/>
    <x v="2950"/>
    <b v="0"/>
    <n v="0"/>
    <x v="1"/>
    <x v="38"/>
    <x v="109"/>
    <e v="#DIV/0!"/>
    <x v="1"/>
    <x v="33"/>
    <x v="2950"/>
    <x v="2946"/>
  </r>
  <r>
    <x v="2951"/>
    <x v="2950"/>
    <x v="2949"/>
    <n v="50000"/>
    <n v="1096"/>
    <x v="1"/>
    <x v="0"/>
    <s v="USD"/>
    <x v="2947"/>
    <x v="2951"/>
    <b v="0"/>
    <n v="58"/>
    <x v="1"/>
    <x v="38"/>
    <x v="2197"/>
    <n v="18.896551724137932"/>
    <x v="1"/>
    <x v="33"/>
    <x v="2951"/>
    <x v="2947"/>
  </r>
  <r>
    <x v="2952"/>
    <x v="2951"/>
    <x v="2950"/>
    <n v="20000"/>
    <n v="1605"/>
    <x v="1"/>
    <x v="0"/>
    <s v="USD"/>
    <x v="2948"/>
    <x v="2952"/>
    <b v="0"/>
    <n v="8"/>
    <x v="1"/>
    <x v="38"/>
    <x v="2198"/>
    <n v="200.625"/>
    <x v="1"/>
    <x v="33"/>
    <x v="2952"/>
    <x v="2948"/>
  </r>
  <r>
    <x v="2953"/>
    <x v="2952"/>
    <x v="2951"/>
    <n v="400000"/>
    <n v="605"/>
    <x v="1"/>
    <x v="0"/>
    <s v="USD"/>
    <x v="2949"/>
    <x v="2953"/>
    <b v="0"/>
    <n v="3"/>
    <x v="1"/>
    <x v="38"/>
    <x v="2199"/>
    <n v="201.66666666666666"/>
    <x v="1"/>
    <x v="33"/>
    <x v="2953"/>
    <x v="2949"/>
  </r>
  <r>
    <x v="2954"/>
    <x v="2953"/>
    <x v="2952"/>
    <n v="15000"/>
    <n v="0"/>
    <x v="1"/>
    <x v="0"/>
    <s v="USD"/>
    <x v="2950"/>
    <x v="2954"/>
    <b v="0"/>
    <n v="0"/>
    <x v="1"/>
    <x v="38"/>
    <x v="109"/>
    <e v="#DIV/0!"/>
    <x v="1"/>
    <x v="33"/>
    <x v="2954"/>
    <x v="2950"/>
  </r>
  <r>
    <x v="2955"/>
    <x v="2954"/>
    <x v="2953"/>
    <n v="1200"/>
    <n v="715"/>
    <x v="1"/>
    <x v="0"/>
    <s v="USD"/>
    <x v="2951"/>
    <x v="2955"/>
    <b v="0"/>
    <n v="11"/>
    <x v="1"/>
    <x v="38"/>
    <x v="2200"/>
    <n v="65"/>
    <x v="1"/>
    <x v="33"/>
    <x v="2955"/>
    <x v="2951"/>
  </r>
  <r>
    <x v="2956"/>
    <x v="2955"/>
    <x v="2954"/>
    <n v="7900"/>
    <n v="1322"/>
    <x v="1"/>
    <x v="0"/>
    <s v="USD"/>
    <x v="2952"/>
    <x v="2956"/>
    <b v="0"/>
    <n v="20"/>
    <x v="1"/>
    <x v="38"/>
    <x v="2201"/>
    <n v="66.099999999999994"/>
    <x v="1"/>
    <x v="33"/>
    <x v="2956"/>
    <x v="2952"/>
  </r>
  <r>
    <x v="2957"/>
    <x v="2956"/>
    <x v="2955"/>
    <n v="15000"/>
    <n v="280"/>
    <x v="1"/>
    <x v="0"/>
    <s v="USD"/>
    <x v="2953"/>
    <x v="2957"/>
    <b v="0"/>
    <n v="3"/>
    <x v="1"/>
    <x v="38"/>
    <x v="2202"/>
    <n v="93.333333333333329"/>
    <x v="1"/>
    <x v="33"/>
    <x v="2957"/>
    <x v="2953"/>
  </r>
  <r>
    <x v="2958"/>
    <x v="2957"/>
    <x v="2956"/>
    <n v="80000"/>
    <n v="0"/>
    <x v="1"/>
    <x v="0"/>
    <s v="USD"/>
    <x v="2954"/>
    <x v="2958"/>
    <b v="0"/>
    <n v="0"/>
    <x v="1"/>
    <x v="38"/>
    <x v="109"/>
    <e v="#DIV/0!"/>
    <x v="1"/>
    <x v="33"/>
    <x v="2958"/>
    <x v="2954"/>
  </r>
  <r>
    <x v="2959"/>
    <x v="2958"/>
    <x v="2957"/>
    <n v="10000"/>
    <n v="0"/>
    <x v="1"/>
    <x v="1"/>
    <s v="GBP"/>
    <x v="2955"/>
    <x v="2959"/>
    <b v="0"/>
    <n v="0"/>
    <x v="1"/>
    <x v="38"/>
    <x v="109"/>
    <e v="#DIV/0!"/>
    <x v="1"/>
    <x v="33"/>
    <x v="2959"/>
    <x v="2955"/>
  </r>
  <r>
    <x v="2960"/>
    <x v="2959"/>
    <x v="2958"/>
    <n v="30000000"/>
    <n v="0"/>
    <x v="1"/>
    <x v="0"/>
    <s v="USD"/>
    <x v="2956"/>
    <x v="2960"/>
    <b v="0"/>
    <n v="0"/>
    <x v="1"/>
    <x v="38"/>
    <x v="109"/>
    <e v="#DIV/0!"/>
    <x v="1"/>
    <x v="33"/>
    <x v="2960"/>
    <x v="2956"/>
  </r>
  <r>
    <x v="2961"/>
    <x v="2960"/>
    <x v="2959"/>
    <n v="5000"/>
    <n v="5481"/>
    <x v="0"/>
    <x v="0"/>
    <s v="USD"/>
    <x v="2957"/>
    <x v="2961"/>
    <b v="0"/>
    <n v="108"/>
    <x v="0"/>
    <x v="6"/>
    <x v="2203"/>
    <n v="50.75"/>
    <x v="1"/>
    <x v="6"/>
    <x v="2961"/>
    <x v="2957"/>
  </r>
  <r>
    <x v="2962"/>
    <x v="2961"/>
    <x v="2960"/>
    <n v="1000"/>
    <n v="1218"/>
    <x v="0"/>
    <x v="0"/>
    <s v="USD"/>
    <x v="2958"/>
    <x v="2962"/>
    <b v="0"/>
    <n v="20"/>
    <x v="0"/>
    <x v="6"/>
    <x v="662"/>
    <n v="60.9"/>
    <x v="1"/>
    <x v="6"/>
    <x v="2962"/>
    <x v="2958"/>
  </r>
  <r>
    <x v="2963"/>
    <x v="2962"/>
    <x v="2961"/>
    <n v="10000"/>
    <n v="10685"/>
    <x v="0"/>
    <x v="0"/>
    <s v="USD"/>
    <x v="2959"/>
    <x v="2963"/>
    <b v="0"/>
    <n v="98"/>
    <x v="0"/>
    <x v="6"/>
    <x v="2204"/>
    <n v="109.03061224489795"/>
    <x v="1"/>
    <x v="6"/>
    <x v="2963"/>
    <x v="2959"/>
  </r>
  <r>
    <x v="2964"/>
    <x v="2963"/>
    <x v="2962"/>
    <n v="5000"/>
    <n v="5035.6899999999996"/>
    <x v="0"/>
    <x v="0"/>
    <s v="USD"/>
    <x v="2960"/>
    <x v="2964"/>
    <b v="0"/>
    <n v="196"/>
    <x v="0"/>
    <x v="6"/>
    <x v="2205"/>
    <n v="25.692295918367346"/>
    <x v="1"/>
    <x v="6"/>
    <x v="2964"/>
    <x v="2960"/>
  </r>
  <r>
    <x v="2965"/>
    <x v="2964"/>
    <x v="2963"/>
    <n v="1500"/>
    <n v="1635"/>
    <x v="0"/>
    <x v="0"/>
    <s v="USD"/>
    <x v="2961"/>
    <x v="2965"/>
    <b v="0"/>
    <n v="39"/>
    <x v="0"/>
    <x v="6"/>
    <x v="2206"/>
    <n v="41.92307692307692"/>
    <x v="1"/>
    <x v="6"/>
    <x v="2965"/>
    <x v="2961"/>
  </r>
  <r>
    <x v="2966"/>
    <x v="2965"/>
    <x v="2964"/>
    <n v="10000"/>
    <n v="11363"/>
    <x v="0"/>
    <x v="0"/>
    <s v="USD"/>
    <x v="2962"/>
    <x v="2966"/>
    <b v="0"/>
    <n v="128"/>
    <x v="0"/>
    <x v="6"/>
    <x v="2207"/>
    <n v="88.7734375"/>
    <x v="1"/>
    <x v="6"/>
    <x v="2966"/>
    <x v="2962"/>
  </r>
  <r>
    <x v="2967"/>
    <x v="2966"/>
    <x v="2965"/>
    <n v="5000"/>
    <n v="5696"/>
    <x v="0"/>
    <x v="0"/>
    <s v="USD"/>
    <x v="2963"/>
    <x v="2967"/>
    <b v="0"/>
    <n v="71"/>
    <x v="0"/>
    <x v="6"/>
    <x v="2208"/>
    <n v="80.225352112676063"/>
    <x v="1"/>
    <x v="6"/>
    <x v="2967"/>
    <x v="2963"/>
  </r>
  <r>
    <x v="2968"/>
    <x v="2967"/>
    <x v="2966"/>
    <n v="3500"/>
    <n v="3710"/>
    <x v="0"/>
    <x v="0"/>
    <s v="USD"/>
    <x v="2964"/>
    <x v="2968"/>
    <b v="0"/>
    <n v="47"/>
    <x v="0"/>
    <x v="6"/>
    <x v="938"/>
    <n v="78.936170212765958"/>
    <x v="1"/>
    <x v="6"/>
    <x v="2968"/>
    <x v="2964"/>
  </r>
  <r>
    <x v="2969"/>
    <x v="2968"/>
    <x v="2967"/>
    <n v="1000"/>
    <n v="1625"/>
    <x v="0"/>
    <x v="5"/>
    <s v="CAD"/>
    <x v="2965"/>
    <x v="2969"/>
    <b v="0"/>
    <n v="17"/>
    <x v="0"/>
    <x v="6"/>
    <x v="2209"/>
    <n v="95.588235294117652"/>
    <x v="1"/>
    <x v="6"/>
    <x v="2969"/>
    <x v="2965"/>
  </r>
  <r>
    <x v="2970"/>
    <x v="2969"/>
    <x v="2968"/>
    <n v="6000"/>
    <n v="6360"/>
    <x v="0"/>
    <x v="0"/>
    <s v="USD"/>
    <x v="2966"/>
    <x v="2970"/>
    <b v="0"/>
    <n v="91"/>
    <x v="0"/>
    <x v="6"/>
    <x v="938"/>
    <n v="69.890109890109883"/>
    <x v="1"/>
    <x v="6"/>
    <x v="2970"/>
    <x v="2966"/>
  </r>
  <r>
    <x v="2971"/>
    <x v="2970"/>
    <x v="2969"/>
    <n v="3200"/>
    <n v="3205"/>
    <x v="0"/>
    <x v="0"/>
    <s v="USD"/>
    <x v="2967"/>
    <x v="2971"/>
    <b v="0"/>
    <n v="43"/>
    <x v="0"/>
    <x v="6"/>
    <x v="2210"/>
    <n v="74.534883720930239"/>
    <x v="1"/>
    <x v="6"/>
    <x v="2971"/>
    <x v="2967"/>
  </r>
  <r>
    <x v="2972"/>
    <x v="2971"/>
    <x v="2970"/>
    <n v="2000"/>
    <n v="2107"/>
    <x v="0"/>
    <x v="0"/>
    <s v="USD"/>
    <x v="2968"/>
    <x v="2972"/>
    <b v="0"/>
    <n v="17"/>
    <x v="0"/>
    <x v="6"/>
    <x v="2211"/>
    <n v="123.94117647058823"/>
    <x v="1"/>
    <x v="6"/>
    <x v="2972"/>
    <x v="2968"/>
  </r>
  <r>
    <x v="2973"/>
    <x v="2972"/>
    <x v="2971"/>
    <n v="5000"/>
    <n v="8740"/>
    <x v="0"/>
    <x v="0"/>
    <s v="USD"/>
    <x v="2969"/>
    <x v="2973"/>
    <b v="0"/>
    <n v="33"/>
    <x v="0"/>
    <x v="6"/>
    <x v="2212"/>
    <n v="264.84848484848487"/>
    <x v="1"/>
    <x v="6"/>
    <x v="2973"/>
    <x v="2969"/>
  </r>
  <r>
    <x v="2974"/>
    <x v="2973"/>
    <x v="2972"/>
    <n v="5000"/>
    <n v="5100"/>
    <x v="0"/>
    <x v="0"/>
    <s v="USD"/>
    <x v="2970"/>
    <x v="2974"/>
    <b v="0"/>
    <n v="87"/>
    <x v="0"/>
    <x v="6"/>
    <x v="607"/>
    <n v="58.620689655172413"/>
    <x v="1"/>
    <x v="6"/>
    <x v="2974"/>
    <x v="2970"/>
  </r>
  <r>
    <x v="2975"/>
    <x v="2974"/>
    <x v="2973"/>
    <n v="8000"/>
    <n v="8010"/>
    <x v="0"/>
    <x v="0"/>
    <s v="USD"/>
    <x v="2971"/>
    <x v="2975"/>
    <b v="0"/>
    <n v="113"/>
    <x v="0"/>
    <x v="6"/>
    <x v="2213"/>
    <n v="70.884955752212392"/>
    <x v="1"/>
    <x v="6"/>
    <x v="2975"/>
    <x v="2971"/>
  </r>
  <r>
    <x v="2976"/>
    <x v="2975"/>
    <x v="2974"/>
    <n v="70"/>
    <n v="120"/>
    <x v="0"/>
    <x v="1"/>
    <s v="GBP"/>
    <x v="2972"/>
    <x v="2976"/>
    <b v="0"/>
    <n v="14"/>
    <x v="0"/>
    <x v="6"/>
    <x v="2214"/>
    <n v="8.5714285714285712"/>
    <x v="1"/>
    <x v="6"/>
    <x v="2976"/>
    <x v="2972"/>
  </r>
  <r>
    <x v="2977"/>
    <x v="2976"/>
    <x v="2975"/>
    <n v="3000"/>
    <n v="3407"/>
    <x v="0"/>
    <x v="0"/>
    <s v="USD"/>
    <x v="2973"/>
    <x v="2977"/>
    <b v="0"/>
    <n v="30"/>
    <x v="0"/>
    <x v="6"/>
    <x v="2215"/>
    <n v="113.56666666666666"/>
    <x v="1"/>
    <x v="6"/>
    <x v="2977"/>
    <x v="2973"/>
  </r>
  <r>
    <x v="2978"/>
    <x v="2977"/>
    <x v="2976"/>
    <n v="750"/>
    <n v="971"/>
    <x v="0"/>
    <x v="0"/>
    <s v="USD"/>
    <x v="2974"/>
    <x v="2978"/>
    <b v="0"/>
    <n v="16"/>
    <x v="0"/>
    <x v="6"/>
    <x v="2216"/>
    <n v="60.6875"/>
    <x v="1"/>
    <x v="6"/>
    <x v="2978"/>
    <x v="2974"/>
  </r>
  <r>
    <x v="2979"/>
    <x v="2978"/>
    <x v="2977"/>
    <n v="5000"/>
    <n v="5070"/>
    <x v="0"/>
    <x v="0"/>
    <s v="USD"/>
    <x v="2975"/>
    <x v="2979"/>
    <b v="0"/>
    <n v="46"/>
    <x v="0"/>
    <x v="6"/>
    <x v="578"/>
    <n v="110.21739130434783"/>
    <x v="1"/>
    <x v="6"/>
    <x v="2979"/>
    <x v="2975"/>
  </r>
  <r>
    <x v="2980"/>
    <x v="2979"/>
    <x v="2978"/>
    <n v="3000"/>
    <n v="3275"/>
    <x v="0"/>
    <x v="0"/>
    <s v="USD"/>
    <x v="2976"/>
    <x v="2980"/>
    <b v="0"/>
    <n v="24"/>
    <x v="0"/>
    <x v="6"/>
    <x v="2217"/>
    <n v="136.45833333333334"/>
    <x v="1"/>
    <x v="6"/>
    <x v="2980"/>
    <x v="2976"/>
  </r>
  <r>
    <x v="2981"/>
    <x v="2980"/>
    <x v="2979"/>
    <n v="4000"/>
    <n v="5157"/>
    <x v="0"/>
    <x v="17"/>
    <s v="EUR"/>
    <x v="2977"/>
    <x v="2981"/>
    <b v="1"/>
    <n v="97"/>
    <x v="0"/>
    <x v="38"/>
    <x v="2218"/>
    <n v="53.164948453608247"/>
    <x v="1"/>
    <x v="33"/>
    <x v="2981"/>
    <x v="2977"/>
  </r>
  <r>
    <x v="2982"/>
    <x v="2981"/>
    <x v="2980"/>
    <n v="5000"/>
    <n v="5103"/>
    <x v="0"/>
    <x v="1"/>
    <s v="GBP"/>
    <x v="2978"/>
    <x v="2982"/>
    <b v="1"/>
    <n v="59"/>
    <x v="0"/>
    <x v="38"/>
    <x v="2219"/>
    <n v="86.491525423728817"/>
    <x v="1"/>
    <x v="33"/>
    <x v="2982"/>
    <x v="2978"/>
  </r>
  <r>
    <x v="2983"/>
    <x v="2982"/>
    <x v="2981"/>
    <n v="116000"/>
    <n v="169985.91"/>
    <x v="0"/>
    <x v="0"/>
    <s v="USD"/>
    <x v="2979"/>
    <x v="2983"/>
    <b v="1"/>
    <n v="1095"/>
    <x v="0"/>
    <x v="38"/>
    <x v="2220"/>
    <n v="155.23827397260274"/>
    <x v="1"/>
    <x v="33"/>
    <x v="2983"/>
    <x v="2979"/>
  </r>
  <r>
    <x v="2984"/>
    <x v="2983"/>
    <x v="2982"/>
    <n v="25000"/>
    <n v="25088"/>
    <x v="0"/>
    <x v="0"/>
    <s v="USD"/>
    <x v="2980"/>
    <x v="2984"/>
    <b v="1"/>
    <n v="218"/>
    <x v="0"/>
    <x v="38"/>
    <x v="2221"/>
    <n v="115.08256880733946"/>
    <x v="1"/>
    <x v="33"/>
    <x v="2984"/>
    <x v="2980"/>
  </r>
  <r>
    <x v="2985"/>
    <x v="2984"/>
    <x v="2983"/>
    <n v="10000"/>
    <n v="12165"/>
    <x v="0"/>
    <x v="4"/>
    <s v="NZD"/>
    <x v="2981"/>
    <x v="2985"/>
    <b v="0"/>
    <n v="111"/>
    <x v="0"/>
    <x v="38"/>
    <x v="2222"/>
    <n v="109.5945945945946"/>
    <x v="1"/>
    <x v="33"/>
    <x v="2985"/>
    <x v="2981"/>
  </r>
  <r>
    <x v="2986"/>
    <x v="2985"/>
    <x v="2984"/>
    <n v="2400"/>
    <n v="2532"/>
    <x v="0"/>
    <x v="1"/>
    <s v="GBP"/>
    <x v="2982"/>
    <x v="2986"/>
    <b v="0"/>
    <n v="56"/>
    <x v="0"/>
    <x v="38"/>
    <x v="269"/>
    <n v="45.214285714285715"/>
    <x v="1"/>
    <x v="33"/>
    <x v="2986"/>
    <x v="2982"/>
  </r>
  <r>
    <x v="2987"/>
    <x v="2986"/>
    <x v="2985"/>
    <n v="25000"/>
    <n v="27600.2"/>
    <x v="0"/>
    <x v="0"/>
    <s v="USD"/>
    <x v="2983"/>
    <x v="2987"/>
    <b v="0"/>
    <n v="265"/>
    <x v="0"/>
    <x v="38"/>
    <x v="2223"/>
    <n v="104.15169811320754"/>
    <x v="1"/>
    <x v="33"/>
    <x v="2987"/>
    <x v="2983"/>
  </r>
  <r>
    <x v="2988"/>
    <x v="2987"/>
    <x v="2986"/>
    <n v="1000"/>
    <n v="1000"/>
    <x v="0"/>
    <x v="1"/>
    <s v="GBP"/>
    <x v="2984"/>
    <x v="2988"/>
    <b v="0"/>
    <n v="28"/>
    <x v="0"/>
    <x v="38"/>
    <x v="31"/>
    <n v="35.714285714285715"/>
    <x v="1"/>
    <x v="33"/>
    <x v="2988"/>
    <x v="2984"/>
  </r>
  <r>
    <x v="2989"/>
    <x v="2988"/>
    <x v="2987"/>
    <n v="20000"/>
    <n v="35307"/>
    <x v="0"/>
    <x v="0"/>
    <s v="USD"/>
    <x v="2985"/>
    <x v="2989"/>
    <b v="0"/>
    <n v="364"/>
    <x v="0"/>
    <x v="38"/>
    <x v="2224"/>
    <n v="96.997252747252745"/>
    <x v="1"/>
    <x v="33"/>
    <x v="2989"/>
    <x v="2985"/>
  </r>
  <r>
    <x v="2990"/>
    <x v="2989"/>
    <x v="2988"/>
    <n v="10000"/>
    <n v="10000"/>
    <x v="0"/>
    <x v="0"/>
    <s v="USD"/>
    <x v="2986"/>
    <x v="2990"/>
    <b v="0"/>
    <n v="27"/>
    <x v="0"/>
    <x v="38"/>
    <x v="31"/>
    <n v="370.37037037037038"/>
    <x v="1"/>
    <x v="33"/>
    <x v="2990"/>
    <x v="2986"/>
  </r>
  <r>
    <x v="2991"/>
    <x v="2990"/>
    <x v="2989"/>
    <n v="8500"/>
    <n v="8780"/>
    <x v="0"/>
    <x v="0"/>
    <s v="USD"/>
    <x v="2987"/>
    <x v="2991"/>
    <b v="0"/>
    <n v="93"/>
    <x v="0"/>
    <x v="38"/>
    <x v="2225"/>
    <n v="94.408602150537632"/>
    <x v="1"/>
    <x v="33"/>
    <x v="2991"/>
    <x v="2987"/>
  </r>
  <r>
    <x v="2992"/>
    <x v="2991"/>
    <x v="2990"/>
    <n v="3000"/>
    <n v="3135"/>
    <x v="0"/>
    <x v="0"/>
    <s v="USD"/>
    <x v="2988"/>
    <x v="2992"/>
    <b v="0"/>
    <n v="64"/>
    <x v="0"/>
    <x v="38"/>
    <x v="2226"/>
    <n v="48.984375"/>
    <x v="1"/>
    <x v="33"/>
    <x v="2992"/>
    <x v="2988"/>
  </r>
  <r>
    <x v="2993"/>
    <x v="2992"/>
    <x v="2991"/>
    <n v="1000"/>
    <n v="1003"/>
    <x v="0"/>
    <x v="0"/>
    <s v="USD"/>
    <x v="2989"/>
    <x v="2993"/>
    <b v="0"/>
    <n v="22"/>
    <x v="0"/>
    <x v="38"/>
    <x v="2227"/>
    <n v="45.590909090909093"/>
    <x v="1"/>
    <x v="33"/>
    <x v="2993"/>
    <x v="2989"/>
  </r>
  <r>
    <x v="2994"/>
    <x v="2993"/>
    <x v="2992"/>
    <n v="300"/>
    <n v="1373.24"/>
    <x v="0"/>
    <x v="1"/>
    <s v="GBP"/>
    <x v="2990"/>
    <x v="2994"/>
    <b v="0"/>
    <n v="59"/>
    <x v="0"/>
    <x v="38"/>
    <x v="2228"/>
    <n v="23.275254237288134"/>
    <x v="1"/>
    <x v="33"/>
    <x v="2994"/>
    <x v="2990"/>
  </r>
  <r>
    <x v="2995"/>
    <x v="2994"/>
    <x v="2993"/>
    <n v="15000"/>
    <n v="15744"/>
    <x v="0"/>
    <x v="0"/>
    <s v="USD"/>
    <x v="2991"/>
    <x v="2995"/>
    <b v="0"/>
    <n v="249"/>
    <x v="0"/>
    <x v="38"/>
    <x v="2229"/>
    <n v="63.2289156626506"/>
    <x v="1"/>
    <x v="33"/>
    <x v="2995"/>
    <x v="2991"/>
  </r>
  <r>
    <x v="2996"/>
    <x v="2995"/>
    <x v="2994"/>
    <n v="35000"/>
    <n v="60180"/>
    <x v="0"/>
    <x v="0"/>
    <s v="USD"/>
    <x v="2992"/>
    <x v="2996"/>
    <b v="0"/>
    <n v="392"/>
    <x v="0"/>
    <x v="38"/>
    <x v="2230"/>
    <n v="153.5204081632653"/>
    <x v="1"/>
    <x v="33"/>
    <x v="2996"/>
    <x v="2992"/>
  </r>
  <r>
    <x v="2997"/>
    <x v="2996"/>
    <x v="2995"/>
    <n v="10000"/>
    <n v="10373"/>
    <x v="0"/>
    <x v="0"/>
    <s v="USD"/>
    <x v="2993"/>
    <x v="2997"/>
    <b v="0"/>
    <n v="115"/>
    <x v="0"/>
    <x v="38"/>
    <x v="2231"/>
    <n v="90.2"/>
    <x v="1"/>
    <x v="33"/>
    <x v="2997"/>
    <x v="2993"/>
  </r>
  <r>
    <x v="2998"/>
    <x v="2997"/>
    <x v="2996"/>
    <n v="50000"/>
    <n v="51514.5"/>
    <x v="0"/>
    <x v="0"/>
    <s v="USD"/>
    <x v="2994"/>
    <x v="2998"/>
    <b v="0"/>
    <n v="433"/>
    <x v="0"/>
    <x v="38"/>
    <x v="2232"/>
    <n v="118.97113163972287"/>
    <x v="1"/>
    <x v="33"/>
    <x v="2998"/>
    <x v="2994"/>
  </r>
  <r>
    <x v="2999"/>
    <x v="2998"/>
    <x v="2997"/>
    <n v="1350"/>
    <n v="1605"/>
    <x v="0"/>
    <x v="0"/>
    <s v="USD"/>
    <x v="807"/>
    <x v="2999"/>
    <b v="0"/>
    <n v="20"/>
    <x v="0"/>
    <x v="38"/>
    <x v="2233"/>
    <n v="80.25"/>
    <x v="1"/>
    <x v="33"/>
    <x v="2999"/>
    <x v="807"/>
  </r>
  <r>
    <x v="3000"/>
    <x v="2999"/>
    <x v="2998"/>
    <n v="500"/>
    <n v="500"/>
    <x v="0"/>
    <x v="0"/>
    <s v="USD"/>
    <x v="2995"/>
    <x v="3000"/>
    <b v="0"/>
    <n v="8"/>
    <x v="0"/>
    <x v="38"/>
    <x v="31"/>
    <n v="62.5"/>
    <x v="1"/>
    <x v="33"/>
    <x v="3000"/>
    <x v="2995"/>
  </r>
  <r>
    <x v="3001"/>
    <x v="3000"/>
    <x v="2999"/>
    <n v="7214"/>
    <n v="22991.01"/>
    <x v="0"/>
    <x v="0"/>
    <s v="USD"/>
    <x v="2996"/>
    <x v="3001"/>
    <b v="0"/>
    <n v="175"/>
    <x v="0"/>
    <x v="38"/>
    <x v="2234"/>
    <n v="131.37719999999999"/>
    <x v="1"/>
    <x v="33"/>
    <x v="3001"/>
    <x v="2996"/>
  </r>
  <r>
    <x v="3002"/>
    <x v="3001"/>
    <x v="3000"/>
    <n v="7000"/>
    <n v="7595.43"/>
    <x v="0"/>
    <x v="0"/>
    <s v="USD"/>
    <x v="2997"/>
    <x v="3002"/>
    <b v="0"/>
    <n v="104"/>
    <x v="0"/>
    <x v="38"/>
    <x v="2235"/>
    <n v="73.032980769230775"/>
    <x v="1"/>
    <x v="33"/>
    <x v="3002"/>
    <x v="2997"/>
  </r>
  <r>
    <x v="3003"/>
    <x v="3002"/>
    <x v="3001"/>
    <n v="3000"/>
    <n v="3035"/>
    <x v="0"/>
    <x v="0"/>
    <s v="USD"/>
    <x v="2998"/>
    <x v="3003"/>
    <b v="0"/>
    <n v="17"/>
    <x v="0"/>
    <x v="38"/>
    <x v="2107"/>
    <n v="178.52941176470588"/>
    <x v="1"/>
    <x v="33"/>
    <x v="3003"/>
    <x v="2998"/>
  </r>
  <r>
    <x v="3004"/>
    <x v="3003"/>
    <x v="3002"/>
    <n v="40000"/>
    <n v="45126"/>
    <x v="0"/>
    <x v="0"/>
    <s v="USD"/>
    <x v="2999"/>
    <x v="3004"/>
    <b v="0"/>
    <n v="277"/>
    <x v="0"/>
    <x v="38"/>
    <x v="2236"/>
    <n v="162.90974729241879"/>
    <x v="1"/>
    <x v="33"/>
    <x v="3004"/>
    <x v="2999"/>
  </r>
  <r>
    <x v="3005"/>
    <x v="3004"/>
    <x v="3003"/>
    <n v="10600"/>
    <n v="12772.6"/>
    <x v="0"/>
    <x v="0"/>
    <s v="USD"/>
    <x v="3000"/>
    <x v="3005"/>
    <b v="0"/>
    <n v="118"/>
    <x v="0"/>
    <x v="38"/>
    <x v="2237"/>
    <n v="108.24237288135593"/>
    <x v="1"/>
    <x v="33"/>
    <x v="3005"/>
    <x v="3000"/>
  </r>
  <r>
    <x v="3006"/>
    <x v="3005"/>
    <x v="3004"/>
    <n v="8000"/>
    <n v="8620"/>
    <x v="0"/>
    <x v="5"/>
    <s v="CAD"/>
    <x v="3001"/>
    <x v="3006"/>
    <b v="0"/>
    <n v="97"/>
    <x v="0"/>
    <x v="38"/>
    <x v="2133"/>
    <n v="88.865979381443296"/>
    <x v="1"/>
    <x v="33"/>
    <x v="3006"/>
    <x v="3001"/>
  </r>
  <r>
    <x v="3007"/>
    <x v="3006"/>
    <x v="3005"/>
    <n v="600"/>
    <n v="1080"/>
    <x v="0"/>
    <x v="0"/>
    <s v="USD"/>
    <x v="3002"/>
    <x v="3007"/>
    <b v="0"/>
    <n v="20"/>
    <x v="0"/>
    <x v="38"/>
    <x v="2238"/>
    <n v="54"/>
    <x v="1"/>
    <x v="33"/>
    <x v="3007"/>
    <x v="3002"/>
  </r>
  <r>
    <x v="3008"/>
    <x v="3007"/>
    <x v="3006"/>
    <n v="3000"/>
    <n v="3035"/>
    <x v="0"/>
    <x v="0"/>
    <s v="USD"/>
    <x v="3003"/>
    <x v="3008"/>
    <b v="0"/>
    <n v="26"/>
    <x v="0"/>
    <x v="38"/>
    <x v="2107"/>
    <n v="116.73076923076923"/>
    <x v="1"/>
    <x v="33"/>
    <x v="3008"/>
    <x v="3003"/>
  </r>
  <r>
    <x v="3009"/>
    <x v="3008"/>
    <x v="3007"/>
    <n v="25000"/>
    <n v="29939"/>
    <x v="0"/>
    <x v="0"/>
    <s v="USD"/>
    <x v="3004"/>
    <x v="3009"/>
    <b v="0"/>
    <n v="128"/>
    <x v="0"/>
    <x v="38"/>
    <x v="2239"/>
    <n v="233.8984375"/>
    <x v="1"/>
    <x v="33"/>
    <x v="3009"/>
    <x v="3004"/>
  </r>
  <r>
    <x v="3010"/>
    <x v="3009"/>
    <x v="3008"/>
    <n v="1500"/>
    <n v="2370"/>
    <x v="0"/>
    <x v="0"/>
    <s v="USD"/>
    <x v="3005"/>
    <x v="3010"/>
    <b v="0"/>
    <n v="15"/>
    <x v="0"/>
    <x v="38"/>
    <x v="2240"/>
    <n v="158"/>
    <x v="1"/>
    <x v="33"/>
    <x v="3010"/>
    <x v="3005"/>
  </r>
  <r>
    <x v="3011"/>
    <x v="3010"/>
    <x v="3009"/>
    <n v="300"/>
    <n v="371"/>
    <x v="0"/>
    <x v="3"/>
    <s v="EUR"/>
    <x v="3006"/>
    <x v="3011"/>
    <b v="0"/>
    <n v="25"/>
    <x v="0"/>
    <x v="38"/>
    <x v="2241"/>
    <n v="14.84"/>
    <x v="1"/>
    <x v="33"/>
    <x v="3011"/>
    <x v="3006"/>
  </r>
  <r>
    <x v="3012"/>
    <x v="3011"/>
    <x v="3010"/>
    <n v="4000"/>
    <n v="4685"/>
    <x v="0"/>
    <x v="0"/>
    <s v="USD"/>
    <x v="3007"/>
    <x v="3012"/>
    <b v="0"/>
    <n v="55"/>
    <x v="0"/>
    <x v="38"/>
    <x v="2242"/>
    <n v="85.181818181818187"/>
    <x v="1"/>
    <x v="33"/>
    <x v="3012"/>
    <x v="3007"/>
  </r>
  <r>
    <x v="3013"/>
    <x v="3012"/>
    <x v="3011"/>
    <n v="10000"/>
    <n v="15696"/>
    <x v="0"/>
    <x v="0"/>
    <s v="USD"/>
    <x v="3008"/>
    <x v="3013"/>
    <b v="0"/>
    <n v="107"/>
    <x v="0"/>
    <x v="38"/>
    <x v="2243"/>
    <n v="146.69158878504672"/>
    <x v="1"/>
    <x v="33"/>
    <x v="3013"/>
    <x v="3008"/>
  </r>
  <r>
    <x v="3014"/>
    <x v="3013"/>
    <x v="3012"/>
    <n v="25000"/>
    <n v="28276"/>
    <x v="0"/>
    <x v="0"/>
    <s v="USD"/>
    <x v="3009"/>
    <x v="3014"/>
    <b v="0"/>
    <n v="557"/>
    <x v="0"/>
    <x v="38"/>
    <x v="2244"/>
    <n v="50.764811490125673"/>
    <x v="1"/>
    <x v="33"/>
    <x v="3014"/>
    <x v="3009"/>
  </r>
  <r>
    <x v="3015"/>
    <x v="3014"/>
    <x v="3013"/>
    <n v="3400"/>
    <n v="3508"/>
    <x v="0"/>
    <x v="0"/>
    <s v="USD"/>
    <x v="3010"/>
    <x v="3015"/>
    <b v="0"/>
    <n v="40"/>
    <x v="0"/>
    <x v="38"/>
    <x v="2245"/>
    <n v="87.7"/>
    <x v="1"/>
    <x v="33"/>
    <x v="3015"/>
    <x v="3010"/>
  </r>
  <r>
    <x v="3016"/>
    <x v="3015"/>
    <x v="3014"/>
    <n v="8500"/>
    <n v="8722"/>
    <x v="0"/>
    <x v="0"/>
    <s v="USD"/>
    <x v="3011"/>
    <x v="3016"/>
    <b v="0"/>
    <n v="36"/>
    <x v="0"/>
    <x v="38"/>
    <x v="2246"/>
    <n v="242.27777777777777"/>
    <x v="1"/>
    <x v="33"/>
    <x v="3016"/>
    <x v="3011"/>
  </r>
  <r>
    <x v="3017"/>
    <x v="3016"/>
    <x v="3015"/>
    <n v="22000"/>
    <n v="23285"/>
    <x v="0"/>
    <x v="0"/>
    <s v="USD"/>
    <x v="3012"/>
    <x v="3017"/>
    <b v="0"/>
    <n v="159"/>
    <x v="0"/>
    <x v="38"/>
    <x v="2247"/>
    <n v="146.44654088050314"/>
    <x v="1"/>
    <x v="33"/>
    <x v="3017"/>
    <x v="3012"/>
  </r>
  <r>
    <x v="3018"/>
    <x v="3017"/>
    <x v="3016"/>
    <n v="4200"/>
    <n v="4230"/>
    <x v="0"/>
    <x v="6"/>
    <s v="EUR"/>
    <x v="3013"/>
    <x v="3018"/>
    <b v="0"/>
    <n v="41"/>
    <x v="0"/>
    <x v="38"/>
    <x v="2248"/>
    <n v="103.17073170731707"/>
    <x v="1"/>
    <x v="33"/>
    <x v="3018"/>
    <x v="3013"/>
  </r>
  <r>
    <x v="3019"/>
    <x v="3018"/>
    <x v="3017"/>
    <n v="15000"/>
    <n v="18185"/>
    <x v="0"/>
    <x v="0"/>
    <s v="USD"/>
    <x v="3014"/>
    <x v="3019"/>
    <b v="0"/>
    <n v="226"/>
    <x v="0"/>
    <x v="38"/>
    <x v="2249"/>
    <n v="80.464601769911511"/>
    <x v="1"/>
    <x v="33"/>
    <x v="3019"/>
    <x v="3014"/>
  </r>
  <r>
    <x v="3020"/>
    <x v="3019"/>
    <x v="3018"/>
    <n v="7000"/>
    <n v="7040"/>
    <x v="0"/>
    <x v="0"/>
    <s v="USD"/>
    <x v="3015"/>
    <x v="3020"/>
    <b v="0"/>
    <n v="30"/>
    <x v="0"/>
    <x v="38"/>
    <x v="2250"/>
    <n v="234.66666666666666"/>
    <x v="1"/>
    <x v="33"/>
    <x v="3020"/>
    <x v="3015"/>
  </r>
  <r>
    <x v="3021"/>
    <x v="3020"/>
    <x v="3019"/>
    <n v="4500"/>
    <n v="5221"/>
    <x v="0"/>
    <x v="0"/>
    <s v="USD"/>
    <x v="3016"/>
    <x v="3021"/>
    <b v="0"/>
    <n v="103"/>
    <x v="0"/>
    <x v="38"/>
    <x v="2251"/>
    <n v="50.689320388349515"/>
    <x v="1"/>
    <x v="33"/>
    <x v="3021"/>
    <x v="3016"/>
  </r>
  <r>
    <x v="3022"/>
    <x v="3021"/>
    <x v="3020"/>
    <n v="10000"/>
    <n v="10088"/>
    <x v="0"/>
    <x v="0"/>
    <s v="USD"/>
    <x v="3017"/>
    <x v="3022"/>
    <b v="0"/>
    <n v="62"/>
    <x v="0"/>
    <x v="38"/>
    <x v="2252"/>
    <n v="162.70967741935485"/>
    <x v="1"/>
    <x v="33"/>
    <x v="3022"/>
    <x v="3017"/>
  </r>
  <r>
    <x v="3023"/>
    <x v="3022"/>
    <x v="3021"/>
    <n v="700"/>
    <n v="721"/>
    <x v="0"/>
    <x v="1"/>
    <s v="GBP"/>
    <x v="3018"/>
    <x v="3023"/>
    <b v="0"/>
    <n v="6"/>
    <x v="0"/>
    <x v="38"/>
    <x v="288"/>
    <n v="120.16666666666667"/>
    <x v="1"/>
    <x v="33"/>
    <x v="3023"/>
    <x v="3018"/>
  </r>
  <r>
    <x v="3024"/>
    <x v="3023"/>
    <x v="3022"/>
    <n v="5000"/>
    <n v="12321"/>
    <x v="0"/>
    <x v="0"/>
    <s v="USD"/>
    <x v="3019"/>
    <x v="3024"/>
    <b v="0"/>
    <n v="182"/>
    <x v="0"/>
    <x v="38"/>
    <x v="2253"/>
    <n v="67.697802197802204"/>
    <x v="1"/>
    <x v="33"/>
    <x v="3024"/>
    <x v="3019"/>
  </r>
  <r>
    <x v="3025"/>
    <x v="3024"/>
    <x v="3023"/>
    <n v="2500"/>
    <n v="7555"/>
    <x v="0"/>
    <x v="1"/>
    <s v="GBP"/>
    <x v="3020"/>
    <x v="3025"/>
    <b v="0"/>
    <n v="145"/>
    <x v="0"/>
    <x v="38"/>
    <x v="2254"/>
    <n v="52.103448275862071"/>
    <x v="1"/>
    <x v="33"/>
    <x v="3025"/>
    <x v="3020"/>
  </r>
  <r>
    <x v="3026"/>
    <x v="3025"/>
    <x v="3024"/>
    <n v="900"/>
    <n v="1290"/>
    <x v="0"/>
    <x v="1"/>
    <s v="GBP"/>
    <x v="3021"/>
    <x v="3026"/>
    <b v="0"/>
    <n v="25"/>
    <x v="0"/>
    <x v="38"/>
    <x v="2255"/>
    <n v="51.6"/>
    <x v="1"/>
    <x v="33"/>
    <x v="3026"/>
    <x v="3021"/>
  </r>
  <r>
    <x v="3027"/>
    <x v="3026"/>
    <x v="3025"/>
    <n v="40000"/>
    <n v="52576"/>
    <x v="0"/>
    <x v="0"/>
    <s v="USD"/>
    <x v="3022"/>
    <x v="3027"/>
    <b v="0"/>
    <n v="320"/>
    <x v="0"/>
    <x v="38"/>
    <x v="2256"/>
    <n v="164.3"/>
    <x v="1"/>
    <x v="33"/>
    <x v="3027"/>
    <x v="3022"/>
  </r>
  <r>
    <x v="3028"/>
    <x v="3027"/>
    <x v="3026"/>
    <n v="5000"/>
    <n v="8401"/>
    <x v="0"/>
    <x v="0"/>
    <s v="USD"/>
    <x v="3023"/>
    <x v="3028"/>
    <b v="0"/>
    <n v="99"/>
    <x v="0"/>
    <x v="38"/>
    <x v="2257"/>
    <n v="84.858585858585855"/>
    <x v="1"/>
    <x v="33"/>
    <x v="3028"/>
    <x v="3023"/>
  </r>
  <r>
    <x v="3029"/>
    <x v="3028"/>
    <x v="3027"/>
    <n v="30000"/>
    <n v="32903"/>
    <x v="0"/>
    <x v="0"/>
    <s v="USD"/>
    <x v="3024"/>
    <x v="3029"/>
    <b v="0"/>
    <n v="348"/>
    <x v="0"/>
    <x v="38"/>
    <x v="2258"/>
    <n v="94.548850574712645"/>
    <x v="1"/>
    <x v="33"/>
    <x v="3029"/>
    <x v="3024"/>
  </r>
  <r>
    <x v="3030"/>
    <x v="3029"/>
    <x v="3028"/>
    <n v="1750"/>
    <n v="1867"/>
    <x v="0"/>
    <x v="0"/>
    <s v="USD"/>
    <x v="3025"/>
    <x v="3030"/>
    <b v="0"/>
    <n v="41"/>
    <x v="0"/>
    <x v="38"/>
    <x v="2259"/>
    <n v="45.536585365853661"/>
    <x v="1"/>
    <x v="33"/>
    <x v="3030"/>
    <x v="3025"/>
  </r>
  <r>
    <x v="3031"/>
    <x v="3030"/>
    <x v="3029"/>
    <n v="1500"/>
    <n v="1500"/>
    <x v="0"/>
    <x v="0"/>
    <s v="USD"/>
    <x v="3026"/>
    <x v="3031"/>
    <b v="0"/>
    <n v="29"/>
    <x v="0"/>
    <x v="38"/>
    <x v="31"/>
    <n v="51.724137931034484"/>
    <x v="1"/>
    <x v="33"/>
    <x v="3031"/>
    <x v="3026"/>
  </r>
  <r>
    <x v="3032"/>
    <x v="3031"/>
    <x v="3030"/>
    <n v="1000"/>
    <n v="1272"/>
    <x v="0"/>
    <x v="0"/>
    <s v="USD"/>
    <x v="3027"/>
    <x v="3032"/>
    <b v="0"/>
    <n v="25"/>
    <x v="0"/>
    <x v="38"/>
    <x v="66"/>
    <n v="50.88"/>
    <x v="1"/>
    <x v="33"/>
    <x v="3032"/>
    <x v="3027"/>
  </r>
  <r>
    <x v="3033"/>
    <x v="3032"/>
    <x v="3031"/>
    <n v="3000"/>
    <n v="4396"/>
    <x v="0"/>
    <x v="0"/>
    <s v="USD"/>
    <x v="3028"/>
    <x v="3033"/>
    <b v="0"/>
    <n v="23"/>
    <x v="0"/>
    <x v="38"/>
    <x v="2260"/>
    <n v="191.13043478260869"/>
    <x v="1"/>
    <x v="33"/>
    <x v="3033"/>
    <x v="3028"/>
  </r>
  <r>
    <x v="3034"/>
    <x v="3033"/>
    <x v="3032"/>
    <n v="100000"/>
    <n v="112536"/>
    <x v="0"/>
    <x v="0"/>
    <s v="USD"/>
    <x v="3029"/>
    <x v="3034"/>
    <b v="0"/>
    <n v="1260"/>
    <x v="0"/>
    <x v="38"/>
    <x v="2261"/>
    <n v="89.314285714285717"/>
    <x v="1"/>
    <x v="33"/>
    <x v="3034"/>
    <x v="3029"/>
  </r>
  <r>
    <x v="3035"/>
    <x v="3034"/>
    <x v="3033"/>
    <n v="25000"/>
    <n v="27196.71"/>
    <x v="0"/>
    <x v="0"/>
    <s v="USD"/>
    <x v="3030"/>
    <x v="3035"/>
    <b v="0"/>
    <n v="307"/>
    <x v="0"/>
    <x v="38"/>
    <x v="2262"/>
    <n v="88.588631921824103"/>
    <x v="1"/>
    <x v="33"/>
    <x v="3035"/>
    <x v="3030"/>
  </r>
  <r>
    <x v="3036"/>
    <x v="3035"/>
    <x v="3034"/>
    <n v="25000"/>
    <n v="31683"/>
    <x v="0"/>
    <x v="0"/>
    <s v="USD"/>
    <x v="3031"/>
    <x v="3036"/>
    <b v="0"/>
    <n v="329"/>
    <x v="0"/>
    <x v="38"/>
    <x v="2263"/>
    <n v="96.300911854103347"/>
    <x v="1"/>
    <x v="33"/>
    <x v="3036"/>
    <x v="3031"/>
  </r>
  <r>
    <x v="3037"/>
    <x v="3036"/>
    <x v="3035"/>
    <n v="500"/>
    <n v="1066"/>
    <x v="0"/>
    <x v="0"/>
    <s v="USD"/>
    <x v="3032"/>
    <x v="3037"/>
    <b v="0"/>
    <n v="32"/>
    <x v="0"/>
    <x v="38"/>
    <x v="2264"/>
    <n v="33.3125"/>
    <x v="1"/>
    <x v="33"/>
    <x v="3037"/>
    <x v="3032"/>
  </r>
  <r>
    <x v="3038"/>
    <x v="3037"/>
    <x v="3036"/>
    <n v="1000"/>
    <n v="1005"/>
    <x v="0"/>
    <x v="0"/>
    <s v="USD"/>
    <x v="3033"/>
    <x v="3038"/>
    <b v="0"/>
    <n v="27"/>
    <x v="0"/>
    <x v="38"/>
    <x v="10"/>
    <n v="37.222222222222221"/>
    <x v="1"/>
    <x v="33"/>
    <x v="3038"/>
    <x v="3033"/>
  </r>
  <r>
    <x v="3039"/>
    <x v="3038"/>
    <x v="3037"/>
    <n v="20000"/>
    <n v="21742.78"/>
    <x v="0"/>
    <x v="0"/>
    <s v="USD"/>
    <x v="3034"/>
    <x v="3039"/>
    <b v="0"/>
    <n v="236"/>
    <x v="0"/>
    <x v="38"/>
    <x v="2265"/>
    <n v="92.130423728813554"/>
    <x v="1"/>
    <x v="33"/>
    <x v="3039"/>
    <x v="3034"/>
  </r>
  <r>
    <x v="3040"/>
    <x v="3039"/>
    <x v="3038"/>
    <n v="3000"/>
    <n v="3225"/>
    <x v="0"/>
    <x v="0"/>
    <s v="USD"/>
    <x v="3035"/>
    <x v="3040"/>
    <b v="0"/>
    <n v="42"/>
    <x v="0"/>
    <x v="38"/>
    <x v="1881"/>
    <n v="76.785714285714292"/>
    <x v="1"/>
    <x v="33"/>
    <x v="3040"/>
    <x v="3035"/>
  </r>
  <r>
    <x v="3041"/>
    <x v="3040"/>
    <x v="3039"/>
    <n v="8300"/>
    <n v="9170"/>
    <x v="0"/>
    <x v="0"/>
    <s v="USD"/>
    <x v="3036"/>
    <x v="3041"/>
    <b v="0"/>
    <n v="95"/>
    <x v="0"/>
    <x v="38"/>
    <x v="2266"/>
    <n v="96.526315789473685"/>
    <x v="1"/>
    <x v="33"/>
    <x v="3041"/>
    <x v="3036"/>
  </r>
  <r>
    <x v="3042"/>
    <x v="3041"/>
    <x v="3040"/>
    <n v="1500"/>
    <n v="1920"/>
    <x v="0"/>
    <x v="1"/>
    <s v="GBP"/>
    <x v="3037"/>
    <x v="3042"/>
    <b v="0"/>
    <n v="37"/>
    <x v="0"/>
    <x v="38"/>
    <x v="602"/>
    <n v="51.891891891891895"/>
    <x v="1"/>
    <x v="33"/>
    <x v="3042"/>
    <x v="3037"/>
  </r>
  <r>
    <x v="3043"/>
    <x v="3042"/>
    <x v="3041"/>
    <n v="15000"/>
    <n v="16501"/>
    <x v="0"/>
    <x v="5"/>
    <s v="CAD"/>
    <x v="3038"/>
    <x v="3043"/>
    <b v="0"/>
    <n v="128"/>
    <x v="0"/>
    <x v="38"/>
    <x v="2267"/>
    <n v="128.9140625"/>
    <x v="1"/>
    <x v="33"/>
    <x v="3043"/>
    <x v="3038"/>
  </r>
  <r>
    <x v="3044"/>
    <x v="3043"/>
    <x v="3042"/>
    <n v="12000"/>
    <n v="13121"/>
    <x v="0"/>
    <x v="0"/>
    <s v="USD"/>
    <x v="3039"/>
    <x v="3044"/>
    <b v="0"/>
    <n v="156"/>
    <x v="0"/>
    <x v="38"/>
    <x v="2268"/>
    <n v="84.108974358974365"/>
    <x v="1"/>
    <x v="33"/>
    <x v="3044"/>
    <x v="3039"/>
  </r>
  <r>
    <x v="3045"/>
    <x v="3044"/>
    <x v="3043"/>
    <n v="4000"/>
    <n v="5308.26"/>
    <x v="0"/>
    <x v="0"/>
    <s v="USD"/>
    <x v="3040"/>
    <x v="3045"/>
    <b v="0"/>
    <n v="64"/>
    <x v="0"/>
    <x v="38"/>
    <x v="2269"/>
    <n v="82.941562500000003"/>
    <x v="1"/>
    <x v="33"/>
    <x v="3045"/>
    <x v="3040"/>
  </r>
  <r>
    <x v="3046"/>
    <x v="3045"/>
    <x v="3044"/>
    <n v="7900"/>
    <n v="15077"/>
    <x v="0"/>
    <x v="0"/>
    <s v="USD"/>
    <x v="3041"/>
    <x v="3046"/>
    <b v="0"/>
    <n v="58"/>
    <x v="0"/>
    <x v="38"/>
    <x v="2270"/>
    <n v="259.94827586206895"/>
    <x v="1"/>
    <x v="33"/>
    <x v="3046"/>
    <x v="3041"/>
  </r>
  <r>
    <x v="3047"/>
    <x v="3046"/>
    <x v="3045"/>
    <n v="500"/>
    <n v="745"/>
    <x v="0"/>
    <x v="0"/>
    <s v="USD"/>
    <x v="3042"/>
    <x v="3047"/>
    <b v="0"/>
    <n v="20"/>
    <x v="0"/>
    <x v="38"/>
    <x v="2271"/>
    <n v="37.25"/>
    <x v="1"/>
    <x v="33"/>
    <x v="3047"/>
    <x v="3042"/>
  </r>
  <r>
    <x v="3048"/>
    <x v="3047"/>
    <x v="3046"/>
    <n v="5000"/>
    <n v="8320"/>
    <x v="0"/>
    <x v="0"/>
    <s v="USD"/>
    <x v="3043"/>
    <x v="3048"/>
    <b v="0"/>
    <n v="47"/>
    <x v="0"/>
    <x v="38"/>
    <x v="2272"/>
    <n v="177.02127659574469"/>
    <x v="1"/>
    <x v="33"/>
    <x v="3048"/>
    <x v="3043"/>
  </r>
  <r>
    <x v="3049"/>
    <x v="3048"/>
    <x v="3047"/>
    <n v="3750"/>
    <n v="4000"/>
    <x v="0"/>
    <x v="0"/>
    <s v="USD"/>
    <x v="3044"/>
    <x v="3049"/>
    <b v="0"/>
    <n v="54"/>
    <x v="0"/>
    <x v="38"/>
    <x v="313"/>
    <n v="74.074074074074076"/>
    <x v="1"/>
    <x v="33"/>
    <x v="3049"/>
    <x v="3044"/>
  </r>
  <r>
    <x v="3050"/>
    <x v="3049"/>
    <x v="3048"/>
    <n v="600"/>
    <n v="636"/>
    <x v="0"/>
    <x v="0"/>
    <s v="USD"/>
    <x v="3045"/>
    <x v="3050"/>
    <b v="0"/>
    <n v="9"/>
    <x v="0"/>
    <x v="38"/>
    <x v="938"/>
    <n v="70.666666666666671"/>
    <x v="1"/>
    <x v="33"/>
    <x v="3050"/>
    <x v="3045"/>
  </r>
  <r>
    <x v="3051"/>
    <x v="3050"/>
    <x v="3049"/>
    <n v="3500"/>
    <n v="827"/>
    <x v="2"/>
    <x v="1"/>
    <s v="GBP"/>
    <x v="3046"/>
    <x v="3051"/>
    <b v="1"/>
    <n v="35"/>
    <x v="1"/>
    <x v="38"/>
    <x v="2273"/>
    <n v="23.62857142857143"/>
    <x v="1"/>
    <x v="33"/>
    <x v="3051"/>
    <x v="3046"/>
  </r>
  <r>
    <x v="3052"/>
    <x v="3051"/>
    <x v="3050"/>
    <n v="50000"/>
    <n v="75"/>
    <x v="2"/>
    <x v="0"/>
    <s v="USD"/>
    <x v="3047"/>
    <x v="3052"/>
    <b v="0"/>
    <n v="2"/>
    <x v="1"/>
    <x v="38"/>
    <x v="840"/>
    <n v="37.5"/>
    <x v="1"/>
    <x v="33"/>
    <x v="3052"/>
    <x v="3047"/>
  </r>
  <r>
    <x v="3053"/>
    <x v="3052"/>
    <x v="3051"/>
    <n v="10000"/>
    <n v="40"/>
    <x v="2"/>
    <x v="0"/>
    <s v="USD"/>
    <x v="3048"/>
    <x v="3053"/>
    <b v="0"/>
    <n v="3"/>
    <x v="1"/>
    <x v="38"/>
    <x v="177"/>
    <n v="13.333333333333334"/>
    <x v="1"/>
    <x v="33"/>
    <x v="3053"/>
    <x v="3048"/>
  </r>
  <r>
    <x v="3054"/>
    <x v="3053"/>
    <x v="3052"/>
    <n v="300"/>
    <n v="0"/>
    <x v="2"/>
    <x v="0"/>
    <s v="USD"/>
    <x v="3049"/>
    <x v="3054"/>
    <b v="0"/>
    <n v="0"/>
    <x v="1"/>
    <x v="38"/>
    <x v="109"/>
    <e v="#DIV/0!"/>
    <x v="1"/>
    <x v="33"/>
    <x v="3054"/>
    <x v="3049"/>
  </r>
  <r>
    <x v="3055"/>
    <x v="3054"/>
    <x v="3053"/>
    <n v="20000"/>
    <n v="1"/>
    <x v="2"/>
    <x v="0"/>
    <s v="USD"/>
    <x v="3050"/>
    <x v="3055"/>
    <b v="0"/>
    <n v="1"/>
    <x v="1"/>
    <x v="38"/>
    <x v="2274"/>
    <n v="1"/>
    <x v="1"/>
    <x v="33"/>
    <x v="3055"/>
    <x v="3050"/>
  </r>
  <r>
    <x v="3056"/>
    <x v="3055"/>
    <x v="3054"/>
    <n v="25000"/>
    <n v="0"/>
    <x v="2"/>
    <x v="0"/>
    <s v="USD"/>
    <x v="3051"/>
    <x v="3056"/>
    <b v="0"/>
    <n v="0"/>
    <x v="1"/>
    <x v="38"/>
    <x v="109"/>
    <e v="#DIV/0!"/>
    <x v="1"/>
    <x v="33"/>
    <x v="3056"/>
    <x v="3051"/>
  </r>
  <r>
    <x v="3057"/>
    <x v="3056"/>
    <x v="3055"/>
    <n v="50000"/>
    <n v="0"/>
    <x v="2"/>
    <x v="1"/>
    <s v="GBP"/>
    <x v="3052"/>
    <x v="3057"/>
    <b v="0"/>
    <n v="0"/>
    <x v="1"/>
    <x v="38"/>
    <x v="109"/>
    <e v="#DIV/0!"/>
    <x v="1"/>
    <x v="33"/>
    <x v="3057"/>
    <x v="3052"/>
  </r>
  <r>
    <x v="3058"/>
    <x v="3057"/>
    <x v="3056"/>
    <n v="18000"/>
    <n v="3"/>
    <x v="2"/>
    <x v="13"/>
    <s v="EUR"/>
    <x v="3053"/>
    <x v="3058"/>
    <b v="0"/>
    <n v="3"/>
    <x v="1"/>
    <x v="38"/>
    <x v="374"/>
    <n v="1"/>
    <x v="1"/>
    <x v="33"/>
    <x v="3058"/>
    <x v="3053"/>
  </r>
  <r>
    <x v="3059"/>
    <x v="3058"/>
    <x v="3057"/>
    <n v="15000"/>
    <n v="451"/>
    <x v="2"/>
    <x v="0"/>
    <s v="USD"/>
    <x v="3054"/>
    <x v="3059"/>
    <b v="0"/>
    <n v="11"/>
    <x v="1"/>
    <x v="38"/>
    <x v="2275"/>
    <n v="41"/>
    <x v="1"/>
    <x v="33"/>
    <x v="3059"/>
    <x v="3054"/>
  </r>
  <r>
    <x v="3060"/>
    <x v="3059"/>
    <x v="3058"/>
    <n v="220000"/>
    <n v="335"/>
    <x v="2"/>
    <x v="0"/>
    <s v="USD"/>
    <x v="3055"/>
    <x v="3060"/>
    <b v="0"/>
    <n v="6"/>
    <x v="1"/>
    <x v="38"/>
    <x v="2276"/>
    <n v="55.833333333333336"/>
    <x v="1"/>
    <x v="33"/>
    <x v="3060"/>
    <x v="3055"/>
  </r>
  <r>
    <x v="3061"/>
    <x v="3060"/>
    <x v="3059"/>
    <n v="1000000"/>
    <n v="0"/>
    <x v="2"/>
    <x v="0"/>
    <s v="USD"/>
    <x v="3056"/>
    <x v="3061"/>
    <b v="0"/>
    <n v="0"/>
    <x v="1"/>
    <x v="38"/>
    <x v="109"/>
    <e v="#DIV/0!"/>
    <x v="1"/>
    <x v="33"/>
    <x v="3061"/>
    <x v="3056"/>
  </r>
  <r>
    <x v="3062"/>
    <x v="3061"/>
    <x v="3060"/>
    <n v="10000"/>
    <n v="6684"/>
    <x v="2"/>
    <x v="0"/>
    <s v="USD"/>
    <x v="3057"/>
    <x v="3062"/>
    <b v="0"/>
    <n v="67"/>
    <x v="1"/>
    <x v="38"/>
    <x v="2277"/>
    <n v="99.761194029850742"/>
    <x v="1"/>
    <x v="33"/>
    <x v="3062"/>
    <x v="3057"/>
  </r>
  <r>
    <x v="3063"/>
    <x v="3062"/>
    <x v="3061"/>
    <n v="3000"/>
    <n v="587"/>
    <x v="2"/>
    <x v="0"/>
    <s v="USD"/>
    <x v="3058"/>
    <x v="3063"/>
    <b v="0"/>
    <n v="23"/>
    <x v="1"/>
    <x v="38"/>
    <x v="2278"/>
    <n v="25.521739130434781"/>
    <x v="1"/>
    <x v="33"/>
    <x v="3063"/>
    <x v="3058"/>
  </r>
  <r>
    <x v="3064"/>
    <x v="3063"/>
    <x v="3062"/>
    <n v="75000"/>
    <n v="8471"/>
    <x v="2"/>
    <x v="0"/>
    <s v="USD"/>
    <x v="3059"/>
    <x v="3064"/>
    <b v="0"/>
    <n v="72"/>
    <x v="1"/>
    <x v="38"/>
    <x v="2279"/>
    <n v="117.65277777777777"/>
    <x v="1"/>
    <x v="33"/>
    <x v="3064"/>
    <x v="3059"/>
  </r>
  <r>
    <x v="3065"/>
    <x v="3064"/>
    <x v="3063"/>
    <n v="25000"/>
    <n v="10"/>
    <x v="2"/>
    <x v="0"/>
    <s v="USD"/>
    <x v="3060"/>
    <x v="3065"/>
    <b v="0"/>
    <n v="2"/>
    <x v="1"/>
    <x v="38"/>
    <x v="167"/>
    <n v="5"/>
    <x v="1"/>
    <x v="33"/>
    <x v="3065"/>
    <x v="3060"/>
  </r>
  <r>
    <x v="3066"/>
    <x v="3065"/>
    <x v="3064"/>
    <n v="350000"/>
    <n v="41950"/>
    <x v="2"/>
    <x v="2"/>
    <s v="AUD"/>
    <x v="3061"/>
    <x v="3066"/>
    <b v="0"/>
    <n v="15"/>
    <x v="1"/>
    <x v="38"/>
    <x v="2280"/>
    <n v="2796.6666666666665"/>
    <x v="1"/>
    <x v="33"/>
    <x v="3066"/>
    <x v="3061"/>
  </r>
  <r>
    <x v="3067"/>
    <x v="3066"/>
    <x v="3065"/>
    <n v="8000"/>
    <n v="200"/>
    <x v="2"/>
    <x v="4"/>
    <s v="NZD"/>
    <x v="3062"/>
    <x v="3067"/>
    <b v="0"/>
    <n v="1"/>
    <x v="1"/>
    <x v="38"/>
    <x v="453"/>
    <n v="200"/>
    <x v="1"/>
    <x v="33"/>
    <x v="3067"/>
    <x v="3062"/>
  </r>
  <r>
    <x v="3068"/>
    <x v="3067"/>
    <x v="3066"/>
    <n v="250000"/>
    <n v="175"/>
    <x v="2"/>
    <x v="0"/>
    <s v="USD"/>
    <x v="3063"/>
    <x v="3068"/>
    <b v="0"/>
    <n v="2"/>
    <x v="1"/>
    <x v="38"/>
    <x v="2281"/>
    <n v="87.5"/>
    <x v="1"/>
    <x v="33"/>
    <x v="3068"/>
    <x v="3063"/>
  </r>
  <r>
    <x v="3069"/>
    <x v="3068"/>
    <x v="3067"/>
    <n v="1000"/>
    <n v="141"/>
    <x v="2"/>
    <x v="0"/>
    <s v="USD"/>
    <x v="3064"/>
    <x v="3069"/>
    <b v="0"/>
    <n v="7"/>
    <x v="1"/>
    <x v="38"/>
    <x v="2282"/>
    <n v="20.142857142857142"/>
    <x v="1"/>
    <x v="33"/>
    <x v="3069"/>
    <x v="3064"/>
  </r>
  <r>
    <x v="3070"/>
    <x v="3069"/>
    <x v="3068"/>
    <n v="10000"/>
    <n v="334"/>
    <x v="2"/>
    <x v="1"/>
    <s v="GBP"/>
    <x v="3065"/>
    <x v="3070"/>
    <b v="0"/>
    <n v="16"/>
    <x v="1"/>
    <x v="38"/>
    <x v="2283"/>
    <n v="20.875"/>
    <x v="1"/>
    <x v="33"/>
    <x v="3070"/>
    <x v="3065"/>
  </r>
  <r>
    <x v="3071"/>
    <x v="3070"/>
    <x v="3069"/>
    <n v="12000"/>
    <n v="7173"/>
    <x v="2"/>
    <x v="0"/>
    <s v="USD"/>
    <x v="3066"/>
    <x v="3071"/>
    <b v="0"/>
    <n v="117"/>
    <x v="1"/>
    <x v="38"/>
    <x v="2284"/>
    <n v="61.307692307692307"/>
    <x v="1"/>
    <x v="33"/>
    <x v="3071"/>
    <x v="3066"/>
  </r>
  <r>
    <x v="3072"/>
    <x v="3071"/>
    <x v="3070"/>
    <n v="12000"/>
    <n v="2"/>
    <x v="2"/>
    <x v="0"/>
    <s v="USD"/>
    <x v="3067"/>
    <x v="3072"/>
    <b v="0"/>
    <n v="2"/>
    <x v="1"/>
    <x v="38"/>
    <x v="374"/>
    <n v="1"/>
    <x v="1"/>
    <x v="33"/>
    <x v="3072"/>
    <x v="3067"/>
  </r>
  <r>
    <x v="3073"/>
    <x v="3072"/>
    <x v="3071"/>
    <n v="2800000"/>
    <n v="645"/>
    <x v="2"/>
    <x v="0"/>
    <s v="USD"/>
    <x v="3068"/>
    <x v="3073"/>
    <b v="0"/>
    <n v="7"/>
    <x v="1"/>
    <x v="38"/>
    <x v="2285"/>
    <n v="92.142857142857139"/>
    <x v="1"/>
    <x v="33"/>
    <x v="3073"/>
    <x v="3068"/>
  </r>
  <r>
    <x v="3074"/>
    <x v="3073"/>
    <x v="3072"/>
    <n v="25000"/>
    <n v="22"/>
    <x v="2"/>
    <x v="6"/>
    <s v="EUR"/>
    <x v="3069"/>
    <x v="3074"/>
    <b v="0"/>
    <n v="3"/>
    <x v="1"/>
    <x v="38"/>
    <x v="2286"/>
    <n v="7.333333333333333"/>
    <x v="1"/>
    <x v="33"/>
    <x v="3074"/>
    <x v="3069"/>
  </r>
  <r>
    <x v="3075"/>
    <x v="3074"/>
    <x v="3073"/>
    <n v="15000"/>
    <n v="1296"/>
    <x v="2"/>
    <x v="0"/>
    <s v="USD"/>
    <x v="3070"/>
    <x v="3075"/>
    <b v="0"/>
    <n v="20"/>
    <x v="1"/>
    <x v="38"/>
    <x v="2287"/>
    <n v="64.8"/>
    <x v="1"/>
    <x v="33"/>
    <x v="3075"/>
    <x v="3070"/>
  </r>
  <r>
    <x v="3076"/>
    <x v="3075"/>
    <x v="3074"/>
    <n v="10000"/>
    <n v="1506"/>
    <x v="2"/>
    <x v="0"/>
    <s v="USD"/>
    <x v="3071"/>
    <x v="3076"/>
    <b v="0"/>
    <n v="50"/>
    <x v="1"/>
    <x v="38"/>
    <x v="2288"/>
    <n v="30.12"/>
    <x v="1"/>
    <x v="33"/>
    <x v="3076"/>
    <x v="3071"/>
  </r>
  <r>
    <x v="3077"/>
    <x v="3076"/>
    <x v="3075"/>
    <n v="22000"/>
    <n v="105"/>
    <x v="2"/>
    <x v="5"/>
    <s v="CAD"/>
    <x v="3072"/>
    <x v="3077"/>
    <b v="0"/>
    <n v="2"/>
    <x v="1"/>
    <x v="38"/>
    <x v="2289"/>
    <n v="52.5"/>
    <x v="1"/>
    <x v="33"/>
    <x v="3077"/>
    <x v="3072"/>
  </r>
  <r>
    <x v="3078"/>
    <x v="3077"/>
    <x v="3076"/>
    <n v="60000"/>
    <n v="71"/>
    <x v="2"/>
    <x v="0"/>
    <s v="USD"/>
    <x v="3073"/>
    <x v="3078"/>
    <b v="0"/>
    <n v="3"/>
    <x v="1"/>
    <x v="38"/>
    <x v="2290"/>
    <n v="23.666666666666668"/>
    <x v="1"/>
    <x v="33"/>
    <x v="3078"/>
    <x v="3073"/>
  </r>
  <r>
    <x v="3079"/>
    <x v="3078"/>
    <x v="3077"/>
    <n v="1333666"/>
    <n v="11226"/>
    <x v="2"/>
    <x v="0"/>
    <s v="USD"/>
    <x v="3074"/>
    <x v="3079"/>
    <b v="0"/>
    <n v="27"/>
    <x v="1"/>
    <x v="38"/>
    <x v="2291"/>
    <n v="415.77777777777777"/>
    <x v="1"/>
    <x v="33"/>
    <x v="3079"/>
    <x v="3074"/>
  </r>
  <r>
    <x v="3080"/>
    <x v="3079"/>
    <x v="3078"/>
    <n v="2000000"/>
    <n v="376"/>
    <x v="2"/>
    <x v="0"/>
    <s v="USD"/>
    <x v="3075"/>
    <x v="3080"/>
    <b v="0"/>
    <n v="7"/>
    <x v="1"/>
    <x v="38"/>
    <x v="2292"/>
    <n v="53.714285714285715"/>
    <x v="1"/>
    <x v="33"/>
    <x v="3080"/>
    <x v="3075"/>
  </r>
  <r>
    <x v="3081"/>
    <x v="3080"/>
    <x v="3079"/>
    <n v="1000000"/>
    <n v="2103"/>
    <x v="2"/>
    <x v="0"/>
    <s v="USD"/>
    <x v="3076"/>
    <x v="3081"/>
    <b v="0"/>
    <n v="5"/>
    <x v="1"/>
    <x v="38"/>
    <x v="2293"/>
    <n v="420.6"/>
    <x v="1"/>
    <x v="33"/>
    <x v="3081"/>
    <x v="3076"/>
  </r>
  <r>
    <x v="3082"/>
    <x v="3081"/>
    <x v="3080"/>
    <n v="9000"/>
    <n v="0"/>
    <x v="2"/>
    <x v="0"/>
    <s v="USD"/>
    <x v="3077"/>
    <x v="3082"/>
    <b v="0"/>
    <n v="0"/>
    <x v="1"/>
    <x v="38"/>
    <x v="109"/>
    <e v="#DIV/0!"/>
    <x v="1"/>
    <x v="33"/>
    <x v="3082"/>
    <x v="3077"/>
  </r>
  <r>
    <x v="3083"/>
    <x v="3082"/>
    <x v="3081"/>
    <n v="20000"/>
    <n v="56"/>
    <x v="2"/>
    <x v="0"/>
    <s v="USD"/>
    <x v="3078"/>
    <x v="3083"/>
    <b v="0"/>
    <n v="3"/>
    <x v="1"/>
    <x v="38"/>
    <x v="1228"/>
    <n v="18.666666666666668"/>
    <x v="1"/>
    <x v="33"/>
    <x v="3083"/>
    <x v="3078"/>
  </r>
  <r>
    <x v="3084"/>
    <x v="3083"/>
    <x v="3082"/>
    <n v="4059"/>
    <n v="470"/>
    <x v="2"/>
    <x v="0"/>
    <s v="USD"/>
    <x v="3079"/>
    <x v="3084"/>
    <b v="0"/>
    <n v="6"/>
    <x v="1"/>
    <x v="38"/>
    <x v="2294"/>
    <n v="78.333333333333329"/>
    <x v="1"/>
    <x v="33"/>
    <x v="3084"/>
    <x v="3079"/>
  </r>
  <r>
    <x v="3085"/>
    <x v="3084"/>
    <x v="3083"/>
    <n v="25000"/>
    <n v="610"/>
    <x v="2"/>
    <x v="0"/>
    <s v="USD"/>
    <x v="3080"/>
    <x v="3085"/>
    <b v="0"/>
    <n v="9"/>
    <x v="1"/>
    <x v="38"/>
    <x v="2295"/>
    <n v="67.777777777777771"/>
    <x v="1"/>
    <x v="33"/>
    <x v="3085"/>
    <x v="3080"/>
  </r>
  <r>
    <x v="3086"/>
    <x v="3085"/>
    <x v="3084"/>
    <n v="20000"/>
    <n v="50"/>
    <x v="2"/>
    <x v="13"/>
    <s v="EUR"/>
    <x v="3081"/>
    <x v="3086"/>
    <b v="0"/>
    <n v="3"/>
    <x v="1"/>
    <x v="38"/>
    <x v="1161"/>
    <n v="16.666666666666668"/>
    <x v="1"/>
    <x v="33"/>
    <x v="3086"/>
    <x v="3081"/>
  </r>
  <r>
    <x v="3087"/>
    <x v="3086"/>
    <x v="3085"/>
    <n v="20000"/>
    <n v="125"/>
    <x v="2"/>
    <x v="0"/>
    <s v="USD"/>
    <x v="3082"/>
    <x v="3087"/>
    <b v="0"/>
    <n v="2"/>
    <x v="1"/>
    <x v="38"/>
    <x v="895"/>
    <n v="62.5"/>
    <x v="1"/>
    <x v="33"/>
    <x v="3087"/>
    <x v="3082"/>
  </r>
  <r>
    <x v="3088"/>
    <x v="3087"/>
    <x v="3086"/>
    <n v="65000"/>
    <n v="126"/>
    <x v="2"/>
    <x v="0"/>
    <s v="USD"/>
    <x v="3083"/>
    <x v="3088"/>
    <b v="0"/>
    <n v="3"/>
    <x v="1"/>
    <x v="38"/>
    <x v="2296"/>
    <n v="42"/>
    <x v="1"/>
    <x v="33"/>
    <x v="3088"/>
    <x v="3083"/>
  </r>
  <r>
    <x v="3089"/>
    <x v="3088"/>
    <x v="3087"/>
    <n v="25000"/>
    <n v="5854"/>
    <x v="2"/>
    <x v="0"/>
    <s v="USD"/>
    <x v="3084"/>
    <x v="3089"/>
    <b v="0"/>
    <n v="45"/>
    <x v="1"/>
    <x v="38"/>
    <x v="2297"/>
    <n v="130.0888888888889"/>
    <x v="1"/>
    <x v="33"/>
    <x v="3089"/>
    <x v="3084"/>
  </r>
  <r>
    <x v="3090"/>
    <x v="3089"/>
    <x v="3088"/>
    <n v="225000"/>
    <n v="11432"/>
    <x v="2"/>
    <x v="0"/>
    <s v="USD"/>
    <x v="3085"/>
    <x v="3090"/>
    <b v="0"/>
    <n v="9"/>
    <x v="1"/>
    <x v="38"/>
    <x v="2298"/>
    <n v="1270.2222222222222"/>
    <x v="1"/>
    <x v="33"/>
    <x v="3090"/>
    <x v="3085"/>
  </r>
  <r>
    <x v="3091"/>
    <x v="3090"/>
    <x v="3089"/>
    <n v="5000"/>
    <n v="796"/>
    <x v="2"/>
    <x v="0"/>
    <s v="USD"/>
    <x v="3086"/>
    <x v="3091"/>
    <b v="0"/>
    <n v="9"/>
    <x v="1"/>
    <x v="38"/>
    <x v="2299"/>
    <n v="88.444444444444443"/>
    <x v="1"/>
    <x v="33"/>
    <x v="3091"/>
    <x v="3086"/>
  </r>
  <r>
    <x v="3092"/>
    <x v="3091"/>
    <x v="3090"/>
    <n v="100000"/>
    <n v="1183.19"/>
    <x v="2"/>
    <x v="0"/>
    <s v="USD"/>
    <x v="3087"/>
    <x v="3092"/>
    <b v="0"/>
    <n v="21"/>
    <x v="1"/>
    <x v="38"/>
    <x v="2300"/>
    <n v="56.342380952380957"/>
    <x v="1"/>
    <x v="33"/>
    <x v="3092"/>
    <x v="3087"/>
  </r>
  <r>
    <x v="3093"/>
    <x v="3092"/>
    <x v="3091"/>
    <n v="4000"/>
    <n v="910"/>
    <x v="2"/>
    <x v="5"/>
    <s v="CAD"/>
    <x v="2806"/>
    <x v="3093"/>
    <b v="0"/>
    <n v="17"/>
    <x v="1"/>
    <x v="38"/>
    <x v="2301"/>
    <n v="53.529411764705884"/>
    <x v="1"/>
    <x v="33"/>
    <x v="3093"/>
    <x v="2806"/>
  </r>
  <r>
    <x v="3094"/>
    <x v="3093"/>
    <x v="3092"/>
    <n v="100000"/>
    <n v="25"/>
    <x v="2"/>
    <x v="0"/>
    <s v="USD"/>
    <x v="3088"/>
    <x v="3094"/>
    <b v="0"/>
    <n v="1"/>
    <x v="1"/>
    <x v="38"/>
    <x v="1866"/>
    <n v="25"/>
    <x v="1"/>
    <x v="33"/>
    <x v="3094"/>
    <x v="3088"/>
  </r>
  <r>
    <x v="3095"/>
    <x v="3094"/>
    <x v="3093"/>
    <n v="14920"/>
    <n v="50"/>
    <x v="2"/>
    <x v="0"/>
    <s v="USD"/>
    <x v="3089"/>
    <x v="3095"/>
    <b v="0"/>
    <n v="1"/>
    <x v="1"/>
    <x v="38"/>
    <x v="2302"/>
    <n v="50"/>
    <x v="1"/>
    <x v="33"/>
    <x v="3095"/>
    <x v="3089"/>
  </r>
  <r>
    <x v="3096"/>
    <x v="3095"/>
    <x v="3094"/>
    <n v="20000"/>
    <n v="795"/>
    <x v="2"/>
    <x v="0"/>
    <s v="USD"/>
    <x v="3090"/>
    <x v="3096"/>
    <b v="0"/>
    <n v="14"/>
    <x v="1"/>
    <x v="38"/>
    <x v="2303"/>
    <n v="56.785714285714285"/>
    <x v="1"/>
    <x v="33"/>
    <x v="3096"/>
    <x v="3090"/>
  </r>
  <r>
    <x v="3097"/>
    <x v="3096"/>
    <x v="3095"/>
    <n v="10000"/>
    <n v="1715"/>
    <x v="2"/>
    <x v="1"/>
    <s v="GBP"/>
    <x v="3091"/>
    <x v="3097"/>
    <b v="0"/>
    <n v="42"/>
    <x v="1"/>
    <x v="38"/>
    <x v="2304"/>
    <n v="40.833333333333336"/>
    <x v="1"/>
    <x v="33"/>
    <x v="3097"/>
    <x v="3091"/>
  </r>
  <r>
    <x v="3098"/>
    <x v="3097"/>
    <x v="3096"/>
    <n v="48725"/>
    <n v="1758"/>
    <x v="2"/>
    <x v="0"/>
    <s v="USD"/>
    <x v="3092"/>
    <x v="3098"/>
    <b v="0"/>
    <n v="27"/>
    <x v="1"/>
    <x v="38"/>
    <x v="2305"/>
    <n v="65.111111111111114"/>
    <x v="1"/>
    <x v="33"/>
    <x v="3098"/>
    <x v="3092"/>
  </r>
  <r>
    <x v="3099"/>
    <x v="3098"/>
    <x v="3097"/>
    <n v="2000"/>
    <n v="278"/>
    <x v="2"/>
    <x v="0"/>
    <s v="USD"/>
    <x v="3093"/>
    <x v="3099"/>
    <b v="0"/>
    <n v="5"/>
    <x v="1"/>
    <x v="38"/>
    <x v="2306"/>
    <n v="55.6"/>
    <x v="1"/>
    <x v="33"/>
    <x v="3099"/>
    <x v="3093"/>
  </r>
  <r>
    <x v="3100"/>
    <x v="3099"/>
    <x v="3098"/>
    <n v="12000"/>
    <n v="1827"/>
    <x v="2"/>
    <x v="0"/>
    <s v="USD"/>
    <x v="3094"/>
    <x v="3100"/>
    <b v="0"/>
    <n v="13"/>
    <x v="1"/>
    <x v="38"/>
    <x v="2307"/>
    <n v="140.53846153846155"/>
    <x v="1"/>
    <x v="33"/>
    <x v="3100"/>
    <x v="3094"/>
  </r>
  <r>
    <x v="3101"/>
    <x v="3100"/>
    <x v="3099"/>
    <n v="2500"/>
    <n v="300"/>
    <x v="2"/>
    <x v="6"/>
    <s v="EUR"/>
    <x v="3095"/>
    <x v="3101"/>
    <b v="0"/>
    <n v="12"/>
    <x v="1"/>
    <x v="38"/>
    <x v="746"/>
    <n v="25"/>
    <x v="1"/>
    <x v="33"/>
    <x v="3101"/>
    <x v="3095"/>
  </r>
  <r>
    <x v="3102"/>
    <x v="3101"/>
    <x v="3100"/>
    <n v="16000"/>
    <n v="6258"/>
    <x v="2"/>
    <x v="1"/>
    <s v="GBP"/>
    <x v="3096"/>
    <x v="3102"/>
    <b v="0"/>
    <n v="90"/>
    <x v="1"/>
    <x v="38"/>
    <x v="2308"/>
    <n v="69.533333333333331"/>
    <x v="1"/>
    <x v="33"/>
    <x v="3102"/>
    <x v="3096"/>
  </r>
  <r>
    <x v="3103"/>
    <x v="3102"/>
    <x v="3101"/>
    <n v="4100"/>
    <n v="11"/>
    <x v="2"/>
    <x v="0"/>
    <s v="USD"/>
    <x v="3097"/>
    <x v="3103"/>
    <b v="0"/>
    <n v="2"/>
    <x v="1"/>
    <x v="38"/>
    <x v="2309"/>
    <n v="5.5"/>
    <x v="1"/>
    <x v="33"/>
    <x v="3103"/>
    <x v="3097"/>
  </r>
  <r>
    <x v="3104"/>
    <x v="3103"/>
    <x v="3102"/>
    <n v="4000"/>
    <n v="1185"/>
    <x v="2"/>
    <x v="2"/>
    <s v="AUD"/>
    <x v="3098"/>
    <x v="3104"/>
    <b v="0"/>
    <n v="5"/>
    <x v="1"/>
    <x v="38"/>
    <x v="2310"/>
    <n v="237"/>
    <x v="1"/>
    <x v="33"/>
    <x v="3104"/>
    <x v="3098"/>
  </r>
  <r>
    <x v="3105"/>
    <x v="3104"/>
    <x v="3103"/>
    <n v="5845"/>
    <n v="2476"/>
    <x v="2"/>
    <x v="0"/>
    <s v="USD"/>
    <x v="3099"/>
    <x v="3105"/>
    <b v="0"/>
    <n v="31"/>
    <x v="1"/>
    <x v="38"/>
    <x v="2311"/>
    <n v="79.870967741935488"/>
    <x v="1"/>
    <x v="33"/>
    <x v="3105"/>
    <x v="3099"/>
  </r>
  <r>
    <x v="3106"/>
    <x v="3105"/>
    <x v="3104"/>
    <n v="1000"/>
    <n v="41"/>
    <x v="2"/>
    <x v="1"/>
    <s v="GBP"/>
    <x v="3100"/>
    <x v="3106"/>
    <b v="0"/>
    <n v="4"/>
    <x v="1"/>
    <x v="38"/>
    <x v="2312"/>
    <n v="10.25"/>
    <x v="1"/>
    <x v="33"/>
    <x v="3106"/>
    <x v="3100"/>
  </r>
  <r>
    <x v="3107"/>
    <x v="3106"/>
    <x v="3105"/>
    <n v="40000"/>
    <n v="7905"/>
    <x v="2"/>
    <x v="0"/>
    <s v="USD"/>
    <x v="3101"/>
    <x v="3107"/>
    <b v="0"/>
    <n v="29"/>
    <x v="1"/>
    <x v="38"/>
    <x v="2313"/>
    <n v="272.58620689655174"/>
    <x v="1"/>
    <x v="33"/>
    <x v="3107"/>
    <x v="3101"/>
  </r>
  <r>
    <x v="3108"/>
    <x v="3107"/>
    <x v="3106"/>
    <n v="50000"/>
    <n v="26"/>
    <x v="2"/>
    <x v="0"/>
    <s v="USD"/>
    <x v="3102"/>
    <x v="3108"/>
    <b v="0"/>
    <n v="2"/>
    <x v="1"/>
    <x v="38"/>
    <x v="2314"/>
    <n v="13"/>
    <x v="1"/>
    <x v="33"/>
    <x v="3108"/>
    <x v="3102"/>
  </r>
  <r>
    <x v="3109"/>
    <x v="3108"/>
    <x v="3107"/>
    <n v="26500"/>
    <n v="6633"/>
    <x v="2"/>
    <x v="0"/>
    <s v="USD"/>
    <x v="3103"/>
    <x v="3109"/>
    <b v="0"/>
    <n v="114"/>
    <x v="1"/>
    <x v="38"/>
    <x v="2315"/>
    <n v="58.184210526315788"/>
    <x v="1"/>
    <x v="33"/>
    <x v="3109"/>
    <x v="3103"/>
  </r>
  <r>
    <x v="3110"/>
    <x v="3109"/>
    <x v="3108"/>
    <n v="25000"/>
    <n v="10"/>
    <x v="2"/>
    <x v="0"/>
    <s v="USD"/>
    <x v="3104"/>
    <x v="3110"/>
    <b v="0"/>
    <n v="1"/>
    <x v="1"/>
    <x v="38"/>
    <x v="167"/>
    <n v="10"/>
    <x v="1"/>
    <x v="33"/>
    <x v="3110"/>
    <x v="3104"/>
  </r>
  <r>
    <x v="3111"/>
    <x v="3110"/>
    <x v="3109"/>
    <n v="20000"/>
    <n v="5328"/>
    <x v="2"/>
    <x v="0"/>
    <s v="USD"/>
    <x v="3105"/>
    <x v="3111"/>
    <b v="0"/>
    <n v="76"/>
    <x v="1"/>
    <x v="38"/>
    <x v="2316"/>
    <n v="70.10526315789474"/>
    <x v="1"/>
    <x v="33"/>
    <x v="3111"/>
    <x v="3105"/>
  </r>
  <r>
    <x v="3112"/>
    <x v="3111"/>
    <x v="3110"/>
    <n v="11000"/>
    <n v="521"/>
    <x v="2"/>
    <x v="0"/>
    <s v="USD"/>
    <x v="3106"/>
    <x v="3112"/>
    <b v="0"/>
    <n v="9"/>
    <x v="1"/>
    <x v="38"/>
    <x v="2317"/>
    <n v="57.888888888888886"/>
    <x v="1"/>
    <x v="33"/>
    <x v="3112"/>
    <x v="3106"/>
  </r>
  <r>
    <x v="3113"/>
    <x v="3112"/>
    <x v="3111"/>
    <n v="109225"/>
    <n v="4635"/>
    <x v="2"/>
    <x v="0"/>
    <s v="USD"/>
    <x v="3107"/>
    <x v="3113"/>
    <b v="0"/>
    <n v="37"/>
    <x v="1"/>
    <x v="38"/>
    <x v="2318"/>
    <n v="125.27027027027027"/>
    <x v="1"/>
    <x v="33"/>
    <x v="3113"/>
    <x v="3107"/>
  </r>
  <r>
    <x v="3114"/>
    <x v="3113"/>
    <x v="3112"/>
    <n v="75000"/>
    <n v="0"/>
    <x v="2"/>
    <x v="0"/>
    <s v="USD"/>
    <x v="3108"/>
    <x v="3114"/>
    <b v="0"/>
    <n v="0"/>
    <x v="1"/>
    <x v="38"/>
    <x v="109"/>
    <e v="#DIV/0!"/>
    <x v="1"/>
    <x v="33"/>
    <x v="3114"/>
    <x v="3108"/>
  </r>
  <r>
    <x v="3115"/>
    <x v="3114"/>
    <x v="3113"/>
    <n v="10000"/>
    <n v="300"/>
    <x v="2"/>
    <x v="11"/>
    <s v="SEK"/>
    <x v="3109"/>
    <x v="3115"/>
    <b v="0"/>
    <n v="1"/>
    <x v="1"/>
    <x v="38"/>
    <x v="419"/>
    <n v="300"/>
    <x v="1"/>
    <x v="33"/>
    <x v="3115"/>
    <x v="3109"/>
  </r>
  <r>
    <x v="3116"/>
    <x v="3115"/>
    <x v="3114"/>
    <n v="750"/>
    <n v="430"/>
    <x v="2"/>
    <x v="0"/>
    <s v="USD"/>
    <x v="3110"/>
    <x v="3116"/>
    <b v="0"/>
    <n v="10"/>
    <x v="1"/>
    <x v="38"/>
    <x v="2319"/>
    <n v="43"/>
    <x v="1"/>
    <x v="33"/>
    <x v="3116"/>
    <x v="3110"/>
  </r>
  <r>
    <x v="3117"/>
    <x v="3116"/>
    <x v="3115"/>
    <n v="1000"/>
    <n v="1"/>
    <x v="2"/>
    <x v="1"/>
    <s v="GBP"/>
    <x v="3111"/>
    <x v="3117"/>
    <b v="0"/>
    <n v="1"/>
    <x v="1"/>
    <x v="38"/>
    <x v="370"/>
    <n v="1"/>
    <x v="1"/>
    <x v="33"/>
    <x v="3117"/>
    <x v="3111"/>
  </r>
  <r>
    <x v="3118"/>
    <x v="3117"/>
    <x v="3116"/>
    <n v="500000"/>
    <n v="1550"/>
    <x v="2"/>
    <x v="11"/>
    <s v="SEK"/>
    <x v="3112"/>
    <x v="3118"/>
    <b v="0"/>
    <n v="2"/>
    <x v="1"/>
    <x v="38"/>
    <x v="691"/>
    <n v="775"/>
    <x v="1"/>
    <x v="33"/>
    <x v="3118"/>
    <x v="3112"/>
  </r>
  <r>
    <x v="3119"/>
    <x v="3118"/>
    <x v="3117"/>
    <n v="10000"/>
    <n v="5"/>
    <x v="2"/>
    <x v="0"/>
    <s v="USD"/>
    <x v="3113"/>
    <x v="3119"/>
    <b v="0"/>
    <n v="1"/>
    <x v="1"/>
    <x v="38"/>
    <x v="833"/>
    <n v="5"/>
    <x v="1"/>
    <x v="33"/>
    <x v="3119"/>
    <x v="3113"/>
  </r>
  <r>
    <x v="3120"/>
    <x v="3119"/>
    <x v="3118"/>
    <n v="1300000"/>
    <n v="128"/>
    <x v="2"/>
    <x v="9"/>
    <s v="EUR"/>
    <x v="3114"/>
    <x v="3120"/>
    <b v="0"/>
    <n v="10"/>
    <x v="1"/>
    <x v="38"/>
    <x v="2320"/>
    <n v="12.8"/>
    <x v="1"/>
    <x v="33"/>
    <x v="3120"/>
    <x v="3114"/>
  </r>
  <r>
    <x v="3121"/>
    <x v="3120"/>
    <x v="3119"/>
    <n v="1500"/>
    <n v="10"/>
    <x v="1"/>
    <x v="5"/>
    <s v="CAD"/>
    <x v="3115"/>
    <x v="3121"/>
    <b v="0"/>
    <n v="1"/>
    <x v="1"/>
    <x v="38"/>
    <x v="886"/>
    <n v="10"/>
    <x v="1"/>
    <x v="33"/>
    <x v="3121"/>
    <x v="3115"/>
  </r>
  <r>
    <x v="3122"/>
    <x v="3121"/>
    <x v="3120"/>
    <n v="199"/>
    <n v="116"/>
    <x v="1"/>
    <x v="0"/>
    <s v="USD"/>
    <x v="3116"/>
    <x v="3122"/>
    <b v="0"/>
    <n v="2"/>
    <x v="1"/>
    <x v="38"/>
    <x v="2321"/>
    <n v="58"/>
    <x v="1"/>
    <x v="33"/>
    <x v="3122"/>
    <x v="3116"/>
  </r>
  <r>
    <x v="3123"/>
    <x v="3122"/>
    <x v="3121"/>
    <n v="125000"/>
    <n v="85192"/>
    <x v="1"/>
    <x v="0"/>
    <s v="USD"/>
    <x v="3117"/>
    <x v="3123"/>
    <b v="0"/>
    <n v="348"/>
    <x v="1"/>
    <x v="38"/>
    <x v="2322"/>
    <n v="244.80459770114942"/>
    <x v="1"/>
    <x v="33"/>
    <x v="3123"/>
    <x v="3117"/>
  </r>
  <r>
    <x v="3124"/>
    <x v="3123"/>
    <x v="3122"/>
    <n v="800000"/>
    <n v="26"/>
    <x v="1"/>
    <x v="0"/>
    <s v="USD"/>
    <x v="3118"/>
    <x v="3124"/>
    <b v="0"/>
    <n v="4"/>
    <x v="1"/>
    <x v="38"/>
    <x v="2323"/>
    <n v="6.5"/>
    <x v="1"/>
    <x v="33"/>
    <x v="3124"/>
    <x v="3118"/>
  </r>
  <r>
    <x v="3125"/>
    <x v="3124"/>
    <x v="3123"/>
    <n v="1500000"/>
    <n v="0"/>
    <x v="1"/>
    <x v="0"/>
    <s v="USD"/>
    <x v="3119"/>
    <x v="3125"/>
    <b v="0"/>
    <n v="0"/>
    <x v="1"/>
    <x v="38"/>
    <x v="109"/>
    <e v="#DIV/0!"/>
    <x v="1"/>
    <x v="33"/>
    <x v="3125"/>
    <x v="3119"/>
  </r>
  <r>
    <x v="3126"/>
    <x v="3125"/>
    <x v="3124"/>
    <n v="25000"/>
    <n v="1040"/>
    <x v="1"/>
    <x v="0"/>
    <s v="USD"/>
    <x v="3120"/>
    <x v="3126"/>
    <b v="0"/>
    <n v="17"/>
    <x v="1"/>
    <x v="38"/>
    <x v="2324"/>
    <n v="61.176470588235297"/>
    <x v="1"/>
    <x v="33"/>
    <x v="3126"/>
    <x v="3120"/>
  </r>
  <r>
    <x v="3127"/>
    <x v="3126"/>
    <x v="3125"/>
    <n v="100000"/>
    <n v="0"/>
    <x v="1"/>
    <x v="0"/>
    <s v="USD"/>
    <x v="3121"/>
    <x v="3127"/>
    <b v="0"/>
    <n v="0"/>
    <x v="1"/>
    <x v="38"/>
    <x v="109"/>
    <e v="#DIV/0!"/>
    <x v="1"/>
    <x v="33"/>
    <x v="3127"/>
    <x v="3121"/>
  </r>
  <r>
    <x v="3128"/>
    <x v="3127"/>
    <x v="3126"/>
    <n v="15000"/>
    <n v="16291"/>
    <x v="3"/>
    <x v="0"/>
    <s v="USD"/>
    <x v="3122"/>
    <x v="3128"/>
    <b v="0"/>
    <n v="117"/>
    <x v="1"/>
    <x v="6"/>
    <x v="2325"/>
    <n v="139.23931623931625"/>
    <x v="1"/>
    <x v="6"/>
    <x v="3128"/>
    <x v="3122"/>
  </r>
  <r>
    <x v="3129"/>
    <x v="3128"/>
    <x v="3127"/>
    <n v="1250"/>
    <n v="10"/>
    <x v="3"/>
    <x v="0"/>
    <s v="USD"/>
    <x v="3123"/>
    <x v="3129"/>
    <b v="0"/>
    <n v="1"/>
    <x v="1"/>
    <x v="6"/>
    <x v="417"/>
    <n v="10"/>
    <x v="1"/>
    <x v="6"/>
    <x v="3129"/>
    <x v="3123"/>
  </r>
  <r>
    <x v="3130"/>
    <x v="3129"/>
    <x v="3128"/>
    <n v="10000"/>
    <n v="375"/>
    <x v="3"/>
    <x v="0"/>
    <s v="USD"/>
    <x v="3124"/>
    <x v="3130"/>
    <b v="0"/>
    <n v="4"/>
    <x v="1"/>
    <x v="6"/>
    <x v="2326"/>
    <n v="93.75"/>
    <x v="1"/>
    <x v="6"/>
    <x v="3130"/>
    <x v="3124"/>
  </r>
  <r>
    <x v="3131"/>
    <x v="3130"/>
    <x v="3129"/>
    <n v="4100"/>
    <n v="645"/>
    <x v="3"/>
    <x v="0"/>
    <s v="USD"/>
    <x v="3125"/>
    <x v="3131"/>
    <b v="0"/>
    <n v="12"/>
    <x v="1"/>
    <x v="6"/>
    <x v="2327"/>
    <n v="53.75"/>
    <x v="1"/>
    <x v="6"/>
    <x v="3131"/>
    <x v="3125"/>
  </r>
  <r>
    <x v="3132"/>
    <x v="3131"/>
    <x v="3130"/>
    <n v="30000"/>
    <n v="10"/>
    <x v="3"/>
    <x v="0"/>
    <s v="USD"/>
    <x v="3126"/>
    <x v="3132"/>
    <b v="0"/>
    <n v="1"/>
    <x v="1"/>
    <x v="6"/>
    <x v="108"/>
    <n v="10"/>
    <x v="1"/>
    <x v="6"/>
    <x v="3132"/>
    <x v="3126"/>
  </r>
  <r>
    <x v="3133"/>
    <x v="3132"/>
    <x v="3131"/>
    <n v="500"/>
    <n v="540"/>
    <x v="3"/>
    <x v="1"/>
    <s v="GBP"/>
    <x v="3127"/>
    <x v="3133"/>
    <b v="0"/>
    <n v="16"/>
    <x v="1"/>
    <x v="6"/>
    <x v="1277"/>
    <n v="33.75"/>
    <x v="1"/>
    <x v="6"/>
    <x v="3133"/>
    <x v="3127"/>
  </r>
  <r>
    <x v="3134"/>
    <x v="3133"/>
    <x v="3132"/>
    <n v="1000"/>
    <n v="225"/>
    <x v="3"/>
    <x v="1"/>
    <s v="GBP"/>
    <x v="3128"/>
    <x v="3134"/>
    <b v="0"/>
    <n v="12"/>
    <x v="1"/>
    <x v="6"/>
    <x v="2328"/>
    <n v="18.75"/>
    <x v="1"/>
    <x v="6"/>
    <x v="3134"/>
    <x v="3128"/>
  </r>
  <r>
    <x v="3135"/>
    <x v="3134"/>
    <x v="3133"/>
    <n v="777"/>
    <n v="162"/>
    <x v="3"/>
    <x v="0"/>
    <s v="USD"/>
    <x v="3129"/>
    <x v="3135"/>
    <b v="0"/>
    <n v="7"/>
    <x v="1"/>
    <x v="6"/>
    <x v="2329"/>
    <n v="23.142857142857142"/>
    <x v="1"/>
    <x v="6"/>
    <x v="3135"/>
    <x v="3129"/>
  </r>
  <r>
    <x v="3136"/>
    <x v="3135"/>
    <x v="3134"/>
    <n v="500"/>
    <n v="639"/>
    <x v="3"/>
    <x v="1"/>
    <s v="GBP"/>
    <x v="3130"/>
    <x v="3136"/>
    <b v="0"/>
    <n v="22"/>
    <x v="1"/>
    <x v="6"/>
    <x v="2330"/>
    <n v="29.045454545454547"/>
    <x v="1"/>
    <x v="6"/>
    <x v="3136"/>
    <x v="3130"/>
  </r>
  <r>
    <x v="3137"/>
    <x v="3136"/>
    <x v="3135"/>
    <n v="1500"/>
    <n v="50"/>
    <x v="3"/>
    <x v="0"/>
    <s v="USD"/>
    <x v="3131"/>
    <x v="3137"/>
    <b v="0"/>
    <n v="1"/>
    <x v="1"/>
    <x v="6"/>
    <x v="422"/>
    <n v="50"/>
    <x v="1"/>
    <x v="6"/>
    <x v="3137"/>
    <x v="3131"/>
  </r>
  <r>
    <x v="3138"/>
    <x v="3137"/>
    <x v="3136"/>
    <n v="200"/>
    <n v="0"/>
    <x v="3"/>
    <x v="1"/>
    <s v="GBP"/>
    <x v="3132"/>
    <x v="3138"/>
    <b v="0"/>
    <n v="0"/>
    <x v="1"/>
    <x v="6"/>
    <x v="109"/>
    <e v="#DIV/0!"/>
    <x v="1"/>
    <x v="6"/>
    <x v="3138"/>
    <x v="3132"/>
  </r>
  <r>
    <x v="3139"/>
    <x v="3138"/>
    <x v="3137"/>
    <n v="50000"/>
    <n v="2700"/>
    <x v="3"/>
    <x v="14"/>
    <s v="MXN"/>
    <x v="3133"/>
    <x v="3139"/>
    <b v="0"/>
    <n v="6"/>
    <x v="1"/>
    <x v="6"/>
    <x v="2331"/>
    <n v="450"/>
    <x v="1"/>
    <x v="6"/>
    <x v="3139"/>
    <x v="3133"/>
  </r>
  <r>
    <x v="3140"/>
    <x v="3139"/>
    <x v="3138"/>
    <n v="10000"/>
    <n v="96"/>
    <x v="3"/>
    <x v="6"/>
    <s v="EUR"/>
    <x v="3134"/>
    <x v="3140"/>
    <b v="0"/>
    <n v="4"/>
    <x v="1"/>
    <x v="6"/>
    <x v="2332"/>
    <n v="24"/>
    <x v="1"/>
    <x v="6"/>
    <x v="3140"/>
    <x v="3134"/>
  </r>
  <r>
    <x v="3141"/>
    <x v="3140"/>
    <x v="3139"/>
    <n v="500"/>
    <n v="258"/>
    <x v="3"/>
    <x v="9"/>
    <s v="EUR"/>
    <x v="3135"/>
    <x v="3141"/>
    <b v="0"/>
    <n v="8"/>
    <x v="1"/>
    <x v="6"/>
    <x v="2333"/>
    <n v="32.25"/>
    <x v="1"/>
    <x v="6"/>
    <x v="3141"/>
    <x v="3135"/>
  </r>
  <r>
    <x v="3142"/>
    <x v="3141"/>
    <x v="3140"/>
    <n v="2750"/>
    <n v="45"/>
    <x v="3"/>
    <x v="1"/>
    <s v="GBP"/>
    <x v="3136"/>
    <x v="3142"/>
    <b v="0"/>
    <n v="3"/>
    <x v="1"/>
    <x v="6"/>
    <x v="2334"/>
    <n v="15"/>
    <x v="1"/>
    <x v="6"/>
    <x v="3142"/>
    <x v="3136"/>
  </r>
  <r>
    <x v="3143"/>
    <x v="3142"/>
    <x v="3141"/>
    <n v="700"/>
    <n v="0"/>
    <x v="3"/>
    <x v="1"/>
    <s v="GBP"/>
    <x v="3137"/>
    <x v="3143"/>
    <b v="0"/>
    <n v="0"/>
    <x v="1"/>
    <x v="6"/>
    <x v="109"/>
    <e v="#DIV/0!"/>
    <x v="1"/>
    <x v="6"/>
    <x v="3143"/>
    <x v="3137"/>
  </r>
  <r>
    <x v="3144"/>
    <x v="3143"/>
    <x v="3142"/>
    <n v="10000"/>
    <n v="7540"/>
    <x v="3"/>
    <x v="0"/>
    <s v="USD"/>
    <x v="3138"/>
    <x v="3144"/>
    <b v="0"/>
    <n v="30"/>
    <x v="1"/>
    <x v="6"/>
    <x v="2335"/>
    <n v="251.33333333333334"/>
    <x v="1"/>
    <x v="6"/>
    <x v="3144"/>
    <x v="3138"/>
  </r>
  <r>
    <x v="3145"/>
    <x v="3144"/>
    <x v="3143"/>
    <n v="25000"/>
    <n v="0"/>
    <x v="3"/>
    <x v="0"/>
    <s v="USD"/>
    <x v="3139"/>
    <x v="3145"/>
    <b v="0"/>
    <n v="0"/>
    <x v="1"/>
    <x v="6"/>
    <x v="109"/>
    <e v="#DIV/0!"/>
    <x v="1"/>
    <x v="6"/>
    <x v="3145"/>
    <x v="3139"/>
  </r>
  <r>
    <x v="3146"/>
    <x v="3145"/>
    <x v="3144"/>
    <n v="50000"/>
    <n v="5250"/>
    <x v="3"/>
    <x v="14"/>
    <s v="MXN"/>
    <x v="3140"/>
    <x v="3146"/>
    <b v="0"/>
    <n v="12"/>
    <x v="1"/>
    <x v="6"/>
    <x v="1131"/>
    <n v="437.5"/>
    <x v="1"/>
    <x v="6"/>
    <x v="3146"/>
    <x v="3140"/>
  </r>
  <r>
    <x v="3147"/>
    <x v="3146"/>
    <x v="3145"/>
    <n v="20000"/>
    <n v="23505"/>
    <x v="0"/>
    <x v="0"/>
    <s v="USD"/>
    <x v="3141"/>
    <x v="3147"/>
    <b v="1"/>
    <n v="213"/>
    <x v="0"/>
    <x v="6"/>
    <x v="2336"/>
    <n v="110.35211267605634"/>
    <x v="1"/>
    <x v="6"/>
    <x v="3147"/>
    <x v="3141"/>
  </r>
  <r>
    <x v="3148"/>
    <x v="3147"/>
    <x v="3146"/>
    <n v="1800"/>
    <n v="2361"/>
    <x v="0"/>
    <x v="0"/>
    <s v="USD"/>
    <x v="3142"/>
    <x v="3148"/>
    <b v="1"/>
    <n v="57"/>
    <x v="0"/>
    <x v="6"/>
    <x v="2337"/>
    <n v="41.421052631578945"/>
    <x v="1"/>
    <x v="6"/>
    <x v="3148"/>
    <x v="3142"/>
  </r>
  <r>
    <x v="3149"/>
    <x v="3148"/>
    <x v="3147"/>
    <n v="1250"/>
    <n v="1300"/>
    <x v="0"/>
    <x v="0"/>
    <s v="USD"/>
    <x v="3143"/>
    <x v="3149"/>
    <b v="1"/>
    <n v="25"/>
    <x v="0"/>
    <x v="6"/>
    <x v="87"/>
    <n v="52"/>
    <x v="1"/>
    <x v="6"/>
    <x v="3149"/>
    <x v="3143"/>
  </r>
  <r>
    <x v="3150"/>
    <x v="3149"/>
    <x v="3148"/>
    <n v="3500"/>
    <n v="3535"/>
    <x v="0"/>
    <x v="0"/>
    <s v="USD"/>
    <x v="3144"/>
    <x v="3150"/>
    <b v="1"/>
    <n v="104"/>
    <x v="0"/>
    <x v="6"/>
    <x v="50"/>
    <n v="33.990384615384613"/>
    <x v="1"/>
    <x v="6"/>
    <x v="3150"/>
    <x v="3144"/>
  </r>
  <r>
    <x v="3151"/>
    <x v="3150"/>
    <x v="3149"/>
    <n v="3500"/>
    <n v="3514"/>
    <x v="0"/>
    <x v="0"/>
    <s v="USD"/>
    <x v="3145"/>
    <x v="3151"/>
    <b v="1"/>
    <n v="34"/>
    <x v="0"/>
    <x v="6"/>
    <x v="84"/>
    <n v="103.35294117647059"/>
    <x v="1"/>
    <x v="6"/>
    <x v="3151"/>
    <x v="3145"/>
  </r>
  <r>
    <x v="3152"/>
    <x v="3151"/>
    <x v="3150"/>
    <n v="2200"/>
    <n v="2331"/>
    <x v="0"/>
    <x v="1"/>
    <s v="GBP"/>
    <x v="3146"/>
    <x v="3152"/>
    <b v="1"/>
    <n v="67"/>
    <x v="0"/>
    <x v="6"/>
    <x v="2338"/>
    <n v="34.791044776119406"/>
    <x v="1"/>
    <x v="6"/>
    <x v="3152"/>
    <x v="3146"/>
  </r>
  <r>
    <x v="3153"/>
    <x v="3152"/>
    <x v="3151"/>
    <n v="3000"/>
    <n v="10067.5"/>
    <x v="0"/>
    <x v="0"/>
    <s v="USD"/>
    <x v="3147"/>
    <x v="3153"/>
    <b v="1"/>
    <n v="241"/>
    <x v="0"/>
    <x v="6"/>
    <x v="2339"/>
    <n v="41.773858921161825"/>
    <x v="1"/>
    <x v="6"/>
    <x v="3153"/>
    <x v="3147"/>
  </r>
  <r>
    <x v="3154"/>
    <x v="3153"/>
    <x v="3152"/>
    <n v="7000"/>
    <n v="7905"/>
    <x v="0"/>
    <x v="0"/>
    <s v="USD"/>
    <x v="3148"/>
    <x v="3154"/>
    <b v="1"/>
    <n v="123"/>
    <x v="0"/>
    <x v="6"/>
    <x v="2340"/>
    <n v="64.268292682926827"/>
    <x v="1"/>
    <x v="6"/>
    <x v="3154"/>
    <x v="3148"/>
  </r>
  <r>
    <x v="3155"/>
    <x v="3154"/>
    <x v="3153"/>
    <n v="5000"/>
    <n v="9425.23"/>
    <x v="0"/>
    <x v="1"/>
    <s v="GBP"/>
    <x v="3149"/>
    <x v="3155"/>
    <b v="1"/>
    <n v="302"/>
    <x v="0"/>
    <x v="6"/>
    <x v="2341"/>
    <n v="31.209370860927152"/>
    <x v="1"/>
    <x v="6"/>
    <x v="3155"/>
    <x v="3149"/>
  </r>
  <r>
    <x v="3156"/>
    <x v="3155"/>
    <x v="3154"/>
    <n v="5500"/>
    <n v="5600"/>
    <x v="0"/>
    <x v="0"/>
    <s v="USD"/>
    <x v="3150"/>
    <x v="3156"/>
    <b v="1"/>
    <n v="89"/>
    <x v="0"/>
    <x v="6"/>
    <x v="2342"/>
    <n v="62.921348314606739"/>
    <x v="1"/>
    <x v="6"/>
    <x v="3156"/>
    <x v="3150"/>
  </r>
  <r>
    <x v="3157"/>
    <x v="3156"/>
    <x v="3155"/>
    <n v="4000"/>
    <n v="4040"/>
    <x v="0"/>
    <x v="0"/>
    <s v="USD"/>
    <x v="3151"/>
    <x v="3157"/>
    <b v="1"/>
    <n v="41"/>
    <x v="0"/>
    <x v="6"/>
    <x v="50"/>
    <n v="98.536585365853654"/>
    <x v="1"/>
    <x v="6"/>
    <x v="3157"/>
    <x v="3151"/>
  </r>
  <r>
    <x v="3158"/>
    <x v="3157"/>
    <x v="3156"/>
    <n v="5000"/>
    <n v="5700"/>
    <x v="0"/>
    <x v="0"/>
    <s v="USD"/>
    <x v="3152"/>
    <x v="3158"/>
    <b v="1"/>
    <n v="69"/>
    <x v="0"/>
    <x v="6"/>
    <x v="430"/>
    <n v="82.608695652173907"/>
    <x v="1"/>
    <x v="6"/>
    <x v="3158"/>
    <x v="3152"/>
  </r>
  <r>
    <x v="3159"/>
    <x v="3158"/>
    <x v="3157"/>
    <n v="1500"/>
    <n v="2002.22"/>
    <x v="0"/>
    <x v="0"/>
    <s v="USD"/>
    <x v="3153"/>
    <x v="3159"/>
    <b v="1"/>
    <n v="52"/>
    <x v="0"/>
    <x v="6"/>
    <x v="2343"/>
    <n v="38.504230769230773"/>
    <x v="1"/>
    <x v="6"/>
    <x v="3159"/>
    <x v="3153"/>
  </r>
  <r>
    <x v="3160"/>
    <x v="3159"/>
    <x v="3158"/>
    <n v="4500"/>
    <n v="4569"/>
    <x v="0"/>
    <x v="0"/>
    <s v="USD"/>
    <x v="3154"/>
    <x v="3160"/>
    <b v="1"/>
    <n v="57"/>
    <x v="0"/>
    <x v="6"/>
    <x v="1400"/>
    <n v="80.15789473684211"/>
    <x v="1"/>
    <x v="6"/>
    <x v="3160"/>
    <x v="3154"/>
  </r>
  <r>
    <x v="3161"/>
    <x v="3160"/>
    <x v="3159"/>
    <n v="2000"/>
    <n v="2102"/>
    <x v="0"/>
    <x v="1"/>
    <s v="GBP"/>
    <x v="3155"/>
    <x v="3161"/>
    <b v="1"/>
    <n v="74"/>
    <x v="0"/>
    <x v="6"/>
    <x v="2344"/>
    <n v="28.405405405405407"/>
    <x v="1"/>
    <x v="6"/>
    <x v="3161"/>
    <x v="3155"/>
  </r>
  <r>
    <x v="3162"/>
    <x v="3161"/>
    <x v="3160"/>
    <n v="4000"/>
    <n v="5086"/>
    <x v="0"/>
    <x v="0"/>
    <s v="USD"/>
    <x v="3156"/>
    <x v="3162"/>
    <b v="1"/>
    <n v="63"/>
    <x v="0"/>
    <x v="6"/>
    <x v="2345"/>
    <n v="80.730158730158735"/>
    <x v="1"/>
    <x v="6"/>
    <x v="3162"/>
    <x v="3156"/>
  </r>
  <r>
    <x v="3163"/>
    <x v="3162"/>
    <x v="3161"/>
    <n v="13000"/>
    <n v="14450"/>
    <x v="0"/>
    <x v="0"/>
    <s v="USD"/>
    <x v="3157"/>
    <x v="3163"/>
    <b v="1"/>
    <n v="72"/>
    <x v="0"/>
    <x v="6"/>
    <x v="2346"/>
    <n v="200.69444444444446"/>
    <x v="1"/>
    <x v="6"/>
    <x v="3163"/>
    <x v="3157"/>
  </r>
  <r>
    <x v="3164"/>
    <x v="3163"/>
    <x v="3162"/>
    <n v="2500"/>
    <n v="2669"/>
    <x v="0"/>
    <x v="0"/>
    <s v="USD"/>
    <x v="3158"/>
    <x v="3164"/>
    <b v="1"/>
    <n v="71"/>
    <x v="0"/>
    <x v="6"/>
    <x v="2347"/>
    <n v="37.591549295774648"/>
    <x v="1"/>
    <x v="6"/>
    <x v="3164"/>
    <x v="3158"/>
  </r>
  <r>
    <x v="3165"/>
    <x v="3164"/>
    <x v="3163"/>
    <n v="750"/>
    <n v="1220"/>
    <x v="0"/>
    <x v="0"/>
    <s v="USD"/>
    <x v="73"/>
    <x v="3165"/>
    <b v="1"/>
    <n v="21"/>
    <x v="0"/>
    <x v="6"/>
    <x v="2348"/>
    <n v="58.095238095238095"/>
    <x v="1"/>
    <x v="6"/>
    <x v="3165"/>
    <x v="73"/>
  </r>
  <r>
    <x v="3166"/>
    <x v="3165"/>
    <x v="3164"/>
    <n v="35000"/>
    <n v="56079.83"/>
    <x v="0"/>
    <x v="0"/>
    <s v="USD"/>
    <x v="3159"/>
    <x v="3166"/>
    <b v="1"/>
    <n v="930"/>
    <x v="0"/>
    <x v="6"/>
    <x v="2349"/>
    <n v="60.300892473118282"/>
    <x v="1"/>
    <x v="6"/>
    <x v="3166"/>
    <x v="3159"/>
  </r>
  <r>
    <x v="3167"/>
    <x v="3166"/>
    <x v="3165"/>
    <n v="3000"/>
    <n v="3485"/>
    <x v="0"/>
    <x v="0"/>
    <s v="USD"/>
    <x v="3160"/>
    <x v="3167"/>
    <b v="1"/>
    <n v="55"/>
    <x v="0"/>
    <x v="6"/>
    <x v="2350"/>
    <n v="63.363636363636367"/>
    <x v="1"/>
    <x v="6"/>
    <x v="3167"/>
    <x v="3160"/>
  </r>
  <r>
    <x v="3168"/>
    <x v="3167"/>
    <x v="3166"/>
    <n v="2500"/>
    <n v="3105"/>
    <x v="0"/>
    <x v="0"/>
    <s v="USD"/>
    <x v="3161"/>
    <x v="3168"/>
    <b v="1"/>
    <n v="61"/>
    <x v="0"/>
    <x v="6"/>
    <x v="2351"/>
    <n v="50.901639344262293"/>
    <x v="1"/>
    <x v="6"/>
    <x v="3168"/>
    <x v="3161"/>
  </r>
  <r>
    <x v="3169"/>
    <x v="3168"/>
    <x v="3167"/>
    <n v="8000"/>
    <n v="8241"/>
    <x v="0"/>
    <x v="0"/>
    <s v="USD"/>
    <x v="3162"/>
    <x v="3169"/>
    <b v="1"/>
    <n v="82"/>
    <x v="0"/>
    <x v="6"/>
    <x v="2352"/>
    <n v="100.5"/>
    <x v="1"/>
    <x v="6"/>
    <x v="3169"/>
    <x v="3162"/>
  </r>
  <r>
    <x v="3170"/>
    <x v="3169"/>
    <x v="3168"/>
    <n v="2000"/>
    <n v="2245"/>
    <x v="0"/>
    <x v="0"/>
    <s v="USD"/>
    <x v="3163"/>
    <x v="3170"/>
    <b v="1"/>
    <n v="71"/>
    <x v="0"/>
    <x v="6"/>
    <x v="2353"/>
    <n v="31.619718309859156"/>
    <x v="1"/>
    <x v="6"/>
    <x v="3170"/>
    <x v="3163"/>
  </r>
  <r>
    <x v="3171"/>
    <x v="3170"/>
    <x v="3169"/>
    <n v="7000"/>
    <n v="7617"/>
    <x v="0"/>
    <x v="1"/>
    <s v="GBP"/>
    <x v="3164"/>
    <x v="3171"/>
    <b v="1"/>
    <n v="117"/>
    <x v="0"/>
    <x v="6"/>
    <x v="2354"/>
    <n v="65.102564102564102"/>
    <x v="1"/>
    <x v="6"/>
    <x v="3171"/>
    <x v="3164"/>
  </r>
  <r>
    <x v="3172"/>
    <x v="3171"/>
    <x v="3170"/>
    <n v="2000"/>
    <n v="2300"/>
    <x v="0"/>
    <x v="0"/>
    <s v="USD"/>
    <x v="3165"/>
    <x v="3172"/>
    <b v="1"/>
    <n v="29"/>
    <x v="0"/>
    <x v="6"/>
    <x v="935"/>
    <n v="79.310344827586206"/>
    <x v="1"/>
    <x v="6"/>
    <x v="3172"/>
    <x v="3165"/>
  </r>
  <r>
    <x v="3173"/>
    <x v="3172"/>
    <x v="3171"/>
    <n v="10000"/>
    <n v="10300"/>
    <x v="0"/>
    <x v="0"/>
    <s v="USD"/>
    <x v="3166"/>
    <x v="3173"/>
    <b v="1"/>
    <n v="74"/>
    <x v="0"/>
    <x v="6"/>
    <x v="288"/>
    <n v="139.18918918918919"/>
    <x v="1"/>
    <x v="6"/>
    <x v="3173"/>
    <x v="3166"/>
  </r>
  <r>
    <x v="3174"/>
    <x v="3173"/>
    <x v="3172"/>
    <n v="3000"/>
    <n v="3034"/>
    <x v="0"/>
    <x v="0"/>
    <s v="USD"/>
    <x v="3167"/>
    <x v="3174"/>
    <b v="1"/>
    <n v="23"/>
    <x v="0"/>
    <x v="6"/>
    <x v="2355"/>
    <n v="131.91304347826087"/>
    <x v="1"/>
    <x v="6"/>
    <x v="3174"/>
    <x v="3167"/>
  </r>
  <r>
    <x v="3175"/>
    <x v="3174"/>
    <x v="3173"/>
    <n v="5000"/>
    <n v="5478"/>
    <x v="0"/>
    <x v="0"/>
    <s v="USD"/>
    <x v="3168"/>
    <x v="3175"/>
    <b v="1"/>
    <n v="60"/>
    <x v="0"/>
    <x v="6"/>
    <x v="2356"/>
    <n v="91.3"/>
    <x v="1"/>
    <x v="6"/>
    <x v="3175"/>
    <x v="3168"/>
  </r>
  <r>
    <x v="3176"/>
    <x v="3175"/>
    <x v="3174"/>
    <n v="1900"/>
    <n v="2182"/>
    <x v="0"/>
    <x v="0"/>
    <s v="USD"/>
    <x v="3169"/>
    <x v="3176"/>
    <b v="1"/>
    <n v="55"/>
    <x v="0"/>
    <x v="6"/>
    <x v="2357"/>
    <n v="39.672727272727272"/>
    <x v="1"/>
    <x v="6"/>
    <x v="3176"/>
    <x v="3169"/>
  </r>
  <r>
    <x v="3177"/>
    <x v="3176"/>
    <x v="3175"/>
    <n v="2500"/>
    <n v="2935"/>
    <x v="0"/>
    <x v="0"/>
    <s v="USD"/>
    <x v="3170"/>
    <x v="3177"/>
    <b v="1"/>
    <n v="51"/>
    <x v="0"/>
    <x v="6"/>
    <x v="2358"/>
    <n v="57.549019607843135"/>
    <x v="1"/>
    <x v="6"/>
    <x v="3177"/>
    <x v="3170"/>
  </r>
  <r>
    <x v="3178"/>
    <x v="3177"/>
    <x v="3176"/>
    <n v="1500"/>
    <n v="2576"/>
    <x v="0"/>
    <x v="1"/>
    <s v="GBP"/>
    <x v="3171"/>
    <x v="3178"/>
    <b v="1"/>
    <n v="78"/>
    <x v="0"/>
    <x v="6"/>
    <x v="2359"/>
    <n v="33.025641025641029"/>
    <x v="1"/>
    <x v="6"/>
    <x v="3178"/>
    <x v="3171"/>
  </r>
  <r>
    <x v="3179"/>
    <x v="3178"/>
    <x v="3177"/>
    <n v="4200"/>
    <n v="4794.82"/>
    <x v="0"/>
    <x v="0"/>
    <s v="USD"/>
    <x v="3172"/>
    <x v="3179"/>
    <b v="1"/>
    <n v="62"/>
    <x v="0"/>
    <x v="6"/>
    <x v="2360"/>
    <n v="77.335806451612896"/>
    <x v="1"/>
    <x v="6"/>
    <x v="3179"/>
    <x v="3172"/>
  </r>
  <r>
    <x v="3180"/>
    <x v="3179"/>
    <x v="3178"/>
    <n v="1200"/>
    <n v="1437"/>
    <x v="0"/>
    <x v="1"/>
    <s v="GBP"/>
    <x v="3173"/>
    <x v="3180"/>
    <b v="1"/>
    <n v="45"/>
    <x v="0"/>
    <x v="6"/>
    <x v="2361"/>
    <n v="31.933333333333334"/>
    <x v="1"/>
    <x v="6"/>
    <x v="3180"/>
    <x v="3173"/>
  </r>
  <r>
    <x v="3181"/>
    <x v="3180"/>
    <x v="3179"/>
    <n v="500"/>
    <n v="545"/>
    <x v="0"/>
    <x v="1"/>
    <s v="GBP"/>
    <x v="3174"/>
    <x v="3181"/>
    <b v="1"/>
    <n v="15"/>
    <x v="0"/>
    <x v="6"/>
    <x v="2206"/>
    <n v="36.333333333333336"/>
    <x v="1"/>
    <x v="6"/>
    <x v="3181"/>
    <x v="3174"/>
  </r>
  <r>
    <x v="3182"/>
    <x v="3181"/>
    <x v="3180"/>
    <n v="7000"/>
    <n v="7062"/>
    <x v="0"/>
    <x v="0"/>
    <s v="USD"/>
    <x v="3175"/>
    <x v="3182"/>
    <b v="1"/>
    <n v="151"/>
    <x v="0"/>
    <x v="6"/>
    <x v="2191"/>
    <n v="46.768211920529801"/>
    <x v="1"/>
    <x v="6"/>
    <x v="3182"/>
    <x v="3175"/>
  </r>
  <r>
    <x v="3183"/>
    <x v="3182"/>
    <x v="3181"/>
    <n v="2500"/>
    <n v="2725"/>
    <x v="0"/>
    <x v="0"/>
    <s v="USD"/>
    <x v="3176"/>
    <x v="3183"/>
    <b v="1"/>
    <n v="68"/>
    <x v="0"/>
    <x v="6"/>
    <x v="2206"/>
    <n v="40.073529411764703"/>
    <x v="1"/>
    <x v="6"/>
    <x v="3183"/>
    <x v="3176"/>
  </r>
  <r>
    <x v="3184"/>
    <x v="3183"/>
    <x v="3182"/>
    <n v="4300"/>
    <n v="4610"/>
    <x v="0"/>
    <x v="0"/>
    <s v="USD"/>
    <x v="3177"/>
    <x v="3184"/>
    <b v="1"/>
    <n v="46"/>
    <x v="0"/>
    <x v="6"/>
    <x v="2362"/>
    <n v="100.21739130434783"/>
    <x v="1"/>
    <x v="6"/>
    <x v="3184"/>
    <x v="3177"/>
  </r>
  <r>
    <x v="3185"/>
    <x v="3184"/>
    <x v="3183"/>
    <n v="1000"/>
    <n v="1000"/>
    <x v="0"/>
    <x v="1"/>
    <s v="GBP"/>
    <x v="3178"/>
    <x v="3185"/>
    <b v="1"/>
    <n v="24"/>
    <x v="0"/>
    <x v="6"/>
    <x v="31"/>
    <n v="41.666666666666664"/>
    <x v="1"/>
    <x v="6"/>
    <x v="3185"/>
    <x v="3178"/>
  </r>
  <r>
    <x v="3186"/>
    <x v="3185"/>
    <x v="3184"/>
    <n v="3200"/>
    <n v="3270"/>
    <x v="0"/>
    <x v="1"/>
    <s v="GBP"/>
    <x v="3179"/>
    <x v="3186"/>
    <b v="1"/>
    <n v="70"/>
    <x v="0"/>
    <x v="6"/>
    <x v="2363"/>
    <n v="46.714285714285715"/>
    <x v="1"/>
    <x v="6"/>
    <x v="3186"/>
    <x v="3179"/>
  </r>
  <r>
    <x v="3187"/>
    <x v="3186"/>
    <x v="3185"/>
    <n v="15000"/>
    <n v="17444"/>
    <x v="0"/>
    <x v="0"/>
    <s v="USD"/>
    <x v="3180"/>
    <x v="3187"/>
    <b v="1"/>
    <n v="244"/>
    <x v="0"/>
    <x v="6"/>
    <x v="2364"/>
    <n v="71.491803278688522"/>
    <x v="1"/>
    <x v="6"/>
    <x v="3187"/>
    <x v="3180"/>
  </r>
  <r>
    <x v="3188"/>
    <x v="3187"/>
    <x v="3186"/>
    <n v="200"/>
    <n v="130"/>
    <x v="2"/>
    <x v="1"/>
    <s v="GBP"/>
    <x v="3181"/>
    <x v="3188"/>
    <b v="0"/>
    <n v="9"/>
    <x v="1"/>
    <x v="40"/>
    <x v="2365"/>
    <n v="14.444444444444445"/>
    <x v="1"/>
    <x v="35"/>
    <x v="3188"/>
    <x v="3181"/>
  </r>
  <r>
    <x v="3189"/>
    <x v="3188"/>
    <x v="3187"/>
    <n v="55000"/>
    <n v="6780"/>
    <x v="2"/>
    <x v="11"/>
    <s v="SEK"/>
    <x v="3182"/>
    <x v="3189"/>
    <b v="0"/>
    <n v="19"/>
    <x v="1"/>
    <x v="40"/>
    <x v="2366"/>
    <n v="356.84210526315792"/>
    <x v="1"/>
    <x v="35"/>
    <x v="3189"/>
    <x v="3182"/>
  </r>
  <r>
    <x v="3190"/>
    <x v="3189"/>
    <x v="3188"/>
    <n v="4000"/>
    <n v="0"/>
    <x v="2"/>
    <x v="5"/>
    <s v="CAD"/>
    <x v="3183"/>
    <x v="3190"/>
    <b v="0"/>
    <n v="0"/>
    <x v="1"/>
    <x v="40"/>
    <x v="109"/>
    <e v="#DIV/0!"/>
    <x v="1"/>
    <x v="35"/>
    <x v="3190"/>
    <x v="3183"/>
  </r>
  <r>
    <x v="3191"/>
    <x v="3190"/>
    <x v="3189"/>
    <n v="3750"/>
    <n v="151"/>
    <x v="2"/>
    <x v="0"/>
    <s v="USD"/>
    <x v="3184"/>
    <x v="3191"/>
    <b v="0"/>
    <n v="4"/>
    <x v="1"/>
    <x v="40"/>
    <x v="2367"/>
    <n v="37.75"/>
    <x v="1"/>
    <x v="35"/>
    <x v="3191"/>
    <x v="3184"/>
  </r>
  <r>
    <x v="3192"/>
    <x v="3191"/>
    <x v="3190"/>
    <n v="10000"/>
    <n v="102"/>
    <x v="2"/>
    <x v="1"/>
    <s v="GBP"/>
    <x v="3185"/>
    <x v="3192"/>
    <b v="0"/>
    <n v="8"/>
    <x v="1"/>
    <x v="40"/>
    <x v="391"/>
    <n v="12.75"/>
    <x v="1"/>
    <x v="35"/>
    <x v="3192"/>
    <x v="3185"/>
  </r>
  <r>
    <x v="3193"/>
    <x v="3192"/>
    <x v="3191"/>
    <n v="5000"/>
    <n v="587"/>
    <x v="2"/>
    <x v="1"/>
    <s v="GBP"/>
    <x v="3186"/>
    <x v="3193"/>
    <b v="0"/>
    <n v="24"/>
    <x v="1"/>
    <x v="40"/>
    <x v="2368"/>
    <n v="24.458333333333332"/>
    <x v="1"/>
    <x v="35"/>
    <x v="3193"/>
    <x v="3186"/>
  </r>
  <r>
    <x v="3194"/>
    <x v="3193"/>
    <x v="3192"/>
    <n v="11000"/>
    <n v="0"/>
    <x v="2"/>
    <x v="0"/>
    <s v="USD"/>
    <x v="3187"/>
    <x v="3194"/>
    <b v="0"/>
    <n v="0"/>
    <x v="1"/>
    <x v="40"/>
    <x v="109"/>
    <e v="#DIV/0!"/>
    <x v="1"/>
    <x v="35"/>
    <x v="3194"/>
    <x v="3187"/>
  </r>
  <r>
    <x v="3195"/>
    <x v="3194"/>
    <x v="3193"/>
    <n v="3500"/>
    <n v="2070"/>
    <x v="2"/>
    <x v="0"/>
    <s v="USD"/>
    <x v="3188"/>
    <x v="3195"/>
    <b v="0"/>
    <n v="39"/>
    <x v="1"/>
    <x v="40"/>
    <x v="2369"/>
    <n v="53.07692307692308"/>
    <x v="1"/>
    <x v="35"/>
    <x v="3195"/>
    <x v="3188"/>
  </r>
  <r>
    <x v="3196"/>
    <x v="3195"/>
    <x v="3194"/>
    <n v="3000000"/>
    <n v="1800"/>
    <x v="2"/>
    <x v="0"/>
    <s v="USD"/>
    <x v="3189"/>
    <x v="3196"/>
    <b v="0"/>
    <n v="6"/>
    <x v="1"/>
    <x v="40"/>
    <x v="1855"/>
    <n v="300"/>
    <x v="1"/>
    <x v="35"/>
    <x v="3196"/>
    <x v="3189"/>
  </r>
  <r>
    <x v="3197"/>
    <x v="3196"/>
    <x v="3195"/>
    <n v="10000"/>
    <n v="1145"/>
    <x v="2"/>
    <x v="10"/>
    <s v="NOK"/>
    <x v="3190"/>
    <x v="3197"/>
    <b v="0"/>
    <n v="4"/>
    <x v="1"/>
    <x v="40"/>
    <x v="2370"/>
    <n v="286.25"/>
    <x v="1"/>
    <x v="35"/>
    <x v="3197"/>
    <x v="3190"/>
  </r>
  <r>
    <x v="3198"/>
    <x v="3197"/>
    <x v="3196"/>
    <n v="30000"/>
    <n v="110"/>
    <x v="2"/>
    <x v="8"/>
    <s v="DKK"/>
    <x v="3191"/>
    <x v="3198"/>
    <b v="0"/>
    <n v="3"/>
    <x v="1"/>
    <x v="40"/>
    <x v="456"/>
    <n v="36.666666666666664"/>
    <x v="1"/>
    <x v="35"/>
    <x v="3198"/>
    <x v="3191"/>
  </r>
  <r>
    <x v="3199"/>
    <x v="3198"/>
    <x v="3197"/>
    <n v="5000"/>
    <n v="2608"/>
    <x v="2"/>
    <x v="0"/>
    <s v="USD"/>
    <x v="3192"/>
    <x v="3199"/>
    <b v="0"/>
    <n v="53"/>
    <x v="1"/>
    <x v="40"/>
    <x v="2371"/>
    <n v="49.20754716981132"/>
    <x v="1"/>
    <x v="35"/>
    <x v="3199"/>
    <x v="3192"/>
  </r>
  <r>
    <x v="3200"/>
    <x v="3199"/>
    <x v="3198"/>
    <n v="50000"/>
    <n v="1"/>
    <x v="2"/>
    <x v="0"/>
    <s v="USD"/>
    <x v="3193"/>
    <x v="3200"/>
    <b v="0"/>
    <n v="1"/>
    <x v="1"/>
    <x v="40"/>
    <x v="133"/>
    <n v="1"/>
    <x v="1"/>
    <x v="35"/>
    <x v="3200"/>
    <x v="3193"/>
  </r>
  <r>
    <x v="3201"/>
    <x v="3200"/>
    <x v="3199"/>
    <n v="2000"/>
    <n v="25"/>
    <x v="2"/>
    <x v="1"/>
    <s v="GBP"/>
    <x v="3194"/>
    <x v="3201"/>
    <b v="0"/>
    <n v="2"/>
    <x v="1"/>
    <x v="40"/>
    <x v="2372"/>
    <n v="12.5"/>
    <x v="1"/>
    <x v="35"/>
    <x v="3201"/>
    <x v="3194"/>
  </r>
  <r>
    <x v="3202"/>
    <x v="3201"/>
    <x v="3200"/>
    <n v="5000"/>
    <n v="2726"/>
    <x v="2"/>
    <x v="0"/>
    <s v="USD"/>
    <x v="3195"/>
    <x v="3202"/>
    <b v="0"/>
    <n v="25"/>
    <x v="1"/>
    <x v="40"/>
    <x v="2373"/>
    <n v="109.04"/>
    <x v="1"/>
    <x v="35"/>
    <x v="3202"/>
    <x v="3195"/>
  </r>
  <r>
    <x v="3203"/>
    <x v="3202"/>
    <x v="3201"/>
    <n v="1000"/>
    <n v="250"/>
    <x v="2"/>
    <x v="0"/>
    <s v="USD"/>
    <x v="3196"/>
    <x v="3203"/>
    <b v="0"/>
    <n v="6"/>
    <x v="1"/>
    <x v="40"/>
    <x v="180"/>
    <n v="41.666666666666664"/>
    <x v="1"/>
    <x v="35"/>
    <x v="3203"/>
    <x v="3196"/>
  </r>
  <r>
    <x v="3204"/>
    <x v="3203"/>
    <x v="3202"/>
    <n v="500"/>
    <n v="0"/>
    <x v="2"/>
    <x v="0"/>
    <s v="USD"/>
    <x v="3197"/>
    <x v="3204"/>
    <b v="0"/>
    <n v="0"/>
    <x v="1"/>
    <x v="40"/>
    <x v="109"/>
    <e v="#DIV/0!"/>
    <x v="1"/>
    <x v="35"/>
    <x v="3204"/>
    <x v="3197"/>
  </r>
  <r>
    <x v="3205"/>
    <x v="3204"/>
    <x v="3203"/>
    <n v="8000"/>
    <n v="273"/>
    <x v="2"/>
    <x v="1"/>
    <s v="GBP"/>
    <x v="3198"/>
    <x v="3205"/>
    <b v="0"/>
    <n v="12"/>
    <x v="1"/>
    <x v="40"/>
    <x v="2374"/>
    <n v="22.75"/>
    <x v="1"/>
    <x v="35"/>
    <x v="3205"/>
    <x v="3198"/>
  </r>
  <r>
    <x v="3206"/>
    <x v="3205"/>
    <x v="3204"/>
    <n v="5000"/>
    <n v="0"/>
    <x v="2"/>
    <x v="0"/>
    <s v="USD"/>
    <x v="3199"/>
    <x v="3206"/>
    <b v="0"/>
    <n v="0"/>
    <x v="1"/>
    <x v="40"/>
    <x v="109"/>
    <e v="#DIV/0!"/>
    <x v="1"/>
    <x v="35"/>
    <x v="3206"/>
    <x v="3199"/>
  </r>
  <r>
    <x v="3207"/>
    <x v="3206"/>
    <x v="3205"/>
    <n v="5500"/>
    <n v="2550"/>
    <x v="2"/>
    <x v="0"/>
    <s v="USD"/>
    <x v="3200"/>
    <x v="3207"/>
    <b v="0"/>
    <n v="36"/>
    <x v="1"/>
    <x v="40"/>
    <x v="2375"/>
    <n v="70.833333333333329"/>
    <x v="1"/>
    <x v="35"/>
    <x v="3207"/>
    <x v="3200"/>
  </r>
  <r>
    <x v="3208"/>
    <x v="3207"/>
    <x v="3206"/>
    <n v="5000"/>
    <n v="5175"/>
    <x v="0"/>
    <x v="0"/>
    <s v="USD"/>
    <x v="3201"/>
    <x v="3208"/>
    <b v="1"/>
    <n v="82"/>
    <x v="0"/>
    <x v="6"/>
    <x v="991"/>
    <n v="63.109756097560975"/>
    <x v="1"/>
    <x v="6"/>
    <x v="3208"/>
    <x v="3201"/>
  </r>
  <r>
    <x v="3209"/>
    <x v="3208"/>
    <x v="3207"/>
    <n v="9500"/>
    <n v="11335.7"/>
    <x v="0"/>
    <x v="0"/>
    <s v="USD"/>
    <x v="3202"/>
    <x v="3209"/>
    <b v="1"/>
    <n v="226"/>
    <x v="0"/>
    <x v="6"/>
    <x v="2376"/>
    <n v="50.157964601769912"/>
    <x v="1"/>
    <x v="6"/>
    <x v="3209"/>
    <x v="3202"/>
  </r>
  <r>
    <x v="3210"/>
    <x v="3209"/>
    <x v="3208"/>
    <n v="3000"/>
    <n v="3773"/>
    <x v="0"/>
    <x v="0"/>
    <s v="USD"/>
    <x v="3203"/>
    <x v="3210"/>
    <b v="1"/>
    <n v="60"/>
    <x v="0"/>
    <x v="6"/>
    <x v="2377"/>
    <n v="62.883333333333333"/>
    <x v="1"/>
    <x v="6"/>
    <x v="3210"/>
    <x v="3203"/>
  </r>
  <r>
    <x v="3211"/>
    <x v="3210"/>
    <x v="3209"/>
    <n v="23000"/>
    <n v="27541"/>
    <x v="0"/>
    <x v="0"/>
    <s v="USD"/>
    <x v="3204"/>
    <x v="3211"/>
    <b v="1"/>
    <n v="322"/>
    <x v="0"/>
    <x v="6"/>
    <x v="2378"/>
    <n v="85.531055900621112"/>
    <x v="1"/>
    <x v="6"/>
    <x v="3211"/>
    <x v="3204"/>
  </r>
  <r>
    <x v="3212"/>
    <x v="3211"/>
    <x v="3210"/>
    <n v="4000"/>
    <n v="5050"/>
    <x v="0"/>
    <x v="0"/>
    <s v="USD"/>
    <x v="3205"/>
    <x v="3212"/>
    <b v="1"/>
    <n v="94"/>
    <x v="0"/>
    <x v="6"/>
    <x v="2379"/>
    <n v="53.723404255319146"/>
    <x v="1"/>
    <x v="6"/>
    <x v="3212"/>
    <x v="3205"/>
  </r>
  <r>
    <x v="3213"/>
    <x v="3212"/>
    <x v="3211"/>
    <n v="6000"/>
    <n v="6007"/>
    <x v="0"/>
    <x v="1"/>
    <s v="GBP"/>
    <x v="3206"/>
    <x v="3213"/>
    <b v="1"/>
    <n v="47"/>
    <x v="0"/>
    <x v="6"/>
    <x v="2380"/>
    <n v="127.80851063829788"/>
    <x v="1"/>
    <x v="6"/>
    <x v="3213"/>
    <x v="3206"/>
  </r>
  <r>
    <x v="3214"/>
    <x v="3213"/>
    <x v="3212"/>
    <n v="12000"/>
    <n v="12256"/>
    <x v="0"/>
    <x v="1"/>
    <s v="GBP"/>
    <x v="3207"/>
    <x v="3214"/>
    <b v="1"/>
    <n v="115"/>
    <x v="0"/>
    <x v="6"/>
    <x v="2381"/>
    <n v="106.57391304347826"/>
    <x v="1"/>
    <x v="6"/>
    <x v="3214"/>
    <x v="3207"/>
  </r>
  <r>
    <x v="3215"/>
    <x v="3214"/>
    <x v="3213"/>
    <n v="35000"/>
    <n v="35123"/>
    <x v="0"/>
    <x v="0"/>
    <s v="USD"/>
    <x v="3208"/>
    <x v="3215"/>
    <b v="1"/>
    <n v="134"/>
    <x v="0"/>
    <x v="6"/>
    <x v="2382"/>
    <n v="262.11194029850748"/>
    <x v="1"/>
    <x v="6"/>
    <x v="3215"/>
    <x v="3208"/>
  </r>
  <r>
    <x v="3216"/>
    <x v="3215"/>
    <x v="3214"/>
    <n v="2000"/>
    <n v="2001"/>
    <x v="0"/>
    <x v="1"/>
    <s v="GBP"/>
    <x v="3209"/>
    <x v="3216"/>
    <b v="1"/>
    <n v="35"/>
    <x v="0"/>
    <x v="6"/>
    <x v="2383"/>
    <n v="57.171428571428571"/>
    <x v="1"/>
    <x v="6"/>
    <x v="3216"/>
    <x v="3209"/>
  </r>
  <r>
    <x v="3217"/>
    <x v="3216"/>
    <x v="3215"/>
    <n v="4500"/>
    <n v="5221"/>
    <x v="0"/>
    <x v="0"/>
    <s v="USD"/>
    <x v="3210"/>
    <x v="3217"/>
    <b v="1"/>
    <n v="104"/>
    <x v="0"/>
    <x v="6"/>
    <x v="2251"/>
    <n v="50.20192307692308"/>
    <x v="1"/>
    <x v="6"/>
    <x v="3217"/>
    <x v="3210"/>
  </r>
  <r>
    <x v="3218"/>
    <x v="3217"/>
    <x v="3216"/>
    <n v="12000"/>
    <n v="12252"/>
    <x v="0"/>
    <x v="1"/>
    <s v="GBP"/>
    <x v="3211"/>
    <x v="3218"/>
    <b v="1"/>
    <n v="184"/>
    <x v="0"/>
    <x v="6"/>
    <x v="426"/>
    <n v="66.586956521739125"/>
    <x v="1"/>
    <x v="6"/>
    <x v="3218"/>
    <x v="3211"/>
  </r>
  <r>
    <x v="3219"/>
    <x v="3218"/>
    <x v="3217"/>
    <n v="20000"/>
    <n v="20022"/>
    <x v="0"/>
    <x v="0"/>
    <s v="USD"/>
    <x v="3212"/>
    <x v="3219"/>
    <b v="1"/>
    <n v="119"/>
    <x v="0"/>
    <x v="6"/>
    <x v="2384"/>
    <n v="168.25210084033614"/>
    <x v="1"/>
    <x v="6"/>
    <x v="3219"/>
    <x v="3212"/>
  </r>
  <r>
    <x v="3220"/>
    <x v="3219"/>
    <x v="3218"/>
    <n v="15000"/>
    <n v="15126"/>
    <x v="0"/>
    <x v="0"/>
    <s v="USD"/>
    <x v="3213"/>
    <x v="3220"/>
    <b v="1"/>
    <n v="59"/>
    <x v="0"/>
    <x v="6"/>
    <x v="2385"/>
    <n v="256.37288135593218"/>
    <x v="1"/>
    <x v="6"/>
    <x v="3220"/>
    <x v="3213"/>
  </r>
  <r>
    <x v="3221"/>
    <x v="3220"/>
    <x v="3219"/>
    <n v="4000"/>
    <n v="4137"/>
    <x v="0"/>
    <x v="1"/>
    <s v="GBP"/>
    <x v="3214"/>
    <x v="3221"/>
    <b v="1"/>
    <n v="113"/>
    <x v="0"/>
    <x v="6"/>
    <x v="2386"/>
    <n v="36.610619469026545"/>
    <x v="1"/>
    <x v="6"/>
    <x v="3221"/>
    <x v="3214"/>
  </r>
  <r>
    <x v="3222"/>
    <x v="3221"/>
    <x v="3220"/>
    <n v="2500"/>
    <n v="3120"/>
    <x v="0"/>
    <x v="0"/>
    <s v="USD"/>
    <x v="3215"/>
    <x v="3222"/>
    <b v="1"/>
    <n v="84"/>
    <x v="0"/>
    <x v="6"/>
    <x v="2387"/>
    <n v="37.142857142857146"/>
    <x v="1"/>
    <x v="6"/>
    <x v="3222"/>
    <x v="3215"/>
  </r>
  <r>
    <x v="3223"/>
    <x v="3222"/>
    <x v="3221"/>
    <n v="3100"/>
    <n v="3395"/>
    <x v="0"/>
    <x v="0"/>
    <s v="USD"/>
    <x v="3216"/>
    <x v="3223"/>
    <b v="1"/>
    <n v="74"/>
    <x v="0"/>
    <x v="6"/>
    <x v="2388"/>
    <n v="45.878378378378379"/>
    <x v="1"/>
    <x v="6"/>
    <x v="3223"/>
    <x v="3216"/>
  </r>
  <r>
    <x v="3224"/>
    <x v="3223"/>
    <x v="3222"/>
    <n v="30000"/>
    <n v="30610"/>
    <x v="0"/>
    <x v="0"/>
    <s v="USD"/>
    <x v="3217"/>
    <x v="3224"/>
    <b v="1"/>
    <n v="216"/>
    <x v="0"/>
    <x v="6"/>
    <x v="2389"/>
    <n v="141.71296296296296"/>
    <x v="1"/>
    <x v="6"/>
    <x v="3224"/>
    <x v="3217"/>
  </r>
  <r>
    <x v="3225"/>
    <x v="3224"/>
    <x v="3223"/>
    <n v="2000"/>
    <n v="2047"/>
    <x v="0"/>
    <x v="0"/>
    <s v="USD"/>
    <x v="3218"/>
    <x v="3225"/>
    <b v="1"/>
    <n v="39"/>
    <x v="0"/>
    <x v="6"/>
    <x v="1099"/>
    <n v="52.487179487179489"/>
    <x v="1"/>
    <x v="6"/>
    <x v="3225"/>
    <x v="3218"/>
  </r>
  <r>
    <x v="3226"/>
    <x v="3225"/>
    <x v="3224"/>
    <n v="1200"/>
    <n v="1250"/>
    <x v="0"/>
    <x v="1"/>
    <s v="GBP"/>
    <x v="3219"/>
    <x v="3226"/>
    <b v="1"/>
    <n v="21"/>
    <x v="0"/>
    <x v="6"/>
    <x v="44"/>
    <n v="59.523809523809526"/>
    <x v="1"/>
    <x v="6"/>
    <x v="3226"/>
    <x v="3219"/>
  </r>
  <r>
    <x v="3227"/>
    <x v="3226"/>
    <x v="3225"/>
    <n v="1200"/>
    <n v="1500"/>
    <x v="0"/>
    <x v="1"/>
    <s v="GBP"/>
    <x v="3220"/>
    <x v="3227"/>
    <b v="0"/>
    <n v="30"/>
    <x v="0"/>
    <x v="6"/>
    <x v="1054"/>
    <n v="50"/>
    <x v="1"/>
    <x v="6"/>
    <x v="3227"/>
    <x v="3220"/>
  </r>
  <r>
    <x v="3228"/>
    <x v="3227"/>
    <x v="3226"/>
    <n v="7000"/>
    <n v="7164"/>
    <x v="0"/>
    <x v="0"/>
    <s v="USD"/>
    <x v="3221"/>
    <x v="3228"/>
    <b v="1"/>
    <n v="37"/>
    <x v="0"/>
    <x v="6"/>
    <x v="2390"/>
    <n v="193.62162162162161"/>
    <x v="1"/>
    <x v="6"/>
    <x v="3228"/>
    <x v="3221"/>
  </r>
  <r>
    <x v="3229"/>
    <x v="3228"/>
    <x v="3227"/>
    <n v="20000"/>
    <n v="21573"/>
    <x v="0"/>
    <x v="0"/>
    <s v="USD"/>
    <x v="3222"/>
    <x v="3229"/>
    <b v="1"/>
    <n v="202"/>
    <x v="0"/>
    <x v="6"/>
    <x v="2391"/>
    <n v="106.79702970297029"/>
    <x v="1"/>
    <x v="6"/>
    <x v="3229"/>
    <x v="3222"/>
  </r>
  <r>
    <x v="3230"/>
    <x v="3229"/>
    <x v="3228"/>
    <n v="2600"/>
    <n v="2857"/>
    <x v="0"/>
    <x v="0"/>
    <s v="USD"/>
    <x v="341"/>
    <x v="3230"/>
    <b v="1"/>
    <n v="37"/>
    <x v="0"/>
    <x v="6"/>
    <x v="2392"/>
    <n v="77.21621621621621"/>
    <x v="1"/>
    <x v="6"/>
    <x v="3230"/>
    <x v="341"/>
  </r>
  <r>
    <x v="3231"/>
    <x v="3230"/>
    <x v="3229"/>
    <n v="1000"/>
    <n v="1610"/>
    <x v="0"/>
    <x v="0"/>
    <s v="USD"/>
    <x v="3223"/>
    <x v="3231"/>
    <b v="0"/>
    <n v="28"/>
    <x v="0"/>
    <x v="6"/>
    <x v="2393"/>
    <n v="57.5"/>
    <x v="1"/>
    <x v="6"/>
    <x v="3231"/>
    <x v="3223"/>
  </r>
  <r>
    <x v="3232"/>
    <x v="3231"/>
    <x v="3230"/>
    <n v="1000"/>
    <n v="1312"/>
    <x v="0"/>
    <x v="0"/>
    <s v="USD"/>
    <x v="3224"/>
    <x v="3232"/>
    <b v="1"/>
    <n v="26"/>
    <x v="0"/>
    <x v="6"/>
    <x v="2394"/>
    <n v="50.46153846153846"/>
    <x v="1"/>
    <x v="6"/>
    <x v="3232"/>
    <x v="3224"/>
  </r>
  <r>
    <x v="3233"/>
    <x v="3232"/>
    <x v="3231"/>
    <n v="5000"/>
    <n v="5940"/>
    <x v="0"/>
    <x v="0"/>
    <s v="USD"/>
    <x v="3225"/>
    <x v="3233"/>
    <b v="0"/>
    <n v="61"/>
    <x v="0"/>
    <x v="6"/>
    <x v="2395"/>
    <n v="97.377049180327873"/>
    <x v="1"/>
    <x v="6"/>
    <x v="3233"/>
    <x v="3225"/>
  </r>
  <r>
    <x v="3234"/>
    <x v="3233"/>
    <x v="3232"/>
    <n v="4000"/>
    <n v="4015.71"/>
    <x v="0"/>
    <x v="1"/>
    <s v="GBP"/>
    <x v="3226"/>
    <x v="3234"/>
    <b v="0"/>
    <n v="115"/>
    <x v="0"/>
    <x v="6"/>
    <x v="2396"/>
    <n v="34.91921739130435"/>
    <x v="1"/>
    <x v="6"/>
    <x v="3234"/>
    <x v="3226"/>
  </r>
  <r>
    <x v="3235"/>
    <x v="3234"/>
    <x v="3233"/>
    <n v="15000"/>
    <n v="15481"/>
    <x v="0"/>
    <x v="0"/>
    <s v="USD"/>
    <x v="3227"/>
    <x v="3235"/>
    <b v="1"/>
    <n v="181"/>
    <x v="0"/>
    <x v="6"/>
    <x v="2397"/>
    <n v="85.530386740331494"/>
    <x v="1"/>
    <x v="6"/>
    <x v="3235"/>
    <x v="3227"/>
  </r>
  <r>
    <x v="3236"/>
    <x v="3235"/>
    <x v="3234"/>
    <n v="20000"/>
    <n v="20120"/>
    <x v="0"/>
    <x v="0"/>
    <s v="USD"/>
    <x v="3228"/>
    <x v="3236"/>
    <b v="0"/>
    <n v="110"/>
    <x v="0"/>
    <x v="6"/>
    <x v="1794"/>
    <n v="182.90909090909091"/>
    <x v="1"/>
    <x v="6"/>
    <x v="3236"/>
    <x v="3228"/>
  </r>
  <r>
    <x v="3237"/>
    <x v="3236"/>
    <x v="3235"/>
    <n v="35000"/>
    <n v="35275.64"/>
    <x v="0"/>
    <x v="0"/>
    <s v="USD"/>
    <x v="3229"/>
    <x v="3237"/>
    <b v="1"/>
    <n v="269"/>
    <x v="0"/>
    <x v="6"/>
    <x v="2398"/>
    <n v="131.13620817843866"/>
    <x v="1"/>
    <x v="6"/>
    <x v="3237"/>
    <x v="3229"/>
  </r>
  <r>
    <x v="3238"/>
    <x v="3237"/>
    <x v="3236"/>
    <n v="2800"/>
    <n v="3145"/>
    <x v="0"/>
    <x v="1"/>
    <s v="GBP"/>
    <x v="3230"/>
    <x v="3238"/>
    <b v="1"/>
    <n v="79"/>
    <x v="0"/>
    <x v="6"/>
    <x v="2399"/>
    <n v="39.810126582278478"/>
    <x v="1"/>
    <x v="6"/>
    <x v="3238"/>
    <x v="3230"/>
  </r>
  <r>
    <x v="3239"/>
    <x v="3238"/>
    <x v="3237"/>
    <n v="5862"/>
    <n v="6208.98"/>
    <x v="0"/>
    <x v="1"/>
    <s v="GBP"/>
    <x v="3231"/>
    <x v="3239"/>
    <b v="1"/>
    <n v="104"/>
    <x v="0"/>
    <x v="6"/>
    <x v="2400"/>
    <n v="59.701730769230764"/>
    <x v="1"/>
    <x v="6"/>
    <x v="3239"/>
    <x v="3231"/>
  </r>
  <r>
    <x v="3240"/>
    <x v="3239"/>
    <x v="3238"/>
    <n v="3000"/>
    <n v="3017"/>
    <x v="0"/>
    <x v="1"/>
    <s v="GBP"/>
    <x v="3232"/>
    <x v="3240"/>
    <b v="0"/>
    <n v="34"/>
    <x v="0"/>
    <x v="6"/>
    <x v="518"/>
    <n v="88.735294117647058"/>
    <x v="1"/>
    <x v="6"/>
    <x v="3240"/>
    <x v="3232"/>
  </r>
  <r>
    <x v="3241"/>
    <x v="3240"/>
    <x v="3239"/>
    <n v="8500"/>
    <n v="9801"/>
    <x v="0"/>
    <x v="0"/>
    <s v="USD"/>
    <x v="3233"/>
    <x v="3241"/>
    <b v="1"/>
    <n v="167"/>
    <x v="0"/>
    <x v="6"/>
    <x v="2401"/>
    <n v="58.688622754491021"/>
    <x v="1"/>
    <x v="6"/>
    <x v="3241"/>
    <x v="3233"/>
  </r>
  <r>
    <x v="3242"/>
    <x v="3241"/>
    <x v="3240"/>
    <n v="10000"/>
    <n v="12730.42"/>
    <x v="0"/>
    <x v="0"/>
    <s v="USD"/>
    <x v="3234"/>
    <x v="3242"/>
    <b v="1"/>
    <n v="183"/>
    <x v="0"/>
    <x v="6"/>
    <x v="2402"/>
    <n v="69.56513661202186"/>
    <x v="1"/>
    <x v="6"/>
    <x v="3242"/>
    <x v="3234"/>
  </r>
  <r>
    <x v="3243"/>
    <x v="3242"/>
    <x v="3241"/>
    <n v="8000"/>
    <n v="8227"/>
    <x v="0"/>
    <x v="0"/>
    <s v="USD"/>
    <x v="3235"/>
    <x v="3243"/>
    <b v="1"/>
    <n v="71"/>
    <x v="0"/>
    <x v="6"/>
    <x v="2403"/>
    <n v="115.87323943661971"/>
    <x v="1"/>
    <x v="6"/>
    <x v="3243"/>
    <x v="3235"/>
  </r>
  <r>
    <x v="3244"/>
    <x v="3243"/>
    <x v="3242"/>
    <n v="1600"/>
    <n v="1647"/>
    <x v="0"/>
    <x v="1"/>
    <s v="GBP"/>
    <x v="3236"/>
    <x v="3244"/>
    <b v="0"/>
    <n v="69"/>
    <x v="0"/>
    <x v="6"/>
    <x v="2404"/>
    <n v="23.869565217391305"/>
    <x v="1"/>
    <x v="6"/>
    <x v="3244"/>
    <x v="3236"/>
  </r>
  <r>
    <x v="3245"/>
    <x v="3244"/>
    <x v="3243"/>
    <n v="21000"/>
    <n v="21904"/>
    <x v="0"/>
    <x v="0"/>
    <s v="USD"/>
    <x v="3237"/>
    <x v="3245"/>
    <b v="0"/>
    <n v="270"/>
    <x v="0"/>
    <x v="6"/>
    <x v="2405"/>
    <n v="81.125925925925927"/>
    <x v="1"/>
    <x v="6"/>
    <x v="3245"/>
    <x v="3237"/>
  </r>
  <r>
    <x v="3246"/>
    <x v="3245"/>
    <x v="3244"/>
    <n v="10000"/>
    <n v="11122"/>
    <x v="0"/>
    <x v="0"/>
    <s v="USD"/>
    <x v="3238"/>
    <x v="3246"/>
    <b v="1"/>
    <n v="193"/>
    <x v="0"/>
    <x v="6"/>
    <x v="2406"/>
    <n v="57.626943005181346"/>
    <x v="1"/>
    <x v="6"/>
    <x v="3246"/>
    <x v="3238"/>
  </r>
  <r>
    <x v="3247"/>
    <x v="3246"/>
    <x v="3245"/>
    <n v="2500"/>
    <n v="2646.5"/>
    <x v="0"/>
    <x v="1"/>
    <s v="GBP"/>
    <x v="3239"/>
    <x v="3247"/>
    <b v="1"/>
    <n v="57"/>
    <x v="0"/>
    <x v="6"/>
    <x v="2407"/>
    <n v="46.429824561403507"/>
    <x v="1"/>
    <x v="6"/>
    <x v="3247"/>
    <x v="3239"/>
  </r>
  <r>
    <x v="3248"/>
    <x v="3247"/>
    <x v="3246"/>
    <n v="12000"/>
    <n v="12095"/>
    <x v="0"/>
    <x v="0"/>
    <s v="USD"/>
    <x v="3240"/>
    <x v="3248"/>
    <b v="1"/>
    <n v="200"/>
    <x v="0"/>
    <x v="6"/>
    <x v="2408"/>
    <n v="60.475000000000001"/>
    <x v="1"/>
    <x v="6"/>
    <x v="3248"/>
    <x v="3240"/>
  </r>
  <r>
    <x v="3249"/>
    <x v="3248"/>
    <x v="3247"/>
    <n v="5500"/>
    <n v="5771"/>
    <x v="0"/>
    <x v="0"/>
    <s v="USD"/>
    <x v="3241"/>
    <x v="3249"/>
    <b v="1"/>
    <n v="88"/>
    <x v="0"/>
    <x v="6"/>
    <x v="2409"/>
    <n v="65.579545454545453"/>
    <x v="1"/>
    <x v="6"/>
    <x v="3249"/>
    <x v="3241"/>
  </r>
  <r>
    <x v="3250"/>
    <x v="3249"/>
    <x v="3248"/>
    <n v="25000"/>
    <n v="25388"/>
    <x v="0"/>
    <x v="0"/>
    <s v="USD"/>
    <x v="3242"/>
    <x v="3250"/>
    <b v="1"/>
    <n v="213"/>
    <x v="0"/>
    <x v="6"/>
    <x v="2410"/>
    <n v="119.1924882629108"/>
    <x v="1"/>
    <x v="6"/>
    <x v="3250"/>
    <x v="3242"/>
  </r>
  <r>
    <x v="3251"/>
    <x v="3250"/>
    <x v="3249"/>
    <n v="1500"/>
    <n v="1661"/>
    <x v="0"/>
    <x v="0"/>
    <s v="USD"/>
    <x v="3243"/>
    <x v="3251"/>
    <b v="1"/>
    <n v="20"/>
    <x v="0"/>
    <x v="6"/>
    <x v="1613"/>
    <n v="83.05"/>
    <x v="1"/>
    <x v="6"/>
    <x v="3251"/>
    <x v="3243"/>
  </r>
  <r>
    <x v="3252"/>
    <x v="3251"/>
    <x v="3250"/>
    <n v="2250"/>
    <n v="2876"/>
    <x v="0"/>
    <x v="1"/>
    <s v="GBP"/>
    <x v="3244"/>
    <x v="3252"/>
    <b v="1"/>
    <n v="50"/>
    <x v="0"/>
    <x v="6"/>
    <x v="2411"/>
    <n v="57.52"/>
    <x v="1"/>
    <x v="6"/>
    <x v="3252"/>
    <x v="3244"/>
  </r>
  <r>
    <x v="3253"/>
    <x v="3252"/>
    <x v="3251"/>
    <n v="20000"/>
    <n v="20365"/>
    <x v="0"/>
    <x v="0"/>
    <s v="USD"/>
    <x v="3245"/>
    <x v="3253"/>
    <b v="1"/>
    <n v="115"/>
    <x v="0"/>
    <x v="6"/>
    <x v="2412"/>
    <n v="177.08695652173913"/>
    <x v="1"/>
    <x v="6"/>
    <x v="3253"/>
    <x v="3245"/>
  </r>
  <r>
    <x v="3254"/>
    <x v="3253"/>
    <x v="3252"/>
    <n v="13000"/>
    <n v="13163.5"/>
    <x v="0"/>
    <x v="1"/>
    <s v="GBP"/>
    <x v="3246"/>
    <x v="3254"/>
    <b v="1"/>
    <n v="186"/>
    <x v="0"/>
    <x v="6"/>
    <x v="2413"/>
    <n v="70.771505376344081"/>
    <x v="1"/>
    <x v="6"/>
    <x v="3254"/>
    <x v="3246"/>
  </r>
  <r>
    <x v="3255"/>
    <x v="3254"/>
    <x v="3253"/>
    <n v="300"/>
    <n v="525"/>
    <x v="0"/>
    <x v="1"/>
    <s v="GBP"/>
    <x v="3247"/>
    <x v="3255"/>
    <b v="1"/>
    <n v="18"/>
    <x v="0"/>
    <x v="6"/>
    <x v="1290"/>
    <n v="29.166666666666668"/>
    <x v="1"/>
    <x v="6"/>
    <x v="3255"/>
    <x v="3247"/>
  </r>
  <r>
    <x v="3256"/>
    <x v="3255"/>
    <x v="3254"/>
    <n v="10000"/>
    <n v="12806"/>
    <x v="0"/>
    <x v="0"/>
    <s v="USD"/>
    <x v="3248"/>
    <x v="3256"/>
    <b v="1"/>
    <n v="176"/>
    <x v="0"/>
    <x v="6"/>
    <x v="2414"/>
    <n v="72.76136363636364"/>
    <x v="1"/>
    <x v="6"/>
    <x v="3256"/>
    <x v="3248"/>
  </r>
  <r>
    <x v="3257"/>
    <x v="3256"/>
    <x v="3255"/>
    <n v="2000"/>
    <n v="2125.9899999999998"/>
    <x v="0"/>
    <x v="1"/>
    <s v="GBP"/>
    <x v="3249"/>
    <x v="3257"/>
    <b v="0"/>
    <n v="41"/>
    <x v="0"/>
    <x v="6"/>
    <x v="2415"/>
    <n v="51.853414634146333"/>
    <x v="1"/>
    <x v="6"/>
    <x v="3257"/>
    <x v="3249"/>
  </r>
  <r>
    <x v="3258"/>
    <x v="3257"/>
    <x v="3256"/>
    <n v="7000"/>
    <n v="7365"/>
    <x v="0"/>
    <x v="0"/>
    <s v="USD"/>
    <x v="3250"/>
    <x v="3258"/>
    <b v="1"/>
    <n v="75"/>
    <x v="0"/>
    <x v="6"/>
    <x v="2416"/>
    <n v="98.2"/>
    <x v="1"/>
    <x v="6"/>
    <x v="3258"/>
    <x v="3250"/>
  </r>
  <r>
    <x v="3259"/>
    <x v="3258"/>
    <x v="3257"/>
    <n v="23000"/>
    <n v="24418.6"/>
    <x v="0"/>
    <x v="0"/>
    <s v="USD"/>
    <x v="3251"/>
    <x v="3259"/>
    <b v="1"/>
    <n v="97"/>
    <x v="0"/>
    <x v="6"/>
    <x v="2417"/>
    <n v="251.7381443298969"/>
    <x v="1"/>
    <x v="6"/>
    <x v="3259"/>
    <x v="3251"/>
  </r>
  <r>
    <x v="3260"/>
    <x v="3259"/>
    <x v="3258"/>
    <n v="5000"/>
    <n v="5462"/>
    <x v="0"/>
    <x v="0"/>
    <s v="USD"/>
    <x v="3252"/>
    <x v="3260"/>
    <b v="1"/>
    <n v="73"/>
    <x v="0"/>
    <x v="6"/>
    <x v="2418"/>
    <n v="74.821917808219183"/>
    <x v="1"/>
    <x v="6"/>
    <x v="3260"/>
    <x v="3252"/>
  </r>
  <r>
    <x v="3261"/>
    <x v="3260"/>
    <x v="3259"/>
    <n v="3300"/>
    <n v="3315"/>
    <x v="0"/>
    <x v="0"/>
    <s v="USD"/>
    <x v="3253"/>
    <x v="3261"/>
    <b v="1"/>
    <n v="49"/>
    <x v="0"/>
    <x v="6"/>
    <x v="2419"/>
    <n v="67.65306122448979"/>
    <x v="1"/>
    <x v="6"/>
    <x v="3261"/>
    <x v="3253"/>
  </r>
  <r>
    <x v="3262"/>
    <x v="3261"/>
    <x v="3260"/>
    <n v="12200"/>
    <n v="12571"/>
    <x v="0"/>
    <x v="0"/>
    <s v="USD"/>
    <x v="3254"/>
    <x v="3262"/>
    <b v="1"/>
    <n v="134"/>
    <x v="0"/>
    <x v="6"/>
    <x v="2420"/>
    <n v="93.81343283582089"/>
    <x v="1"/>
    <x v="6"/>
    <x v="3262"/>
    <x v="3254"/>
  </r>
  <r>
    <x v="3263"/>
    <x v="3262"/>
    <x v="3261"/>
    <n v="2500"/>
    <n v="2804.16"/>
    <x v="0"/>
    <x v="0"/>
    <s v="USD"/>
    <x v="3255"/>
    <x v="3263"/>
    <b v="1"/>
    <n v="68"/>
    <x v="0"/>
    <x v="6"/>
    <x v="2421"/>
    <n v="41.237647058823526"/>
    <x v="1"/>
    <x v="6"/>
    <x v="3263"/>
    <x v="3255"/>
  </r>
  <r>
    <x v="3264"/>
    <x v="3263"/>
    <x v="3262"/>
    <n v="2500"/>
    <n v="2575"/>
    <x v="0"/>
    <x v="0"/>
    <s v="USD"/>
    <x v="3256"/>
    <x v="3264"/>
    <b v="1"/>
    <n v="49"/>
    <x v="0"/>
    <x v="6"/>
    <x v="288"/>
    <n v="52.551020408163268"/>
    <x v="1"/>
    <x v="6"/>
    <x v="3264"/>
    <x v="3256"/>
  </r>
  <r>
    <x v="3265"/>
    <x v="3264"/>
    <x v="3263"/>
    <n v="2700"/>
    <n v="4428"/>
    <x v="0"/>
    <x v="17"/>
    <s v="EUR"/>
    <x v="3257"/>
    <x v="3265"/>
    <b v="1"/>
    <n v="63"/>
    <x v="0"/>
    <x v="6"/>
    <x v="2002"/>
    <n v="70.285714285714292"/>
    <x v="1"/>
    <x v="6"/>
    <x v="3265"/>
    <x v="3257"/>
  </r>
  <r>
    <x v="3266"/>
    <x v="3265"/>
    <x v="3264"/>
    <n v="6000"/>
    <n v="7877"/>
    <x v="0"/>
    <x v="0"/>
    <s v="USD"/>
    <x v="3258"/>
    <x v="3266"/>
    <b v="1"/>
    <n v="163"/>
    <x v="0"/>
    <x v="6"/>
    <x v="2422"/>
    <n v="48.325153374233132"/>
    <x v="1"/>
    <x v="6"/>
    <x v="3266"/>
    <x v="3258"/>
  </r>
  <r>
    <x v="3267"/>
    <x v="3266"/>
    <x v="3265"/>
    <n v="15000"/>
    <n v="15315"/>
    <x v="0"/>
    <x v="0"/>
    <s v="USD"/>
    <x v="3259"/>
    <x v="3267"/>
    <b v="1"/>
    <n v="288"/>
    <x v="0"/>
    <x v="6"/>
    <x v="426"/>
    <n v="53.177083333333336"/>
    <x v="1"/>
    <x v="6"/>
    <x v="3267"/>
    <x v="3259"/>
  </r>
  <r>
    <x v="3268"/>
    <x v="3267"/>
    <x v="3266"/>
    <n v="2000"/>
    <n v="2560"/>
    <x v="0"/>
    <x v="0"/>
    <s v="USD"/>
    <x v="3260"/>
    <x v="3268"/>
    <b v="1"/>
    <n v="42"/>
    <x v="0"/>
    <x v="6"/>
    <x v="602"/>
    <n v="60.952380952380949"/>
    <x v="1"/>
    <x v="6"/>
    <x v="3268"/>
    <x v="3260"/>
  </r>
  <r>
    <x v="3269"/>
    <x v="3268"/>
    <x v="3267"/>
    <n v="8000"/>
    <n v="8120"/>
    <x v="0"/>
    <x v="1"/>
    <s v="GBP"/>
    <x v="3261"/>
    <x v="3269"/>
    <b v="1"/>
    <n v="70"/>
    <x v="0"/>
    <x v="6"/>
    <x v="1240"/>
    <n v="116"/>
    <x v="1"/>
    <x v="6"/>
    <x v="3269"/>
    <x v="3261"/>
  </r>
  <r>
    <x v="3270"/>
    <x v="3269"/>
    <x v="3268"/>
    <n v="1800"/>
    <n v="1830"/>
    <x v="0"/>
    <x v="1"/>
    <s v="GBP"/>
    <x v="3262"/>
    <x v="3270"/>
    <b v="1"/>
    <n v="30"/>
    <x v="0"/>
    <x v="6"/>
    <x v="658"/>
    <n v="61"/>
    <x v="1"/>
    <x v="6"/>
    <x v="3270"/>
    <x v="3262"/>
  </r>
  <r>
    <x v="3271"/>
    <x v="3270"/>
    <x v="3269"/>
    <n v="1500"/>
    <n v="1950"/>
    <x v="0"/>
    <x v="1"/>
    <s v="GBP"/>
    <x v="3263"/>
    <x v="3271"/>
    <b v="1"/>
    <n v="51"/>
    <x v="0"/>
    <x v="6"/>
    <x v="2129"/>
    <n v="38.235294117647058"/>
    <x v="1"/>
    <x v="6"/>
    <x v="3271"/>
    <x v="3263"/>
  </r>
  <r>
    <x v="3272"/>
    <x v="3271"/>
    <x v="3270"/>
    <n v="10000"/>
    <n v="15443"/>
    <x v="0"/>
    <x v="0"/>
    <s v="USD"/>
    <x v="3264"/>
    <x v="3272"/>
    <b v="1"/>
    <n v="145"/>
    <x v="0"/>
    <x v="6"/>
    <x v="2423"/>
    <n v="106.50344827586207"/>
    <x v="1"/>
    <x v="6"/>
    <x v="3272"/>
    <x v="3264"/>
  </r>
  <r>
    <x v="3273"/>
    <x v="3272"/>
    <x v="3271"/>
    <n v="4000"/>
    <n v="4296"/>
    <x v="0"/>
    <x v="0"/>
    <s v="USD"/>
    <x v="3265"/>
    <x v="3273"/>
    <b v="1"/>
    <n v="21"/>
    <x v="0"/>
    <x v="6"/>
    <x v="202"/>
    <n v="204.57142857142858"/>
    <x v="1"/>
    <x v="6"/>
    <x v="3273"/>
    <x v="3265"/>
  </r>
  <r>
    <x v="3274"/>
    <x v="3273"/>
    <x v="3272"/>
    <n v="15500"/>
    <n v="15705"/>
    <x v="0"/>
    <x v="0"/>
    <s v="USD"/>
    <x v="3266"/>
    <x v="3274"/>
    <b v="1"/>
    <n v="286"/>
    <x v="0"/>
    <x v="6"/>
    <x v="2424"/>
    <n v="54.912587412587413"/>
    <x v="1"/>
    <x v="6"/>
    <x v="3274"/>
    <x v="3266"/>
  </r>
  <r>
    <x v="3275"/>
    <x v="3274"/>
    <x v="3273"/>
    <n v="1800"/>
    <n v="1805"/>
    <x v="0"/>
    <x v="0"/>
    <s v="USD"/>
    <x v="3267"/>
    <x v="3275"/>
    <b v="1"/>
    <n v="12"/>
    <x v="0"/>
    <x v="6"/>
    <x v="2425"/>
    <n v="150.41666666666666"/>
    <x v="1"/>
    <x v="6"/>
    <x v="3275"/>
    <x v="3267"/>
  </r>
  <r>
    <x v="3276"/>
    <x v="3275"/>
    <x v="3274"/>
    <n v="4500"/>
    <n v="5258"/>
    <x v="0"/>
    <x v="5"/>
    <s v="CAD"/>
    <x v="3268"/>
    <x v="3276"/>
    <b v="1"/>
    <n v="100"/>
    <x v="0"/>
    <x v="6"/>
    <x v="2426"/>
    <n v="52.58"/>
    <x v="1"/>
    <x v="6"/>
    <x v="3276"/>
    <x v="3268"/>
  </r>
  <r>
    <x v="3277"/>
    <x v="3276"/>
    <x v="3275"/>
    <n v="5000"/>
    <n v="5430"/>
    <x v="0"/>
    <x v="1"/>
    <s v="GBP"/>
    <x v="3269"/>
    <x v="3277"/>
    <b v="1"/>
    <n v="100"/>
    <x v="0"/>
    <x v="6"/>
    <x v="1878"/>
    <n v="54.3"/>
    <x v="1"/>
    <x v="6"/>
    <x v="3277"/>
    <x v="3269"/>
  </r>
  <r>
    <x v="3278"/>
    <x v="3277"/>
    <x v="3276"/>
    <n v="2500"/>
    <n v="2585"/>
    <x v="0"/>
    <x v="1"/>
    <s v="GBP"/>
    <x v="3270"/>
    <x v="3278"/>
    <b v="1"/>
    <n v="34"/>
    <x v="0"/>
    <x v="6"/>
    <x v="1936"/>
    <n v="76.029411764705884"/>
    <x v="1"/>
    <x v="6"/>
    <x v="3278"/>
    <x v="3270"/>
  </r>
  <r>
    <x v="3279"/>
    <x v="3278"/>
    <x v="3277"/>
    <n v="5800"/>
    <n v="6628"/>
    <x v="0"/>
    <x v="0"/>
    <s v="USD"/>
    <x v="3271"/>
    <x v="3279"/>
    <b v="0"/>
    <n v="63"/>
    <x v="0"/>
    <x v="6"/>
    <x v="2427"/>
    <n v="105.2063492063492"/>
    <x v="1"/>
    <x v="6"/>
    <x v="3279"/>
    <x v="3271"/>
  </r>
  <r>
    <x v="3280"/>
    <x v="3279"/>
    <x v="3278"/>
    <n v="2000"/>
    <n v="2060"/>
    <x v="0"/>
    <x v="0"/>
    <s v="USD"/>
    <x v="3272"/>
    <x v="3280"/>
    <b v="0"/>
    <n v="30"/>
    <x v="0"/>
    <x v="6"/>
    <x v="288"/>
    <n v="68.666666666666671"/>
    <x v="1"/>
    <x v="6"/>
    <x v="3280"/>
    <x v="3272"/>
  </r>
  <r>
    <x v="3281"/>
    <x v="3280"/>
    <x v="3279"/>
    <n v="5000"/>
    <n v="6080"/>
    <x v="0"/>
    <x v="0"/>
    <s v="USD"/>
    <x v="3273"/>
    <x v="3281"/>
    <b v="0"/>
    <n v="47"/>
    <x v="0"/>
    <x v="6"/>
    <x v="2428"/>
    <n v="129.36170212765958"/>
    <x v="1"/>
    <x v="6"/>
    <x v="3281"/>
    <x v="3273"/>
  </r>
  <r>
    <x v="3282"/>
    <x v="3281"/>
    <x v="3280"/>
    <n v="31000"/>
    <n v="31820.5"/>
    <x v="0"/>
    <x v="0"/>
    <s v="USD"/>
    <x v="3274"/>
    <x v="3282"/>
    <b v="0"/>
    <n v="237"/>
    <x v="0"/>
    <x v="6"/>
    <x v="2429"/>
    <n v="134.26371308016877"/>
    <x v="1"/>
    <x v="6"/>
    <x v="3282"/>
    <x v="3274"/>
  </r>
  <r>
    <x v="3283"/>
    <x v="3282"/>
    <x v="3281"/>
    <n v="800"/>
    <n v="838"/>
    <x v="0"/>
    <x v="1"/>
    <s v="GBP"/>
    <x v="3275"/>
    <x v="3283"/>
    <b v="0"/>
    <n v="47"/>
    <x v="0"/>
    <x v="6"/>
    <x v="2430"/>
    <n v="17.829787234042552"/>
    <x v="1"/>
    <x v="6"/>
    <x v="3283"/>
    <x v="3275"/>
  </r>
  <r>
    <x v="3284"/>
    <x v="3283"/>
    <x v="3282"/>
    <n v="3000"/>
    <n v="3048"/>
    <x v="0"/>
    <x v="0"/>
    <s v="USD"/>
    <x v="3276"/>
    <x v="3284"/>
    <b v="0"/>
    <n v="15"/>
    <x v="0"/>
    <x v="6"/>
    <x v="264"/>
    <n v="203.2"/>
    <x v="1"/>
    <x v="6"/>
    <x v="3284"/>
    <x v="3276"/>
  </r>
  <r>
    <x v="3285"/>
    <x v="3284"/>
    <x v="3283"/>
    <n v="4999"/>
    <n v="5604"/>
    <x v="0"/>
    <x v="0"/>
    <s v="USD"/>
    <x v="3277"/>
    <x v="3285"/>
    <b v="0"/>
    <n v="81"/>
    <x v="0"/>
    <x v="6"/>
    <x v="2431"/>
    <n v="69.18518518518519"/>
    <x v="1"/>
    <x v="6"/>
    <x v="3285"/>
    <x v="3277"/>
  </r>
  <r>
    <x v="3286"/>
    <x v="3285"/>
    <x v="3284"/>
    <n v="15000"/>
    <n v="15265"/>
    <x v="0"/>
    <x v="0"/>
    <s v="USD"/>
    <x v="3278"/>
    <x v="3286"/>
    <b v="0"/>
    <n v="122"/>
    <x v="0"/>
    <x v="6"/>
    <x v="2432"/>
    <n v="125.12295081967213"/>
    <x v="1"/>
    <x v="6"/>
    <x v="3286"/>
    <x v="3278"/>
  </r>
  <r>
    <x v="3287"/>
    <x v="3286"/>
    <x v="3285"/>
    <n v="2500"/>
    <n v="2500"/>
    <x v="0"/>
    <x v="5"/>
    <s v="CAD"/>
    <x v="3279"/>
    <x v="3287"/>
    <b v="0"/>
    <n v="34"/>
    <x v="0"/>
    <x v="6"/>
    <x v="31"/>
    <n v="73.529411764705884"/>
    <x v="1"/>
    <x v="6"/>
    <x v="3287"/>
    <x v="3279"/>
  </r>
  <r>
    <x v="3288"/>
    <x v="3287"/>
    <x v="3286"/>
    <n v="10000"/>
    <n v="10026.49"/>
    <x v="0"/>
    <x v="1"/>
    <s v="GBP"/>
    <x v="3280"/>
    <x v="3288"/>
    <b v="0"/>
    <n v="207"/>
    <x v="0"/>
    <x v="6"/>
    <x v="2433"/>
    <n v="48.437149758454105"/>
    <x v="1"/>
    <x v="6"/>
    <x v="3288"/>
    <x v="3280"/>
  </r>
  <r>
    <x v="3289"/>
    <x v="3288"/>
    <x v="3287"/>
    <n v="500"/>
    <n v="665.21"/>
    <x v="0"/>
    <x v="1"/>
    <s v="GBP"/>
    <x v="3281"/>
    <x v="3289"/>
    <b v="0"/>
    <n v="25"/>
    <x v="0"/>
    <x v="6"/>
    <x v="2434"/>
    <n v="26.608400000000003"/>
    <x v="1"/>
    <x v="6"/>
    <x v="3289"/>
    <x v="3281"/>
  </r>
  <r>
    <x v="3290"/>
    <x v="3289"/>
    <x v="3288"/>
    <n v="2000"/>
    <n v="2424"/>
    <x v="0"/>
    <x v="1"/>
    <s v="GBP"/>
    <x v="3282"/>
    <x v="3290"/>
    <b v="0"/>
    <n v="72"/>
    <x v="0"/>
    <x v="6"/>
    <x v="1247"/>
    <n v="33.666666666666664"/>
    <x v="1"/>
    <x v="6"/>
    <x v="3290"/>
    <x v="3282"/>
  </r>
  <r>
    <x v="3291"/>
    <x v="3290"/>
    <x v="3289"/>
    <n v="500"/>
    <n v="570"/>
    <x v="0"/>
    <x v="0"/>
    <s v="USD"/>
    <x v="3283"/>
    <x v="3291"/>
    <b v="0"/>
    <n v="14"/>
    <x v="0"/>
    <x v="6"/>
    <x v="430"/>
    <n v="40.714285714285715"/>
    <x v="1"/>
    <x v="6"/>
    <x v="3291"/>
    <x v="3283"/>
  </r>
  <r>
    <x v="3292"/>
    <x v="3291"/>
    <x v="3290"/>
    <n v="101"/>
    <n v="289"/>
    <x v="0"/>
    <x v="1"/>
    <s v="GBP"/>
    <x v="3284"/>
    <x v="3292"/>
    <b v="0"/>
    <n v="15"/>
    <x v="0"/>
    <x v="6"/>
    <x v="2435"/>
    <n v="19.266666666666666"/>
    <x v="1"/>
    <x v="6"/>
    <x v="3292"/>
    <x v="3284"/>
  </r>
  <r>
    <x v="3293"/>
    <x v="3292"/>
    <x v="3291"/>
    <n v="4500"/>
    <n v="7670"/>
    <x v="0"/>
    <x v="4"/>
    <s v="NZD"/>
    <x v="3285"/>
    <x v="3293"/>
    <b v="0"/>
    <n v="91"/>
    <x v="0"/>
    <x v="6"/>
    <x v="2436"/>
    <n v="84.285714285714292"/>
    <x v="1"/>
    <x v="6"/>
    <x v="3293"/>
    <x v="3285"/>
  </r>
  <r>
    <x v="3294"/>
    <x v="3293"/>
    <x v="3292"/>
    <n v="600"/>
    <n v="710"/>
    <x v="0"/>
    <x v="1"/>
    <s v="GBP"/>
    <x v="3286"/>
    <x v="3294"/>
    <b v="0"/>
    <n v="24"/>
    <x v="0"/>
    <x v="6"/>
    <x v="1237"/>
    <n v="29.583333333333332"/>
    <x v="1"/>
    <x v="6"/>
    <x v="3294"/>
    <x v="3286"/>
  </r>
  <r>
    <x v="3295"/>
    <x v="3294"/>
    <x v="3293"/>
    <n v="700"/>
    <n v="720.01"/>
    <x v="0"/>
    <x v="1"/>
    <s v="GBP"/>
    <x v="3287"/>
    <x v="3295"/>
    <b v="0"/>
    <n v="27"/>
    <x v="0"/>
    <x v="6"/>
    <x v="2437"/>
    <n v="26.667037037037037"/>
    <x v="1"/>
    <x v="6"/>
    <x v="3295"/>
    <x v="3287"/>
  </r>
  <r>
    <x v="3296"/>
    <x v="3295"/>
    <x v="3294"/>
    <n v="1500"/>
    <n v="2161"/>
    <x v="0"/>
    <x v="1"/>
    <s v="GBP"/>
    <x v="3288"/>
    <x v="3296"/>
    <b v="0"/>
    <n v="47"/>
    <x v="0"/>
    <x v="6"/>
    <x v="2438"/>
    <n v="45.978723404255319"/>
    <x v="1"/>
    <x v="6"/>
    <x v="3296"/>
    <x v="3288"/>
  </r>
  <r>
    <x v="3297"/>
    <x v="3296"/>
    <x v="3295"/>
    <n v="5500"/>
    <n v="5504"/>
    <x v="0"/>
    <x v="1"/>
    <s v="GBP"/>
    <x v="3289"/>
    <x v="3297"/>
    <b v="0"/>
    <n v="44"/>
    <x v="0"/>
    <x v="6"/>
    <x v="2439"/>
    <n v="125.09090909090909"/>
    <x v="1"/>
    <x v="6"/>
    <x v="3297"/>
    <x v="3289"/>
  </r>
  <r>
    <x v="3298"/>
    <x v="3297"/>
    <x v="3296"/>
    <n v="10000"/>
    <n v="10173"/>
    <x v="0"/>
    <x v="0"/>
    <s v="USD"/>
    <x v="3290"/>
    <x v="3298"/>
    <b v="0"/>
    <n v="72"/>
    <x v="0"/>
    <x v="6"/>
    <x v="2440"/>
    <n v="141.29166666666666"/>
    <x v="1"/>
    <x v="6"/>
    <x v="3298"/>
    <x v="3290"/>
  </r>
  <r>
    <x v="3299"/>
    <x v="3298"/>
    <x v="3297"/>
    <n v="3000"/>
    <n v="3486"/>
    <x v="0"/>
    <x v="0"/>
    <s v="USD"/>
    <x v="3291"/>
    <x v="3299"/>
    <b v="0"/>
    <n v="63"/>
    <x v="0"/>
    <x v="6"/>
    <x v="2441"/>
    <n v="55.333333333333336"/>
    <x v="1"/>
    <x v="6"/>
    <x v="3299"/>
    <x v="3291"/>
  </r>
  <r>
    <x v="3300"/>
    <x v="3299"/>
    <x v="3298"/>
    <n v="3000"/>
    <n v="4085"/>
    <x v="0"/>
    <x v="0"/>
    <s v="USD"/>
    <x v="3292"/>
    <x v="3300"/>
    <b v="0"/>
    <n v="88"/>
    <x v="0"/>
    <x v="6"/>
    <x v="2442"/>
    <n v="46.420454545454547"/>
    <x v="1"/>
    <x v="6"/>
    <x v="3300"/>
    <x v="3292"/>
  </r>
  <r>
    <x v="3301"/>
    <x v="3300"/>
    <x v="3299"/>
    <n v="3000"/>
    <n v="4004"/>
    <x v="0"/>
    <x v="0"/>
    <s v="USD"/>
    <x v="3293"/>
    <x v="3301"/>
    <b v="0"/>
    <n v="70"/>
    <x v="0"/>
    <x v="6"/>
    <x v="1424"/>
    <n v="57.2"/>
    <x v="1"/>
    <x v="6"/>
    <x v="3301"/>
    <x v="3293"/>
  </r>
  <r>
    <x v="3302"/>
    <x v="3301"/>
    <x v="3300"/>
    <n v="8400"/>
    <n v="8685"/>
    <x v="0"/>
    <x v="3"/>
    <s v="EUR"/>
    <x v="3294"/>
    <x v="3302"/>
    <b v="0"/>
    <n v="50"/>
    <x v="0"/>
    <x v="6"/>
    <x v="2443"/>
    <n v="173.7"/>
    <x v="1"/>
    <x v="6"/>
    <x v="3302"/>
    <x v="3294"/>
  </r>
  <r>
    <x v="3303"/>
    <x v="3302"/>
    <x v="3301"/>
    <n v="1800"/>
    <n v="2086"/>
    <x v="0"/>
    <x v="0"/>
    <s v="USD"/>
    <x v="3295"/>
    <x v="3303"/>
    <b v="0"/>
    <n v="35"/>
    <x v="0"/>
    <x v="6"/>
    <x v="2444"/>
    <n v="59.6"/>
    <x v="1"/>
    <x v="6"/>
    <x v="3303"/>
    <x v="3295"/>
  </r>
  <r>
    <x v="3304"/>
    <x v="3303"/>
    <x v="3302"/>
    <n v="15000"/>
    <n v="15677.5"/>
    <x v="0"/>
    <x v="0"/>
    <s v="USD"/>
    <x v="3296"/>
    <x v="3304"/>
    <b v="0"/>
    <n v="175"/>
    <x v="0"/>
    <x v="6"/>
    <x v="2445"/>
    <n v="89.585714285714289"/>
    <x v="1"/>
    <x v="6"/>
    <x v="3304"/>
    <x v="3296"/>
  </r>
  <r>
    <x v="3305"/>
    <x v="3304"/>
    <x v="3303"/>
    <n v="4000"/>
    <n v="4081"/>
    <x v="0"/>
    <x v="0"/>
    <s v="USD"/>
    <x v="3297"/>
    <x v="3305"/>
    <b v="0"/>
    <n v="20"/>
    <x v="0"/>
    <x v="6"/>
    <x v="2446"/>
    <n v="204.05"/>
    <x v="1"/>
    <x v="6"/>
    <x v="3305"/>
    <x v="3297"/>
  </r>
  <r>
    <x v="3306"/>
    <x v="3305"/>
    <x v="3304"/>
    <n v="1500"/>
    <n v="2630"/>
    <x v="0"/>
    <x v="0"/>
    <s v="USD"/>
    <x v="3298"/>
    <x v="3306"/>
    <b v="0"/>
    <n v="54"/>
    <x v="0"/>
    <x v="6"/>
    <x v="2447"/>
    <n v="48.703703703703702"/>
    <x v="1"/>
    <x v="6"/>
    <x v="3306"/>
    <x v="3298"/>
  </r>
  <r>
    <x v="3307"/>
    <x v="3306"/>
    <x v="3305"/>
    <n v="1000"/>
    <n v="1066.8"/>
    <x v="0"/>
    <x v="0"/>
    <s v="USD"/>
    <x v="3299"/>
    <x v="3307"/>
    <b v="0"/>
    <n v="20"/>
    <x v="0"/>
    <x v="6"/>
    <x v="2448"/>
    <n v="53.339999999999996"/>
    <x v="1"/>
    <x v="6"/>
    <x v="3307"/>
    <x v="3299"/>
  </r>
  <r>
    <x v="3308"/>
    <x v="3307"/>
    <x v="3306"/>
    <n v="3500"/>
    <n v="4280"/>
    <x v="0"/>
    <x v="0"/>
    <s v="USD"/>
    <x v="3300"/>
    <x v="3308"/>
    <b v="0"/>
    <n v="57"/>
    <x v="0"/>
    <x v="6"/>
    <x v="2449"/>
    <n v="75.087719298245617"/>
    <x v="1"/>
    <x v="6"/>
    <x v="3308"/>
    <x v="3300"/>
  </r>
  <r>
    <x v="3309"/>
    <x v="3308"/>
    <x v="3307"/>
    <n v="350"/>
    <n v="558"/>
    <x v="0"/>
    <x v="1"/>
    <s v="GBP"/>
    <x v="3301"/>
    <x v="3309"/>
    <b v="0"/>
    <n v="31"/>
    <x v="0"/>
    <x v="6"/>
    <x v="2450"/>
    <n v="18"/>
    <x v="1"/>
    <x v="6"/>
    <x v="3309"/>
    <x v="3301"/>
  </r>
  <r>
    <x v="3310"/>
    <x v="3309"/>
    <x v="3308"/>
    <n v="6500"/>
    <n v="6505"/>
    <x v="0"/>
    <x v="0"/>
    <s v="USD"/>
    <x v="3302"/>
    <x v="3310"/>
    <b v="0"/>
    <n v="31"/>
    <x v="0"/>
    <x v="6"/>
    <x v="1417"/>
    <n v="209.83870967741936"/>
    <x v="1"/>
    <x v="6"/>
    <x v="3310"/>
    <x v="3302"/>
  </r>
  <r>
    <x v="3311"/>
    <x v="3310"/>
    <x v="3309"/>
    <n v="2500"/>
    <n v="2746"/>
    <x v="0"/>
    <x v="0"/>
    <s v="USD"/>
    <x v="3303"/>
    <x v="3311"/>
    <b v="0"/>
    <n v="45"/>
    <x v="0"/>
    <x v="6"/>
    <x v="2451"/>
    <n v="61.022222222222226"/>
    <x v="1"/>
    <x v="6"/>
    <x v="3311"/>
    <x v="3303"/>
  </r>
  <r>
    <x v="3312"/>
    <x v="3311"/>
    <x v="3310"/>
    <n v="2500"/>
    <n v="2501"/>
    <x v="0"/>
    <x v="0"/>
    <s v="USD"/>
    <x v="3304"/>
    <x v="3312"/>
    <b v="0"/>
    <n v="41"/>
    <x v="0"/>
    <x v="6"/>
    <x v="2452"/>
    <n v="61"/>
    <x v="1"/>
    <x v="6"/>
    <x v="3312"/>
    <x v="3304"/>
  </r>
  <r>
    <x v="3313"/>
    <x v="3312"/>
    <x v="3311"/>
    <n v="2000"/>
    <n v="2321"/>
    <x v="0"/>
    <x v="0"/>
    <s v="USD"/>
    <x v="3305"/>
    <x v="3313"/>
    <b v="0"/>
    <n v="29"/>
    <x v="0"/>
    <x v="6"/>
    <x v="2453"/>
    <n v="80.034482758620683"/>
    <x v="1"/>
    <x v="6"/>
    <x v="3313"/>
    <x v="3305"/>
  </r>
  <r>
    <x v="3314"/>
    <x v="3313"/>
    <x v="3312"/>
    <n v="800"/>
    <n v="1686"/>
    <x v="0"/>
    <x v="1"/>
    <s v="GBP"/>
    <x v="3306"/>
    <x v="3314"/>
    <b v="0"/>
    <n v="58"/>
    <x v="0"/>
    <x v="6"/>
    <x v="2454"/>
    <n v="29.068965517241381"/>
    <x v="1"/>
    <x v="6"/>
    <x v="3314"/>
    <x v="3306"/>
  </r>
  <r>
    <x v="3315"/>
    <x v="3314"/>
    <x v="3313"/>
    <n v="4000"/>
    <n v="4400"/>
    <x v="0"/>
    <x v="1"/>
    <s v="GBP"/>
    <x v="3307"/>
    <x v="3315"/>
    <b v="0"/>
    <n v="89"/>
    <x v="0"/>
    <x v="6"/>
    <x v="1007"/>
    <n v="49.438202247191015"/>
    <x v="1"/>
    <x v="6"/>
    <x v="3315"/>
    <x v="3307"/>
  </r>
  <r>
    <x v="3316"/>
    <x v="3315"/>
    <x v="3314"/>
    <n v="11737"/>
    <n v="11747.18"/>
    <x v="0"/>
    <x v="0"/>
    <s v="USD"/>
    <x v="3308"/>
    <x v="3316"/>
    <b v="0"/>
    <n v="125"/>
    <x v="0"/>
    <x v="6"/>
    <x v="2455"/>
    <n v="93.977440000000001"/>
    <x v="1"/>
    <x v="6"/>
    <x v="3316"/>
    <x v="3308"/>
  </r>
  <r>
    <x v="3317"/>
    <x v="3316"/>
    <x v="3315"/>
    <n v="1050"/>
    <n v="1115"/>
    <x v="0"/>
    <x v="0"/>
    <s v="USD"/>
    <x v="3309"/>
    <x v="3317"/>
    <b v="0"/>
    <n v="18"/>
    <x v="0"/>
    <x v="6"/>
    <x v="2456"/>
    <n v="61.944444444444443"/>
    <x v="1"/>
    <x v="6"/>
    <x v="3317"/>
    <x v="3309"/>
  </r>
  <r>
    <x v="3318"/>
    <x v="3317"/>
    <x v="3316"/>
    <n v="2000"/>
    <n v="2512"/>
    <x v="0"/>
    <x v="5"/>
    <s v="CAD"/>
    <x v="3310"/>
    <x v="3318"/>
    <b v="0"/>
    <n v="32"/>
    <x v="0"/>
    <x v="6"/>
    <x v="2457"/>
    <n v="78.5"/>
    <x v="1"/>
    <x v="6"/>
    <x v="3318"/>
    <x v="3310"/>
  </r>
  <r>
    <x v="3319"/>
    <x v="3318"/>
    <x v="3317"/>
    <n v="500"/>
    <n v="540"/>
    <x v="0"/>
    <x v="1"/>
    <s v="GBP"/>
    <x v="3311"/>
    <x v="3319"/>
    <b v="0"/>
    <n v="16"/>
    <x v="0"/>
    <x v="6"/>
    <x v="1277"/>
    <n v="33.75"/>
    <x v="1"/>
    <x v="6"/>
    <x v="3319"/>
    <x v="3311"/>
  </r>
  <r>
    <x v="3320"/>
    <x v="3319"/>
    <x v="3318"/>
    <n v="2500"/>
    <n v="2525"/>
    <x v="0"/>
    <x v="0"/>
    <s v="USD"/>
    <x v="3312"/>
    <x v="3320"/>
    <b v="0"/>
    <n v="38"/>
    <x v="0"/>
    <x v="6"/>
    <x v="50"/>
    <n v="66.44736842105263"/>
    <x v="1"/>
    <x v="6"/>
    <x v="3320"/>
    <x v="3312"/>
  </r>
  <r>
    <x v="3321"/>
    <x v="3320"/>
    <x v="3319"/>
    <n v="500"/>
    <n v="537"/>
    <x v="0"/>
    <x v="0"/>
    <s v="USD"/>
    <x v="3313"/>
    <x v="3321"/>
    <b v="0"/>
    <n v="15"/>
    <x v="0"/>
    <x v="6"/>
    <x v="202"/>
    <n v="35.799999999999997"/>
    <x v="1"/>
    <x v="6"/>
    <x v="3321"/>
    <x v="3313"/>
  </r>
  <r>
    <x v="3322"/>
    <x v="3321"/>
    <x v="3320"/>
    <n v="3300"/>
    <n v="3350"/>
    <x v="0"/>
    <x v="0"/>
    <s v="USD"/>
    <x v="3314"/>
    <x v="3322"/>
    <b v="0"/>
    <n v="23"/>
    <x v="0"/>
    <x v="6"/>
    <x v="2458"/>
    <n v="145.65217391304347"/>
    <x v="1"/>
    <x v="6"/>
    <x v="3322"/>
    <x v="3314"/>
  </r>
  <r>
    <x v="3323"/>
    <x v="3322"/>
    <x v="3321"/>
    <n v="1000"/>
    <n v="1259"/>
    <x v="0"/>
    <x v="1"/>
    <s v="GBP"/>
    <x v="3315"/>
    <x v="3323"/>
    <b v="0"/>
    <n v="49"/>
    <x v="0"/>
    <x v="6"/>
    <x v="2459"/>
    <n v="25.693877551020407"/>
    <x v="1"/>
    <x v="6"/>
    <x v="3323"/>
    <x v="3315"/>
  </r>
  <r>
    <x v="3324"/>
    <x v="3323"/>
    <x v="3322"/>
    <n v="1500"/>
    <n v="1525"/>
    <x v="0"/>
    <x v="17"/>
    <s v="EUR"/>
    <x v="3316"/>
    <x v="3324"/>
    <b v="0"/>
    <n v="10"/>
    <x v="0"/>
    <x v="6"/>
    <x v="658"/>
    <n v="152.5"/>
    <x v="1"/>
    <x v="6"/>
    <x v="3324"/>
    <x v="3316"/>
  </r>
  <r>
    <x v="3325"/>
    <x v="3324"/>
    <x v="3323"/>
    <n v="400"/>
    <n v="450"/>
    <x v="0"/>
    <x v="1"/>
    <s v="GBP"/>
    <x v="3317"/>
    <x v="3325"/>
    <b v="0"/>
    <n v="15"/>
    <x v="0"/>
    <x v="6"/>
    <x v="2460"/>
    <n v="30"/>
    <x v="1"/>
    <x v="6"/>
    <x v="3325"/>
    <x v="3317"/>
  </r>
  <r>
    <x v="3326"/>
    <x v="3325"/>
    <x v="3324"/>
    <n v="8000"/>
    <n v="8110"/>
    <x v="0"/>
    <x v="0"/>
    <s v="USD"/>
    <x v="3318"/>
    <x v="3326"/>
    <b v="0"/>
    <n v="57"/>
    <x v="0"/>
    <x v="6"/>
    <x v="300"/>
    <n v="142.28070175438597"/>
    <x v="1"/>
    <x v="6"/>
    <x v="3326"/>
    <x v="3318"/>
  </r>
  <r>
    <x v="3327"/>
    <x v="3326"/>
    <x v="3325"/>
    <n v="800"/>
    <n v="810"/>
    <x v="0"/>
    <x v="1"/>
    <s v="GBP"/>
    <x v="3319"/>
    <x v="3327"/>
    <b v="0"/>
    <n v="33"/>
    <x v="0"/>
    <x v="6"/>
    <x v="982"/>
    <n v="24.545454545454547"/>
    <x v="1"/>
    <x v="6"/>
    <x v="3327"/>
    <x v="3319"/>
  </r>
  <r>
    <x v="3328"/>
    <x v="3327"/>
    <x v="3326"/>
    <n v="1800"/>
    <n v="2635"/>
    <x v="0"/>
    <x v="0"/>
    <s v="USD"/>
    <x v="3320"/>
    <x v="3328"/>
    <b v="0"/>
    <n v="9"/>
    <x v="0"/>
    <x v="6"/>
    <x v="2461"/>
    <n v="292.77777777777777"/>
    <x v="1"/>
    <x v="6"/>
    <x v="3328"/>
    <x v="3320"/>
  </r>
  <r>
    <x v="3329"/>
    <x v="3328"/>
    <x v="3327"/>
    <n v="1000"/>
    <n v="1168"/>
    <x v="0"/>
    <x v="1"/>
    <s v="GBP"/>
    <x v="3321"/>
    <x v="3329"/>
    <b v="0"/>
    <n v="26"/>
    <x v="0"/>
    <x v="6"/>
    <x v="2462"/>
    <n v="44.92307692307692"/>
    <x v="1"/>
    <x v="6"/>
    <x v="3329"/>
    <x v="3321"/>
  </r>
  <r>
    <x v="3330"/>
    <x v="3329"/>
    <x v="3328"/>
    <n v="1500"/>
    <n v="1594"/>
    <x v="0"/>
    <x v="1"/>
    <s v="GBP"/>
    <x v="3322"/>
    <x v="3330"/>
    <b v="0"/>
    <n v="69"/>
    <x v="0"/>
    <x v="6"/>
    <x v="2463"/>
    <n v="23.10144927536232"/>
    <x v="1"/>
    <x v="6"/>
    <x v="3330"/>
    <x v="3322"/>
  </r>
  <r>
    <x v="3331"/>
    <x v="3330"/>
    <x v="3329"/>
    <n v="5000"/>
    <n v="5226"/>
    <x v="0"/>
    <x v="0"/>
    <s v="USD"/>
    <x v="3323"/>
    <x v="3331"/>
    <b v="0"/>
    <n v="65"/>
    <x v="0"/>
    <x v="6"/>
    <x v="2464"/>
    <n v="80.400000000000006"/>
    <x v="1"/>
    <x v="6"/>
    <x v="3331"/>
    <x v="3323"/>
  </r>
  <r>
    <x v="3332"/>
    <x v="3331"/>
    <x v="3330"/>
    <n v="6000"/>
    <n v="6000"/>
    <x v="0"/>
    <x v="0"/>
    <s v="USD"/>
    <x v="3324"/>
    <x v="3332"/>
    <b v="0"/>
    <n v="83"/>
    <x v="0"/>
    <x v="6"/>
    <x v="31"/>
    <n v="72.289156626506028"/>
    <x v="1"/>
    <x v="6"/>
    <x v="3332"/>
    <x v="3324"/>
  </r>
  <r>
    <x v="3333"/>
    <x v="3332"/>
    <x v="3331"/>
    <n v="3500"/>
    <n v="3660"/>
    <x v="0"/>
    <x v="0"/>
    <s v="USD"/>
    <x v="3325"/>
    <x v="3333"/>
    <b v="0"/>
    <n v="111"/>
    <x v="0"/>
    <x v="6"/>
    <x v="2465"/>
    <n v="32.972972972972975"/>
    <x v="1"/>
    <x v="6"/>
    <x v="3333"/>
    <x v="3325"/>
  </r>
  <r>
    <x v="3334"/>
    <x v="3333"/>
    <x v="3332"/>
    <n v="3871"/>
    <n v="5366"/>
    <x v="0"/>
    <x v="0"/>
    <s v="USD"/>
    <x v="3326"/>
    <x v="3334"/>
    <b v="0"/>
    <n v="46"/>
    <x v="0"/>
    <x v="6"/>
    <x v="2466"/>
    <n v="116.65217391304348"/>
    <x v="1"/>
    <x v="6"/>
    <x v="3334"/>
    <x v="3326"/>
  </r>
  <r>
    <x v="3335"/>
    <x v="3334"/>
    <x v="3333"/>
    <n v="5000"/>
    <n v="5016"/>
    <x v="0"/>
    <x v="1"/>
    <s v="GBP"/>
    <x v="3327"/>
    <x v="3335"/>
    <b v="0"/>
    <n v="63"/>
    <x v="0"/>
    <x v="6"/>
    <x v="2467"/>
    <n v="79.61904761904762"/>
    <x v="1"/>
    <x v="6"/>
    <x v="3335"/>
    <x v="3327"/>
  </r>
  <r>
    <x v="3336"/>
    <x v="3335"/>
    <x v="3334"/>
    <n v="250"/>
    <n v="250"/>
    <x v="0"/>
    <x v="1"/>
    <s v="GBP"/>
    <x v="3328"/>
    <x v="3336"/>
    <b v="0"/>
    <n v="9"/>
    <x v="0"/>
    <x v="6"/>
    <x v="31"/>
    <n v="27.777777777777779"/>
    <x v="1"/>
    <x v="6"/>
    <x v="3336"/>
    <x v="3328"/>
  </r>
  <r>
    <x v="3337"/>
    <x v="3336"/>
    <x v="3335"/>
    <n v="2500"/>
    <n v="2755"/>
    <x v="0"/>
    <x v="1"/>
    <s v="GBP"/>
    <x v="3329"/>
    <x v="3337"/>
    <b v="0"/>
    <n v="34"/>
    <x v="0"/>
    <x v="6"/>
    <x v="1097"/>
    <n v="81.029411764705884"/>
    <x v="1"/>
    <x v="6"/>
    <x v="3337"/>
    <x v="3329"/>
  </r>
  <r>
    <x v="3338"/>
    <x v="3337"/>
    <x v="3336"/>
    <n v="15000"/>
    <n v="15327"/>
    <x v="0"/>
    <x v="0"/>
    <s v="USD"/>
    <x v="3330"/>
    <x v="3338"/>
    <b v="0"/>
    <n v="112"/>
    <x v="0"/>
    <x v="6"/>
    <x v="2468"/>
    <n v="136.84821428571428"/>
    <x v="1"/>
    <x v="6"/>
    <x v="3338"/>
    <x v="3330"/>
  </r>
  <r>
    <x v="3339"/>
    <x v="3338"/>
    <x v="3337"/>
    <n v="8000"/>
    <n v="8348"/>
    <x v="0"/>
    <x v="0"/>
    <s v="USD"/>
    <x v="3331"/>
    <x v="3339"/>
    <b v="0"/>
    <n v="47"/>
    <x v="0"/>
    <x v="6"/>
    <x v="2469"/>
    <n v="177.61702127659575"/>
    <x v="1"/>
    <x v="6"/>
    <x v="3339"/>
    <x v="3331"/>
  </r>
  <r>
    <x v="3340"/>
    <x v="3339"/>
    <x v="3338"/>
    <n v="3000"/>
    <n v="4145"/>
    <x v="0"/>
    <x v="0"/>
    <s v="USD"/>
    <x v="3332"/>
    <x v="3340"/>
    <b v="0"/>
    <n v="38"/>
    <x v="0"/>
    <x v="6"/>
    <x v="2470"/>
    <n v="109.07894736842105"/>
    <x v="1"/>
    <x v="6"/>
    <x v="3340"/>
    <x v="3332"/>
  </r>
  <r>
    <x v="3341"/>
    <x v="3340"/>
    <x v="3339"/>
    <n v="3350"/>
    <n v="3350"/>
    <x v="0"/>
    <x v="1"/>
    <s v="GBP"/>
    <x v="3333"/>
    <x v="3341"/>
    <b v="0"/>
    <n v="28"/>
    <x v="0"/>
    <x v="6"/>
    <x v="31"/>
    <n v="119.64285714285714"/>
    <x v="1"/>
    <x v="6"/>
    <x v="3341"/>
    <x v="3333"/>
  </r>
  <r>
    <x v="3342"/>
    <x v="3341"/>
    <x v="3340"/>
    <n v="6000"/>
    <n v="6100"/>
    <x v="0"/>
    <x v="0"/>
    <s v="USD"/>
    <x v="3334"/>
    <x v="3342"/>
    <b v="0"/>
    <n v="78"/>
    <x v="0"/>
    <x v="6"/>
    <x v="658"/>
    <n v="78.205128205128204"/>
    <x v="1"/>
    <x v="6"/>
    <x v="3342"/>
    <x v="3334"/>
  </r>
  <r>
    <x v="3343"/>
    <x v="3342"/>
    <x v="3341"/>
    <n v="700"/>
    <n v="1200"/>
    <x v="0"/>
    <x v="1"/>
    <s v="GBP"/>
    <x v="3335"/>
    <x v="3343"/>
    <b v="0"/>
    <n v="23"/>
    <x v="0"/>
    <x v="6"/>
    <x v="2214"/>
    <n v="52.173913043478258"/>
    <x v="1"/>
    <x v="6"/>
    <x v="3343"/>
    <x v="3335"/>
  </r>
  <r>
    <x v="3344"/>
    <x v="3343"/>
    <x v="3342"/>
    <n v="4500"/>
    <n v="4565"/>
    <x v="0"/>
    <x v="0"/>
    <s v="USD"/>
    <x v="3336"/>
    <x v="3344"/>
    <b v="0"/>
    <n v="40"/>
    <x v="0"/>
    <x v="6"/>
    <x v="2471"/>
    <n v="114.125"/>
    <x v="1"/>
    <x v="6"/>
    <x v="3344"/>
    <x v="3336"/>
  </r>
  <r>
    <x v="3345"/>
    <x v="3344"/>
    <x v="3343"/>
    <n v="500"/>
    <n v="650"/>
    <x v="0"/>
    <x v="0"/>
    <s v="USD"/>
    <x v="3337"/>
    <x v="3345"/>
    <b v="0"/>
    <n v="13"/>
    <x v="0"/>
    <x v="6"/>
    <x v="2129"/>
    <n v="50"/>
    <x v="1"/>
    <x v="6"/>
    <x v="3345"/>
    <x v="3337"/>
  </r>
  <r>
    <x v="3346"/>
    <x v="3345"/>
    <x v="3344"/>
    <n v="1500"/>
    <n v="1650"/>
    <x v="0"/>
    <x v="0"/>
    <s v="USD"/>
    <x v="3338"/>
    <x v="3346"/>
    <b v="0"/>
    <n v="18"/>
    <x v="0"/>
    <x v="6"/>
    <x v="1007"/>
    <n v="91.666666666666671"/>
    <x v="1"/>
    <x v="6"/>
    <x v="3346"/>
    <x v="3338"/>
  </r>
  <r>
    <x v="3347"/>
    <x v="3346"/>
    <x v="3345"/>
    <n v="2000"/>
    <n v="2389"/>
    <x v="0"/>
    <x v="1"/>
    <s v="GBP"/>
    <x v="3339"/>
    <x v="3347"/>
    <b v="0"/>
    <n v="22"/>
    <x v="0"/>
    <x v="6"/>
    <x v="2472"/>
    <n v="108.59090909090909"/>
    <x v="1"/>
    <x v="6"/>
    <x v="3347"/>
    <x v="3339"/>
  </r>
  <r>
    <x v="3348"/>
    <x v="3265"/>
    <x v="3346"/>
    <n v="5500"/>
    <n v="5516"/>
    <x v="0"/>
    <x v="0"/>
    <s v="USD"/>
    <x v="3340"/>
    <x v="3348"/>
    <b v="0"/>
    <n v="79"/>
    <x v="0"/>
    <x v="6"/>
    <x v="2473"/>
    <n v="69.822784810126578"/>
    <x v="1"/>
    <x v="6"/>
    <x v="3348"/>
    <x v="3340"/>
  </r>
  <r>
    <x v="3349"/>
    <x v="3347"/>
    <x v="3347"/>
    <n v="1000"/>
    <n v="1534"/>
    <x v="0"/>
    <x v="0"/>
    <s v="USD"/>
    <x v="3341"/>
    <x v="3349"/>
    <b v="0"/>
    <n v="14"/>
    <x v="0"/>
    <x v="6"/>
    <x v="2474"/>
    <n v="109.57142857142857"/>
    <x v="1"/>
    <x v="6"/>
    <x v="3349"/>
    <x v="3341"/>
  </r>
  <r>
    <x v="3350"/>
    <x v="3348"/>
    <x v="3348"/>
    <n v="3500"/>
    <n v="3655"/>
    <x v="0"/>
    <x v="19"/>
    <s v="EUR"/>
    <x v="3342"/>
    <x v="3350"/>
    <b v="0"/>
    <n v="51"/>
    <x v="0"/>
    <x v="6"/>
    <x v="2475"/>
    <n v="71.666666666666671"/>
    <x v="1"/>
    <x v="6"/>
    <x v="3350"/>
    <x v="3342"/>
  </r>
  <r>
    <x v="3351"/>
    <x v="3349"/>
    <x v="3349"/>
    <n v="5000"/>
    <n v="5055"/>
    <x v="0"/>
    <x v="1"/>
    <s v="GBP"/>
    <x v="3343"/>
    <x v="3351"/>
    <b v="0"/>
    <n v="54"/>
    <x v="0"/>
    <x v="6"/>
    <x v="940"/>
    <n v="93.611111111111114"/>
    <x v="1"/>
    <x v="6"/>
    <x v="3351"/>
    <x v="3343"/>
  </r>
  <r>
    <x v="3352"/>
    <x v="3350"/>
    <x v="3350"/>
    <n v="5000"/>
    <n v="5376"/>
    <x v="0"/>
    <x v="1"/>
    <s v="GBP"/>
    <x v="3344"/>
    <x v="3352"/>
    <b v="0"/>
    <n v="70"/>
    <x v="0"/>
    <x v="6"/>
    <x v="2476"/>
    <n v="76.8"/>
    <x v="1"/>
    <x v="6"/>
    <x v="3352"/>
    <x v="3344"/>
  </r>
  <r>
    <x v="3353"/>
    <x v="3351"/>
    <x v="3351"/>
    <n v="500"/>
    <n v="1575"/>
    <x v="0"/>
    <x v="1"/>
    <s v="GBP"/>
    <x v="3345"/>
    <x v="3353"/>
    <b v="0"/>
    <n v="44"/>
    <x v="0"/>
    <x v="6"/>
    <x v="2477"/>
    <n v="35.795454545454547"/>
    <x v="1"/>
    <x v="6"/>
    <x v="3353"/>
    <x v="3345"/>
  </r>
  <r>
    <x v="3354"/>
    <x v="3352"/>
    <x v="3352"/>
    <n v="3000"/>
    <n v="3058"/>
    <x v="0"/>
    <x v="0"/>
    <s v="USD"/>
    <x v="3346"/>
    <x v="3354"/>
    <b v="0"/>
    <n v="55"/>
    <x v="0"/>
    <x v="6"/>
    <x v="2478"/>
    <n v="55.6"/>
    <x v="1"/>
    <x v="6"/>
    <x v="3354"/>
    <x v="3346"/>
  </r>
  <r>
    <x v="3355"/>
    <x v="3353"/>
    <x v="3353"/>
    <n v="1750"/>
    <n v="2210"/>
    <x v="0"/>
    <x v="1"/>
    <s v="GBP"/>
    <x v="3347"/>
    <x v="3355"/>
    <b v="0"/>
    <n v="15"/>
    <x v="0"/>
    <x v="6"/>
    <x v="2479"/>
    <n v="147.33333333333334"/>
    <x v="1"/>
    <x v="6"/>
    <x v="3355"/>
    <x v="3347"/>
  </r>
  <r>
    <x v="3356"/>
    <x v="3354"/>
    <x v="3354"/>
    <n v="1500"/>
    <n v="1521"/>
    <x v="0"/>
    <x v="1"/>
    <s v="GBP"/>
    <x v="3348"/>
    <x v="3356"/>
    <b v="0"/>
    <n v="27"/>
    <x v="0"/>
    <x v="6"/>
    <x v="578"/>
    <n v="56.333333333333336"/>
    <x v="1"/>
    <x v="6"/>
    <x v="3356"/>
    <x v="3348"/>
  </r>
  <r>
    <x v="3357"/>
    <x v="3355"/>
    <x v="3355"/>
    <n v="2000"/>
    <n v="2020"/>
    <x v="0"/>
    <x v="1"/>
    <s v="GBP"/>
    <x v="3349"/>
    <x v="3357"/>
    <b v="0"/>
    <n v="21"/>
    <x v="0"/>
    <x v="6"/>
    <x v="50"/>
    <n v="96.19047619047619"/>
    <x v="1"/>
    <x v="6"/>
    <x v="3357"/>
    <x v="3349"/>
  </r>
  <r>
    <x v="3358"/>
    <x v="3356"/>
    <x v="3356"/>
    <n v="10000"/>
    <n v="10299"/>
    <x v="0"/>
    <x v="0"/>
    <s v="USD"/>
    <x v="3350"/>
    <x v="3358"/>
    <b v="0"/>
    <n v="162"/>
    <x v="0"/>
    <x v="6"/>
    <x v="2480"/>
    <n v="63.574074074074076"/>
    <x v="1"/>
    <x v="6"/>
    <x v="3358"/>
    <x v="3350"/>
  </r>
  <r>
    <x v="3359"/>
    <x v="3357"/>
    <x v="3357"/>
    <n v="4000"/>
    <n v="4250"/>
    <x v="0"/>
    <x v="0"/>
    <s v="USD"/>
    <x v="3351"/>
    <x v="3359"/>
    <b v="0"/>
    <n v="23"/>
    <x v="0"/>
    <x v="6"/>
    <x v="90"/>
    <n v="184.78260869565219"/>
    <x v="1"/>
    <x v="6"/>
    <x v="3359"/>
    <x v="3351"/>
  </r>
  <r>
    <x v="3360"/>
    <x v="3358"/>
    <x v="3358"/>
    <n v="9000"/>
    <n v="9124"/>
    <x v="0"/>
    <x v="20"/>
    <s v="SGD"/>
    <x v="3352"/>
    <x v="3360"/>
    <b v="0"/>
    <n v="72"/>
    <x v="0"/>
    <x v="6"/>
    <x v="2481"/>
    <n v="126.72222222222223"/>
    <x v="1"/>
    <x v="6"/>
    <x v="3360"/>
    <x v="3352"/>
  </r>
  <r>
    <x v="3361"/>
    <x v="3359"/>
    <x v="3359"/>
    <n v="5000"/>
    <n v="5673"/>
    <x v="0"/>
    <x v="0"/>
    <s v="USD"/>
    <x v="3353"/>
    <x v="3361"/>
    <b v="0"/>
    <n v="68"/>
    <x v="0"/>
    <x v="6"/>
    <x v="2482"/>
    <n v="83.42647058823529"/>
    <x v="1"/>
    <x v="6"/>
    <x v="3361"/>
    <x v="3353"/>
  </r>
  <r>
    <x v="3362"/>
    <x v="3360"/>
    <x v="3360"/>
    <n v="500"/>
    <n v="1090"/>
    <x v="0"/>
    <x v="0"/>
    <s v="USD"/>
    <x v="3354"/>
    <x v="3362"/>
    <b v="0"/>
    <n v="20"/>
    <x v="0"/>
    <x v="6"/>
    <x v="678"/>
    <n v="54.5"/>
    <x v="1"/>
    <x v="6"/>
    <x v="3362"/>
    <x v="3354"/>
  </r>
  <r>
    <x v="3363"/>
    <x v="3361"/>
    <x v="3361"/>
    <n v="7750"/>
    <n v="7860"/>
    <x v="0"/>
    <x v="0"/>
    <s v="USD"/>
    <x v="3355"/>
    <x v="3363"/>
    <b v="0"/>
    <n v="26"/>
    <x v="0"/>
    <x v="6"/>
    <x v="2483"/>
    <n v="302.30769230769232"/>
    <x v="1"/>
    <x v="6"/>
    <x v="3363"/>
    <x v="3355"/>
  </r>
  <r>
    <x v="3364"/>
    <x v="3362"/>
    <x v="3362"/>
    <n v="3000"/>
    <n v="3178"/>
    <x v="0"/>
    <x v="1"/>
    <s v="GBP"/>
    <x v="3266"/>
    <x v="3364"/>
    <b v="0"/>
    <n v="72"/>
    <x v="0"/>
    <x v="6"/>
    <x v="2484"/>
    <n v="44.138888888888886"/>
    <x v="1"/>
    <x v="6"/>
    <x v="3364"/>
    <x v="3266"/>
  </r>
  <r>
    <x v="3365"/>
    <x v="3363"/>
    <x v="3363"/>
    <n v="2500"/>
    <n v="2600"/>
    <x v="0"/>
    <x v="0"/>
    <s v="USD"/>
    <x v="3356"/>
    <x v="3365"/>
    <b v="0"/>
    <n v="3"/>
    <x v="0"/>
    <x v="6"/>
    <x v="87"/>
    <n v="866.66666666666663"/>
    <x v="1"/>
    <x v="6"/>
    <x v="3365"/>
    <x v="3356"/>
  </r>
  <r>
    <x v="3366"/>
    <x v="3364"/>
    <x v="3364"/>
    <n v="500"/>
    <n v="1105"/>
    <x v="0"/>
    <x v="0"/>
    <s v="USD"/>
    <x v="3357"/>
    <x v="3366"/>
    <b v="0"/>
    <n v="18"/>
    <x v="0"/>
    <x v="6"/>
    <x v="2485"/>
    <n v="61.388888888888886"/>
    <x v="1"/>
    <x v="6"/>
    <x v="3366"/>
    <x v="3357"/>
  </r>
  <r>
    <x v="3367"/>
    <x v="3365"/>
    <x v="3365"/>
    <n v="750"/>
    <n v="890"/>
    <x v="0"/>
    <x v="1"/>
    <s v="GBP"/>
    <x v="3358"/>
    <x v="3367"/>
    <b v="0"/>
    <n v="30"/>
    <x v="0"/>
    <x v="6"/>
    <x v="2486"/>
    <n v="29.666666666666668"/>
    <x v="1"/>
    <x v="6"/>
    <x v="3367"/>
    <x v="3358"/>
  </r>
  <r>
    <x v="3368"/>
    <x v="3366"/>
    <x v="3366"/>
    <n v="1000"/>
    <n v="1046"/>
    <x v="0"/>
    <x v="0"/>
    <s v="USD"/>
    <x v="3359"/>
    <x v="3368"/>
    <b v="0"/>
    <n v="23"/>
    <x v="0"/>
    <x v="6"/>
    <x v="81"/>
    <n v="45.478260869565219"/>
    <x v="1"/>
    <x v="6"/>
    <x v="3368"/>
    <x v="3359"/>
  </r>
  <r>
    <x v="3369"/>
    <x v="3367"/>
    <x v="3367"/>
    <n v="5000"/>
    <n v="5195"/>
    <x v="0"/>
    <x v="17"/>
    <s v="EUR"/>
    <x v="3360"/>
    <x v="3369"/>
    <b v="0"/>
    <n v="54"/>
    <x v="0"/>
    <x v="6"/>
    <x v="3"/>
    <n v="96.203703703703709"/>
    <x v="1"/>
    <x v="6"/>
    <x v="3369"/>
    <x v="3360"/>
  </r>
  <r>
    <x v="3370"/>
    <x v="3368"/>
    <x v="3368"/>
    <n v="1500"/>
    <n v="1766"/>
    <x v="0"/>
    <x v="0"/>
    <s v="USD"/>
    <x v="3361"/>
    <x v="3370"/>
    <b v="0"/>
    <n v="26"/>
    <x v="0"/>
    <x v="6"/>
    <x v="2487"/>
    <n v="67.92307692307692"/>
    <x v="1"/>
    <x v="6"/>
    <x v="3370"/>
    <x v="3361"/>
  </r>
  <r>
    <x v="3371"/>
    <x v="3369"/>
    <x v="3369"/>
    <n v="200"/>
    <n v="277"/>
    <x v="0"/>
    <x v="0"/>
    <s v="USD"/>
    <x v="3362"/>
    <x v="3371"/>
    <b v="0"/>
    <n v="9"/>
    <x v="0"/>
    <x v="6"/>
    <x v="2488"/>
    <n v="30.777777777777779"/>
    <x v="1"/>
    <x v="6"/>
    <x v="3371"/>
    <x v="3362"/>
  </r>
  <r>
    <x v="3372"/>
    <x v="3370"/>
    <x v="3370"/>
    <n v="1000"/>
    <n v="1035"/>
    <x v="0"/>
    <x v="0"/>
    <s v="USD"/>
    <x v="2835"/>
    <x v="3372"/>
    <b v="0"/>
    <n v="27"/>
    <x v="0"/>
    <x v="6"/>
    <x v="991"/>
    <n v="38.333333333333336"/>
    <x v="1"/>
    <x v="6"/>
    <x v="3372"/>
    <x v="2835"/>
  </r>
  <r>
    <x v="3373"/>
    <x v="3371"/>
    <x v="3371"/>
    <n v="2000"/>
    <n v="2005"/>
    <x v="0"/>
    <x v="1"/>
    <s v="GBP"/>
    <x v="3363"/>
    <x v="3373"/>
    <b v="0"/>
    <n v="30"/>
    <x v="0"/>
    <x v="6"/>
    <x v="598"/>
    <n v="66.833333333333329"/>
    <x v="1"/>
    <x v="6"/>
    <x v="3373"/>
    <x v="3363"/>
  </r>
  <r>
    <x v="3374"/>
    <x v="3372"/>
    <x v="3372"/>
    <n v="3500"/>
    <n v="3730"/>
    <x v="0"/>
    <x v="5"/>
    <s v="CAD"/>
    <x v="3364"/>
    <x v="3374"/>
    <b v="0"/>
    <n v="52"/>
    <x v="0"/>
    <x v="6"/>
    <x v="2489"/>
    <n v="71.730769230769226"/>
    <x v="1"/>
    <x v="6"/>
    <x v="3374"/>
    <x v="3364"/>
  </r>
  <r>
    <x v="3375"/>
    <x v="3373"/>
    <x v="3373"/>
    <n v="3000"/>
    <n v="3000"/>
    <x v="0"/>
    <x v="1"/>
    <s v="GBP"/>
    <x v="3365"/>
    <x v="3375"/>
    <b v="0"/>
    <n v="17"/>
    <x v="0"/>
    <x v="6"/>
    <x v="31"/>
    <n v="176.47058823529412"/>
    <x v="1"/>
    <x v="6"/>
    <x v="3375"/>
    <x v="3365"/>
  </r>
  <r>
    <x v="3376"/>
    <x v="3374"/>
    <x v="3374"/>
    <n v="8000"/>
    <n v="8001"/>
    <x v="0"/>
    <x v="0"/>
    <s v="USD"/>
    <x v="3366"/>
    <x v="3376"/>
    <b v="0"/>
    <n v="19"/>
    <x v="0"/>
    <x v="6"/>
    <x v="77"/>
    <n v="421.10526315789474"/>
    <x v="1"/>
    <x v="6"/>
    <x v="3376"/>
    <x v="3366"/>
  </r>
  <r>
    <x v="3377"/>
    <x v="3375"/>
    <x v="3375"/>
    <n v="8000"/>
    <n v="8084"/>
    <x v="0"/>
    <x v="1"/>
    <s v="GBP"/>
    <x v="3367"/>
    <x v="3377"/>
    <b v="0"/>
    <n v="77"/>
    <x v="0"/>
    <x v="6"/>
    <x v="348"/>
    <n v="104.98701298701299"/>
    <x v="1"/>
    <x v="6"/>
    <x v="3377"/>
    <x v="3367"/>
  </r>
  <r>
    <x v="3378"/>
    <x v="3376"/>
    <x v="3376"/>
    <n v="550"/>
    <n v="592"/>
    <x v="0"/>
    <x v="1"/>
    <s v="GBP"/>
    <x v="3368"/>
    <x v="3378"/>
    <b v="0"/>
    <n v="21"/>
    <x v="0"/>
    <x v="6"/>
    <x v="2490"/>
    <n v="28.19047619047619"/>
    <x v="1"/>
    <x v="6"/>
    <x v="3378"/>
    <x v="3368"/>
  </r>
  <r>
    <x v="3379"/>
    <x v="3377"/>
    <x v="3377"/>
    <n v="2000"/>
    <n v="2073"/>
    <x v="0"/>
    <x v="1"/>
    <s v="GBP"/>
    <x v="3369"/>
    <x v="3379"/>
    <b v="0"/>
    <n v="38"/>
    <x v="0"/>
    <x v="6"/>
    <x v="2491"/>
    <n v="54.55263157894737"/>
    <x v="1"/>
    <x v="6"/>
    <x v="3379"/>
    <x v="3369"/>
  </r>
  <r>
    <x v="3380"/>
    <x v="3378"/>
    <x v="3378"/>
    <n v="3000"/>
    <n v="3133"/>
    <x v="0"/>
    <x v="0"/>
    <s v="USD"/>
    <x v="3370"/>
    <x v="3380"/>
    <b v="0"/>
    <n v="28"/>
    <x v="0"/>
    <x v="6"/>
    <x v="2492"/>
    <n v="111.89285714285714"/>
    <x v="1"/>
    <x v="6"/>
    <x v="3380"/>
    <x v="3370"/>
  </r>
  <r>
    <x v="3381"/>
    <x v="3379"/>
    <x v="3379"/>
    <n v="4000"/>
    <n v="4090"/>
    <x v="0"/>
    <x v="0"/>
    <s v="USD"/>
    <x v="3371"/>
    <x v="3381"/>
    <b v="0"/>
    <n v="48"/>
    <x v="0"/>
    <x v="6"/>
    <x v="1891"/>
    <n v="85.208333333333329"/>
    <x v="1"/>
    <x v="6"/>
    <x v="3381"/>
    <x v="3371"/>
  </r>
  <r>
    <x v="3382"/>
    <x v="3380"/>
    <x v="3380"/>
    <n v="3500"/>
    <n v="3526"/>
    <x v="0"/>
    <x v="1"/>
    <s v="GBP"/>
    <x v="3372"/>
    <x v="3382"/>
    <b v="0"/>
    <n v="46"/>
    <x v="0"/>
    <x v="6"/>
    <x v="2493"/>
    <n v="76.652173913043484"/>
    <x v="1"/>
    <x v="6"/>
    <x v="3382"/>
    <x v="3372"/>
  </r>
  <r>
    <x v="3383"/>
    <x v="3381"/>
    <x v="3381"/>
    <n v="1750"/>
    <n v="1955"/>
    <x v="0"/>
    <x v="0"/>
    <s v="USD"/>
    <x v="3373"/>
    <x v="3383"/>
    <b v="0"/>
    <n v="30"/>
    <x v="0"/>
    <x v="6"/>
    <x v="1942"/>
    <n v="65.166666666666671"/>
    <x v="1"/>
    <x v="6"/>
    <x v="3383"/>
    <x v="3373"/>
  </r>
  <r>
    <x v="3384"/>
    <x v="3382"/>
    <x v="3382"/>
    <n v="6000"/>
    <n v="6000.66"/>
    <x v="0"/>
    <x v="0"/>
    <s v="USD"/>
    <x v="3374"/>
    <x v="3384"/>
    <b v="0"/>
    <n v="64"/>
    <x v="0"/>
    <x v="6"/>
    <x v="2494"/>
    <n v="93.760312499999998"/>
    <x v="1"/>
    <x v="6"/>
    <x v="3384"/>
    <x v="3374"/>
  </r>
  <r>
    <x v="3385"/>
    <x v="3383"/>
    <x v="3383"/>
    <n v="2000"/>
    <n v="2000"/>
    <x v="0"/>
    <x v="0"/>
    <s v="USD"/>
    <x v="3375"/>
    <x v="3385"/>
    <b v="0"/>
    <n v="15"/>
    <x v="0"/>
    <x v="6"/>
    <x v="31"/>
    <n v="133.33333333333334"/>
    <x v="1"/>
    <x v="6"/>
    <x v="3385"/>
    <x v="3375"/>
  </r>
  <r>
    <x v="3386"/>
    <x v="3384"/>
    <x v="3384"/>
    <n v="2000"/>
    <n v="2100"/>
    <x v="0"/>
    <x v="0"/>
    <s v="USD"/>
    <x v="3376"/>
    <x v="3386"/>
    <b v="0"/>
    <n v="41"/>
    <x v="0"/>
    <x v="6"/>
    <x v="2"/>
    <n v="51.219512195121951"/>
    <x v="1"/>
    <x v="6"/>
    <x v="3386"/>
    <x v="3376"/>
  </r>
  <r>
    <x v="3387"/>
    <x v="3385"/>
    <x v="3385"/>
    <n v="3000"/>
    <n v="3506"/>
    <x v="0"/>
    <x v="0"/>
    <s v="USD"/>
    <x v="3377"/>
    <x v="3387"/>
    <b v="0"/>
    <n v="35"/>
    <x v="0"/>
    <x v="6"/>
    <x v="2495"/>
    <n v="100.17142857142858"/>
    <x v="1"/>
    <x v="6"/>
    <x v="3387"/>
    <x v="3377"/>
  </r>
  <r>
    <x v="3388"/>
    <x v="3386"/>
    <x v="3386"/>
    <n v="1500"/>
    <n v="1557"/>
    <x v="0"/>
    <x v="1"/>
    <s v="GBP"/>
    <x v="3378"/>
    <x v="3388"/>
    <b v="0"/>
    <n v="45"/>
    <x v="0"/>
    <x v="6"/>
    <x v="965"/>
    <n v="34.6"/>
    <x v="1"/>
    <x v="6"/>
    <x v="3388"/>
    <x v="3378"/>
  </r>
  <r>
    <x v="3389"/>
    <x v="3387"/>
    <x v="3387"/>
    <n v="10000"/>
    <n v="11450"/>
    <x v="0"/>
    <x v="0"/>
    <s v="USD"/>
    <x v="3379"/>
    <x v="3389"/>
    <b v="0"/>
    <n v="62"/>
    <x v="0"/>
    <x v="6"/>
    <x v="1444"/>
    <n v="184.67741935483872"/>
    <x v="1"/>
    <x v="6"/>
    <x v="3389"/>
    <x v="3379"/>
  </r>
  <r>
    <x v="3390"/>
    <x v="3388"/>
    <x v="3388"/>
    <n v="1500"/>
    <n v="1536"/>
    <x v="0"/>
    <x v="0"/>
    <s v="USD"/>
    <x v="3380"/>
    <x v="3390"/>
    <b v="0"/>
    <n v="22"/>
    <x v="0"/>
    <x v="6"/>
    <x v="2122"/>
    <n v="69.818181818181813"/>
    <x v="1"/>
    <x v="6"/>
    <x v="3390"/>
    <x v="3380"/>
  </r>
  <r>
    <x v="3391"/>
    <x v="3389"/>
    <x v="3389"/>
    <n v="500"/>
    <n v="1115"/>
    <x v="0"/>
    <x v="0"/>
    <s v="USD"/>
    <x v="3381"/>
    <x v="3391"/>
    <b v="0"/>
    <n v="18"/>
    <x v="0"/>
    <x v="6"/>
    <x v="2496"/>
    <n v="61.944444444444443"/>
    <x v="1"/>
    <x v="6"/>
    <x v="3391"/>
    <x v="3381"/>
  </r>
  <r>
    <x v="3392"/>
    <x v="3390"/>
    <x v="3390"/>
    <n v="500"/>
    <n v="500"/>
    <x v="0"/>
    <x v="1"/>
    <s v="GBP"/>
    <x v="3382"/>
    <x v="3392"/>
    <b v="0"/>
    <n v="12"/>
    <x v="0"/>
    <x v="6"/>
    <x v="31"/>
    <n v="41.666666666666664"/>
    <x v="1"/>
    <x v="6"/>
    <x v="3392"/>
    <x v="3382"/>
  </r>
  <r>
    <x v="3393"/>
    <x v="3391"/>
    <x v="3391"/>
    <n v="1500"/>
    <n v="1587"/>
    <x v="0"/>
    <x v="0"/>
    <s v="USD"/>
    <x v="3383"/>
    <x v="3393"/>
    <b v="0"/>
    <n v="44"/>
    <x v="0"/>
    <x v="6"/>
    <x v="1725"/>
    <n v="36.06818181818182"/>
    <x v="1"/>
    <x v="6"/>
    <x v="3393"/>
    <x v="3383"/>
  </r>
  <r>
    <x v="3394"/>
    <x v="3392"/>
    <x v="3392"/>
    <n v="550"/>
    <n v="783"/>
    <x v="0"/>
    <x v="1"/>
    <s v="GBP"/>
    <x v="3384"/>
    <x v="3394"/>
    <b v="0"/>
    <n v="27"/>
    <x v="0"/>
    <x v="6"/>
    <x v="2497"/>
    <n v="29"/>
    <x v="1"/>
    <x v="6"/>
    <x v="3394"/>
    <x v="3384"/>
  </r>
  <r>
    <x v="3395"/>
    <x v="3393"/>
    <x v="3393"/>
    <n v="500"/>
    <n v="920"/>
    <x v="0"/>
    <x v="1"/>
    <s v="GBP"/>
    <x v="3385"/>
    <x v="3395"/>
    <b v="0"/>
    <n v="38"/>
    <x v="0"/>
    <x v="6"/>
    <x v="2498"/>
    <n v="24.210526315789473"/>
    <x v="1"/>
    <x v="6"/>
    <x v="3395"/>
    <x v="3385"/>
  </r>
  <r>
    <x v="3396"/>
    <x v="3394"/>
    <x v="3394"/>
    <n v="1500"/>
    <n v="1565"/>
    <x v="0"/>
    <x v="0"/>
    <s v="USD"/>
    <x v="2806"/>
    <x v="3396"/>
    <b v="0"/>
    <n v="28"/>
    <x v="0"/>
    <x v="6"/>
    <x v="2499"/>
    <n v="55.892857142857146"/>
    <x v="1"/>
    <x v="6"/>
    <x v="3396"/>
    <x v="2806"/>
  </r>
  <r>
    <x v="3397"/>
    <x v="3395"/>
    <x v="3395"/>
    <n v="250"/>
    <n v="280"/>
    <x v="0"/>
    <x v="1"/>
    <s v="GBP"/>
    <x v="3386"/>
    <x v="3397"/>
    <b v="0"/>
    <n v="24"/>
    <x v="0"/>
    <x v="6"/>
    <x v="1990"/>
    <n v="11.666666666666666"/>
    <x v="1"/>
    <x v="6"/>
    <x v="3397"/>
    <x v="3386"/>
  </r>
  <r>
    <x v="3398"/>
    <x v="3396"/>
    <x v="3396"/>
    <n v="4000"/>
    <n v="4443"/>
    <x v="0"/>
    <x v="0"/>
    <s v="USD"/>
    <x v="3387"/>
    <x v="3398"/>
    <b v="0"/>
    <n v="65"/>
    <x v="0"/>
    <x v="6"/>
    <x v="2500"/>
    <n v="68.353846153846149"/>
    <x v="1"/>
    <x v="6"/>
    <x v="3398"/>
    <x v="3387"/>
  </r>
  <r>
    <x v="3399"/>
    <x v="3397"/>
    <x v="3397"/>
    <n v="1200"/>
    <n v="1245"/>
    <x v="0"/>
    <x v="1"/>
    <s v="GBP"/>
    <x v="3388"/>
    <x v="3399"/>
    <b v="0"/>
    <n v="46"/>
    <x v="0"/>
    <x v="6"/>
    <x v="603"/>
    <n v="27.065217391304348"/>
    <x v="1"/>
    <x v="6"/>
    <x v="3399"/>
    <x v="3388"/>
  </r>
  <r>
    <x v="3400"/>
    <x v="3398"/>
    <x v="3398"/>
    <n v="10000"/>
    <n v="10041"/>
    <x v="0"/>
    <x v="0"/>
    <s v="USD"/>
    <x v="3389"/>
    <x v="3400"/>
    <b v="0"/>
    <n v="85"/>
    <x v="0"/>
    <x v="6"/>
    <x v="2501"/>
    <n v="118.12941176470588"/>
    <x v="1"/>
    <x v="6"/>
    <x v="3400"/>
    <x v="3389"/>
  </r>
  <r>
    <x v="3401"/>
    <x v="3399"/>
    <x v="3399"/>
    <n v="2900"/>
    <n v="2954"/>
    <x v="0"/>
    <x v="1"/>
    <s v="GBP"/>
    <x v="3390"/>
    <x v="3401"/>
    <b v="0"/>
    <n v="66"/>
    <x v="0"/>
    <x v="6"/>
    <x v="2502"/>
    <n v="44.757575757575758"/>
    <x v="1"/>
    <x v="6"/>
    <x v="3401"/>
    <x v="3390"/>
  </r>
  <r>
    <x v="3402"/>
    <x v="3400"/>
    <x v="3400"/>
    <n v="15000"/>
    <n v="16465"/>
    <x v="0"/>
    <x v="0"/>
    <s v="USD"/>
    <x v="3391"/>
    <x v="3402"/>
    <b v="0"/>
    <n v="165"/>
    <x v="0"/>
    <x v="6"/>
    <x v="2503"/>
    <n v="99.787878787878782"/>
    <x v="1"/>
    <x v="6"/>
    <x v="3402"/>
    <x v="3391"/>
  </r>
  <r>
    <x v="3403"/>
    <x v="3401"/>
    <x v="3401"/>
    <n v="2000"/>
    <n v="2000"/>
    <x v="0"/>
    <x v="1"/>
    <s v="GBP"/>
    <x v="3392"/>
    <x v="3403"/>
    <b v="0"/>
    <n v="17"/>
    <x v="0"/>
    <x v="6"/>
    <x v="31"/>
    <n v="117.64705882352941"/>
    <x v="1"/>
    <x v="6"/>
    <x v="3403"/>
    <x v="3392"/>
  </r>
  <r>
    <x v="3404"/>
    <x v="3402"/>
    <x v="3402"/>
    <n v="500"/>
    <n v="610"/>
    <x v="0"/>
    <x v="0"/>
    <s v="USD"/>
    <x v="3393"/>
    <x v="3404"/>
    <b v="0"/>
    <n v="3"/>
    <x v="0"/>
    <x v="6"/>
    <x v="1009"/>
    <n v="203.33333333333334"/>
    <x v="1"/>
    <x v="6"/>
    <x v="3404"/>
    <x v="3393"/>
  </r>
  <r>
    <x v="3405"/>
    <x v="3403"/>
    <x v="3403"/>
    <n v="350"/>
    <n v="481.5"/>
    <x v="0"/>
    <x v="1"/>
    <s v="GBP"/>
    <x v="3394"/>
    <x v="3405"/>
    <b v="0"/>
    <n v="17"/>
    <x v="0"/>
    <x v="6"/>
    <x v="2504"/>
    <n v="28.323529411764707"/>
    <x v="1"/>
    <x v="6"/>
    <x v="3405"/>
    <x v="3394"/>
  </r>
  <r>
    <x v="3406"/>
    <x v="3404"/>
    <x v="3404"/>
    <n v="10000"/>
    <n v="10031"/>
    <x v="0"/>
    <x v="0"/>
    <s v="USD"/>
    <x v="3395"/>
    <x v="3406"/>
    <b v="0"/>
    <n v="91"/>
    <x v="0"/>
    <x v="6"/>
    <x v="2505"/>
    <n v="110.23076923076923"/>
    <x v="1"/>
    <x v="6"/>
    <x v="3406"/>
    <x v="3395"/>
  </r>
  <r>
    <x v="3407"/>
    <x v="3405"/>
    <x v="3405"/>
    <n v="2000"/>
    <n v="2142"/>
    <x v="0"/>
    <x v="1"/>
    <s v="GBP"/>
    <x v="3396"/>
    <x v="3407"/>
    <b v="0"/>
    <n v="67"/>
    <x v="0"/>
    <x v="6"/>
    <x v="1088"/>
    <n v="31.970149253731343"/>
    <x v="1"/>
    <x v="6"/>
    <x v="3407"/>
    <x v="3396"/>
  </r>
  <r>
    <x v="3408"/>
    <x v="3406"/>
    <x v="3406"/>
    <n v="500"/>
    <n v="1055"/>
    <x v="0"/>
    <x v="0"/>
    <s v="USD"/>
    <x v="3397"/>
    <x v="3408"/>
    <b v="0"/>
    <n v="18"/>
    <x v="0"/>
    <x v="6"/>
    <x v="2506"/>
    <n v="58.611111111111114"/>
    <x v="1"/>
    <x v="6"/>
    <x v="3408"/>
    <x v="3397"/>
  </r>
  <r>
    <x v="3409"/>
    <x v="3407"/>
    <x v="3407"/>
    <n v="500"/>
    <n v="618"/>
    <x v="0"/>
    <x v="1"/>
    <s v="GBP"/>
    <x v="3398"/>
    <x v="3409"/>
    <b v="0"/>
    <n v="21"/>
    <x v="0"/>
    <x v="6"/>
    <x v="2507"/>
    <n v="29.428571428571427"/>
    <x v="1"/>
    <x v="6"/>
    <x v="3409"/>
    <x v="3398"/>
  </r>
  <r>
    <x v="3410"/>
    <x v="3408"/>
    <x v="3408"/>
    <n v="3000"/>
    <n v="3255"/>
    <x v="0"/>
    <x v="0"/>
    <s v="USD"/>
    <x v="3399"/>
    <x v="3410"/>
    <b v="0"/>
    <n v="40"/>
    <x v="0"/>
    <x v="6"/>
    <x v="2508"/>
    <n v="81.375"/>
    <x v="1"/>
    <x v="6"/>
    <x v="3410"/>
    <x v="3399"/>
  </r>
  <r>
    <x v="3411"/>
    <x v="3409"/>
    <x v="3409"/>
    <n v="15000"/>
    <n v="15535"/>
    <x v="0"/>
    <x v="0"/>
    <s v="USD"/>
    <x v="3400"/>
    <x v="3411"/>
    <b v="0"/>
    <n v="78"/>
    <x v="0"/>
    <x v="6"/>
    <x v="2509"/>
    <n v="199.16666666666666"/>
    <x v="1"/>
    <x v="6"/>
    <x v="3411"/>
    <x v="3400"/>
  </r>
  <r>
    <x v="3412"/>
    <x v="3410"/>
    <x v="3410"/>
    <n v="3000"/>
    <n v="3000"/>
    <x v="0"/>
    <x v="1"/>
    <s v="GBP"/>
    <x v="3401"/>
    <x v="3412"/>
    <b v="0"/>
    <n v="26"/>
    <x v="0"/>
    <x v="6"/>
    <x v="31"/>
    <n v="115.38461538461539"/>
    <x v="1"/>
    <x v="6"/>
    <x v="3412"/>
    <x v="3401"/>
  </r>
  <r>
    <x v="3413"/>
    <x v="3411"/>
    <x v="3411"/>
    <n v="500"/>
    <n v="650"/>
    <x v="0"/>
    <x v="0"/>
    <s v="USD"/>
    <x v="3402"/>
    <x v="3413"/>
    <b v="0"/>
    <n v="14"/>
    <x v="0"/>
    <x v="6"/>
    <x v="2129"/>
    <n v="46.428571428571431"/>
    <x v="1"/>
    <x v="6"/>
    <x v="3413"/>
    <x v="3402"/>
  </r>
  <r>
    <x v="3414"/>
    <x v="3412"/>
    <x v="3412"/>
    <n v="3000"/>
    <n v="3105"/>
    <x v="0"/>
    <x v="0"/>
    <s v="USD"/>
    <x v="3403"/>
    <x v="3414"/>
    <b v="0"/>
    <n v="44"/>
    <x v="0"/>
    <x v="6"/>
    <x v="991"/>
    <n v="70.568181818181813"/>
    <x v="1"/>
    <x v="6"/>
    <x v="3414"/>
    <x v="3403"/>
  </r>
  <r>
    <x v="3415"/>
    <x v="3413"/>
    <x v="3413"/>
    <n v="200"/>
    <n v="200"/>
    <x v="0"/>
    <x v="0"/>
    <s v="USD"/>
    <x v="3404"/>
    <x v="3415"/>
    <b v="0"/>
    <n v="9"/>
    <x v="0"/>
    <x v="6"/>
    <x v="31"/>
    <n v="22.222222222222221"/>
    <x v="1"/>
    <x v="6"/>
    <x v="3415"/>
    <x v="3404"/>
  </r>
  <r>
    <x v="3416"/>
    <x v="3414"/>
    <x v="3414"/>
    <n v="4000"/>
    <n v="4784"/>
    <x v="0"/>
    <x v="1"/>
    <s v="GBP"/>
    <x v="3405"/>
    <x v="3416"/>
    <b v="0"/>
    <n v="30"/>
    <x v="0"/>
    <x v="6"/>
    <x v="1774"/>
    <n v="159.46666666666667"/>
    <x v="1"/>
    <x v="6"/>
    <x v="3416"/>
    <x v="3405"/>
  </r>
  <r>
    <x v="3417"/>
    <x v="3415"/>
    <x v="3415"/>
    <n v="1700"/>
    <n v="1700.01"/>
    <x v="0"/>
    <x v="0"/>
    <s v="USD"/>
    <x v="3406"/>
    <x v="3417"/>
    <b v="0"/>
    <n v="45"/>
    <x v="0"/>
    <x v="6"/>
    <x v="2510"/>
    <n v="37.777999999999999"/>
    <x v="1"/>
    <x v="6"/>
    <x v="3417"/>
    <x v="3406"/>
  </r>
  <r>
    <x v="3418"/>
    <x v="3416"/>
    <x v="3416"/>
    <n v="4000"/>
    <n v="4035"/>
    <x v="0"/>
    <x v="0"/>
    <s v="USD"/>
    <x v="3407"/>
    <x v="3418"/>
    <b v="0"/>
    <n v="56"/>
    <x v="0"/>
    <x v="6"/>
    <x v="2511"/>
    <n v="72.053571428571431"/>
    <x v="1"/>
    <x v="6"/>
    <x v="3418"/>
    <x v="3407"/>
  </r>
  <r>
    <x v="3419"/>
    <x v="3417"/>
    <x v="3417"/>
    <n v="2750"/>
    <n v="2930"/>
    <x v="0"/>
    <x v="17"/>
    <s v="EUR"/>
    <x v="3408"/>
    <x v="3419"/>
    <b v="0"/>
    <n v="46"/>
    <x v="0"/>
    <x v="6"/>
    <x v="2512"/>
    <n v="63.695652173913047"/>
    <x v="1"/>
    <x v="6"/>
    <x v="3419"/>
    <x v="3408"/>
  </r>
  <r>
    <x v="3420"/>
    <x v="3418"/>
    <x v="3418"/>
    <n v="700"/>
    <n v="966"/>
    <x v="0"/>
    <x v="1"/>
    <s v="GBP"/>
    <x v="3409"/>
    <x v="3420"/>
    <b v="0"/>
    <n v="34"/>
    <x v="0"/>
    <x v="6"/>
    <x v="2513"/>
    <n v="28.411764705882351"/>
    <x v="1"/>
    <x v="6"/>
    <x v="3420"/>
    <x v="3409"/>
  </r>
  <r>
    <x v="3421"/>
    <x v="3419"/>
    <x v="3419"/>
    <n v="10000"/>
    <n v="10115"/>
    <x v="0"/>
    <x v="0"/>
    <s v="USD"/>
    <x v="3410"/>
    <x v="3421"/>
    <b v="0"/>
    <n v="98"/>
    <x v="0"/>
    <x v="6"/>
    <x v="2514"/>
    <n v="103.21428571428571"/>
    <x v="1"/>
    <x v="6"/>
    <x v="3421"/>
    <x v="3410"/>
  </r>
  <r>
    <x v="3422"/>
    <x v="3420"/>
    <x v="3420"/>
    <n v="3000"/>
    <n v="3273"/>
    <x v="0"/>
    <x v="1"/>
    <s v="GBP"/>
    <x v="2232"/>
    <x v="3422"/>
    <b v="0"/>
    <n v="46"/>
    <x v="0"/>
    <x v="6"/>
    <x v="1071"/>
    <n v="71.152173913043484"/>
    <x v="1"/>
    <x v="6"/>
    <x v="3422"/>
    <x v="2232"/>
  </r>
  <r>
    <x v="3423"/>
    <x v="3421"/>
    <x v="3421"/>
    <n v="250"/>
    <n v="350"/>
    <x v="0"/>
    <x v="0"/>
    <s v="USD"/>
    <x v="3411"/>
    <x v="3423"/>
    <b v="0"/>
    <n v="10"/>
    <x v="0"/>
    <x v="6"/>
    <x v="2515"/>
    <n v="35"/>
    <x v="1"/>
    <x v="6"/>
    <x v="3423"/>
    <x v="3411"/>
  </r>
  <r>
    <x v="3424"/>
    <x v="3422"/>
    <x v="3422"/>
    <n v="6000"/>
    <n v="6215"/>
    <x v="0"/>
    <x v="0"/>
    <s v="USD"/>
    <x v="3412"/>
    <x v="3424"/>
    <b v="0"/>
    <n v="76"/>
    <x v="0"/>
    <x v="6"/>
    <x v="2062"/>
    <n v="81.776315789473685"/>
    <x v="1"/>
    <x v="6"/>
    <x v="3424"/>
    <x v="3412"/>
  </r>
  <r>
    <x v="3425"/>
    <x v="3423"/>
    <x v="3423"/>
    <n v="30000"/>
    <n v="30891.1"/>
    <x v="0"/>
    <x v="0"/>
    <s v="USD"/>
    <x v="3413"/>
    <x v="3425"/>
    <b v="0"/>
    <n v="104"/>
    <x v="0"/>
    <x v="6"/>
    <x v="2516"/>
    <n v="297.02980769230766"/>
    <x v="1"/>
    <x v="6"/>
    <x v="3425"/>
    <x v="3413"/>
  </r>
  <r>
    <x v="3426"/>
    <x v="3424"/>
    <x v="3424"/>
    <n v="3750"/>
    <n v="4055"/>
    <x v="0"/>
    <x v="0"/>
    <s v="USD"/>
    <x v="3414"/>
    <x v="3426"/>
    <b v="0"/>
    <n v="87"/>
    <x v="0"/>
    <x v="6"/>
    <x v="2517"/>
    <n v="46.609195402298852"/>
    <x v="1"/>
    <x v="6"/>
    <x v="3426"/>
    <x v="3414"/>
  </r>
  <r>
    <x v="3427"/>
    <x v="3425"/>
    <x v="3425"/>
    <n v="1500"/>
    <n v="1500"/>
    <x v="0"/>
    <x v="1"/>
    <s v="GBP"/>
    <x v="3415"/>
    <x v="3427"/>
    <b v="0"/>
    <n v="29"/>
    <x v="0"/>
    <x v="6"/>
    <x v="31"/>
    <n v="51.724137931034484"/>
    <x v="1"/>
    <x v="6"/>
    <x v="3427"/>
    <x v="3415"/>
  </r>
  <r>
    <x v="3428"/>
    <x v="3426"/>
    <x v="3426"/>
    <n v="2000"/>
    <n v="2055"/>
    <x v="0"/>
    <x v="1"/>
    <s v="GBP"/>
    <x v="3416"/>
    <x v="3428"/>
    <b v="0"/>
    <n v="51"/>
    <x v="0"/>
    <x v="6"/>
    <x v="1015"/>
    <n v="40.294117647058826"/>
    <x v="1"/>
    <x v="6"/>
    <x v="3428"/>
    <x v="3416"/>
  </r>
  <r>
    <x v="3429"/>
    <x v="3427"/>
    <x v="3427"/>
    <n v="150"/>
    <n v="195"/>
    <x v="0"/>
    <x v="1"/>
    <s v="GBP"/>
    <x v="3417"/>
    <x v="3429"/>
    <b v="0"/>
    <n v="12"/>
    <x v="0"/>
    <x v="6"/>
    <x v="2129"/>
    <n v="16.25"/>
    <x v="1"/>
    <x v="6"/>
    <x v="3429"/>
    <x v="3417"/>
  </r>
  <r>
    <x v="3430"/>
    <x v="3428"/>
    <x v="3428"/>
    <n v="2000"/>
    <n v="2170.9899999999998"/>
    <x v="0"/>
    <x v="1"/>
    <s v="GBP"/>
    <x v="3418"/>
    <x v="3430"/>
    <b v="0"/>
    <n v="72"/>
    <x v="0"/>
    <x v="6"/>
    <x v="2518"/>
    <n v="30.152638888888887"/>
    <x v="1"/>
    <x v="6"/>
    <x v="3430"/>
    <x v="3418"/>
  </r>
  <r>
    <x v="3431"/>
    <x v="3429"/>
    <x v="3429"/>
    <n v="2000"/>
    <n v="2000"/>
    <x v="0"/>
    <x v="0"/>
    <s v="USD"/>
    <x v="3419"/>
    <x v="3431"/>
    <b v="0"/>
    <n v="21"/>
    <x v="0"/>
    <x v="6"/>
    <x v="31"/>
    <n v="95.238095238095241"/>
    <x v="1"/>
    <x v="6"/>
    <x v="3431"/>
    <x v="3419"/>
  </r>
  <r>
    <x v="3432"/>
    <x v="3430"/>
    <x v="3430"/>
    <n v="2000"/>
    <n v="2193"/>
    <x v="0"/>
    <x v="0"/>
    <s v="USD"/>
    <x v="3420"/>
    <x v="3432"/>
    <b v="0"/>
    <n v="42"/>
    <x v="0"/>
    <x v="6"/>
    <x v="2519"/>
    <n v="52.214285714285715"/>
    <x v="1"/>
    <x v="6"/>
    <x v="3432"/>
    <x v="3420"/>
  </r>
  <r>
    <x v="3433"/>
    <x v="3431"/>
    <x v="3431"/>
    <n v="9500"/>
    <n v="9525"/>
    <x v="0"/>
    <x v="0"/>
    <s v="USD"/>
    <x v="3421"/>
    <x v="3433"/>
    <b v="0"/>
    <n v="71"/>
    <x v="0"/>
    <x v="6"/>
    <x v="2520"/>
    <n v="134.1549295774648"/>
    <x v="1"/>
    <x v="6"/>
    <x v="3433"/>
    <x v="3421"/>
  </r>
  <r>
    <x v="3434"/>
    <x v="3432"/>
    <x v="3432"/>
    <n v="10000"/>
    <n v="10555"/>
    <x v="0"/>
    <x v="0"/>
    <s v="USD"/>
    <x v="3422"/>
    <x v="3434"/>
    <b v="0"/>
    <n v="168"/>
    <x v="0"/>
    <x v="6"/>
    <x v="1442"/>
    <n v="62.827380952380949"/>
    <x v="1"/>
    <x v="6"/>
    <x v="3434"/>
    <x v="3422"/>
  </r>
  <r>
    <x v="3435"/>
    <x v="3433"/>
    <x v="3433"/>
    <n v="1000"/>
    <n v="1120"/>
    <x v="0"/>
    <x v="0"/>
    <s v="USD"/>
    <x v="3423"/>
    <x v="3435"/>
    <b v="0"/>
    <n v="19"/>
    <x v="0"/>
    <x v="6"/>
    <x v="1990"/>
    <n v="58.94736842105263"/>
    <x v="1"/>
    <x v="6"/>
    <x v="3435"/>
    <x v="3423"/>
  </r>
  <r>
    <x v="3436"/>
    <x v="3434"/>
    <x v="3434"/>
    <n v="5000"/>
    <n v="5295"/>
    <x v="0"/>
    <x v="0"/>
    <s v="USD"/>
    <x v="3424"/>
    <x v="3436"/>
    <b v="0"/>
    <n v="37"/>
    <x v="0"/>
    <x v="6"/>
    <x v="2521"/>
    <n v="143.1081081081081"/>
    <x v="1"/>
    <x v="6"/>
    <x v="3436"/>
    <x v="3424"/>
  </r>
  <r>
    <x v="3437"/>
    <x v="3435"/>
    <x v="3435"/>
    <n v="3000"/>
    <n v="3030"/>
    <x v="0"/>
    <x v="0"/>
    <s v="USD"/>
    <x v="3425"/>
    <x v="3437"/>
    <b v="0"/>
    <n v="36"/>
    <x v="0"/>
    <x v="6"/>
    <x v="50"/>
    <n v="84.166666666666671"/>
    <x v="1"/>
    <x v="6"/>
    <x v="3437"/>
    <x v="3425"/>
  </r>
  <r>
    <x v="3438"/>
    <x v="3436"/>
    <x v="3436"/>
    <n v="2500"/>
    <n v="2605"/>
    <x v="0"/>
    <x v="1"/>
    <s v="GBP"/>
    <x v="3426"/>
    <x v="3438"/>
    <b v="0"/>
    <n v="14"/>
    <x v="0"/>
    <x v="6"/>
    <x v="1243"/>
    <n v="186.07142857142858"/>
    <x v="1"/>
    <x v="6"/>
    <x v="3438"/>
    <x v="3426"/>
  </r>
  <r>
    <x v="3439"/>
    <x v="3437"/>
    <x v="3437"/>
    <n v="1200"/>
    <n v="1616.14"/>
    <x v="0"/>
    <x v="0"/>
    <s v="USD"/>
    <x v="3427"/>
    <x v="3439"/>
    <b v="0"/>
    <n v="18"/>
    <x v="0"/>
    <x v="6"/>
    <x v="2522"/>
    <n v="89.785555555555561"/>
    <x v="1"/>
    <x v="6"/>
    <x v="3439"/>
    <x v="3427"/>
  </r>
  <r>
    <x v="3440"/>
    <x v="3438"/>
    <x v="3438"/>
    <n v="5000"/>
    <n v="5260.92"/>
    <x v="0"/>
    <x v="0"/>
    <s v="USD"/>
    <x v="3428"/>
    <x v="3440"/>
    <b v="0"/>
    <n v="82"/>
    <x v="0"/>
    <x v="6"/>
    <x v="2523"/>
    <n v="64.157560975609755"/>
    <x v="1"/>
    <x v="6"/>
    <x v="3440"/>
    <x v="3428"/>
  </r>
  <r>
    <x v="3441"/>
    <x v="3439"/>
    <x v="3439"/>
    <n v="2500"/>
    <n v="2565"/>
    <x v="0"/>
    <x v="0"/>
    <s v="USD"/>
    <x v="3429"/>
    <x v="3441"/>
    <b v="0"/>
    <n v="43"/>
    <x v="0"/>
    <x v="6"/>
    <x v="946"/>
    <n v="59.651162790697676"/>
    <x v="1"/>
    <x v="6"/>
    <x v="3441"/>
    <x v="3429"/>
  </r>
  <r>
    <x v="3442"/>
    <x v="3440"/>
    <x v="3440"/>
    <n v="250"/>
    <n v="250"/>
    <x v="0"/>
    <x v="0"/>
    <s v="USD"/>
    <x v="3430"/>
    <x v="3442"/>
    <b v="0"/>
    <n v="8"/>
    <x v="0"/>
    <x v="6"/>
    <x v="31"/>
    <n v="31.25"/>
    <x v="1"/>
    <x v="6"/>
    <x v="3442"/>
    <x v="3430"/>
  </r>
  <r>
    <x v="3443"/>
    <x v="3441"/>
    <x v="3441"/>
    <n v="1000"/>
    <n v="1855"/>
    <x v="0"/>
    <x v="0"/>
    <s v="USD"/>
    <x v="3431"/>
    <x v="3443"/>
    <b v="0"/>
    <n v="45"/>
    <x v="0"/>
    <x v="6"/>
    <x v="2524"/>
    <n v="41.222222222222221"/>
    <x v="1"/>
    <x v="6"/>
    <x v="3443"/>
    <x v="3431"/>
  </r>
  <r>
    <x v="3444"/>
    <x v="3442"/>
    <x v="3442"/>
    <n v="300"/>
    <n v="867"/>
    <x v="0"/>
    <x v="2"/>
    <s v="AUD"/>
    <x v="3432"/>
    <x v="3444"/>
    <b v="0"/>
    <n v="20"/>
    <x v="0"/>
    <x v="6"/>
    <x v="2525"/>
    <n v="43.35"/>
    <x v="1"/>
    <x v="6"/>
    <x v="3444"/>
    <x v="3432"/>
  </r>
  <r>
    <x v="3445"/>
    <x v="3443"/>
    <x v="3443"/>
    <n v="2000"/>
    <n v="2000"/>
    <x v="0"/>
    <x v="1"/>
    <s v="GBP"/>
    <x v="3433"/>
    <x v="3445"/>
    <b v="0"/>
    <n v="31"/>
    <x v="0"/>
    <x v="6"/>
    <x v="31"/>
    <n v="64.516129032258064"/>
    <x v="1"/>
    <x v="6"/>
    <x v="3445"/>
    <x v="3433"/>
  </r>
  <r>
    <x v="3446"/>
    <x v="3444"/>
    <x v="3444"/>
    <n v="1000"/>
    <n v="1082"/>
    <x v="0"/>
    <x v="1"/>
    <s v="GBP"/>
    <x v="3434"/>
    <x v="3446"/>
    <b v="0"/>
    <n v="25"/>
    <x v="0"/>
    <x v="6"/>
    <x v="2123"/>
    <n v="43.28"/>
    <x v="1"/>
    <x v="6"/>
    <x v="3446"/>
    <x v="3434"/>
  </r>
  <r>
    <x v="3447"/>
    <x v="3445"/>
    <x v="3445"/>
    <n v="1000"/>
    <n v="1078"/>
    <x v="0"/>
    <x v="0"/>
    <s v="USD"/>
    <x v="3435"/>
    <x v="3447"/>
    <b v="0"/>
    <n v="14"/>
    <x v="0"/>
    <x v="6"/>
    <x v="2526"/>
    <n v="77"/>
    <x v="1"/>
    <x v="6"/>
    <x v="3447"/>
    <x v="3435"/>
  </r>
  <r>
    <x v="3448"/>
    <x v="3446"/>
    <x v="3446"/>
    <n v="2100"/>
    <n v="2305"/>
    <x v="0"/>
    <x v="0"/>
    <s v="USD"/>
    <x v="3436"/>
    <x v="3448"/>
    <b v="0"/>
    <n v="45"/>
    <x v="0"/>
    <x v="6"/>
    <x v="2527"/>
    <n v="51.222222222222221"/>
    <x v="1"/>
    <x v="6"/>
    <x v="3448"/>
    <x v="3436"/>
  </r>
  <r>
    <x v="3449"/>
    <x v="3447"/>
    <x v="3447"/>
    <n v="800"/>
    <n v="1365"/>
    <x v="0"/>
    <x v="0"/>
    <s v="USD"/>
    <x v="3437"/>
    <x v="3449"/>
    <b v="0"/>
    <n v="20"/>
    <x v="0"/>
    <x v="6"/>
    <x v="2528"/>
    <n v="68.25"/>
    <x v="1"/>
    <x v="6"/>
    <x v="3449"/>
    <x v="3437"/>
  </r>
  <r>
    <x v="3450"/>
    <x v="3448"/>
    <x v="3448"/>
    <n v="500"/>
    <n v="760"/>
    <x v="0"/>
    <x v="1"/>
    <s v="GBP"/>
    <x v="3438"/>
    <x v="3450"/>
    <b v="0"/>
    <n v="39"/>
    <x v="0"/>
    <x v="6"/>
    <x v="1710"/>
    <n v="19.487179487179485"/>
    <x v="1"/>
    <x v="6"/>
    <x v="3450"/>
    <x v="3438"/>
  </r>
  <r>
    <x v="3451"/>
    <x v="3449"/>
    <x v="3449"/>
    <n v="650"/>
    <n v="658"/>
    <x v="0"/>
    <x v="0"/>
    <s v="USD"/>
    <x v="3439"/>
    <x v="3451"/>
    <b v="0"/>
    <n v="16"/>
    <x v="0"/>
    <x v="6"/>
    <x v="2529"/>
    <n v="41.125"/>
    <x v="1"/>
    <x v="6"/>
    <x v="3451"/>
    <x v="3439"/>
  </r>
  <r>
    <x v="3452"/>
    <x v="3450"/>
    <x v="3450"/>
    <n v="1000"/>
    <n v="1532"/>
    <x v="0"/>
    <x v="0"/>
    <s v="USD"/>
    <x v="3440"/>
    <x v="3452"/>
    <b v="0"/>
    <n v="37"/>
    <x v="0"/>
    <x v="6"/>
    <x v="2530"/>
    <n v="41.405405405405403"/>
    <x v="1"/>
    <x v="6"/>
    <x v="3452"/>
    <x v="3440"/>
  </r>
  <r>
    <x v="3453"/>
    <x v="3451"/>
    <x v="3451"/>
    <n v="300"/>
    <n v="385"/>
    <x v="0"/>
    <x v="1"/>
    <s v="GBP"/>
    <x v="3441"/>
    <x v="3453"/>
    <b v="0"/>
    <n v="14"/>
    <x v="0"/>
    <x v="6"/>
    <x v="2531"/>
    <n v="27.5"/>
    <x v="1"/>
    <x v="6"/>
    <x v="3453"/>
    <x v="3441"/>
  </r>
  <r>
    <x v="3454"/>
    <x v="3452"/>
    <x v="3452"/>
    <n v="700"/>
    <n v="705"/>
    <x v="0"/>
    <x v="1"/>
    <s v="GBP"/>
    <x v="3442"/>
    <x v="3454"/>
    <b v="0"/>
    <n v="21"/>
    <x v="0"/>
    <x v="6"/>
    <x v="2248"/>
    <n v="33.571428571428569"/>
    <x v="1"/>
    <x v="6"/>
    <x v="3454"/>
    <x v="3442"/>
  </r>
  <r>
    <x v="3455"/>
    <x v="3453"/>
    <x v="3453"/>
    <n v="10000"/>
    <n v="10065"/>
    <x v="0"/>
    <x v="0"/>
    <s v="USD"/>
    <x v="3443"/>
    <x v="3455"/>
    <b v="0"/>
    <n v="69"/>
    <x v="0"/>
    <x v="6"/>
    <x v="2532"/>
    <n v="145.86956521739131"/>
    <x v="1"/>
    <x v="6"/>
    <x v="3455"/>
    <x v="3443"/>
  </r>
  <r>
    <x v="3456"/>
    <x v="3454"/>
    <x v="3454"/>
    <n v="3000"/>
    <n v="5739"/>
    <x v="0"/>
    <x v="0"/>
    <s v="USD"/>
    <x v="3444"/>
    <x v="3456"/>
    <b v="0"/>
    <n v="16"/>
    <x v="0"/>
    <x v="6"/>
    <x v="2533"/>
    <n v="358.6875"/>
    <x v="1"/>
    <x v="6"/>
    <x v="3456"/>
    <x v="3444"/>
  </r>
  <r>
    <x v="3457"/>
    <x v="3455"/>
    <x v="3455"/>
    <n v="2000"/>
    <n v="2804"/>
    <x v="0"/>
    <x v="0"/>
    <s v="USD"/>
    <x v="3445"/>
    <x v="3457"/>
    <b v="0"/>
    <n v="55"/>
    <x v="0"/>
    <x v="6"/>
    <x v="2534"/>
    <n v="50.981818181818184"/>
    <x v="1"/>
    <x v="6"/>
    <x v="3457"/>
    <x v="3445"/>
  </r>
  <r>
    <x v="3458"/>
    <x v="3456"/>
    <x v="3456"/>
    <n v="978"/>
    <n v="1216"/>
    <x v="0"/>
    <x v="0"/>
    <s v="USD"/>
    <x v="3446"/>
    <x v="3458"/>
    <b v="0"/>
    <n v="27"/>
    <x v="0"/>
    <x v="6"/>
    <x v="2535"/>
    <n v="45.037037037037038"/>
    <x v="1"/>
    <x v="6"/>
    <x v="3458"/>
    <x v="3446"/>
  </r>
  <r>
    <x v="3459"/>
    <x v="3457"/>
    <x v="3457"/>
    <n v="500"/>
    <n v="631"/>
    <x v="0"/>
    <x v="1"/>
    <s v="GBP"/>
    <x v="3447"/>
    <x v="3459"/>
    <b v="0"/>
    <n v="36"/>
    <x v="0"/>
    <x v="6"/>
    <x v="2536"/>
    <n v="17.527777777777779"/>
    <x v="1"/>
    <x v="6"/>
    <x v="3459"/>
    <x v="3447"/>
  </r>
  <r>
    <x v="3460"/>
    <x v="3458"/>
    <x v="3458"/>
    <n v="500"/>
    <n v="950"/>
    <x v="0"/>
    <x v="1"/>
    <s v="GBP"/>
    <x v="3448"/>
    <x v="3460"/>
    <b v="0"/>
    <n v="19"/>
    <x v="0"/>
    <x v="6"/>
    <x v="2537"/>
    <n v="50"/>
    <x v="1"/>
    <x v="6"/>
    <x v="3460"/>
    <x v="3448"/>
  </r>
  <r>
    <x v="3461"/>
    <x v="3459"/>
    <x v="3459"/>
    <n v="500"/>
    <n v="695"/>
    <x v="0"/>
    <x v="0"/>
    <s v="USD"/>
    <x v="3449"/>
    <x v="3461"/>
    <b v="0"/>
    <n v="12"/>
    <x v="0"/>
    <x v="6"/>
    <x v="2538"/>
    <n v="57.916666666666664"/>
    <x v="1"/>
    <x v="6"/>
    <x v="3461"/>
    <x v="3449"/>
  </r>
  <r>
    <x v="3462"/>
    <x v="3460"/>
    <x v="3460"/>
    <n v="250"/>
    <n v="505"/>
    <x v="0"/>
    <x v="0"/>
    <s v="USD"/>
    <x v="3450"/>
    <x v="3462"/>
    <b v="0"/>
    <n v="17"/>
    <x v="0"/>
    <x v="6"/>
    <x v="2539"/>
    <n v="29.705882352941178"/>
    <x v="1"/>
    <x v="6"/>
    <x v="3462"/>
    <x v="3450"/>
  </r>
  <r>
    <x v="3463"/>
    <x v="3461"/>
    <x v="3461"/>
    <n v="10000"/>
    <n v="10338"/>
    <x v="0"/>
    <x v="5"/>
    <s v="CAD"/>
    <x v="3451"/>
    <x v="3463"/>
    <b v="0"/>
    <n v="114"/>
    <x v="0"/>
    <x v="6"/>
    <x v="2540"/>
    <n v="90.684210526315795"/>
    <x v="1"/>
    <x v="6"/>
    <x v="3463"/>
    <x v="3451"/>
  </r>
  <r>
    <x v="3464"/>
    <x v="3462"/>
    <x v="3462"/>
    <n v="5000"/>
    <n v="5116.18"/>
    <x v="0"/>
    <x v="0"/>
    <s v="USD"/>
    <x v="3452"/>
    <x v="3464"/>
    <b v="0"/>
    <n v="93"/>
    <x v="0"/>
    <x v="6"/>
    <x v="2541"/>
    <n v="55.012688172043013"/>
    <x v="1"/>
    <x v="6"/>
    <x v="3464"/>
    <x v="3452"/>
  </r>
  <r>
    <x v="3465"/>
    <x v="3463"/>
    <x v="3463"/>
    <n v="2000"/>
    <n v="2060"/>
    <x v="0"/>
    <x v="1"/>
    <s v="GBP"/>
    <x v="3453"/>
    <x v="3465"/>
    <b v="0"/>
    <n v="36"/>
    <x v="0"/>
    <x v="6"/>
    <x v="288"/>
    <n v="57.222222222222221"/>
    <x v="1"/>
    <x v="6"/>
    <x v="3465"/>
    <x v="3453"/>
  </r>
  <r>
    <x v="3466"/>
    <x v="3464"/>
    <x v="3464"/>
    <n v="3500"/>
    <n v="4450"/>
    <x v="0"/>
    <x v="0"/>
    <s v="USD"/>
    <x v="3454"/>
    <x v="3466"/>
    <b v="0"/>
    <n v="61"/>
    <x v="0"/>
    <x v="6"/>
    <x v="2542"/>
    <n v="72.950819672131146"/>
    <x v="1"/>
    <x v="6"/>
    <x v="3466"/>
    <x v="3454"/>
  </r>
  <r>
    <x v="3467"/>
    <x v="3465"/>
    <x v="3465"/>
    <n v="3000"/>
    <n v="3030"/>
    <x v="0"/>
    <x v="0"/>
    <s v="USD"/>
    <x v="3455"/>
    <x v="3467"/>
    <b v="0"/>
    <n v="47"/>
    <x v="0"/>
    <x v="6"/>
    <x v="50"/>
    <n v="64.468085106382972"/>
    <x v="1"/>
    <x v="6"/>
    <x v="3467"/>
    <x v="3455"/>
  </r>
  <r>
    <x v="3468"/>
    <x v="3466"/>
    <x v="3466"/>
    <n v="10000"/>
    <n v="12178"/>
    <x v="0"/>
    <x v="0"/>
    <s v="USD"/>
    <x v="3456"/>
    <x v="3468"/>
    <b v="0"/>
    <n v="17"/>
    <x v="0"/>
    <x v="6"/>
    <x v="2543"/>
    <n v="716.35294117647061"/>
    <x v="1"/>
    <x v="6"/>
    <x v="3468"/>
    <x v="3456"/>
  </r>
  <r>
    <x v="3469"/>
    <x v="3467"/>
    <x v="3467"/>
    <n v="2800"/>
    <n v="3175"/>
    <x v="0"/>
    <x v="0"/>
    <s v="USD"/>
    <x v="3457"/>
    <x v="3469"/>
    <b v="0"/>
    <n v="63"/>
    <x v="0"/>
    <x v="6"/>
    <x v="2544"/>
    <n v="50.396825396825399"/>
    <x v="1"/>
    <x v="6"/>
    <x v="3469"/>
    <x v="3457"/>
  </r>
  <r>
    <x v="3470"/>
    <x v="3468"/>
    <x v="3468"/>
    <n v="250"/>
    <n v="375"/>
    <x v="0"/>
    <x v="0"/>
    <s v="USD"/>
    <x v="3458"/>
    <x v="3470"/>
    <b v="0"/>
    <n v="9"/>
    <x v="0"/>
    <x v="6"/>
    <x v="2111"/>
    <n v="41.666666666666664"/>
    <x v="1"/>
    <x v="6"/>
    <x v="3470"/>
    <x v="3458"/>
  </r>
  <r>
    <x v="3471"/>
    <x v="3469"/>
    <x v="3469"/>
    <n v="500"/>
    <n v="1073"/>
    <x v="0"/>
    <x v="1"/>
    <s v="GBP"/>
    <x v="3459"/>
    <x v="3471"/>
    <b v="0"/>
    <n v="30"/>
    <x v="0"/>
    <x v="6"/>
    <x v="2545"/>
    <n v="35.766666666666666"/>
    <x v="1"/>
    <x v="6"/>
    <x v="3471"/>
    <x v="3459"/>
  </r>
  <r>
    <x v="3472"/>
    <x v="3470"/>
    <x v="3470"/>
    <n v="2000"/>
    <n v="2041"/>
    <x v="0"/>
    <x v="0"/>
    <s v="USD"/>
    <x v="3460"/>
    <x v="3472"/>
    <b v="0"/>
    <n v="23"/>
    <x v="0"/>
    <x v="6"/>
    <x v="2546"/>
    <n v="88.739130434782609"/>
    <x v="1"/>
    <x v="6"/>
    <x v="3472"/>
    <x v="3460"/>
  </r>
  <r>
    <x v="3473"/>
    <x v="3471"/>
    <x v="3471"/>
    <n v="4900"/>
    <n v="4900"/>
    <x v="0"/>
    <x v="0"/>
    <s v="USD"/>
    <x v="3461"/>
    <x v="3473"/>
    <b v="0"/>
    <n v="33"/>
    <x v="0"/>
    <x v="6"/>
    <x v="31"/>
    <n v="148.4848484848485"/>
    <x v="1"/>
    <x v="6"/>
    <x v="3473"/>
    <x v="3461"/>
  </r>
  <r>
    <x v="3474"/>
    <x v="3472"/>
    <x v="3472"/>
    <n v="2000"/>
    <n v="2020"/>
    <x v="0"/>
    <x v="1"/>
    <s v="GBP"/>
    <x v="3462"/>
    <x v="3474"/>
    <b v="0"/>
    <n v="39"/>
    <x v="0"/>
    <x v="6"/>
    <x v="50"/>
    <n v="51.794871794871796"/>
    <x v="1"/>
    <x v="6"/>
    <x v="3474"/>
    <x v="3462"/>
  </r>
  <r>
    <x v="3475"/>
    <x v="3473"/>
    <x v="3473"/>
    <n v="300"/>
    <n v="340"/>
    <x v="0"/>
    <x v="1"/>
    <s v="GBP"/>
    <x v="3463"/>
    <x v="3475"/>
    <b v="0"/>
    <n v="17"/>
    <x v="0"/>
    <x v="6"/>
    <x v="1614"/>
    <n v="20"/>
    <x v="1"/>
    <x v="6"/>
    <x v="3475"/>
    <x v="3463"/>
  </r>
  <r>
    <x v="3476"/>
    <x v="3474"/>
    <x v="3474"/>
    <n v="300"/>
    <n v="312"/>
    <x v="0"/>
    <x v="0"/>
    <s v="USD"/>
    <x v="3464"/>
    <x v="3476"/>
    <b v="0"/>
    <n v="6"/>
    <x v="0"/>
    <x v="6"/>
    <x v="87"/>
    <n v="52"/>
    <x v="1"/>
    <x v="6"/>
    <x v="3476"/>
    <x v="3464"/>
  </r>
  <r>
    <x v="3477"/>
    <x v="3475"/>
    <x v="3475"/>
    <n v="1800"/>
    <n v="2076"/>
    <x v="0"/>
    <x v="0"/>
    <s v="USD"/>
    <x v="3465"/>
    <x v="3477"/>
    <b v="0"/>
    <n v="39"/>
    <x v="0"/>
    <x v="6"/>
    <x v="1288"/>
    <n v="53.230769230769234"/>
    <x v="1"/>
    <x v="6"/>
    <x v="3477"/>
    <x v="3465"/>
  </r>
  <r>
    <x v="3478"/>
    <x v="3476"/>
    <x v="3476"/>
    <n v="2000"/>
    <n v="2257"/>
    <x v="0"/>
    <x v="0"/>
    <s v="USD"/>
    <x v="3466"/>
    <x v="3478"/>
    <b v="0"/>
    <n v="57"/>
    <x v="0"/>
    <x v="6"/>
    <x v="2547"/>
    <n v="39.596491228070178"/>
    <x v="1"/>
    <x v="6"/>
    <x v="3478"/>
    <x v="3466"/>
  </r>
  <r>
    <x v="3479"/>
    <x v="3477"/>
    <x v="3477"/>
    <n v="1500"/>
    <n v="1918"/>
    <x v="0"/>
    <x v="1"/>
    <s v="GBP"/>
    <x v="3467"/>
    <x v="3479"/>
    <b v="0"/>
    <n v="56"/>
    <x v="0"/>
    <x v="6"/>
    <x v="2548"/>
    <n v="34.25"/>
    <x v="1"/>
    <x v="6"/>
    <x v="3479"/>
    <x v="3467"/>
  </r>
  <r>
    <x v="3480"/>
    <x v="3478"/>
    <x v="3478"/>
    <n v="1500"/>
    <n v="2140"/>
    <x v="0"/>
    <x v="0"/>
    <s v="USD"/>
    <x v="3468"/>
    <x v="3480"/>
    <b v="0"/>
    <n v="13"/>
    <x v="0"/>
    <x v="6"/>
    <x v="2549"/>
    <n v="164.61538461538461"/>
    <x v="1"/>
    <x v="6"/>
    <x v="3480"/>
    <x v="3468"/>
  </r>
  <r>
    <x v="3481"/>
    <x v="3479"/>
    <x v="3479"/>
    <n v="10000"/>
    <n v="11880"/>
    <x v="0"/>
    <x v="2"/>
    <s v="AUD"/>
    <x v="3469"/>
    <x v="3481"/>
    <b v="0"/>
    <n v="95"/>
    <x v="0"/>
    <x v="6"/>
    <x v="2395"/>
    <n v="125.05263157894737"/>
    <x v="1"/>
    <x v="6"/>
    <x v="3481"/>
    <x v="3469"/>
  </r>
  <r>
    <x v="3482"/>
    <x v="3480"/>
    <x v="3480"/>
    <n v="3000"/>
    <n v="4150"/>
    <x v="0"/>
    <x v="1"/>
    <s v="GBP"/>
    <x v="3470"/>
    <x v="3482"/>
    <b v="0"/>
    <n v="80"/>
    <x v="0"/>
    <x v="6"/>
    <x v="2550"/>
    <n v="51.875"/>
    <x v="1"/>
    <x v="6"/>
    <x v="3482"/>
    <x v="3470"/>
  </r>
  <r>
    <x v="3483"/>
    <x v="3481"/>
    <x v="3481"/>
    <n v="3350"/>
    <n v="5358"/>
    <x v="0"/>
    <x v="0"/>
    <s v="USD"/>
    <x v="3471"/>
    <x v="3483"/>
    <b v="0"/>
    <n v="133"/>
    <x v="0"/>
    <x v="6"/>
    <x v="2551"/>
    <n v="40.285714285714285"/>
    <x v="1"/>
    <x v="6"/>
    <x v="3483"/>
    <x v="3471"/>
  </r>
  <r>
    <x v="3484"/>
    <x v="3482"/>
    <x v="3482"/>
    <n v="2500"/>
    <n v="2856"/>
    <x v="0"/>
    <x v="0"/>
    <s v="USD"/>
    <x v="3472"/>
    <x v="3484"/>
    <b v="0"/>
    <n v="44"/>
    <x v="0"/>
    <x v="6"/>
    <x v="2552"/>
    <n v="64.909090909090907"/>
    <x v="1"/>
    <x v="6"/>
    <x v="3484"/>
    <x v="3472"/>
  </r>
  <r>
    <x v="3485"/>
    <x v="3483"/>
    <x v="3483"/>
    <n v="1650"/>
    <n v="1660"/>
    <x v="0"/>
    <x v="0"/>
    <s v="USD"/>
    <x v="3473"/>
    <x v="3485"/>
    <b v="0"/>
    <n v="30"/>
    <x v="0"/>
    <x v="6"/>
    <x v="2553"/>
    <n v="55.333333333333336"/>
    <x v="1"/>
    <x v="6"/>
    <x v="3485"/>
    <x v="3473"/>
  </r>
  <r>
    <x v="3486"/>
    <x v="3484"/>
    <x v="3484"/>
    <n v="3000"/>
    <n v="4656"/>
    <x v="0"/>
    <x v="0"/>
    <s v="USD"/>
    <x v="3474"/>
    <x v="3486"/>
    <b v="0"/>
    <n v="56"/>
    <x v="0"/>
    <x v="6"/>
    <x v="26"/>
    <n v="83.142857142857139"/>
    <x v="1"/>
    <x v="6"/>
    <x v="3486"/>
    <x v="3474"/>
  </r>
  <r>
    <x v="3487"/>
    <x v="3485"/>
    <x v="3485"/>
    <n v="2000"/>
    <n v="2555"/>
    <x v="0"/>
    <x v="1"/>
    <s v="GBP"/>
    <x v="3475"/>
    <x v="3487"/>
    <b v="0"/>
    <n v="66"/>
    <x v="0"/>
    <x v="6"/>
    <x v="92"/>
    <n v="38.712121212121211"/>
    <x v="1"/>
    <x v="6"/>
    <x v="3487"/>
    <x v="3475"/>
  </r>
  <r>
    <x v="3488"/>
    <x v="3486"/>
    <x v="3486"/>
    <n v="3000"/>
    <n v="3636"/>
    <x v="0"/>
    <x v="0"/>
    <s v="USD"/>
    <x v="3476"/>
    <x v="3488"/>
    <b v="0"/>
    <n v="29"/>
    <x v="0"/>
    <x v="6"/>
    <x v="1247"/>
    <n v="125.37931034482759"/>
    <x v="1"/>
    <x v="6"/>
    <x v="3488"/>
    <x v="3476"/>
  </r>
  <r>
    <x v="3489"/>
    <x v="3487"/>
    <x v="3487"/>
    <n v="5000"/>
    <n v="5635"/>
    <x v="0"/>
    <x v="1"/>
    <s v="GBP"/>
    <x v="3477"/>
    <x v="3489"/>
    <b v="0"/>
    <n v="72"/>
    <x v="0"/>
    <x v="6"/>
    <x v="2554"/>
    <n v="78.263888888888886"/>
    <x v="1"/>
    <x v="6"/>
    <x v="3489"/>
    <x v="3477"/>
  </r>
  <r>
    <x v="3490"/>
    <x v="3488"/>
    <x v="3488"/>
    <n v="1000"/>
    <n v="1275"/>
    <x v="0"/>
    <x v="0"/>
    <s v="USD"/>
    <x v="3478"/>
    <x v="3490"/>
    <b v="0"/>
    <n v="27"/>
    <x v="0"/>
    <x v="6"/>
    <x v="1901"/>
    <n v="47.222222222222221"/>
    <x v="1"/>
    <x v="6"/>
    <x v="3490"/>
    <x v="3478"/>
  </r>
  <r>
    <x v="3491"/>
    <x v="3489"/>
    <x v="3489"/>
    <n v="500"/>
    <n v="791"/>
    <x v="0"/>
    <x v="0"/>
    <s v="USD"/>
    <x v="3479"/>
    <x v="3491"/>
    <b v="0"/>
    <n v="10"/>
    <x v="0"/>
    <x v="6"/>
    <x v="2555"/>
    <n v="79.099999999999994"/>
    <x v="1"/>
    <x v="6"/>
    <x v="3491"/>
    <x v="3479"/>
  </r>
  <r>
    <x v="3492"/>
    <x v="3490"/>
    <x v="3490"/>
    <n v="3800"/>
    <n v="4000.22"/>
    <x v="0"/>
    <x v="0"/>
    <s v="USD"/>
    <x v="3480"/>
    <x v="3492"/>
    <b v="0"/>
    <n v="35"/>
    <x v="0"/>
    <x v="6"/>
    <x v="2556"/>
    <n v="114.29199999999999"/>
    <x v="1"/>
    <x v="6"/>
    <x v="3492"/>
    <x v="3480"/>
  </r>
  <r>
    <x v="3493"/>
    <x v="3491"/>
    <x v="3491"/>
    <n v="1500"/>
    <n v="1500"/>
    <x v="0"/>
    <x v="0"/>
    <s v="USD"/>
    <x v="3481"/>
    <x v="3493"/>
    <b v="0"/>
    <n v="29"/>
    <x v="0"/>
    <x v="6"/>
    <x v="31"/>
    <n v="51.724137931034484"/>
    <x v="1"/>
    <x v="6"/>
    <x v="3493"/>
    <x v="3481"/>
  </r>
  <r>
    <x v="3494"/>
    <x v="3492"/>
    <x v="3492"/>
    <n v="400"/>
    <n v="400"/>
    <x v="0"/>
    <x v="0"/>
    <s v="USD"/>
    <x v="3482"/>
    <x v="3494"/>
    <b v="0"/>
    <n v="13"/>
    <x v="0"/>
    <x v="6"/>
    <x v="31"/>
    <n v="30.76923076923077"/>
    <x v="1"/>
    <x v="6"/>
    <x v="3494"/>
    <x v="3482"/>
  </r>
  <r>
    <x v="3495"/>
    <x v="3493"/>
    <x v="3493"/>
    <n v="5000"/>
    <n v="5343"/>
    <x v="0"/>
    <x v="5"/>
    <s v="CAD"/>
    <x v="3483"/>
    <x v="3495"/>
    <b v="0"/>
    <n v="72"/>
    <x v="0"/>
    <x v="6"/>
    <x v="2557"/>
    <n v="74.208333333333329"/>
    <x v="1"/>
    <x v="6"/>
    <x v="3495"/>
    <x v="3483"/>
  </r>
  <r>
    <x v="3496"/>
    <x v="3494"/>
    <x v="3494"/>
    <n v="3000"/>
    <n v="3732"/>
    <x v="0"/>
    <x v="0"/>
    <s v="USD"/>
    <x v="3484"/>
    <x v="3496"/>
    <b v="0"/>
    <n v="78"/>
    <x v="0"/>
    <x v="6"/>
    <x v="2558"/>
    <n v="47.846153846153847"/>
    <x v="1"/>
    <x v="6"/>
    <x v="3496"/>
    <x v="3484"/>
  </r>
  <r>
    <x v="3497"/>
    <x v="3495"/>
    <x v="3495"/>
    <n v="1551"/>
    <n v="1686"/>
    <x v="0"/>
    <x v="0"/>
    <s v="USD"/>
    <x v="3485"/>
    <x v="3497"/>
    <b v="0"/>
    <n v="49"/>
    <x v="0"/>
    <x v="6"/>
    <x v="2559"/>
    <n v="34.408163265306122"/>
    <x v="1"/>
    <x v="6"/>
    <x v="3497"/>
    <x v="3485"/>
  </r>
  <r>
    <x v="3498"/>
    <x v="3496"/>
    <x v="3496"/>
    <n v="1650"/>
    <n v="1690"/>
    <x v="0"/>
    <x v="5"/>
    <s v="CAD"/>
    <x v="3486"/>
    <x v="3498"/>
    <b v="0"/>
    <n v="42"/>
    <x v="0"/>
    <x v="6"/>
    <x v="2560"/>
    <n v="40.238095238095241"/>
    <x v="1"/>
    <x v="6"/>
    <x v="3498"/>
    <x v="3486"/>
  </r>
  <r>
    <x v="3499"/>
    <x v="3497"/>
    <x v="3497"/>
    <n v="2000"/>
    <n v="2110"/>
    <x v="0"/>
    <x v="0"/>
    <s v="USD"/>
    <x v="3487"/>
    <x v="3499"/>
    <b v="0"/>
    <n v="35"/>
    <x v="0"/>
    <x v="6"/>
    <x v="269"/>
    <n v="60.285714285714285"/>
    <x v="1"/>
    <x v="6"/>
    <x v="3499"/>
    <x v="3487"/>
  </r>
  <r>
    <x v="3500"/>
    <x v="3498"/>
    <x v="3498"/>
    <n v="1000"/>
    <n v="1063"/>
    <x v="0"/>
    <x v="0"/>
    <s v="USD"/>
    <x v="3488"/>
    <x v="3500"/>
    <b v="0"/>
    <n v="42"/>
    <x v="0"/>
    <x v="6"/>
    <x v="2561"/>
    <n v="25.30952380952381"/>
    <x v="1"/>
    <x v="6"/>
    <x v="3500"/>
    <x v="3488"/>
  </r>
  <r>
    <x v="3501"/>
    <x v="3499"/>
    <x v="3499"/>
    <n v="1500"/>
    <n v="1510"/>
    <x v="0"/>
    <x v="1"/>
    <s v="GBP"/>
    <x v="3489"/>
    <x v="3501"/>
    <b v="0"/>
    <n v="42"/>
    <x v="0"/>
    <x v="6"/>
    <x v="17"/>
    <n v="35.952380952380949"/>
    <x v="1"/>
    <x v="6"/>
    <x v="3501"/>
    <x v="3489"/>
  </r>
  <r>
    <x v="3502"/>
    <x v="3500"/>
    <x v="3500"/>
    <n v="4000"/>
    <n v="4216"/>
    <x v="0"/>
    <x v="0"/>
    <s v="USD"/>
    <x v="3490"/>
    <x v="3502"/>
    <b v="0"/>
    <n v="31"/>
    <x v="0"/>
    <x v="6"/>
    <x v="2562"/>
    <n v="136"/>
    <x v="1"/>
    <x v="6"/>
    <x v="3502"/>
    <x v="3490"/>
  </r>
  <r>
    <x v="3503"/>
    <x v="3501"/>
    <x v="3501"/>
    <n v="2500"/>
    <n v="2689"/>
    <x v="0"/>
    <x v="1"/>
    <s v="GBP"/>
    <x v="3491"/>
    <x v="3503"/>
    <b v="0"/>
    <n v="38"/>
    <x v="0"/>
    <x v="6"/>
    <x v="2563"/>
    <n v="70.763157894736835"/>
    <x v="1"/>
    <x v="6"/>
    <x v="3503"/>
    <x v="3491"/>
  </r>
  <r>
    <x v="3504"/>
    <x v="3502"/>
    <x v="3502"/>
    <n v="1000"/>
    <n v="1000"/>
    <x v="0"/>
    <x v="0"/>
    <s v="USD"/>
    <x v="3492"/>
    <x v="3504"/>
    <b v="0"/>
    <n v="8"/>
    <x v="0"/>
    <x v="6"/>
    <x v="31"/>
    <n v="125"/>
    <x v="1"/>
    <x v="6"/>
    <x v="3504"/>
    <x v="3492"/>
  </r>
  <r>
    <x v="3505"/>
    <x v="3503"/>
    <x v="3503"/>
    <n v="2500"/>
    <n v="2594"/>
    <x v="0"/>
    <x v="0"/>
    <s v="USD"/>
    <x v="3493"/>
    <x v="3505"/>
    <b v="0"/>
    <n v="39"/>
    <x v="0"/>
    <x v="6"/>
    <x v="2564"/>
    <n v="66.512820512820511"/>
    <x v="1"/>
    <x v="6"/>
    <x v="3505"/>
    <x v="3493"/>
  </r>
  <r>
    <x v="3506"/>
    <x v="3504"/>
    <x v="3504"/>
    <n v="3000"/>
    <n v="3045"/>
    <x v="0"/>
    <x v="0"/>
    <s v="USD"/>
    <x v="3494"/>
    <x v="3506"/>
    <b v="0"/>
    <n v="29"/>
    <x v="0"/>
    <x v="6"/>
    <x v="1240"/>
    <n v="105"/>
    <x v="1"/>
    <x v="6"/>
    <x v="3506"/>
    <x v="3494"/>
  </r>
  <r>
    <x v="3507"/>
    <x v="3505"/>
    <x v="3505"/>
    <n v="10000"/>
    <n v="10440"/>
    <x v="0"/>
    <x v="0"/>
    <s v="USD"/>
    <x v="3495"/>
    <x v="3507"/>
    <b v="0"/>
    <n v="72"/>
    <x v="0"/>
    <x v="6"/>
    <x v="2565"/>
    <n v="145"/>
    <x v="1"/>
    <x v="6"/>
    <x v="3507"/>
    <x v="3495"/>
  </r>
  <r>
    <x v="3508"/>
    <x v="3506"/>
    <x v="3506"/>
    <n v="100"/>
    <n v="180"/>
    <x v="0"/>
    <x v="1"/>
    <s v="GBP"/>
    <x v="3496"/>
    <x v="3508"/>
    <b v="0"/>
    <n v="15"/>
    <x v="0"/>
    <x v="6"/>
    <x v="2238"/>
    <n v="12"/>
    <x v="1"/>
    <x v="6"/>
    <x v="3508"/>
    <x v="3496"/>
  </r>
  <r>
    <x v="3509"/>
    <x v="3507"/>
    <x v="3507"/>
    <n v="3000"/>
    <n v="3190"/>
    <x v="0"/>
    <x v="0"/>
    <s v="USD"/>
    <x v="3497"/>
    <x v="3509"/>
    <b v="0"/>
    <n v="33"/>
    <x v="0"/>
    <x v="6"/>
    <x v="2566"/>
    <n v="96.666666666666671"/>
    <x v="1"/>
    <x v="6"/>
    <x v="3509"/>
    <x v="3497"/>
  </r>
  <r>
    <x v="3510"/>
    <x v="3508"/>
    <x v="3508"/>
    <n v="900"/>
    <n v="905"/>
    <x v="0"/>
    <x v="0"/>
    <s v="USD"/>
    <x v="3498"/>
    <x v="3510"/>
    <b v="0"/>
    <n v="15"/>
    <x v="0"/>
    <x v="6"/>
    <x v="2567"/>
    <n v="60.333333333333336"/>
    <x v="1"/>
    <x v="6"/>
    <x v="3510"/>
    <x v="3498"/>
  </r>
  <r>
    <x v="3511"/>
    <x v="3509"/>
    <x v="3509"/>
    <n v="1500"/>
    <n v="1518"/>
    <x v="0"/>
    <x v="1"/>
    <s v="GBP"/>
    <x v="3499"/>
    <x v="3511"/>
    <b v="0"/>
    <n v="19"/>
    <x v="0"/>
    <x v="6"/>
    <x v="2568"/>
    <n v="79.89473684210526"/>
    <x v="1"/>
    <x v="6"/>
    <x v="3511"/>
    <x v="3499"/>
  </r>
  <r>
    <x v="3512"/>
    <x v="3510"/>
    <x v="3510"/>
    <n v="1000"/>
    <n v="1000"/>
    <x v="0"/>
    <x v="1"/>
    <s v="GBP"/>
    <x v="3500"/>
    <x v="3512"/>
    <b v="0"/>
    <n v="17"/>
    <x v="0"/>
    <x v="6"/>
    <x v="31"/>
    <n v="58.823529411764703"/>
    <x v="1"/>
    <x v="6"/>
    <x v="3512"/>
    <x v="3500"/>
  </r>
  <r>
    <x v="3513"/>
    <x v="3511"/>
    <x v="3511"/>
    <n v="2800"/>
    <n v="3315"/>
    <x v="0"/>
    <x v="0"/>
    <s v="USD"/>
    <x v="3501"/>
    <x v="3513"/>
    <b v="0"/>
    <n v="44"/>
    <x v="0"/>
    <x v="6"/>
    <x v="2569"/>
    <n v="75.340909090909093"/>
    <x v="1"/>
    <x v="6"/>
    <x v="3513"/>
    <x v="3501"/>
  </r>
  <r>
    <x v="3514"/>
    <x v="3512"/>
    <x v="3512"/>
    <n v="500"/>
    <n v="550"/>
    <x v="0"/>
    <x v="0"/>
    <s v="USD"/>
    <x v="3502"/>
    <x v="3514"/>
    <b v="0"/>
    <n v="10"/>
    <x v="0"/>
    <x v="6"/>
    <x v="1007"/>
    <n v="55"/>
    <x v="1"/>
    <x v="6"/>
    <x v="3514"/>
    <x v="3502"/>
  </r>
  <r>
    <x v="3515"/>
    <x v="3513"/>
    <x v="3513"/>
    <n v="3000"/>
    <n v="3080"/>
    <x v="0"/>
    <x v="0"/>
    <s v="USD"/>
    <x v="3503"/>
    <x v="3515"/>
    <b v="0"/>
    <n v="46"/>
    <x v="0"/>
    <x v="6"/>
    <x v="2570"/>
    <n v="66.956521739130437"/>
    <x v="1"/>
    <x v="6"/>
    <x v="3515"/>
    <x v="3503"/>
  </r>
  <r>
    <x v="3516"/>
    <x v="3514"/>
    <x v="3514"/>
    <n v="2500"/>
    <n v="2500"/>
    <x v="0"/>
    <x v="0"/>
    <s v="USD"/>
    <x v="3504"/>
    <x v="3516"/>
    <b v="0"/>
    <n v="11"/>
    <x v="0"/>
    <x v="6"/>
    <x v="31"/>
    <n v="227.27272727272728"/>
    <x v="1"/>
    <x v="6"/>
    <x v="3516"/>
    <x v="3504"/>
  </r>
  <r>
    <x v="3517"/>
    <x v="3515"/>
    <x v="3515"/>
    <n v="4000"/>
    <n v="4000"/>
    <x v="0"/>
    <x v="1"/>
    <s v="GBP"/>
    <x v="3505"/>
    <x v="3517"/>
    <b v="0"/>
    <n v="13"/>
    <x v="0"/>
    <x v="6"/>
    <x v="31"/>
    <n v="307.69230769230768"/>
    <x v="1"/>
    <x v="6"/>
    <x v="3517"/>
    <x v="3505"/>
  </r>
  <r>
    <x v="3518"/>
    <x v="3516"/>
    <x v="3516"/>
    <n v="1500"/>
    <n v="1650.69"/>
    <x v="0"/>
    <x v="0"/>
    <s v="USD"/>
    <x v="3506"/>
    <x v="3518"/>
    <b v="0"/>
    <n v="33"/>
    <x v="0"/>
    <x v="6"/>
    <x v="2571"/>
    <n v="50.020909090909093"/>
    <x v="1"/>
    <x v="6"/>
    <x v="3518"/>
    <x v="3506"/>
  </r>
  <r>
    <x v="3519"/>
    <x v="3517"/>
    <x v="3517"/>
    <n v="2000"/>
    <n v="2027"/>
    <x v="0"/>
    <x v="1"/>
    <s v="GBP"/>
    <x v="3507"/>
    <x v="3519"/>
    <b v="0"/>
    <n v="28"/>
    <x v="0"/>
    <x v="6"/>
    <x v="40"/>
    <n v="72.392857142857139"/>
    <x v="1"/>
    <x v="6"/>
    <x v="3519"/>
    <x v="3507"/>
  </r>
  <r>
    <x v="3520"/>
    <x v="3518"/>
    <x v="3518"/>
    <n v="2000"/>
    <n v="2015"/>
    <x v="0"/>
    <x v="1"/>
    <s v="GBP"/>
    <x v="3508"/>
    <x v="3520"/>
    <b v="0"/>
    <n v="21"/>
    <x v="0"/>
    <x v="6"/>
    <x v="1266"/>
    <n v="95.952380952380949"/>
    <x v="1"/>
    <x v="6"/>
    <x v="3520"/>
    <x v="3508"/>
  </r>
  <r>
    <x v="3521"/>
    <x v="3519"/>
    <x v="3519"/>
    <n v="350"/>
    <n v="593"/>
    <x v="0"/>
    <x v="0"/>
    <s v="USD"/>
    <x v="3509"/>
    <x v="3521"/>
    <b v="0"/>
    <n v="13"/>
    <x v="0"/>
    <x v="6"/>
    <x v="2572"/>
    <n v="45.615384615384613"/>
    <x v="1"/>
    <x v="6"/>
    <x v="3521"/>
    <x v="3509"/>
  </r>
  <r>
    <x v="3522"/>
    <x v="3520"/>
    <x v="3520"/>
    <n v="1395"/>
    <n v="1395"/>
    <x v="0"/>
    <x v="1"/>
    <s v="GBP"/>
    <x v="3510"/>
    <x v="3522"/>
    <b v="0"/>
    <n v="34"/>
    <x v="0"/>
    <x v="6"/>
    <x v="31"/>
    <n v="41.029411764705884"/>
    <x v="1"/>
    <x v="6"/>
    <x v="3522"/>
    <x v="3510"/>
  </r>
  <r>
    <x v="3523"/>
    <x v="3521"/>
    <x v="3521"/>
    <n v="4000"/>
    <n v="4546"/>
    <x v="0"/>
    <x v="1"/>
    <s v="GBP"/>
    <x v="3511"/>
    <x v="3523"/>
    <b v="0"/>
    <n v="80"/>
    <x v="0"/>
    <x v="6"/>
    <x v="2573"/>
    <n v="56.825000000000003"/>
    <x v="1"/>
    <x v="6"/>
    <x v="3523"/>
    <x v="3511"/>
  </r>
  <r>
    <x v="3524"/>
    <x v="3522"/>
    <x v="3522"/>
    <n v="10000"/>
    <n v="10156"/>
    <x v="0"/>
    <x v="0"/>
    <s v="USD"/>
    <x v="3512"/>
    <x v="3524"/>
    <b v="0"/>
    <n v="74"/>
    <x v="0"/>
    <x v="6"/>
    <x v="2574"/>
    <n v="137.24324324324326"/>
    <x v="1"/>
    <x v="6"/>
    <x v="3524"/>
    <x v="3512"/>
  </r>
  <r>
    <x v="3525"/>
    <x v="3523"/>
    <x v="3523"/>
    <n v="500"/>
    <n v="530"/>
    <x v="0"/>
    <x v="0"/>
    <s v="USD"/>
    <x v="3453"/>
    <x v="3525"/>
    <b v="0"/>
    <n v="7"/>
    <x v="0"/>
    <x v="6"/>
    <x v="938"/>
    <n v="75.714285714285708"/>
    <x v="1"/>
    <x v="6"/>
    <x v="3525"/>
    <x v="3453"/>
  </r>
  <r>
    <x v="3526"/>
    <x v="3524"/>
    <x v="3524"/>
    <n v="3300"/>
    <n v="3366"/>
    <x v="0"/>
    <x v="0"/>
    <s v="USD"/>
    <x v="3513"/>
    <x v="3526"/>
    <b v="0"/>
    <n v="34"/>
    <x v="0"/>
    <x v="6"/>
    <x v="607"/>
    <n v="99"/>
    <x v="1"/>
    <x v="6"/>
    <x v="3526"/>
    <x v="3513"/>
  </r>
  <r>
    <x v="3527"/>
    <x v="3525"/>
    <x v="3525"/>
    <n v="6000"/>
    <n v="7015"/>
    <x v="0"/>
    <x v="0"/>
    <s v="USD"/>
    <x v="3514"/>
    <x v="3527"/>
    <b v="0"/>
    <n v="86"/>
    <x v="0"/>
    <x v="6"/>
    <x v="2575"/>
    <n v="81.569767441860463"/>
    <x v="1"/>
    <x v="6"/>
    <x v="3527"/>
    <x v="3514"/>
  </r>
  <r>
    <x v="3528"/>
    <x v="3526"/>
    <x v="3526"/>
    <n v="1650"/>
    <n v="1669"/>
    <x v="0"/>
    <x v="1"/>
    <s v="GBP"/>
    <x v="3515"/>
    <x v="3528"/>
    <b v="0"/>
    <n v="37"/>
    <x v="0"/>
    <x v="6"/>
    <x v="2576"/>
    <n v="45.108108108108105"/>
    <x v="1"/>
    <x v="6"/>
    <x v="3528"/>
    <x v="3515"/>
  </r>
  <r>
    <x v="3529"/>
    <x v="3527"/>
    <x v="3527"/>
    <n v="500"/>
    <n v="660"/>
    <x v="0"/>
    <x v="0"/>
    <s v="USD"/>
    <x v="3516"/>
    <x v="3529"/>
    <b v="0"/>
    <n v="18"/>
    <x v="0"/>
    <x v="6"/>
    <x v="2577"/>
    <n v="36.666666666666664"/>
    <x v="1"/>
    <x v="6"/>
    <x v="3529"/>
    <x v="3516"/>
  </r>
  <r>
    <x v="3530"/>
    <x v="3528"/>
    <x v="3528"/>
    <n v="2750"/>
    <n v="2750"/>
    <x v="0"/>
    <x v="1"/>
    <s v="GBP"/>
    <x v="3517"/>
    <x v="3530"/>
    <b v="0"/>
    <n v="22"/>
    <x v="0"/>
    <x v="6"/>
    <x v="31"/>
    <n v="125"/>
    <x v="1"/>
    <x v="6"/>
    <x v="3530"/>
    <x v="3517"/>
  </r>
  <r>
    <x v="3531"/>
    <x v="3529"/>
    <x v="3529"/>
    <n v="1000"/>
    <n v="1280"/>
    <x v="0"/>
    <x v="0"/>
    <s v="USD"/>
    <x v="3518"/>
    <x v="3531"/>
    <b v="0"/>
    <n v="26"/>
    <x v="0"/>
    <x v="6"/>
    <x v="602"/>
    <n v="49.230769230769234"/>
    <x v="1"/>
    <x v="6"/>
    <x v="3531"/>
    <x v="3518"/>
  </r>
  <r>
    <x v="3532"/>
    <x v="3530"/>
    <x v="3530"/>
    <n v="960"/>
    <n v="1142"/>
    <x v="0"/>
    <x v="0"/>
    <s v="USD"/>
    <x v="3519"/>
    <x v="3532"/>
    <b v="0"/>
    <n v="27"/>
    <x v="0"/>
    <x v="6"/>
    <x v="2578"/>
    <n v="42.296296296296298"/>
    <x v="1"/>
    <x v="6"/>
    <x v="3532"/>
    <x v="3519"/>
  </r>
  <r>
    <x v="3533"/>
    <x v="3531"/>
    <x v="3531"/>
    <n v="500"/>
    <n v="631"/>
    <x v="0"/>
    <x v="0"/>
    <s v="USD"/>
    <x v="3520"/>
    <x v="3533"/>
    <b v="0"/>
    <n v="8"/>
    <x v="0"/>
    <x v="6"/>
    <x v="2536"/>
    <n v="78.875"/>
    <x v="1"/>
    <x v="6"/>
    <x v="3533"/>
    <x v="3520"/>
  </r>
  <r>
    <x v="3534"/>
    <x v="3532"/>
    <x v="3532"/>
    <n v="5000"/>
    <n v="7810"/>
    <x v="0"/>
    <x v="0"/>
    <s v="USD"/>
    <x v="3521"/>
    <x v="3534"/>
    <b v="0"/>
    <n v="204"/>
    <x v="0"/>
    <x v="6"/>
    <x v="2579"/>
    <n v="38.284313725490193"/>
    <x v="1"/>
    <x v="6"/>
    <x v="3534"/>
    <x v="3521"/>
  </r>
  <r>
    <x v="3535"/>
    <x v="3533"/>
    <x v="3533"/>
    <n v="2000"/>
    <n v="2063"/>
    <x v="0"/>
    <x v="1"/>
    <s v="GBP"/>
    <x v="1804"/>
    <x v="3535"/>
    <b v="0"/>
    <n v="46"/>
    <x v="0"/>
    <x v="6"/>
    <x v="2580"/>
    <n v="44.847826086956523"/>
    <x v="1"/>
    <x v="6"/>
    <x v="3535"/>
    <x v="1804"/>
  </r>
  <r>
    <x v="3536"/>
    <x v="3534"/>
    <x v="3534"/>
    <n v="150"/>
    <n v="230"/>
    <x v="0"/>
    <x v="1"/>
    <s v="GBP"/>
    <x v="3522"/>
    <x v="3536"/>
    <b v="0"/>
    <n v="17"/>
    <x v="0"/>
    <x v="6"/>
    <x v="71"/>
    <n v="13.529411764705882"/>
    <x v="1"/>
    <x v="6"/>
    <x v="3536"/>
    <x v="3522"/>
  </r>
  <r>
    <x v="3537"/>
    <x v="3535"/>
    <x v="3535"/>
    <n v="675"/>
    <n v="1218"/>
    <x v="0"/>
    <x v="5"/>
    <s v="CAD"/>
    <x v="3523"/>
    <x v="3537"/>
    <b v="0"/>
    <n v="28"/>
    <x v="0"/>
    <x v="6"/>
    <x v="2581"/>
    <n v="43.5"/>
    <x v="1"/>
    <x v="6"/>
    <x v="3537"/>
    <x v="3523"/>
  </r>
  <r>
    <x v="3538"/>
    <x v="3536"/>
    <x v="3536"/>
    <n v="2000"/>
    <n v="2569"/>
    <x v="0"/>
    <x v="1"/>
    <s v="GBP"/>
    <x v="3524"/>
    <x v="3538"/>
    <b v="0"/>
    <n v="83"/>
    <x v="0"/>
    <x v="6"/>
    <x v="2582"/>
    <n v="30.951807228915662"/>
    <x v="1"/>
    <x v="6"/>
    <x v="3538"/>
    <x v="3524"/>
  </r>
  <r>
    <x v="3539"/>
    <x v="3537"/>
    <x v="3537"/>
    <n v="600"/>
    <n v="718"/>
    <x v="0"/>
    <x v="0"/>
    <s v="USD"/>
    <x v="3525"/>
    <x v="3539"/>
    <b v="0"/>
    <n v="13"/>
    <x v="0"/>
    <x v="6"/>
    <x v="2583"/>
    <n v="55.230769230769234"/>
    <x v="1"/>
    <x v="6"/>
    <x v="3539"/>
    <x v="3525"/>
  </r>
  <r>
    <x v="3540"/>
    <x v="3538"/>
    <x v="3538"/>
    <n v="300"/>
    <n v="369"/>
    <x v="0"/>
    <x v="1"/>
    <s v="GBP"/>
    <x v="3526"/>
    <x v="3540"/>
    <b v="0"/>
    <n v="8"/>
    <x v="0"/>
    <x v="6"/>
    <x v="2584"/>
    <n v="46.125"/>
    <x v="1"/>
    <x v="6"/>
    <x v="3540"/>
    <x v="3526"/>
  </r>
  <r>
    <x v="3541"/>
    <x v="3539"/>
    <x v="3539"/>
    <n v="1200"/>
    <n v="1260"/>
    <x v="0"/>
    <x v="1"/>
    <s v="GBP"/>
    <x v="3527"/>
    <x v="3541"/>
    <b v="0"/>
    <n v="32"/>
    <x v="0"/>
    <x v="6"/>
    <x v="2"/>
    <n v="39.375"/>
    <x v="1"/>
    <x v="6"/>
    <x v="3541"/>
    <x v="3527"/>
  </r>
  <r>
    <x v="3542"/>
    <x v="3540"/>
    <x v="3540"/>
    <n v="5500"/>
    <n v="5623"/>
    <x v="0"/>
    <x v="0"/>
    <s v="USD"/>
    <x v="3528"/>
    <x v="3542"/>
    <b v="0"/>
    <n v="85"/>
    <x v="0"/>
    <x v="6"/>
    <x v="2585"/>
    <n v="66.152941176470591"/>
    <x v="1"/>
    <x v="6"/>
    <x v="3542"/>
    <x v="3528"/>
  </r>
  <r>
    <x v="3543"/>
    <x v="3541"/>
    <x v="3541"/>
    <n v="1500"/>
    <n v="1570"/>
    <x v="0"/>
    <x v="12"/>
    <s v="EUR"/>
    <x v="3529"/>
    <x v="3543"/>
    <b v="0"/>
    <n v="29"/>
    <x v="0"/>
    <x v="6"/>
    <x v="436"/>
    <n v="54.137931034482762"/>
    <x v="1"/>
    <x v="6"/>
    <x v="3543"/>
    <x v="3529"/>
  </r>
  <r>
    <x v="3544"/>
    <x v="3542"/>
    <x v="3542"/>
    <n v="2500"/>
    <n v="2500"/>
    <x v="0"/>
    <x v="0"/>
    <s v="USD"/>
    <x v="3530"/>
    <x v="3544"/>
    <b v="0"/>
    <n v="24"/>
    <x v="0"/>
    <x v="6"/>
    <x v="31"/>
    <n v="104.16666666666667"/>
    <x v="1"/>
    <x v="6"/>
    <x v="3544"/>
    <x v="3530"/>
  </r>
  <r>
    <x v="3545"/>
    <x v="3543"/>
    <x v="3543"/>
    <n v="250"/>
    <n v="251"/>
    <x v="0"/>
    <x v="0"/>
    <s v="USD"/>
    <x v="3531"/>
    <x v="3545"/>
    <b v="0"/>
    <n v="8"/>
    <x v="0"/>
    <x v="6"/>
    <x v="84"/>
    <n v="31.375"/>
    <x v="1"/>
    <x v="6"/>
    <x v="3545"/>
    <x v="3531"/>
  </r>
  <r>
    <x v="3546"/>
    <x v="3544"/>
    <x v="3544"/>
    <n v="1100"/>
    <n v="1125"/>
    <x v="0"/>
    <x v="0"/>
    <s v="USD"/>
    <x v="3532"/>
    <x v="3546"/>
    <b v="0"/>
    <n v="19"/>
    <x v="0"/>
    <x v="6"/>
    <x v="2586"/>
    <n v="59.210526315789473"/>
    <x v="1"/>
    <x v="6"/>
    <x v="3546"/>
    <x v="3532"/>
  </r>
  <r>
    <x v="3547"/>
    <x v="3545"/>
    <x v="3545"/>
    <n v="35000"/>
    <n v="40043.25"/>
    <x v="0"/>
    <x v="0"/>
    <s v="USD"/>
    <x v="3533"/>
    <x v="3547"/>
    <b v="0"/>
    <n v="336"/>
    <x v="0"/>
    <x v="6"/>
    <x v="2587"/>
    <n v="119.17633928571429"/>
    <x v="1"/>
    <x v="6"/>
    <x v="3547"/>
    <x v="3533"/>
  </r>
  <r>
    <x v="3548"/>
    <x v="3546"/>
    <x v="3546"/>
    <n v="2100"/>
    <n v="2140"/>
    <x v="0"/>
    <x v="0"/>
    <s v="USD"/>
    <x v="3534"/>
    <x v="3548"/>
    <b v="0"/>
    <n v="13"/>
    <x v="0"/>
    <x v="6"/>
    <x v="2588"/>
    <n v="164.61538461538461"/>
    <x v="1"/>
    <x v="6"/>
    <x v="3548"/>
    <x v="3534"/>
  </r>
  <r>
    <x v="3549"/>
    <x v="3547"/>
    <x v="3547"/>
    <n v="1000"/>
    <n v="1020"/>
    <x v="0"/>
    <x v="1"/>
    <s v="GBP"/>
    <x v="3535"/>
    <x v="3549"/>
    <b v="0"/>
    <n v="42"/>
    <x v="0"/>
    <x v="6"/>
    <x v="607"/>
    <n v="24.285714285714285"/>
    <x v="1"/>
    <x v="6"/>
    <x v="3549"/>
    <x v="3535"/>
  </r>
  <r>
    <x v="3550"/>
    <x v="3548"/>
    <x v="3548"/>
    <n v="2500"/>
    <n v="2620"/>
    <x v="0"/>
    <x v="1"/>
    <s v="GBP"/>
    <x v="3536"/>
    <x v="3550"/>
    <b v="0"/>
    <n v="64"/>
    <x v="0"/>
    <x v="6"/>
    <x v="2131"/>
    <n v="40.9375"/>
    <x v="1"/>
    <x v="6"/>
    <x v="3550"/>
    <x v="3536"/>
  </r>
  <r>
    <x v="3551"/>
    <x v="3549"/>
    <x v="3549"/>
    <n v="1500"/>
    <n v="1527.5"/>
    <x v="0"/>
    <x v="0"/>
    <s v="USD"/>
    <x v="3537"/>
    <x v="3551"/>
    <b v="0"/>
    <n v="25"/>
    <x v="0"/>
    <x v="6"/>
    <x v="2118"/>
    <n v="61.1"/>
    <x v="1"/>
    <x v="6"/>
    <x v="3551"/>
    <x v="3537"/>
  </r>
  <r>
    <x v="3552"/>
    <x v="3550"/>
    <x v="3550"/>
    <n v="773"/>
    <n v="773"/>
    <x v="0"/>
    <x v="1"/>
    <s v="GBP"/>
    <x v="3538"/>
    <x v="3552"/>
    <b v="0"/>
    <n v="20"/>
    <x v="0"/>
    <x v="6"/>
    <x v="31"/>
    <n v="38.65"/>
    <x v="1"/>
    <x v="6"/>
    <x v="3552"/>
    <x v="3538"/>
  </r>
  <r>
    <x v="3553"/>
    <x v="3551"/>
    <x v="3551"/>
    <n v="5500"/>
    <n v="5845"/>
    <x v="0"/>
    <x v="0"/>
    <s v="USD"/>
    <x v="3539"/>
    <x v="3553"/>
    <b v="0"/>
    <n v="104"/>
    <x v="0"/>
    <x v="6"/>
    <x v="2589"/>
    <n v="56.20192307692308"/>
    <x v="1"/>
    <x v="6"/>
    <x v="3553"/>
    <x v="3539"/>
  </r>
  <r>
    <x v="3554"/>
    <x v="3552"/>
    <x v="3552"/>
    <n v="5000"/>
    <n v="5671.11"/>
    <x v="0"/>
    <x v="0"/>
    <s v="USD"/>
    <x v="3540"/>
    <x v="3554"/>
    <b v="0"/>
    <n v="53"/>
    <x v="0"/>
    <x v="6"/>
    <x v="2590"/>
    <n v="107.00207547169811"/>
    <x v="1"/>
    <x v="6"/>
    <x v="3554"/>
    <x v="3540"/>
  </r>
  <r>
    <x v="3555"/>
    <x v="3553"/>
    <x v="3553"/>
    <n v="2400"/>
    <n v="2400"/>
    <x v="0"/>
    <x v="13"/>
    <s v="EUR"/>
    <x v="3541"/>
    <x v="3555"/>
    <b v="0"/>
    <n v="14"/>
    <x v="0"/>
    <x v="6"/>
    <x v="31"/>
    <n v="171.42857142857142"/>
    <x v="1"/>
    <x v="6"/>
    <x v="3555"/>
    <x v="3541"/>
  </r>
  <r>
    <x v="3556"/>
    <x v="3554"/>
    <x v="3554"/>
    <n v="2200"/>
    <n v="2210"/>
    <x v="0"/>
    <x v="1"/>
    <s v="GBP"/>
    <x v="3542"/>
    <x v="3556"/>
    <b v="0"/>
    <n v="20"/>
    <x v="0"/>
    <x v="6"/>
    <x v="2419"/>
    <n v="110.5"/>
    <x v="1"/>
    <x v="6"/>
    <x v="3556"/>
    <x v="3542"/>
  </r>
  <r>
    <x v="3557"/>
    <x v="3555"/>
    <x v="3555"/>
    <n v="100000"/>
    <n v="100036"/>
    <x v="0"/>
    <x v="0"/>
    <s v="USD"/>
    <x v="3543"/>
    <x v="3557"/>
    <b v="0"/>
    <n v="558"/>
    <x v="0"/>
    <x v="6"/>
    <x v="2591"/>
    <n v="179.27598566308242"/>
    <x v="1"/>
    <x v="6"/>
    <x v="3557"/>
    <x v="3543"/>
  </r>
  <r>
    <x v="3558"/>
    <x v="3556"/>
    <x v="3556"/>
    <n v="350"/>
    <n v="504"/>
    <x v="0"/>
    <x v="1"/>
    <s v="GBP"/>
    <x v="3544"/>
    <x v="3558"/>
    <b v="0"/>
    <n v="22"/>
    <x v="0"/>
    <x v="6"/>
    <x v="2592"/>
    <n v="22.90909090909091"/>
    <x v="1"/>
    <x v="6"/>
    <x v="3558"/>
    <x v="3544"/>
  </r>
  <r>
    <x v="3559"/>
    <x v="3557"/>
    <x v="3557"/>
    <n v="1000"/>
    <n v="1035"/>
    <x v="0"/>
    <x v="2"/>
    <s v="AUD"/>
    <x v="3545"/>
    <x v="3559"/>
    <b v="0"/>
    <n v="24"/>
    <x v="0"/>
    <x v="6"/>
    <x v="991"/>
    <n v="43.125"/>
    <x v="1"/>
    <x v="6"/>
    <x v="3559"/>
    <x v="3545"/>
  </r>
  <r>
    <x v="3560"/>
    <x v="3558"/>
    <x v="3558"/>
    <n v="3200"/>
    <n v="3470"/>
    <x v="0"/>
    <x v="5"/>
    <s v="CAD"/>
    <x v="3546"/>
    <x v="3560"/>
    <b v="0"/>
    <n v="74"/>
    <x v="0"/>
    <x v="6"/>
    <x v="2593"/>
    <n v="46.891891891891895"/>
    <x v="1"/>
    <x v="6"/>
    <x v="3560"/>
    <x v="3546"/>
  </r>
  <r>
    <x v="3561"/>
    <x v="3559"/>
    <x v="3559"/>
    <n v="2500"/>
    <n v="2560"/>
    <x v="0"/>
    <x v="0"/>
    <s v="USD"/>
    <x v="3547"/>
    <x v="3561"/>
    <b v="0"/>
    <n v="54"/>
    <x v="0"/>
    <x v="6"/>
    <x v="2122"/>
    <n v="47.407407407407405"/>
    <x v="1"/>
    <x v="6"/>
    <x v="3561"/>
    <x v="3547"/>
  </r>
  <r>
    <x v="3562"/>
    <x v="3560"/>
    <x v="3560"/>
    <n v="315"/>
    <n v="469"/>
    <x v="0"/>
    <x v="1"/>
    <s v="GBP"/>
    <x v="3548"/>
    <x v="3562"/>
    <b v="0"/>
    <n v="31"/>
    <x v="0"/>
    <x v="6"/>
    <x v="2594"/>
    <n v="15.129032258064516"/>
    <x v="1"/>
    <x v="6"/>
    <x v="3562"/>
    <x v="3548"/>
  </r>
  <r>
    <x v="3563"/>
    <x v="3561"/>
    <x v="3561"/>
    <n v="500"/>
    <n v="527.45000000000005"/>
    <x v="0"/>
    <x v="1"/>
    <s v="GBP"/>
    <x v="3549"/>
    <x v="3563"/>
    <b v="0"/>
    <n v="25"/>
    <x v="0"/>
    <x v="6"/>
    <x v="2595"/>
    <n v="21.098000000000003"/>
    <x v="1"/>
    <x v="6"/>
    <x v="3563"/>
    <x v="3549"/>
  </r>
  <r>
    <x v="3564"/>
    <x v="3562"/>
    <x v="3562"/>
    <n v="1000"/>
    <n v="1005"/>
    <x v="0"/>
    <x v="1"/>
    <s v="GBP"/>
    <x v="3550"/>
    <x v="3564"/>
    <b v="0"/>
    <n v="17"/>
    <x v="0"/>
    <x v="6"/>
    <x v="10"/>
    <n v="59.117647058823529"/>
    <x v="1"/>
    <x v="6"/>
    <x v="3564"/>
    <x v="3550"/>
  </r>
  <r>
    <x v="3565"/>
    <x v="3563"/>
    <x v="3563"/>
    <n v="900"/>
    <n v="1175"/>
    <x v="0"/>
    <x v="0"/>
    <s v="USD"/>
    <x v="3551"/>
    <x v="3565"/>
    <b v="0"/>
    <n v="12"/>
    <x v="0"/>
    <x v="6"/>
    <x v="2596"/>
    <n v="97.916666666666671"/>
    <x v="1"/>
    <x v="6"/>
    <x v="3565"/>
    <x v="3551"/>
  </r>
  <r>
    <x v="3566"/>
    <x v="3564"/>
    <x v="3564"/>
    <n v="2000"/>
    <n v="2095"/>
    <x v="0"/>
    <x v="1"/>
    <s v="GBP"/>
    <x v="3552"/>
    <x v="3566"/>
    <b v="0"/>
    <n v="38"/>
    <x v="0"/>
    <x v="6"/>
    <x v="2430"/>
    <n v="55.131578947368418"/>
    <x v="1"/>
    <x v="6"/>
    <x v="3566"/>
    <x v="3552"/>
  </r>
  <r>
    <x v="3567"/>
    <x v="3565"/>
    <x v="3565"/>
    <n v="1000"/>
    <n v="1088"/>
    <x v="0"/>
    <x v="1"/>
    <s v="GBP"/>
    <x v="3553"/>
    <x v="3567"/>
    <b v="0"/>
    <n v="41"/>
    <x v="0"/>
    <x v="6"/>
    <x v="2597"/>
    <n v="26.536585365853657"/>
    <x v="1"/>
    <x v="6"/>
    <x v="3567"/>
    <x v="3553"/>
  </r>
  <r>
    <x v="3568"/>
    <x v="3566"/>
    <x v="3566"/>
    <n v="1000"/>
    <n v="1110"/>
    <x v="0"/>
    <x v="0"/>
    <s v="USD"/>
    <x v="3554"/>
    <x v="3568"/>
    <b v="0"/>
    <n v="19"/>
    <x v="0"/>
    <x v="6"/>
    <x v="2598"/>
    <n v="58.421052631578945"/>
    <x v="1"/>
    <x v="6"/>
    <x v="3568"/>
    <x v="3554"/>
  </r>
  <r>
    <x v="3569"/>
    <x v="3567"/>
    <x v="3567"/>
    <n v="5000"/>
    <n v="5024"/>
    <x v="0"/>
    <x v="0"/>
    <s v="USD"/>
    <x v="3555"/>
    <x v="3569"/>
    <b v="0"/>
    <n v="41"/>
    <x v="0"/>
    <x v="6"/>
    <x v="2599"/>
    <n v="122.53658536585365"/>
    <x v="1"/>
    <x v="6"/>
    <x v="3569"/>
    <x v="3555"/>
  </r>
  <r>
    <x v="3570"/>
    <x v="3568"/>
    <x v="3568"/>
    <n v="2000"/>
    <n v="2287"/>
    <x v="0"/>
    <x v="0"/>
    <s v="USD"/>
    <x v="3556"/>
    <x v="3570"/>
    <b v="0"/>
    <n v="26"/>
    <x v="0"/>
    <x v="6"/>
    <x v="2600"/>
    <n v="87.961538461538467"/>
    <x v="1"/>
    <x v="6"/>
    <x v="3570"/>
    <x v="3556"/>
  </r>
  <r>
    <x v="3571"/>
    <x v="3569"/>
    <x v="3569"/>
    <n v="1500"/>
    <n v="1831"/>
    <x v="0"/>
    <x v="1"/>
    <s v="GBP"/>
    <x v="3557"/>
    <x v="3571"/>
    <b v="0"/>
    <n v="25"/>
    <x v="0"/>
    <x v="6"/>
    <x v="2601"/>
    <n v="73.239999999999995"/>
    <x v="1"/>
    <x v="6"/>
    <x v="3571"/>
    <x v="3557"/>
  </r>
  <r>
    <x v="3572"/>
    <x v="3570"/>
    <x v="3570"/>
    <n v="500"/>
    <n v="500"/>
    <x v="0"/>
    <x v="1"/>
    <s v="GBP"/>
    <x v="3558"/>
    <x v="3572"/>
    <b v="0"/>
    <n v="9"/>
    <x v="0"/>
    <x v="6"/>
    <x v="31"/>
    <n v="55.555555555555557"/>
    <x v="1"/>
    <x v="6"/>
    <x v="3572"/>
    <x v="3558"/>
  </r>
  <r>
    <x v="3573"/>
    <x v="3571"/>
    <x v="3571"/>
    <n v="3000"/>
    <n v="3084"/>
    <x v="0"/>
    <x v="1"/>
    <s v="GBP"/>
    <x v="3559"/>
    <x v="3573"/>
    <b v="0"/>
    <n v="78"/>
    <x v="0"/>
    <x v="6"/>
    <x v="2602"/>
    <n v="39.53846153846154"/>
    <x v="1"/>
    <x v="6"/>
    <x v="3573"/>
    <x v="3559"/>
  </r>
  <r>
    <x v="3574"/>
    <x v="3572"/>
    <x v="3572"/>
    <n v="5800"/>
    <n v="6155"/>
    <x v="0"/>
    <x v="0"/>
    <s v="USD"/>
    <x v="3560"/>
    <x v="3574"/>
    <b v="0"/>
    <n v="45"/>
    <x v="0"/>
    <x v="6"/>
    <x v="2603"/>
    <n v="136.77777777777777"/>
    <x v="1"/>
    <x v="6"/>
    <x v="3574"/>
    <x v="3560"/>
  </r>
  <r>
    <x v="3575"/>
    <x v="3573"/>
    <x v="3573"/>
    <n v="10000"/>
    <n v="10133"/>
    <x v="0"/>
    <x v="0"/>
    <s v="USD"/>
    <x v="3561"/>
    <x v="3575"/>
    <b v="0"/>
    <n v="102"/>
    <x v="0"/>
    <x v="6"/>
    <x v="2604"/>
    <n v="99.343137254901961"/>
    <x v="1"/>
    <x v="6"/>
    <x v="3575"/>
    <x v="3561"/>
  </r>
  <r>
    <x v="3576"/>
    <x v="3574"/>
    <x v="3574"/>
    <n v="100"/>
    <n v="100"/>
    <x v="0"/>
    <x v="0"/>
    <s v="USD"/>
    <x v="3562"/>
    <x v="3576"/>
    <b v="0"/>
    <n v="5"/>
    <x v="0"/>
    <x v="6"/>
    <x v="31"/>
    <n v="20"/>
    <x v="1"/>
    <x v="6"/>
    <x v="3576"/>
    <x v="3562"/>
  </r>
  <r>
    <x v="3577"/>
    <x v="3575"/>
    <x v="3575"/>
    <n v="600"/>
    <n v="780"/>
    <x v="0"/>
    <x v="0"/>
    <s v="USD"/>
    <x v="3563"/>
    <x v="3577"/>
    <b v="0"/>
    <n v="27"/>
    <x v="0"/>
    <x v="6"/>
    <x v="2129"/>
    <n v="28.888888888888889"/>
    <x v="1"/>
    <x v="6"/>
    <x v="3577"/>
    <x v="3563"/>
  </r>
  <r>
    <x v="3578"/>
    <x v="3576"/>
    <x v="3576"/>
    <n v="1500"/>
    <n v="1500.2"/>
    <x v="0"/>
    <x v="1"/>
    <s v="GBP"/>
    <x v="3564"/>
    <x v="3578"/>
    <b v="0"/>
    <n v="37"/>
    <x v="0"/>
    <x v="6"/>
    <x v="2605"/>
    <n v="40.545945945945945"/>
    <x v="1"/>
    <x v="6"/>
    <x v="3578"/>
    <x v="3564"/>
  </r>
  <r>
    <x v="3579"/>
    <x v="3577"/>
    <x v="3577"/>
    <n v="500"/>
    <n v="500"/>
    <x v="0"/>
    <x v="1"/>
    <s v="GBP"/>
    <x v="3565"/>
    <x v="3579"/>
    <b v="0"/>
    <n v="14"/>
    <x v="0"/>
    <x v="6"/>
    <x v="31"/>
    <n v="35.714285714285715"/>
    <x v="1"/>
    <x v="6"/>
    <x v="3579"/>
    <x v="3565"/>
  </r>
  <r>
    <x v="3580"/>
    <x v="3578"/>
    <x v="3578"/>
    <n v="900"/>
    <n v="1025"/>
    <x v="0"/>
    <x v="0"/>
    <s v="USD"/>
    <x v="3566"/>
    <x v="3580"/>
    <b v="0"/>
    <n v="27"/>
    <x v="0"/>
    <x v="6"/>
    <x v="2606"/>
    <n v="37.962962962962962"/>
    <x v="1"/>
    <x v="6"/>
    <x v="3580"/>
    <x v="3566"/>
  </r>
  <r>
    <x v="3581"/>
    <x v="3579"/>
    <x v="3579"/>
    <n v="1500"/>
    <n v="1500"/>
    <x v="0"/>
    <x v="1"/>
    <s v="GBP"/>
    <x v="3567"/>
    <x v="3581"/>
    <b v="0"/>
    <n v="45"/>
    <x v="0"/>
    <x v="6"/>
    <x v="31"/>
    <n v="33.333333333333336"/>
    <x v="1"/>
    <x v="6"/>
    <x v="3581"/>
    <x v="3567"/>
  </r>
  <r>
    <x v="3582"/>
    <x v="3580"/>
    <x v="3580"/>
    <n v="1000"/>
    <n v="2870"/>
    <x v="0"/>
    <x v="0"/>
    <s v="USD"/>
    <x v="3568"/>
    <x v="3582"/>
    <b v="0"/>
    <n v="49"/>
    <x v="0"/>
    <x v="6"/>
    <x v="2607"/>
    <n v="58.571428571428569"/>
    <x v="1"/>
    <x v="6"/>
    <x v="3582"/>
    <x v="3568"/>
  </r>
  <r>
    <x v="3583"/>
    <x v="3581"/>
    <x v="3581"/>
    <n v="3000"/>
    <n v="3255"/>
    <x v="0"/>
    <x v="0"/>
    <s v="USD"/>
    <x v="3569"/>
    <x v="3583"/>
    <b v="0"/>
    <n v="24"/>
    <x v="0"/>
    <x v="6"/>
    <x v="2508"/>
    <n v="135.625"/>
    <x v="1"/>
    <x v="6"/>
    <x v="3583"/>
    <x v="3569"/>
  </r>
  <r>
    <x v="3584"/>
    <x v="3582"/>
    <x v="3582"/>
    <n v="3000"/>
    <n v="3465"/>
    <x v="0"/>
    <x v="1"/>
    <s v="GBP"/>
    <x v="3570"/>
    <x v="3584"/>
    <b v="0"/>
    <n v="112"/>
    <x v="0"/>
    <x v="6"/>
    <x v="2113"/>
    <n v="30.9375"/>
    <x v="1"/>
    <x v="6"/>
    <x v="3584"/>
    <x v="3570"/>
  </r>
  <r>
    <x v="3585"/>
    <x v="3583"/>
    <x v="3583"/>
    <n v="3400"/>
    <n v="4050"/>
    <x v="0"/>
    <x v="0"/>
    <s v="USD"/>
    <x v="3571"/>
    <x v="3585"/>
    <b v="0"/>
    <n v="23"/>
    <x v="0"/>
    <x v="6"/>
    <x v="2608"/>
    <n v="176.08695652173913"/>
    <x v="1"/>
    <x v="6"/>
    <x v="3585"/>
    <x v="3571"/>
  </r>
  <r>
    <x v="3586"/>
    <x v="3584"/>
    <x v="3584"/>
    <n v="7500"/>
    <n v="8207"/>
    <x v="0"/>
    <x v="0"/>
    <s v="USD"/>
    <x v="3572"/>
    <x v="3586"/>
    <b v="0"/>
    <n v="54"/>
    <x v="0"/>
    <x v="6"/>
    <x v="2609"/>
    <n v="151.9814814814815"/>
    <x v="1"/>
    <x v="6"/>
    <x v="3586"/>
    <x v="3572"/>
  </r>
  <r>
    <x v="3587"/>
    <x v="3585"/>
    <x v="3585"/>
    <n v="500"/>
    <n v="633"/>
    <x v="0"/>
    <x v="1"/>
    <s v="GBP"/>
    <x v="3573"/>
    <x v="3587"/>
    <b v="0"/>
    <n v="28"/>
    <x v="0"/>
    <x v="6"/>
    <x v="2610"/>
    <n v="22.607142857142858"/>
    <x v="1"/>
    <x v="6"/>
    <x v="3587"/>
    <x v="3573"/>
  </r>
  <r>
    <x v="3588"/>
    <x v="3586"/>
    <x v="3586"/>
    <n v="200"/>
    <n v="201"/>
    <x v="0"/>
    <x v="1"/>
    <s v="GBP"/>
    <x v="3574"/>
    <x v="3588"/>
    <b v="0"/>
    <n v="11"/>
    <x v="0"/>
    <x v="6"/>
    <x v="10"/>
    <n v="18.272727272727273"/>
    <x v="1"/>
    <x v="6"/>
    <x v="3588"/>
    <x v="3574"/>
  </r>
  <r>
    <x v="3589"/>
    <x v="3587"/>
    <x v="3587"/>
    <n v="4000"/>
    <n v="5100"/>
    <x v="0"/>
    <x v="0"/>
    <s v="USD"/>
    <x v="3575"/>
    <x v="3589"/>
    <b v="0"/>
    <n v="62"/>
    <x v="0"/>
    <x v="6"/>
    <x v="1901"/>
    <n v="82.258064516129039"/>
    <x v="1"/>
    <x v="6"/>
    <x v="3589"/>
    <x v="3575"/>
  </r>
  <r>
    <x v="3590"/>
    <x v="3588"/>
    <x v="3588"/>
    <n v="5000"/>
    <n v="5003"/>
    <x v="0"/>
    <x v="1"/>
    <s v="GBP"/>
    <x v="3576"/>
    <x v="3590"/>
    <b v="0"/>
    <n v="73"/>
    <x v="0"/>
    <x v="6"/>
    <x v="2611"/>
    <n v="68.534246575342465"/>
    <x v="1"/>
    <x v="6"/>
    <x v="3590"/>
    <x v="3576"/>
  </r>
  <r>
    <x v="3591"/>
    <x v="3589"/>
    <x v="3589"/>
    <n v="700"/>
    <n v="1225"/>
    <x v="0"/>
    <x v="0"/>
    <s v="USD"/>
    <x v="3577"/>
    <x v="3591"/>
    <b v="0"/>
    <n v="18"/>
    <x v="0"/>
    <x v="6"/>
    <x v="1290"/>
    <n v="68.055555555555557"/>
    <x v="1"/>
    <x v="6"/>
    <x v="3591"/>
    <x v="3577"/>
  </r>
  <r>
    <x v="3592"/>
    <x v="3590"/>
    <x v="3590"/>
    <n v="2000"/>
    <n v="2545"/>
    <x v="0"/>
    <x v="0"/>
    <s v="USD"/>
    <x v="3578"/>
    <x v="3592"/>
    <b v="0"/>
    <n v="35"/>
    <x v="0"/>
    <x v="6"/>
    <x v="2612"/>
    <n v="72.714285714285708"/>
    <x v="1"/>
    <x v="6"/>
    <x v="3592"/>
    <x v="3578"/>
  </r>
  <r>
    <x v="3593"/>
    <x v="3591"/>
    <x v="3591"/>
    <n v="3000"/>
    <n v="3319"/>
    <x v="0"/>
    <x v="0"/>
    <s v="USD"/>
    <x v="3579"/>
    <x v="3593"/>
    <b v="0"/>
    <n v="43"/>
    <x v="0"/>
    <x v="6"/>
    <x v="2613"/>
    <n v="77.186046511627907"/>
    <x v="1"/>
    <x v="6"/>
    <x v="3593"/>
    <x v="3579"/>
  </r>
  <r>
    <x v="3594"/>
    <x v="3592"/>
    <x v="3592"/>
    <n v="1600"/>
    <n v="2015"/>
    <x v="0"/>
    <x v="0"/>
    <s v="USD"/>
    <x v="3580"/>
    <x v="3594"/>
    <b v="0"/>
    <n v="36"/>
    <x v="0"/>
    <x v="6"/>
    <x v="2614"/>
    <n v="55.972222222222221"/>
    <x v="1"/>
    <x v="6"/>
    <x v="3594"/>
    <x v="3580"/>
  </r>
  <r>
    <x v="3595"/>
    <x v="3593"/>
    <x v="3593"/>
    <n v="2600"/>
    <n v="3081"/>
    <x v="0"/>
    <x v="0"/>
    <s v="USD"/>
    <x v="3581"/>
    <x v="3595"/>
    <b v="0"/>
    <n v="62"/>
    <x v="0"/>
    <x v="6"/>
    <x v="23"/>
    <n v="49.693548387096776"/>
    <x v="1"/>
    <x v="6"/>
    <x v="3595"/>
    <x v="3581"/>
  </r>
  <r>
    <x v="3596"/>
    <x v="3594"/>
    <x v="3594"/>
    <n v="1100"/>
    <n v="1185"/>
    <x v="0"/>
    <x v="5"/>
    <s v="CAD"/>
    <x v="3582"/>
    <x v="3596"/>
    <b v="0"/>
    <n v="15"/>
    <x v="0"/>
    <x v="6"/>
    <x v="2615"/>
    <n v="79"/>
    <x v="1"/>
    <x v="6"/>
    <x v="3596"/>
    <x v="3582"/>
  </r>
  <r>
    <x v="3597"/>
    <x v="3595"/>
    <x v="3595"/>
    <n v="2500"/>
    <n v="2565"/>
    <x v="0"/>
    <x v="0"/>
    <s v="USD"/>
    <x v="3583"/>
    <x v="3597"/>
    <b v="0"/>
    <n v="33"/>
    <x v="0"/>
    <x v="6"/>
    <x v="946"/>
    <n v="77.727272727272734"/>
    <x v="1"/>
    <x v="6"/>
    <x v="3597"/>
    <x v="3583"/>
  </r>
  <r>
    <x v="3598"/>
    <x v="3596"/>
    <x v="3596"/>
    <n v="1000"/>
    <n v="1101"/>
    <x v="0"/>
    <x v="0"/>
    <s v="USD"/>
    <x v="3584"/>
    <x v="3598"/>
    <b v="0"/>
    <n v="27"/>
    <x v="0"/>
    <x v="6"/>
    <x v="2616"/>
    <n v="40.777777777777779"/>
    <x v="1"/>
    <x v="6"/>
    <x v="3598"/>
    <x v="3584"/>
  </r>
  <r>
    <x v="3599"/>
    <x v="3597"/>
    <x v="3597"/>
    <n v="500"/>
    <n v="1010"/>
    <x v="0"/>
    <x v="0"/>
    <s v="USD"/>
    <x v="3585"/>
    <x v="3599"/>
    <b v="0"/>
    <n v="17"/>
    <x v="0"/>
    <x v="6"/>
    <x v="2539"/>
    <n v="59.411764705882355"/>
    <x v="1"/>
    <x v="6"/>
    <x v="3599"/>
    <x v="3585"/>
  </r>
  <r>
    <x v="3600"/>
    <x v="3598"/>
    <x v="3598"/>
    <n v="10"/>
    <n v="13"/>
    <x v="0"/>
    <x v="0"/>
    <s v="USD"/>
    <x v="3586"/>
    <x v="3600"/>
    <b v="0"/>
    <n v="4"/>
    <x v="0"/>
    <x v="6"/>
    <x v="2129"/>
    <n v="3.25"/>
    <x v="1"/>
    <x v="6"/>
    <x v="3600"/>
    <x v="3586"/>
  </r>
  <r>
    <x v="3601"/>
    <x v="3599"/>
    <x v="3599"/>
    <n v="2000"/>
    <n v="2087"/>
    <x v="0"/>
    <x v="1"/>
    <s v="GBP"/>
    <x v="3587"/>
    <x v="3601"/>
    <b v="0"/>
    <n v="53"/>
    <x v="0"/>
    <x v="6"/>
    <x v="2469"/>
    <n v="39.377358490566039"/>
    <x v="1"/>
    <x v="6"/>
    <x v="3601"/>
    <x v="3587"/>
  </r>
  <r>
    <x v="3602"/>
    <x v="3600"/>
    <x v="3600"/>
    <n v="4000"/>
    <n v="4002"/>
    <x v="0"/>
    <x v="0"/>
    <s v="USD"/>
    <x v="3588"/>
    <x v="3602"/>
    <b v="0"/>
    <n v="49"/>
    <x v="0"/>
    <x v="6"/>
    <x v="2383"/>
    <n v="81.673469387755105"/>
    <x v="1"/>
    <x v="6"/>
    <x v="3602"/>
    <x v="3588"/>
  </r>
  <r>
    <x v="3603"/>
    <x v="3601"/>
    <x v="3601"/>
    <n v="1500"/>
    <n v="2560"/>
    <x v="0"/>
    <x v="0"/>
    <s v="USD"/>
    <x v="3589"/>
    <x v="3603"/>
    <b v="0"/>
    <n v="57"/>
    <x v="0"/>
    <x v="6"/>
    <x v="2617"/>
    <n v="44.912280701754383"/>
    <x v="1"/>
    <x v="6"/>
    <x v="3603"/>
    <x v="3589"/>
  </r>
  <r>
    <x v="3604"/>
    <x v="3602"/>
    <x v="3602"/>
    <n v="3000"/>
    <n v="3385"/>
    <x v="0"/>
    <x v="0"/>
    <s v="USD"/>
    <x v="3590"/>
    <x v="3604"/>
    <b v="0"/>
    <n v="69"/>
    <x v="0"/>
    <x v="6"/>
    <x v="2618"/>
    <n v="49.05797101449275"/>
    <x v="1"/>
    <x v="6"/>
    <x v="3604"/>
    <x v="3590"/>
  </r>
  <r>
    <x v="3605"/>
    <x v="3603"/>
    <x v="3603"/>
    <n v="250"/>
    <n v="460"/>
    <x v="0"/>
    <x v="1"/>
    <s v="GBP"/>
    <x v="3591"/>
    <x v="3605"/>
    <b v="0"/>
    <n v="15"/>
    <x v="0"/>
    <x v="6"/>
    <x v="2498"/>
    <n v="30.666666666666668"/>
    <x v="1"/>
    <x v="6"/>
    <x v="3605"/>
    <x v="3591"/>
  </r>
  <r>
    <x v="3606"/>
    <x v="3604"/>
    <x v="3604"/>
    <n v="3000"/>
    <n v="3908"/>
    <x v="0"/>
    <x v="1"/>
    <s v="GBP"/>
    <x v="3592"/>
    <x v="3606"/>
    <b v="0"/>
    <n v="64"/>
    <x v="0"/>
    <x v="6"/>
    <x v="2619"/>
    <n v="61.0625"/>
    <x v="1"/>
    <x v="6"/>
    <x v="3606"/>
    <x v="3592"/>
  </r>
  <r>
    <x v="3607"/>
    <x v="3605"/>
    <x v="3605"/>
    <n v="550"/>
    <n v="580"/>
    <x v="0"/>
    <x v="1"/>
    <s v="GBP"/>
    <x v="3593"/>
    <x v="3607"/>
    <b v="0"/>
    <n v="20"/>
    <x v="0"/>
    <x v="6"/>
    <x v="2620"/>
    <n v="29"/>
    <x v="1"/>
    <x v="6"/>
    <x v="3607"/>
    <x v="3593"/>
  </r>
  <r>
    <x v="3608"/>
    <x v="3606"/>
    <x v="3606"/>
    <n v="800"/>
    <n v="800"/>
    <x v="0"/>
    <x v="1"/>
    <s v="GBP"/>
    <x v="3594"/>
    <x v="3608"/>
    <b v="0"/>
    <n v="27"/>
    <x v="0"/>
    <x v="6"/>
    <x v="31"/>
    <n v="29.62962962962963"/>
    <x v="1"/>
    <x v="6"/>
    <x v="3608"/>
    <x v="3594"/>
  </r>
  <r>
    <x v="3609"/>
    <x v="3607"/>
    <x v="3607"/>
    <n v="1960"/>
    <n v="3005"/>
    <x v="0"/>
    <x v="1"/>
    <s v="GBP"/>
    <x v="3595"/>
    <x v="3609"/>
    <b v="0"/>
    <n v="21"/>
    <x v="0"/>
    <x v="6"/>
    <x v="2621"/>
    <n v="143.0952380952381"/>
    <x v="1"/>
    <x v="6"/>
    <x v="3609"/>
    <x v="3595"/>
  </r>
  <r>
    <x v="3610"/>
    <x v="3608"/>
    <x v="3608"/>
    <n v="1000"/>
    <n v="1623"/>
    <x v="0"/>
    <x v="1"/>
    <s v="GBP"/>
    <x v="3596"/>
    <x v="3610"/>
    <b v="0"/>
    <n v="31"/>
    <x v="0"/>
    <x v="6"/>
    <x v="2622"/>
    <n v="52.354838709677416"/>
    <x v="1"/>
    <x v="6"/>
    <x v="3610"/>
    <x v="3596"/>
  </r>
  <r>
    <x v="3611"/>
    <x v="3609"/>
    <x v="3609"/>
    <n v="2500"/>
    <n v="3400"/>
    <x v="0"/>
    <x v="1"/>
    <s v="GBP"/>
    <x v="3597"/>
    <x v="3611"/>
    <b v="0"/>
    <n v="51"/>
    <x v="0"/>
    <x v="6"/>
    <x v="1627"/>
    <n v="66.666666666666671"/>
    <x v="1"/>
    <x v="6"/>
    <x v="3611"/>
    <x v="3597"/>
  </r>
  <r>
    <x v="3612"/>
    <x v="3610"/>
    <x v="3610"/>
    <n v="5000"/>
    <n v="7220"/>
    <x v="0"/>
    <x v="5"/>
    <s v="CAD"/>
    <x v="3598"/>
    <x v="3612"/>
    <b v="0"/>
    <n v="57"/>
    <x v="0"/>
    <x v="6"/>
    <x v="2623"/>
    <n v="126.66666666666667"/>
    <x v="1"/>
    <x v="6"/>
    <x v="3612"/>
    <x v="3598"/>
  </r>
  <r>
    <x v="3613"/>
    <x v="3611"/>
    <x v="3611"/>
    <n v="1250"/>
    <n v="1250"/>
    <x v="0"/>
    <x v="0"/>
    <s v="USD"/>
    <x v="3599"/>
    <x v="3613"/>
    <b v="0"/>
    <n v="20"/>
    <x v="0"/>
    <x v="6"/>
    <x v="31"/>
    <n v="62.5"/>
    <x v="1"/>
    <x v="6"/>
    <x v="3613"/>
    <x v="3599"/>
  </r>
  <r>
    <x v="3614"/>
    <x v="3438"/>
    <x v="3612"/>
    <n v="2500"/>
    <n v="2520"/>
    <x v="0"/>
    <x v="0"/>
    <s v="USD"/>
    <x v="3600"/>
    <x v="3614"/>
    <b v="0"/>
    <n v="71"/>
    <x v="0"/>
    <x v="6"/>
    <x v="2624"/>
    <n v="35.492957746478872"/>
    <x v="1"/>
    <x v="6"/>
    <x v="3614"/>
    <x v="3600"/>
  </r>
  <r>
    <x v="3615"/>
    <x v="3612"/>
    <x v="3613"/>
    <n v="2500"/>
    <n v="2670"/>
    <x v="0"/>
    <x v="1"/>
    <s v="GBP"/>
    <x v="3601"/>
    <x v="3615"/>
    <b v="0"/>
    <n v="72"/>
    <x v="0"/>
    <x v="6"/>
    <x v="2020"/>
    <n v="37.083333333333336"/>
    <x v="1"/>
    <x v="6"/>
    <x v="3615"/>
    <x v="3601"/>
  </r>
  <r>
    <x v="3616"/>
    <x v="3613"/>
    <x v="3614"/>
    <n v="2500"/>
    <n v="3120"/>
    <x v="0"/>
    <x v="1"/>
    <s v="GBP"/>
    <x v="3602"/>
    <x v="3616"/>
    <b v="0"/>
    <n v="45"/>
    <x v="0"/>
    <x v="6"/>
    <x v="2387"/>
    <n v="69.333333333333329"/>
    <x v="1"/>
    <x v="6"/>
    <x v="3616"/>
    <x v="3602"/>
  </r>
  <r>
    <x v="3617"/>
    <x v="3614"/>
    <x v="3615"/>
    <n v="740"/>
    <n v="880"/>
    <x v="0"/>
    <x v="1"/>
    <s v="GBP"/>
    <x v="3603"/>
    <x v="3617"/>
    <b v="0"/>
    <n v="51"/>
    <x v="0"/>
    <x v="6"/>
    <x v="2625"/>
    <n v="17.254901960784313"/>
    <x v="1"/>
    <x v="6"/>
    <x v="3617"/>
    <x v="3603"/>
  </r>
  <r>
    <x v="3618"/>
    <x v="3615"/>
    <x v="3616"/>
    <n v="2000"/>
    <n v="2020"/>
    <x v="0"/>
    <x v="1"/>
    <s v="GBP"/>
    <x v="3604"/>
    <x v="3618"/>
    <b v="0"/>
    <n v="56"/>
    <x v="0"/>
    <x v="6"/>
    <x v="50"/>
    <n v="36.071428571428569"/>
    <x v="1"/>
    <x v="6"/>
    <x v="3618"/>
    <x v="3604"/>
  </r>
  <r>
    <x v="3619"/>
    <x v="3616"/>
    <x v="3617"/>
    <n v="1000"/>
    <n v="1130"/>
    <x v="0"/>
    <x v="0"/>
    <s v="USD"/>
    <x v="3605"/>
    <x v="3619"/>
    <b v="0"/>
    <n v="17"/>
    <x v="0"/>
    <x v="6"/>
    <x v="1246"/>
    <n v="66.470588235294116"/>
    <x v="1"/>
    <x v="6"/>
    <x v="3619"/>
    <x v="3605"/>
  </r>
  <r>
    <x v="3620"/>
    <x v="3617"/>
    <x v="3618"/>
    <n v="10500"/>
    <n v="11045"/>
    <x v="0"/>
    <x v="0"/>
    <s v="USD"/>
    <x v="3606"/>
    <x v="3620"/>
    <b v="0"/>
    <n v="197"/>
    <x v="0"/>
    <x v="6"/>
    <x v="2626"/>
    <n v="56.065989847715734"/>
    <x v="1"/>
    <x v="6"/>
    <x v="3620"/>
    <x v="3606"/>
  </r>
  <r>
    <x v="3621"/>
    <x v="3618"/>
    <x v="3619"/>
    <n v="3000"/>
    <n v="3292"/>
    <x v="0"/>
    <x v="0"/>
    <s v="USD"/>
    <x v="3607"/>
    <x v="3621"/>
    <b v="0"/>
    <n v="70"/>
    <x v="0"/>
    <x v="6"/>
    <x v="2627"/>
    <n v="47.028571428571432"/>
    <x v="1"/>
    <x v="6"/>
    <x v="3621"/>
    <x v="3607"/>
  </r>
  <r>
    <x v="3622"/>
    <x v="3619"/>
    <x v="3620"/>
    <n v="1000"/>
    <n v="1000.99"/>
    <x v="0"/>
    <x v="0"/>
    <s v="USD"/>
    <x v="3608"/>
    <x v="3622"/>
    <b v="0"/>
    <n v="21"/>
    <x v="0"/>
    <x v="6"/>
    <x v="2628"/>
    <n v="47.666190476190479"/>
    <x v="1"/>
    <x v="6"/>
    <x v="3622"/>
    <x v="3608"/>
  </r>
  <r>
    <x v="3623"/>
    <x v="3620"/>
    <x v="3621"/>
    <n v="2500"/>
    <n v="3000"/>
    <x v="0"/>
    <x v="0"/>
    <s v="USD"/>
    <x v="3609"/>
    <x v="3623"/>
    <b v="0"/>
    <n v="34"/>
    <x v="0"/>
    <x v="6"/>
    <x v="43"/>
    <n v="88.235294117647058"/>
    <x v="1"/>
    <x v="6"/>
    <x v="3623"/>
    <x v="3609"/>
  </r>
  <r>
    <x v="3624"/>
    <x v="3621"/>
    <x v="3622"/>
    <n v="3000"/>
    <n v="3148"/>
    <x v="0"/>
    <x v="0"/>
    <s v="USD"/>
    <x v="3610"/>
    <x v="3624"/>
    <b v="0"/>
    <n v="39"/>
    <x v="0"/>
    <x v="6"/>
    <x v="2629"/>
    <n v="80.717948717948715"/>
    <x v="1"/>
    <x v="6"/>
    <x v="3624"/>
    <x v="3610"/>
  </r>
  <r>
    <x v="3625"/>
    <x v="3622"/>
    <x v="3623"/>
    <n v="3000"/>
    <n v="3080"/>
    <x v="0"/>
    <x v="1"/>
    <s v="GBP"/>
    <x v="3611"/>
    <x v="3625"/>
    <b v="0"/>
    <n v="78"/>
    <x v="0"/>
    <x v="6"/>
    <x v="2570"/>
    <n v="39.487179487179489"/>
    <x v="1"/>
    <x v="6"/>
    <x v="3625"/>
    <x v="3611"/>
  </r>
  <r>
    <x v="3626"/>
    <x v="3623"/>
    <x v="3624"/>
    <n v="4000"/>
    <n v="4073"/>
    <x v="0"/>
    <x v="1"/>
    <s v="GBP"/>
    <x v="3612"/>
    <x v="3626"/>
    <b v="0"/>
    <n v="48"/>
    <x v="0"/>
    <x v="6"/>
    <x v="2412"/>
    <n v="84.854166666666671"/>
    <x v="1"/>
    <x v="6"/>
    <x v="3626"/>
    <x v="3612"/>
  </r>
  <r>
    <x v="3627"/>
    <x v="3624"/>
    <x v="3625"/>
    <n v="2000"/>
    <n v="2000"/>
    <x v="0"/>
    <x v="0"/>
    <s v="USD"/>
    <x v="3613"/>
    <x v="3627"/>
    <b v="0"/>
    <n v="29"/>
    <x v="0"/>
    <x v="6"/>
    <x v="31"/>
    <n v="68.965517241379317"/>
    <x v="1"/>
    <x v="6"/>
    <x v="3627"/>
    <x v="3613"/>
  </r>
  <r>
    <x v="3628"/>
    <x v="3625"/>
    <x v="3626"/>
    <n v="100000"/>
    <n v="0"/>
    <x v="2"/>
    <x v="0"/>
    <s v="USD"/>
    <x v="3614"/>
    <x v="3628"/>
    <b v="0"/>
    <n v="0"/>
    <x v="1"/>
    <x v="40"/>
    <x v="109"/>
    <e v="#DIV/0!"/>
    <x v="1"/>
    <x v="35"/>
    <x v="3628"/>
    <x v="3614"/>
  </r>
  <r>
    <x v="3629"/>
    <x v="3626"/>
    <x v="3627"/>
    <n v="1000000"/>
    <n v="2"/>
    <x v="2"/>
    <x v="0"/>
    <s v="USD"/>
    <x v="3615"/>
    <x v="3629"/>
    <b v="0"/>
    <n v="2"/>
    <x v="1"/>
    <x v="40"/>
    <x v="2630"/>
    <n v="1"/>
    <x v="1"/>
    <x v="35"/>
    <x v="3629"/>
    <x v="3615"/>
  </r>
  <r>
    <x v="3630"/>
    <x v="3627"/>
    <x v="3628"/>
    <n v="3000"/>
    <n v="1"/>
    <x v="2"/>
    <x v="1"/>
    <s v="GBP"/>
    <x v="3616"/>
    <x v="3630"/>
    <b v="0"/>
    <n v="1"/>
    <x v="1"/>
    <x v="40"/>
    <x v="108"/>
    <n v="1"/>
    <x v="1"/>
    <x v="35"/>
    <x v="3630"/>
    <x v="3616"/>
  </r>
  <r>
    <x v="3631"/>
    <x v="3628"/>
    <x v="3629"/>
    <n v="17100"/>
    <n v="8725"/>
    <x v="2"/>
    <x v="0"/>
    <s v="USD"/>
    <x v="3617"/>
    <x v="3631"/>
    <b v="0"/>
    <n v="59"/>
    <x v="1"/>
    <x v="40"/>
    <x v="2631"/>
    <n v="147.88135593220338"/>
    <x v="1"/>
    <x v="35"/>
    <x v="3631"/>
    <x v="3617"/>
  </r>
  <r>
    <x v="3632"/>
    <x v="3629"/>
    <x v="3630"/>
    <n v="500"/>
    <n v="100"/>
    <x v="2"/>
    <x v="1"/>
    <s v="GBP"/>
    <x v="3618"/>
    <x v="3632"/>
    <b v="0"/>
    <n v="1"/>
    <x v="1"/>
    <x v="40"/>
    <x v="143"/>
    <n v="100"/>
    <x v="1"/>
    <x v="35"/>
    <x v="3632"/>
    <x v="3618"/>
  </r>
  <r>
    <x v="3633"/>
    <x v="3630"/>
    <x v="3631"/>
    <n v="5000"/>
    <n v="1762"/>
    <x v="2"/>
    <x v="0"/>
    <s v="USD"/>
    <x v="3619"/>
    <x v="3633"/>
    <b v="0"/>
    <n v="31"/>
    <x v="1"/>
    <x v="40"/>
    <x v="2632"/>
    <n v="56.838709677419352"/>
    <x v="1"/>
    <x v="35"/>
    <x v="3633"/>
    <x v="3619"/>
  </r>
  <r>
    <x v="3634"/>
    <x v="3631"/>
    <x v="3632"/>
    <n v="75000"/>
    <n v="3185"/>
    <x v="2"/>
    <x v="5"/>
    <s v="CAD"/>
    <x v="3620"/>
    <x v="3634"/>
    <b v="0"/>
    <n v="18"/>
    <x v="1"/>
    <x v="40"/>
    <x v="2633"/>
    <n v="176.94444444444446"/>
    <x v="1"/>
    <x v="35"/>
    <x v="3634"/>
    <x v="3620"/>
  </r>
  <r>
    <x v="3635"/>
    <x v="3632"/>
    <x v="3633"/>
    <n v="3500"/>
    <n v="1276"/>
    <x v="2"/>
    <x v="0"/>
    <s v="USD"/>
    <x v="3621"/>
    <x v="3635"/>
    <b v="0"/>
    <n v="10"/>
    <x v="1"/>
    <x v="40"/>
    <x v="2634"/>
    <n v="127.6"/>
    <x v="1"/>
    <x v="35"/>
    <x v="3635"/>
    <x v="3621"/>
  </r>
  <r>
    <x v="3636"/>
    <x v="3633"/>
    <x v="3634"/>
    <n v="150000"/>
    <n v="0"/>
    <x v="2"/>
    <x v="0"/>
    <s v="USD"/>
    <x v="3622"/>
    <x v="3636"/>
    <b v="0"/>
    <n v="0"/>
    <x v="1"/>
    <x v="40"/>
    <x v="109"/>
    <e v="#DIV/0!"/>
    <x v="1"/>
    <x v="35"/>
    <x v="3636"/>
    <x v="3622"/>
  </r>
  <r>
    <x v="3637"/>
    <x v="3634"/>
    <x v="3635"/>
    <n v="3000"/>
    <n v="926"/>
    <x v="2"/>
    <x v="0"/>
    <s v="USD"/>
    <x v="3623"/>
    <x v="3637"/>
    <b v="0"/>
    <n v="14"/>
    <x v="1"/>
    <x v="40"/>
    <x v="2635"/>
    <n v="66.142857142857139"/>
    <x v="1"/>
    <x v="35"/>
    <x v="3637"/>
    <x v="3623"/>
  </r>
  <r>
    <x v="3638"/>
    <x v="3635"/>
    <x v="3636"/>
    <n v="3300"/>
    <n v="216"/>
    <x v="2"/>
    <x v="5"/>
    <s v="CAD"/>
    <x v="3624"/>
    <x v="3638"/>
    <b v="0"/>
    <n v="2"/>
    <x v="1"/>
    <x v="40"/>
    <x v="2636"/>
    <n v="108"/>
    <x v="1"/>
    <x v="35"/>
    <x v="3638"/>
    <x v="3624"/>
  </r>
  <r>
    <x v="3639"/>
    <x v="3636"/>
    <x v="3637"/>
    <n v="25000"/>
    <n v="1"/>
    <x v="2"/>
    <x v="0"/>
    <s v="USD"/>
    <x v="3625"/>
    <x v="3639"/>
    <b v="0"/>
    <n v="1"/>
    <x v="1"/>
    <x v="40"/>
    <x v="524"/>
    <n v="1"/>
    <x v="1"/>
    <x v="35"/>
    <x v="3639"/>
    <x v="3625"/>
  </r>
  <r>
    <x v="3640"/>
    <x v="3637"/>
    <x v="3638"/>
    <n v="1000"/>
    <n v="55"/>
    <x v="2"/>
    <x v="0"/>
    <s v="USD"/>
    <x v="3626"/>
    <x v="3640"/>
    <b v="0"/>
    <n v="3"/>
    <x v="1"/>
    <x v="40"/>
    <x v="148"/>
    <n v="18.333333333333332"/>
    <x v="1"/>
    <x v="35"/>
    <x v="3640"/>
    <x v="3626"/>
  </r>
  <r>
    <x v="3641"/>
    <x v="3638"/>
    <x v="3639"/>
    <n v="3000"/>
    <n v="0"/>
    <x v="2"/>
    <x v="0"/>
    <s v="USD"/>
    <x v="3627"/>
    <x v="3641"/>
    <b v="0"/>
    <n v="0"/>
    <x v="1"/>
    <x v="40"/>
    <x v="109"/>
    <e v="#DIV/0!"/>
    <x v="1"/>
    <x v="35"/>
    <x v="3641"/>
    <x v="3627"/>
  </r>
  <r>
    <x v="3642"/>
    <x v="3639"/>
    <x v="3640"/>
    <n v="700"/>
    <n v="15"/>
    <x v="2"/>
    <x v="12"/>
    <s v="EUR"/>
    <x v="3628"/>
    <x v="3642"/>
    <b v="0"/>
    <n v="2"/>
    <x v="1"/>
    <x v="40"/>
    <x v="2637"/>
    <n v="7.5"/>
    <x v="1"/>
    <x v="35"/>
    <x v="3642"/>
    <x v="3628"/>
  </r>
  <r>
    <x v="3643"/>
    <x v="3640"/>
    <x v="3641"/>
    <n v="25000"/>
    <n v="0"/>
    <x v="2"/>
    <x v="0"/>
    <s v="USD"/>
    <x v="3629"/>
    <x v="3643"/>
    <b v="0"/>
    <n v="0"/>
    <x v="1"/>
    <x v="40"/>
    <x v="109"/>
    <e v="#DIV/0!"/>
    <x v="1"/>
    <x v="35"/>
    <x v="3643"/>
    <x v="3629"/>
  </r>
  <r>
    <x v="3644"/>
    <x v="3641"/>
    <x v="3642"/>
    <n v="5000"/>
    <n v="821"/>
    <x v="2"/>
    <x v="0"/>
    <s v="USD"/>
    <x v="3630"/>
    <x v="3644"/>
    <b v="0"/>
    <n v="12"/>
    <x v="1"/>
    <x v="40"/>
    <x v="2638"/>
    <n v="68.416666666666671"/>
    <x v="1"/>
    <x v="35"/>
    <x v="3644"/>
    <x v="3630"/>
  </r>
  <r>
    <x v="3645"/>
    <x v="3642"/>
    <x v="3643"/>
    <n v="1000"/>
    <n v="1"/>
    <x v="2"/>
    <x v="5"/>
    <s v="CAD"/>
    <x v="3631"/>
    <x v="3645"/>
    <b v="0"/>
    <n v="1"/>
    <x v="1"/>
    <x v="40"/>
    <x v="370"/>
    <n v="1"/>
    <x v="1"/>
    <x v="35"/>
    <x v="3645"/>
    <x v="3631"/>
  </r>
  <r>
    <x v="3646"/>
    <x v="3643"/>
    <x v="3644"/>
    <n v="10000"/>
    <n v="481"/>
    <x v="2"/>
    <x v="0"/>
    <s v="USD"/>
    <x v="3632"/>
    <x v="3646"/>
    <b v="0"/>
    <n v="8"/>
    <x v="1"/>
    <x v="40"/>
    <x v="2639"/>
    <n v="60.125"/>
    <x v="1"/>
    <x v="35"/>
    <x v="3646"/>
    <x v="3632"/>
  </r>
  <r>
    <x v="3647"/>
    <x v="3644"/>
    <x v="3645"/>
    <n v="500"/>
    <n v="30"/>
    <x v="2"/>
    <x v="1"/>
    <s v="GBP"/>
    <x v="3633"/>
    <x v="3647"/>
    <b v="0"/>
    <n v="2"/>
    <x v="1"/>
    <x v="40"/>
    <x v="733"/>
    <n v="15"/>
    <x v="1"/>
    <x v="35"/>
    <x v="3647"/>
    <x v="3633"/>
  </r>
  <r>
    <x v="3648"/>
    <x v="3645"/>
    <x v="3646"/>
    <n v="40000"/>
    <n v="40153"/>
    <x v="0"/>
    <x v="0"/>
    <s v="USD"/>
    <x v="3634"/>
    <x v="3648"/>
    <b v="0"/>
    <n v="73"/>
    <x v="0"/>
    <x v="6"/>
    <x v="2640"/>
    <n v="550.04109589041093"/>
    <x v="1"/>
    <x v="6"/>
    <x v="3648"/>
    <x v="3634"/>
  </r>
  <r>
    <x v="3649"/>
    <x v="3646"/>
    <x v="3647"/>
    <n v="750"/>
    <n v="780"/>
    <x v="0"/>
    <x v="5"/>
    <s v="CAD"/>
    <x v="3635"/>
    <x v="3649"/>
    <b v="0"/>
    <n v="8"/>
    <x v="0"/>
    <x v="6"/>
    <x v="87"/>
    <n v="97.5"/>
    <x v="1"/>
    <x v="6"/>
    <x v="3649"/>
    <x v="3635"/>
  </r>
  <r>
    <x v="3650"/>
    <x v="3647"/>
    <x v="3648"/>
    <n v="500"/>
    <n v="500"/>
    <x v="0"/>
    <x v="1"/>
    <s v="GBP"/>
    <x v="3636"/>
    <x v="3650"/>
    <b v="0"/>
    <n v="17"/>
    <x v="0"/>
    <x v="6"/>
    <x v="31"/>
    <n v="29.411764705882351"/>
    <x v="1"/>
    <x v="6"/>
    <x v="3650"/>
    <x v="3636"/>
  </r>
  <r>
    <x v="3651"/>
    <x v="3648"/>
    <x v="3649"/>
    <n v="500"/>
    <n v="520"/>
    <x v="0"/>
    <x v="0"/>
    <s v="USD"/>
    <x v="3637"/>
    <x v="3651"/>
    <b v="0"/>
    <n v="9"/>
    <x v="0"/>
    <x v="6"/>
    <x v="87"/>
    <n v="57.777777777777779"/>
    <x v="1"/>
    <x v="6"/>
    <x v="3651"/>
    <x v="3637"/>
  </r>
  <r>
    <x v="3652"/>
    <x v="2866"/>
    <x v="3650"/>
    <n v="300"/>
    <n v="752"/>
    <x v="0"/>
    <x v="5"/>
    <s v="CAD"/>
    <x v="3638"/>
    <x v="3652"/>
    <b v="0"/>
    <n v="17"/>
    <x v="0"/>
    <x v="6"/>
    <x v="2641"/>
    <n v="44.235294117647058"/>
    <x v="1"/>
    <x v="6"/>
    <x v="3652"/>
    <x v="3638"/>
  </r>
  <r>
    <x v="3653"/>
    <x v="3649"/>
    <x v="3651"/>
    <n v="2000"/>
    <n v="2010"/>
    <x v="0"/>
    <x v="1"/>
    <s v="GBP"/>
    <x v="3639"/>
    <x v="3653"/>
    <b v="0"/>
    <n v="33"/>
    <x v="0"/>
    <x v="6"/>
    <x v="10"/>
    <n v="60.909090909090907"/>
    <x v="1"/>
    <x v="6"/>
    <x v="3653"/>
    <x v="3639"/>
  </r>
  <r>
    <x v="3654"/>
    <x v="3650"/>
    <x v="3652"/>
    <n v="1500"/>
    <n v="2616"/>
    <x v="0"/>
    <x v="1"/>
    <s v="GBP"/>
    <x v="3640"/>
    <x v="3654"/>
    <b v="0"/>
    <n v="38"/>
    <x v="0"/>
    <x v="6"/>
    <x v="2642"/>
    <n v="68.84210526315789"/>
    <x v="1"/>
    <x v="6"/>
    <x v="3654"/>
    <x v="3640"/>
  </r>
  <r>
    <x v="3655"/>
    <x v="3651"/>
    <x v="3653"/>
    <n v="5000"/>
    <n v="5813"/>
    <x v="0"/>
    <x v="0"/>
    <s v="USD"/>
    <x v="3641"/>
    <x v="3655"/>
    <b v="0"/>
    <n v="79"/>
    <x v="0"/>
    <x v="6"/>
    <x v="2643"/>
    <n v="73.582278481012665"/>
    <x v="1"/>
    <x v="6"/>
    <x v="3655"/>
    <x v="3641"/>
  </r>
  <r>
    <x v="3656"/>
    <x v="3652"/>
    <x v="3654"/>
    <n v="5000"/>
    <n v="5291"/>
    <x v="0"/>
    <x v="16"/>
    <s v="CHF"/>
    <x v="3642"/>
    <x v="3656"/>
    <b v="0"/>
    <n v="46"/>
    <x v="0"/>
    <x v="6"/>
    <x v="2644"/>
    <n v="115.02173913043478"/>
    <x v="1"/>
    <x v="6"/>
    <x v="3656"/>
    <x v="3642"/>
  </r>
  <r>
    <x v="3657"/>
    <x v="3653"/>
    <x v="3655"/>
    <n v="2000"/>
    <n v="2215"/>
    <x v="0"/>
    <x v="8"/>
    <s v="DKK"/>
    <x v="3643"/>
    <x v="3657"/>
    <b v="0"/>
    <n v="20"/>
    <x v="0"/>
    <x v="6"/>
    <x v="2645"/>
    <n v="110.75"/>
    <x v="1"/>
    <x v="6"/>
    <x v="3657"/>
    <x v="3643"/>
  </r>
  <r>
    <x v="3658"/>
    <x v="3654"/>
    <x v="3656"/>
    <n v="1500"/>
    <n v="1510"/>
    <x v="0"/>
    <x v="0"/>
    <s v="USD"/>
    <x v="3644"/>
    <x v="3658"/>
    <b v="0"/>
    <n v="20"/>
    <x v="0"/>
    <x v="6"/>
    <x v="17"/>
    <n v="75.5"/>
    <x v="1"/>
    <x v="6"/>
    <x v="3658"/>
    <x v="3644"/>
  </r>
  <r>
    <x v="3659"/>
    <x v="3655"/>
    <x v="3657"/>
    <n v="3000"/>
    <n v="3061"/>
    <x v="0"/>
    <x v="0"/>
    <s v="USD"/>
    <x v="3645"/>
    <x v="3659"/>
    <b v="0"/>
    <n v="13"/>
    <x v="0"/>
    <x v="6"/>
    <x v="2389"/>
    <n v="235.46153846153845"/>
    <x v="1"/>
    <x v="6"/>
    <x v="3659"/>
    <x v="3645"/>
  </r>
  <r>
    <x v="3660"/>
    <x v="3656"/>
    <x v="3658"/>
    <n v="250"/>
    <n v="250"/>
    <x v="0"/>
    <x v="1"/>
    <s v="GBP"/>
    <x v="3646"/>
    <x v="3660"/>
    <b v="0"/>
    <n v="22"/>
    <x v="0"/>
    <x v="6"/>
    <x v="31"/>
    <n v="11.363636363636363"/>
    <x v="1"/>
    <x v="6"/>
    <x v="3660"/>
    <x v="3646"/>
  </r>
  <r>
    <x v="3661"/>
    <x v="3657"/>
    <x v="3659"/>
    <n v="3000"/>
    <n v="3330"/>
    <x v="0"/>
    <x v="0"/>
    <s v="USD"/>
    <x v="3647"/>
    <x v="3661"/>
    <b v="0"/>
    <n v="36"/>
    <x v="0"/>
    <x v="6"/>
    <x v="2598"/>
    <n v="92.5"/>
    <x v="1"/>
    <x v="6"/>
    <x v="3661"/>
    <x v="3647"/>
  </r>
  <r>
    <x v="3662"/>
    <x v="3658"/>
    <x v="3660"/>
    <n v="8000"/>
    <n v="8114"/>
    <x v="0"/>
    <x v="5"/>
    <s v="CAD"/>
    <x v="3648"/>
    <x v="3662"/>
    <b v="0"/>
    <n v="40"/>
    <x v="0"/>
    <x v="6"/>
    <x v="2646"/>
    <n v="202.85"/>
    <x v="1"/>
    <x v="6"/>
    <x v="3662"/>
    <x v="3648"/>
  </r>
  <r>
    <x v="3663"/>
    <x v="3659"/>
    <x v="3661"/>
    <n v="225"/>
    <n v="234"/>
    <x v="0"/>
    <x v="1"/>
    <s v="GBP"/>
    <x v="3649"/>
    <x v="3663"/>
    <b v="0"/>
    <n v="9"/>
    <x v="0"/>
    <x v="6"/>
    <x v="87"/>
    <n v="26"/>
    <x v="1"/>
    <x v="6"/>
    <x v="3663"/>
    <x v="3649"/>
  </r>
  <r>
    <x v="3664"/>
    <x v="3660"/>
    <x v="3662"/>
    <n v="800"/>
    <n v="875"/>
    <x v="0"/>
    <x v="0"/>
    <s v="USD"/>
    <x v="3650"/>
    <x v="3664"/>
    <b v="0"/>
    <n v="19"/>
    <x v="0"/>
    <x v="6"/>
    <x v="2647"/>
    <n v="46.05263157894737"/>
    <x v="1"/>
    <x v="6"/>
    <x v="3664"/>
    <x v="3650"/>
  </r>
  <r>
    <x v="3665"/>
    <x v="3661"/>
    <x v="3663"/>
    <n v="620"/>
    <n v="714"/>
    <x v="0"/>
    <x v="6"/>
    <s v="EUR"/>
    <x v="3651"/>
    <x v="3665"/>
    <b v="0"/>
    <n v="14"/>
    <x v="0"/>
    <x v="6"/>
    <x v="2648"/>
    <n v="51"/>
    <x v="1"/>
    <x v="6"/>
    <x v="3665"/>
    <x v="3651"/>
  </r>
  <r>
    <x v="3666"/>
    <x v="3662"/>
    <x v="3664"/>
    <n v="1200"/>
    <n v="1200"/>
    <x v="0"/>
    <x v="0"/>
    <s v="USD"/>
    <x v="3652"/>
    <x v="3666"/>
    <b v="0"/>
    <n v="38"/>
    <x v="0"/>
    <x v="6"/>
    <x v="31"/>
    <n v="31.578947368421051"/>
    <x v="1"/>
    <x v="6"/>
    <x v="3666"/>
    <x v="3652"/>
  </r>
  <r>
    <x v="3667"/>
    <x v="3663"/>
    <x v="3665"/>
    <n v="3000"/>
    <n v="3095.11"/>
    <x v="0"/>
    <x v="1"/>
    <s v="GBP"/>
    <x v="3653"/>
    <x v="3667"/>
    <b v="0"/>
    <n v="58"/>
    <x v="0"/>
    <x v="6"/>
    <x v="2649"/>
    <n v="53.363965517241382"/>
    <x v="1"/>
    <x v="6"/>
    <x v="3667"/>
    <x v="3653"/>
  </r>
  <r>
    <x v="3668"/>
    <x v="3664"/>
    <x v="3666"/>
    <n v="1000"/>
    <n v="1035"/>
    <x v="0"/>
    <x v="0"/>
    <s v="USD"/>
    <x v="3654"/>
    <x v="3668"/>
    <b v="0"/>
    <n v="28"/>
    <x v="0"/>
    <x v="6"/>
    <x v="991"/>
    <n v="36.964285714285715"/>
    <x v="1"/>
    <x v="6"/>
    <x v="3668"/>
    <x v="3654"/>
  </r>
  <r>
    <x v="3669"/>
    <x v="3665"/>
    <x v="3667"/>
    <n v="1000"/>
    <n v="1382"/>
    <x v="0"/>
    <x v="1"/>
    <s v="GBP"/>
    <x v="3655"/>
    <x v="3669"/>
    <b v="0"/>
    <n v="17"/>
    <x v="0"/>
    <x v="6"/>
    <x v="2650"/>
    <n v="81.294117647058826"/>
    <x v="1"/>
    <x v="6"/>
    <x v="3669"/>
    <x v="3655"/>
  </r>
  <r>
    <x v="3670"/>
    <x v="3666"/>
    <x v="3668"/>
    <n v="220"/>
    <n v="241"/>
    <x v="0"/>
    <x v="1"/>
    <s v="GBP"/>
    <x v="3656"/>
    <x v="3670"/>
    <b v="0"/>
    <n v="12"/>
    <x v="0"/>
    <x v="6"/>
    <x v="2651"/>
    <n v="20.083333333333332"/>
    <x v="1"/>
    <x v="6"/>
    <x v="3670"/>
    <x v="3656"/>
  </r>
  <r>
    <x v="3671"/>
    <x v="3667"/>
    <x v="3669"/>
    <n v="3500"/>
    <n v="3530"/>
    <x v="0"/>
    <x v="0"/>
    <s v="USD"/>
    <x v="3657"/>
    <x v="3671"/>
    <b v="0"/>
    <n v="40"/>
    <x v="0"/>
    <x v="6"/>
    <x v="2652"/>
    <n v="88.25"/>
    <x v="1"/>
    <x v="6"/>
    <x v="3671"/>
    <x v="3657"/>
  </r>
  <r>
    <x v="3672"/>
    <x v="3668"/>
    <x v="3670"/>
    <n v="3000"/>
    <n v="3046"/>
    <x v="0"/>
    <x v="1"/>
    <s v="GBP"/>
    <x v="3658"/>
    <x v="3672"/>
    <b v="0"/>
    <n v="57"/>
    <x v="0"/>
    <x v="6"/>
    <x v="1400"/>
    <n v="53.438596491228068"/>
    <x v="1"/>
    <x v="6"/>
    <x v="3672"/>
    <x v="3658"/>
  </r>
  <r>
    <x v="3673"/>
    <x v="3669"/>
    <x v="3671"/>
    <n v="4000"/>
    <n v="4545"/>
    <x v="0"/>
    <x v="1"/>
    <s v="GBP"/>
    <x v="3659"/>
    <x v="3673"/>
    <b v="0"/>
    <n v="114"/>
    <x v="0"/>
    <x v="6"/>
    <x v="2653"/>
    <n v="39.868421052631582"/>
    <x v="1"/>
    <x v="6"/>
    <x v="3673"/>
    <x v="3659"/>
  </r>
  <r>
    <x v="3674"/>
    <x v="3670"/>
    <x v="3672"/>
    <n v="4500"/>
    <n v="4500"/>
    <x v="0"/>
    <x v="12"/>
    <s v="EUR"/>
    <x v="3660"/>
    <x v="3674"/>
    <b v="0"/>
    <n v="31"/>
    <x v="0"/>
    <x v="6"/>
    <x v="31"/>
    <n v="145.16129032258064"/>
    <x v="1"/>
    <x v="6"/>
    <x v="3674"/>
    <x v="3660"/>
  </r>
  <r>
    <x v="3675"/>
    <x v="3671"/>
    <x v="3673"/>
    <n v="50"/>
    <n v="70"/>
    <x v="0"/>
    <x v="1"/>
    <s v="GBP"/>
    <x v="3661"/>
    <x v="3675"/>
    <b v="0"/>
    <n v="3"/>
    <x v="0"/>
    <x v="6"/>
    <x v="2515"/>
    <n v="23.333333333333332"/>
    <x v="1"/>
    <x v="6"/>
    <x v="3675"/>
    <x v="3661"/>
  </r>
  <r>
    <x v="3676"/>
    <x v="3672"/>
    <x v="3674"/>
    <n v="800"/>
    <n v="1030"/>
    <x v="0"/>
    <x v="0"/>
    <s v="USD"/>
    <x v="3662"/>
    <x v="3676"/>
    <b v="0"/>
    <n v="16"/>
    <x v="0"/>
    <x v="6"/>
    <x v="2654"/>
    <n v="64.375"/>
    <x v="1"/>
    <x v="6"/>
    <x v="3676"/>
    <x v="3662"/>
  </r>
  <r>
    <x v="3677"/>
    <x v="3673"/>
    <x v="3675"/>
    <n v="12000"/>
    <n v="12348.5"/>
    <x v="0"/>
    <x v="0"/>
    <s v="USD"/>
    <x v="3663"/>
    <x v="3677"/>
    <b v="0"/>
    <n v="199"/>
    <x v="0"/>
    <x v="6"/>
    <x v="2655"/>
    <n v="62.052763819095475"/>
    <x v="1"/>
    <x v="6"/>
    <x v="3677"/>
    <x v="3663"/>
  </r>
  <r>
    <x v="3678"/>
    <x v="3674"/>
    <x v="3676"/>
    <n v="2000"/>
    <n v="2050"/>
    <x v="0"/>
    <x v="1"/>
    <s v="GBP"/>
    <x v="3664"/>
    <x v="3678"/>
    <b v="0"/>
    <n v="31"/>
    <x v="0"/>
    <x v="6"/>
    <x v="78"/>
    <n v="66.129032258064512"/>
    <x v="1"/>
    <x v="6"/>
    <x v="3678"/>
    <x v="3664"/>
  </r>
  <r>
    <x v="3679"/>
    <x v="3675"/>
    <x v="3677"/>
    <n v="2000"/>
    <n v="2202"/>
    <x v="0"/>
    <x v="0"/>
    <s v="USD"/>
    <x v="3665"/>
    <x v="3679"/>
    <b v="0"/>
    <n v="30"/>
    <x v="0"/>
    <x v="6"/>
    <x v="2616"/>
    <n v="73.400000000000006"/>
    <x v="1"/>
    <x v="6"/>
    <x v="3679"/>
    <x v="3665"/>
  </r>
  <r>
    <x v="3680"/>
    <x v="3676"/>
    <x v="3678"/>
    <n v="3000"/>
    <n v="3383"/>
    <x v="0"/>
    <x v="0"/>
    <s v="USD"/>
    <x v="3666"/>
    <x v="3680"/>
    <b v="0"/>
    <n v="34"/>
    <x v="0"/>
    <x v="6"/>
    <x v="2656"/>
    <n v="99.5"/>
    <x v="1"/>
    <x v="6"/>
    <x v="3680"/>
    <x v="3666"/>
  </r>
  <r>
    <x v="3681"/>
    <x v="3677"/>
    <x v="3679"/>
    <n v="1000"/>
    <n v="1119"/>
    <x v="0"/>
    <x v="0"/>
    <s v="USD"/>
    <x v="3667"/>
    <x v="3681"/>
    <b v="0"/>
    <n v="18"/>
    <x v="0"/>
    <x v="6"/>
    <x v="2657"/>
    <n v="62.166666666666664"/>
    <x v="1"/>
    <x v="6"/>
    <x v="3681"/>
    <x v="3667"/>
  </r>
  <r>
    <x v="3682"/>
    <x v="3678"/>
    <x v="3680"/>
    <n v="3000"/>
    <n v="4176"/>
    <x v="0"/>
    <x v="0"/>
    <s v="USD"/>
    <x v="3668"/>
    <x v="3682"/>
    <b v="0"/>
    <n v="67"/>
    <x v="0"/>
    <x v="6"/>
    <x v="2658"/>
    <n v="62.328358208955223"/>
    <x v="1"/>
    <x v="6"/>
    <x v="3682"/>
    <x v="3668"/>
  </r>
  <r>
    <x v="3683"/>
    <x v="3679"/>
    <x v="3681"/>
    <n v="3500"/>
    <n v="3880"/>
    <x v="0"/>
    <x v="0"/>
    <s v="USD"/>
    <x v="3669"/>
    <x v="3683"/>
    <b v="0"/>
    <n v="66"/>
    <x v="0"/>
    <x v="6"/>
    <x v="2659"/>
    <n v="58.787878787878789"/>
    <x v="1"/>
    <x v="6"/>
    <x v="3683"/>
    <x v="3669"/>
  </r>
  <r>
    <x v="3684"/>
    <x v="3680"/>
    <x v="3682"/>
    <n v="750"/>
    <n v="1043"/>
    <x v="0"/>
    <x v="0"/>
    <s v="USD"/>
    <x v="3670"/>
    <x v="3684"/>
    <b v="0"/>
    <n v="23"/>
    <x v="0"/>
    <x v="6"/>
    <x v="2660"/>
    <n v="45.347826086956523"/>
    <x v="1"/>
    <x v="6"/>
    <x v="3684"/>
    <x v="3670"/>
  </r>
  <r>
    <x v="3685"/>
    <x v="3681"/>
    <x v="3683"/>
    <n v="5000"/>
    <n v="5285"/>
    <x v="0"/>
    <x v="0"/>
    <s v="USD"/>
    <x v="3671"/>
    <x v="3685"/>
    <b v="0"/>
    <n v="126"/>
    <x v="0"/>
    <x v="6"/>
    <x v="2661"/>
    <n v="41.944444444444443"/>
    <x v="1"/>
    <x v="6"/>
    <x v="3685"/>
    <x v="3671"/>
  </r>
  <r>
    <x v="3686"/>
    <x v="3682"/>
    <x v="3684"/>
    <n v="350"/>
    <n v="355"/>
    <x v="0"/>
    <x v="0"/>
    <s v="USD"/>
    <x v="3672"/>
    <x v="3686"/>
    <b v="0"/>
    <n v="6"/>
    <x v="0"/>
    <x v="6"/>
    <x v="2662"/>
    <n v="59.166666666666664"/>
    <x v="1"/>
    <x v="6"/>
    <x v="3686"/>
    <x v="3672"/>
  </r>
  <r>
    <x v="3687"/>
    <x v="3683"/>
    <x v="3685"/>
    <n v="5000"/>
    <n v="5012.25"/>
    <x v="0"/>
    <x v="0"/>
    <s v="USD"/>
    <x v="3673"/>
    <x v="3687"/>
    <b v="0"/>
    <n v="25"/>
    <x v="0"/>
    <x v="6"/>
    <x v="2663"/>
    <n v="200.49"/>
    <x v="1"/>
    <x v="6"/>
    <x v="3687"/>
    <x v="3673"/>
  </r>
  <r>
    <x v="3688"/>
    <x v="3684"/>
    <x v="3686"/>
    <n v="3000"/>
    <n v="3275"/>
    <x v="0"/>
    <x v="1"/>
    <s v="GBP"/>
    <x v="3674"/>
    <x v="3688"/>
    <b v="0"/>
    <n v="39"/>
    <x v="0"/>
    <x v="6"/>
    <x v="2217"/>
    <n v="83.974358974358978"/>
    <x v="1"/>
    <x v="6"/>
    <x v="3688"/>
    <x v="3674"/>
  </r>
  <r>
    <x v="3689"/>
    <x v="3685"/>
    <x v="3687"/>
    <n v="3000"/>
    <n v="3550"/>
    <x v="0"/>
    <x v="0"/>
    <s v="USD"/>
    <x v="3675"/>
    <x v="3689"/>
    <b v="0"/>
    <n v="62"/>
    <x v="0"/>
    <x v="6"/>
    <x v="1237"/>
    <n v="57.258064516129032"/>
    <x v="1"/>
    <x v="6"/>
    <x v="3689"/>
    <x v="3675"/>
  </r>
  <r>
    <x v="3690"/>
    <x v="3686"/>
    <x v="3688"/>
    <n v="1500"/>
    <n v="1800"/>
    <x v="0"/>
    <x v="0"/>
    <s v="USD"/>
    <x v="3676"/>
    <x v="3690"/>
    <b v="0"/>
    <n v="31"/>
    <x v="0"/>
    <x v="6"/>
    <x v="43"/>
    <n v="58.064516129032256"/>
    <x v="1"/>
    <x v="6"/>
    <x v="3690"/>
    <x v="3676"/>
  </r>
  <r>
    <x v="3691"/>
    <x v="3687"/>
    <x v="3689"/>
    <n v="40000"/>
    <n v="51184"/>
    <x v="0"/>
    <x v="0"/>
    <s v="USD"/>
    <x v="3677"/>
    <x v="3691"/>
    <b v="0"/>
    <n v="274"/>
    <x v="0"/>
    <x v="6"/>
    <x v="2664"/>
    <n v="186.80291970802921"/>
    <x v="1"/>
    <x v="6"/>
    <x v="3691"/>
    <x v="3677"/>
  </r>
  <r>
    <x v="3692"/>
    <x v="3688"/>
    <x v="3690"/>
    <n v="1000"/>
    <n v="1260"/>
    <x v="0"/>
    <x v="0"/>
    <s v="USD"/>
    <x v="3678"/>
    <x v="3692"/>
    <b v="0"/>
    <n v="17"/>
    <x v="0"/>
    <x v="6"/>
    <x v="582"/>
    <n v="74.117647058823536"/>
    <x v="1"/>
    <x v="6"/>
    <x v="3692"/>
    <x v="3678"/>
  </r>
  <r>
    <x v="3693"/>
    <x v="3689"/>
    <x v="3691"/>
    <n v="333"/>
    <n v="430"/>
    <x v="0"/>
    <x v="1"/>
    <s v="GBP"/>
    <x v="3679"/>
    <x v="3693"/>
    <b v="0"/>
    <n v="14"/>
    <x v="0"/>
    <x v="6"/>
    <x v="2665"/>
    <n v="30.714285714285715"/>
    <x v="1"/>
    <x v="6"/>
    <x v="3693"/>
    <x v="3679"/>
  </r>
  <r>
    <x v="3694"/>
    <x v="3690"/>
    <x v="3692"/>
    <n v="3500"/>
    <n v="3760"/>
    <x v="0"/>
    <x v="0"/>
    <s v="USD"/>
    <x v="3680"/>
    <x v="3694"/>
    <b v="0"/>
    <n v="60"/>
    <x v="0"/>
    <x v="6"/>
    <x v="2666"/>
    <n v="62.666666666666664"/>
    <x v="1"/>
    <x v="6"/>
    <x v="3694"/>
    <x v="3680"/>
  </r>
  <r>
    <x v="3695"/>
    <x v="3691"/>
    <x v="3693"/>
    <n v="4000"/>
    <n v="4005"/>
    <x v="0"/>
    <x v="0"/>
    <s v="USD"/>
    <x v="3681"/>
    <x v="3695"/>
    <b v="0"/>
    <n v="33"/>
    <x v="0"/>
    <x v="6"/>
    <x v="2213"/>
    <n v="121.36363636363636"/>
    <x v="1"/>
    <x v="6"/>
    <x v="3695"/>
    <x v="3681"/>
  </r>
  <r>
    <x v="3696"/>
    <x v="3692"/>
    <x v="3694"/>
    <n v="2000"/>
    <n v="3100"/>
    <x v="0"/>
    <x v="1"/>
    <s v="GBP"/>
    <x v="3682"/>
    <x v="3696"/>
    <b v="0"/>
    <n v="78"/>
    <x v="0"/>
    <x v="6"/>
    <x v="1342"/>
    <n v="39.743589743589745"/>
    <x v="1"/>
    <x v="6"/>
    <x v="3696"/>
    <x v="3682"/>
  </r>
  <r>
    <x v="3697"/>
    <x v="3693"/>
    <x v="3695"/>
    <n v="2000"/>
    <n v="2160"/>
    <x v="0"/>
    <x v="1"/>
    <s v="GBP"/>
    <x v="3683"/>
    <x v="3697"/>
    <b v="0"/>
    <n v="30"/>
    <x v="0"/>
    <x v="6"/>
    <x v="1277"/>
    <n v="72"/>
    <x v="1"/>
    <x v="6"/>
    <x v="3697"/>
    <x v="3683"/>
  </r>
  <r>
    <x v="3698"/>
    <x v="3694"/>
    <x v="3696"/>
    <n v="5000"/>
    <n v="5526"/>
    <x v="0"/>
    <x v="0"/>
    <s v="USD"/>
    <x v="3684"/>
    <x v="3698"/>
    <b v="0"/>
    <n v="136"/>
    <x v="0"/>
    <x v="6"/>
    <x v="2667"/>
    <n v="40.632352941176471"/>
    <x v="1"/>
    <x v="6"/>
    <x v="3698"/>
    <x v="3684"/>
  </r>
  <r>
    <x v="3699"/>
    <x v="3695"/>
    <x v="3697"/>
    <n v="2500"/>
    <n v="2520"/>
    <x v="0"/>
    <x v="0"/>
    <s v="USD"/>
    <x v="3685"/>
    <x v="3699"/>
    <b v="0"/>
    <n v="40"/>
    <x v="0"/>
    <x v="6"/>
    <x v="2624"/>
    <n v="63"/>
    <x v="1"/>
    <x v="6"/>
    <x v="3699"/>
    <x v="3685"/>
  </r>
  <r>
    <x v="3700"/>
    <x v="3696"/>
    <x v="3698"/>
    <n v="500"/>
    <n v="606"/>
    <x v="0"/>
    <x v="0"/>
    <s v="USD"/>
    <x v="3686"/>
    <x v="3700"/>
    <b v="0"/>
    <n v="18"/>
    <x v="0"/>
    <x v="6"/>
    <x v="1247"/>
    <n v="33.666666666666664"/>
    <x v="1"/>
    <x v="6"/>
    <x v="3700"/>
    <x v="3686"/>
  </r>
  <r>
    <x v="3701"/>
    <x v="3697"/>
    <x v="3699"/>
    <n v="1500"/>
    <n v="1505"/>
    <x v="0"/>
    <x v="1"/>
    <s v="GBP"/>
    <x v="3687"/>
    <x v="3701"/>
    <b v="0"/>
    <n v="39"/>
    <x v="0"/>
    <x v="6"/>
    <x v="1415"/>
    <n v="38.589743589743591"/>
    <x v="1"/>
    <x v="6"/>
    <x v="3701"/>
    <x v="3687"/>
  </r>
  <r>
    <x v="3702"/>
    <x v="3698"/>
    <x v="3700"/>
    <n v="3000"/>
    <n v="3275"/>
    <x v="0"/>
    <x v="1"/>
    <s v="GBP"/>
    <x v="3688"/>
    <x v="3702"/>
    <b v="0"/>
    <n v="21"/>
    <x v="0"/>
    <x v="6"/>
    <x v="2217"/>
    <n v="155.95238095238096"/>
    <x v="1"/>
    <x v="6"/>
    <x v="3702"/>
    <x v="3688"/>
  </r>
  <r>
    <x v="3703"/>
    <x v="3699"/>
    <x v="3701"/>
    <n v="1050"/>
    <n v="1296"/>
    <x v="0"/>
    <x v="0"/>
    <s v="USD"/>
    <x v="3689"/>
    <x v="3703"/>
    <b v="0"/>
    <n v="30"/>
    <x v="0"/>
    <x v="6"/>
    <x v="2668"/>
    <n v="43.2"/>
    <x v="1"/>
    <x v="6"/>
    <x v="3703"/>
    <x v="3689"/>
  </r>
  <r>
    <x v="3704"/>
    <x v="3700"/>
    <x v="3702"/>
    <n v="300"/>
    <n v="409.01"/>
    <x v="0"/>
    <x v="1"/>
    <s v="GBP"/>
    <x v="3690"/>
    <x v="3704"/>
    <b v="0"/>
    <n v="27"/>
    <x v="0"/>
    <x v="6"/>
    <x v="2669"/>
    <n v="15.148518518518518"/>
    <x v="1"/>
    <x v="6"/>
    <x v="3704"/>
    <x v="3690"/>
  </r>
  <r>
    <x v="3705"/>
    <x v="3701"/>
    <x v="3703"/>
    <n v="2827"/>
    <n v="2925"/>
    <x v="0"/>
    <x v="0"/>
    <s v="USD"/>
    <x v="3691"/>
    <x v="3705"/>
    <b v="0"/>
    <n v="35"/>
    <x v="0"/>
    <x v="6"/>
    <x v="2670"/>
    <n v="83.571428571428569"/>
    <x v="1"/>
    <x v="6"/>
    <x v="3705"/>
    <x v="3691"/>
  </r>
  <r>
    <x v="3706"/>
    <x v="3702"/>
    <x v="3704"/>
    <n v="1500"/>
    <n v="1820"/>
    <x v="0"/>
    <x v="0"/>
    <s v="USD"/>
    <x v="3692"/>
    <x v="3706"/>
    <b v="0"/>
    <n v="13"/>
    <x v="0"/>
    <x v="6"/>
    <x v="2671"/>
    <n v="140"/>
    <x v="1"/>
    <x v="6"/>
    <x v="3706"/>
    <x v="3692"/>
  </r>
  <r>
    <x v="3707"/>
    <x v="3703"/>
    <x v="3705"/>
    <n v="1000"/>
    <n v="1860"/>
    <x v="0"/>
    <x v="0"/>
    <s v="USD"/>
    <x v="3693"/>
    <x v="3707"/>
    <b v="0"/>
    <n v="23"/>
    <x v="0"/>
    <x v="6"/>
    <x v="2672"/>
    <n v="80.869565217391298"/>
    <x v="1"/>
    <x v="6"/>
    <x v="3707"/>
    <x v="3693"/>
  </r>
  <r>
    <x v="3708"/>
    <x v="3704"/>
    <x v="3706"/>
    <n v="700"/>
    <n v="2100"/>
    <x v="0"/>
    <x v="0"/>
    <s v="USD"/>
    <x v="3694"/>
    <x v="3708"/>
    <b v="0"/>
    <n v="39"/>
    <x v="0"/>
    <x v="6"/>
    <x v="2673"/>
    <n v="53.846153846153847"/>
    <x v="1"/>
    <x v="6"/>
    <x v="3708"/>
    <x v="3694"/>
  </r>
  <r>
    <x v="3709"/>
    <x v="3705"/>
    <x v="3707"/>
    <n v="1000"/>
    <n v="1082.5"/>
    <x v="0"/>
    <x v="1"/>
    <s v="GBP"/>
    <x v="3695"/>
    <x v="3709"/>
    <b v="0"/>
    <n v="35"/>
    <x v="0"/>
    <x v="6"/>
    <x v="2674"/>
    <n v="30.928571428571427"/>
    <x v="1"/>
    <x v="6"/>
    <x v="3709"/>
    <x v="3695"/>
  </r>
  <r>
    <x v="3710"/>
    <x v="3706"/>
    <x v="3708"/>
    <n v="1300"/>
    <n v="1835"/>
    <x v="0"/>
    <x v="0"/>
    <s v="USD"/>
    <x v="3696"/>
    <x v="3710"/>
    <b v="0"/>
    <n v="27"/>
    <x v="0"/>
    <x v="6"/>
    <x v="2675"/>
    <n v="67.962962962962962"/>
    <x v="1"/>
    <x v="6"/>
    <x v="3710"/>
    <x v="3696"/>
  </r>
  <r>
    <x v="3711"/>
    <x v="3707"/>
    <x v="3709"/>
    <n v="500"/>
    <n v="570"/>
    <x v="0"/>
    <x v="0"/>
    <s v="USD"/>
    <x v="3174"/>
    <x v="3711"/>
    <b v="0"/>
    <n v="21"/>
    <x v="0"/>
    <x v="6"/>
    <x v="430"/>
    <n v="27.142857142857142"/>
    <x v="1"/>
    <x v="6"/>
    <x v="3711"/>
    <x v="3174"/>
  </r>
  <r>
    <x v="3712"/>
    <x v="3708"/>
    <x v="3710"/>
    <n v="7500"/>
    <n v="11530"/>
    <x v="0"/>
    <x v="0"/>
    <s v="USD"/>
    <x v="3697"/>
    <x v="3712"/>
    <b v="0"/>
    <n v="104"/>
    <x v="0"/>
    <x v="6"/>
    <x v="2676"/>
    <n v="110.86538461538461"/>
    <x v="1"/>
    <x v="6"/>
    <x v="3712"/>
    <x v="3697"/>
  </r>
  <r>
    <x v="3713"/>
    <x v="3709"/>
    <x v="3711"/>
    <n v="2000"/>
    <n v="2030"/>
    <x v="0"/>
    <x v="0"/>
    <s v="USD"/>
    <x v="3698"/>
    <x v="3713"/>
    <b v="0"/>
    <n v="19"/>
    <x v="0"/>
    <x v="6"/>
    <x v="1240"/>
    <n v="106.84210526315789"/>
    <x v="1"/>
    <x v="6"/>
    <x v="3713"/>
    <x v="3698"/>
  </r>
  <r>
    <x v="3714"/>
    <x v="3710"/>
    <x v="3712"/>
    <n v="10000"/>
    <n v="10235"/>
    <x v="0"/>
    <x v="0"/>
    <s v="USD"/>
    <x v="3699"/>
    <x v="3714"/>
    <b v="0"/>
    <n v="97"/>
    <x v="0"/>
    <x v="6"/>
    <x v="1099"/>
    <n v="105.51546391752578"/>
    <x v="1"/>
    <x v="6"/>
    <x v="3714"/>
    <x v="3699"/>
  </r>
  <r>
    <x v="3715"/>
    <x v="3711"/>
    <x v="3713"/>
    <n v="3500"/>
    <n v="3590"/>
    <x v="0"/>
    <x v="1"/>
    <s v="GBP"/>
    <x v="3700"/>
    <x v="3715"/>
    <b v="0"/>
    <n v="27"/>
    <x v="0"/>
    <x v="6"/>
    <x v="2677"/>
    <n v="132.96296296296296"/>
    <x v="1"/>
    <x v="6"/>
    <x v="3715"/>
    <x v="3700"/>
  </r>
  <r>
    <x v="3716"/>
    <x v="3712"/>
    <x v="3714"/>
    <n v="800"/>
    <n v="1246"/>
    <x v="0"/>
    <x v="0"/>
    <s v="USD"/>
    <x v="3701"/>
    <x v="3716"/>
    <b v="0"/>
    <n v="24"/>
    <x v="0"/>
    <x v="6"/>
    <x v="2678"/>
    <n v="51.916666666666664"/>
    <x v="1"/>
    <x v="6"/>
    <x v="3716"/>
    <x v="3701"/>
  </r>
  <r>
    <x v="3717"/>
    <x v="3713"/>
    <x v="3715"/>
    <n v="4000"/>
    <n v="4030"/>
    <x v="0"/>
    <x v="1"/>
    <s v="GBP"/>
    <x v="3702"/>
    <x v="3717"/>
    <b v="0"/>
    <n v="13"/>
    <x v="0"/>
    <x v="6"/>
    <x v="1266"/>
    <n v="310"/>
    <x v="1"/>
    <x v="6"/>
    <x v="3717"/>
    <x v="3702"/>
  </r>
  <r>
    <x v="3718"/>
    <x v="3714"/>
    <x v="3716"/>
    <n v="500"/>
    <n v="1197"/>
    <x v="0"/>
    <x v="1"/>
    <s v="GBP"/>
    <x v="3703"/>
    <x v="3718"/>
    <b v="0"/>
    <n v="46"/>
    <x v="0"/>
    <x v="6"/>
    <x v="2679"/>
    <n v="26.021739130434781"/>
    <x v="1"/>
    <x v="6"/>
    <x v="3718"/>
    <x v="3703"/>
  </r>
  <r>
    <x v="3719"/>
    <x v="3715"/>
    <x v="3717"/>
    <n v="200"/>
    <n v="420"/>
    <x v="0"/>
    <x v="1"/>
    <s v="GBP"/>
    <x v="3704"/>
    <x v="3719"/>
    <b v="0"/>
    <n v="4"/>
    <x v="0"/>
    <x v="6"/>
    <x v="2680"/>
    <n v="105"/>
    <x v="1"/>
    <x v="6"/>
    <x v="3719"/>
    <x v="3704"/>
  </r>
  <r>
    <x v="3720"/>
    <x v="3716"/>
    <x v="3718"/>
    <n v="3300"/>
    <n v="3449"/>
    <x v="0"/>
    <x v="0"/>
    <s v="USD"/>
    <x v="3705"/>
    <x v="3720"/>
    <b v="0"/>
    <n v="40"/>
    <x v="0"/>
    <x v="6"/>
    <x v="2681"/>
    <n v="86.224999999999994"/>
    <x v="1"/>
    <x v="6"/>
    <x v="3720"/>
    <x v="3705"/>
  </r>
  <r>
    <x v="3721"/>
    <x v="3717"/>
    <x v="3719"/>
    <n v="5000"/>
    <n v="5040"/>
    <x v="0"/>
    <x v="0"/>
    <s v="USD"/>
    <x v="3706"/>
    <x v="3721"/>
    <b v="0"/>
    <n v="44"/>
    <x v="0"/>
    <x v="6"/>
    <x v="2624"/>
    <n v="114.54545454545455"/>
    <x v="1"/>
    <x v="6"/>
    <x v="3721"/>
    <x v="3706"/>
  </r>
  <r>
    <x v="3722"/>
    <x v="3718"/>
    <x v="3720"/>
    <n v="1500"/>
    <n v="1668"/>
    <x v="0"/>
    <x v="5"/>
    <s v="CAD"/>
    <x v="3707"/>
    <x v="3722"/>
    <b v="0"/>
    <n v="35"/>
    <x v="0"/>
    <x v="6"/>
    <x v="2682"/>
    <n v="47.657142857142858"/>
    <x v="1"/>
    <x v="6"/>
    <x v="3722"/>
    <x v="3707"/>
  </r>
  <r>
    <x v="3723"/>
    <x v="3719"/>
    <x v="3721"/>
    <n v="4500"/>
    <n v="4592"/>
    <x v="0"/>
    <x v="1"/>
    <s v="GBP"/>
    <x v="3708"/>
    <x v="3723"/>
    <b v="0"/>
    <n v="63"/>
    <x v="0"/>
    <x v="6"/>
    <x v="2683"/>
    <n v="72.888888888888886"/>
    <x v="1"/>
    <x v="6"/>
    <x v="3723"/>
    <x v="3708"/>
  </r>
  <r>
    <x v="3724"/>
    <x v="3720"/>
    <x v="3722"/>
    <n v="4300"/>
    <n v="4409.55"/>
    <x v="0"/>
    <x v="1"/>
    <s v="GBP"/>
    <x v="3709"/>
    <x v="3724"/>
    <b v="0"/>
    <n v="89"/>
    <x v="0"/>
    <x v="6"/>
    <x v="2684"/>
    <n v="49.545505617977533"/>
    <x v="1"/>
    <x v="6"/>
    <x v="3724"/>
    <x v="3709"/>
  </r>
  <r>
    <x v="3725"/>
    <x v="3721"/>
    <x v="3723"/>
    <n v="300"/>
    <n v="381"/>
    <x v="0"/>
    <x v="1"/>
    <s v="GBP"/>
    <x v="3710"/>
    <x v="3725"/>
    <b v="0"/>
    <n v="15"/>
    <x v="0"/>
    <x v="6"/>
    <x v="74"/>
    <n v="25.4"/>
    <x v="1"/>
    <x v="6"/>
    <x v="3725"/>
    <x v="3710"/>
  </r>
  <r>
    <x v="3726"/>
    <x v="3722"/>
    <x v="3724"/>
    <n v="850"/>
    <n v="2879"/>
    <x v="0"/>
    <x v="0"/>
    <s v="USD"/>
    <x v="3711"/>
    <x v="3726"/>
    <b v="0"/>
    <n v="46"/>
    <x v="0"/>
    <x v="6"/>
    <x v="2685"/>
    <n v="62.586956521739133"/>
    <x v="1"/>
    <x v="6"/>
    <x v="3726"/>
    <x v="3711"/>
  </r>
  <r>
    <x v="3727"/>
    <x v="3723"/>
    <x v="3725"/>
    <n v="2000"/>
    <n v="2015"/>
    <x v="0"/>
    <x v="0"/>
    <s v="USD"/>
    <x v="3712"/>
    <x v="3727"/>
    <b v="0"/>
    <n v="33"/>
    <x v="0"/>
    <x v="6"/>
    <x v="1266"/>
    <n v="61.060606060606062"/>
    <x v="1"/>
    <x v="6"/>
    <x v="3727"/>
    <x v="3712"/>
  </r>
  <r>
    <x v="3728"/>
    <x v="3724"/>
    <x v="3726"/>
    <n v="20000"/>
    <n v="1862"/>
    <x v="2"/>
    <x v="0"/>
    <s v="USD"/>
    <x v="3713"/>
    <x v="3728"/>
    <b v="0"/>
    <n v="31"/>
    <x v="1"/>
    <x v="6"/>
    <x v="2686"/>
    <n v="60.064516129032256"/>
    <x v="1"/>
    <x v="6"/>
    <x v="3728"/>
    <x v="3713"/>
  </r>
  <r>
    <x v="3729"/>
    <x v="3725"/>
    <x v="3727"/>
    <n v="5000"/>
    <n v="362"/>
    <x v="2"/>
    <x v="0"/>
    <s v="USD"/>
    <x v="3714"/>
    <x v="3729"/>
    <b v="0"/>
    <n v="5"/>
    <x v="1"/>
    <x v="6"/>
    <x v="2687"/>
    <n v="72.400000000000006"/>
    <x v="1"/>
    <x v="6"/>
    <x v="3729"/>
    <x v="3714"/>
  </r>
  <r>
    <x v="3730"/>
    <x v="3726"/>
    <x v="3728"/>
    <n v="1000"/>
    <n v="100"/>
    <x v="2"/>
    <x v="0"/>
    <s v="USD"/>
    <x v="3715"/>
    <x v="3730"/>
    <b v="0"/>
    <n v="1"/>
    <x v="1"/>
    <x v="6"/>
    <x v="709"/>
    <n v="100"/>
    <x v="1"/>
    <x v="6"/>
    <x v="3730"/>
    <x v="3715"/>
  </r>
  <r>
    <x v="3731"/>
    <x v="3727"/>
    <x v="3729"/>
    <n v="5500"/>
    <n v="620"/>
    <x v="2"/>
    <x v="0"/>
    <s v="USD"/>
    <x v="3716"/>
    <x v="3731"/>
    <b v="0"/>
    <n v="12"/>
    <x v="1"/>
    <x v="6"/>
    <x v="2688"/>
    <n v="51.666666666666664"/>
    <x v="1"/>
    <x v="6"/>
    <x v="3731"/>
    <x v="3716"/>
  </r>
  <r>
    <x v="3732"/>
    <x v="3728"/>
    <x v="3730"/>
    <n v="850"/>
    <n v="131"/>
    <x v="2"/>
    <x v="9"/>
    <s v="EUR"/>
    <x v="3717"/>
    <x v="3732"/>
    <b v="0"/>
    <n v="4"/>
    <x v="1"/>
    <x v="6"/>
    <x v="2689"/>
    <n v="32.75"/>
    <x v="1"/>
    <x v="6"/>
    <x v="3732"/>
    <x v="3717"/>
  </r>
  <r>
    <x v="3733"/>
    <x v="3729"/>
    <x v="3731"/>
    <n v="1500"/>
    <n v="0"/>
    <x v="2"/>
    <x v="0"/>
    <s v="USD"/>
    <x v="3718"/>
    <x v="3733"/>
    <b v="0"/>
    <n v="0"/>
    <x v="1"/>
    <x v="6"/>
    <x v="109"/>
    <e v="#DIV/0!"/>
    <x v="1"/>
    <x v="6"/>
    <x v="3733"/>
    <x v="3718"/>
  </r>
  <r>
    <x v="3734"/>
    <x v="3730"/>
    <x v="3732"/>
    <n v="1500"/>
    <n v="427"/>
    <x v="2"/>
    <x v="0"/>
    <s v="USD"/>
    <x v="3719"/>
    <x v="3734"/>
    <b v="0"/>
    <n v="7"/>
    <x v="1"/>
    <x v="6"/>
    <x v="2690"/>
    <n v="61"/>
    <x v="1"/>
    <x v="6"/>
    <x v="3734"/>
    <x v="3719"/>
  </r>
  <r>
    <x v="3735"/>
    <x v="3731"/>
    <x v="3733"/>
    <n v="150"/>
    <n v="20"/>
    <x v="2"/>
    <x v="1"/>
    <s v="GBP"/>
    <x v="3720"/>
    <x v="3735"/>
    <b v="0"/>
    <n v="2"/>
    <x v="1"/>
    <x v="6"/>
    <x v="2691"/>
    <n v="10"/>
    <x v="1"/>
    <x v="6"/>
    <x v="3735"/>
    <x v="3720"/>
  </r>
  <r>
    <x v="3736"/>
    <x v="3732"/>
    <x v="3734"/>
    <n v="1500"/>
    <n v="10"/>
    <x v="2"/>
    <x v="1"/>
    <s v="GBP"/>
    <x v="3721"/>
    <x v="3736"/>
    <b v="0"/>
    <n v="1"/>
    <x v="1"/>
    <x v="6"/>
    <x v="886"/>
    <n v="10"/>
    <x v="1"/>
    <x v="6"/>
    <x v="3736"/>
    <x v="3721"/>
  </r>
  <r>
    <x v="3737"/>
    <x v="3476"/>
    <x v="3735"/>
    <n v="700"/>
    <n v="150"/>
    <x v="2"/>
    <x v="0"/>
    <s v="USD"/>
    <x v="3722"/>
    <x v="3737"/>
    <b v="0"/>
    <n v="4"/>
    <x v="1"/>
    <x v="6"/>
    <x v="2692"/>
    <n v="37.5"/>
    <x v="1"/>
    <x v="6"/>
    <x v="3737"/>
    <x v="3722"/>
  </r>
  <r>
    <x v="3738"/>
    <x v="3733"/>
    <x v="3736"/>
    <n v="1500"/>
    <n v="270"/>
    <x v="2"/>
    <x v="1"/>
    <s v="GBP"/>
    <x v="3723"/>
    <x v="3738"/>
    <b v="0"/>
    <n v="6"/>
    <x v="1"/>
    <x v="6"/>
    <x v="2693"/>
    <n v="45"/>
    <x v="1"/>
    <x v="6"/>
    <x v="3738"/>
    <x v="3723"/>
  </r>
  <r>
    <x v="3739"/>
    <x v="3734"/>
    <x v="3737"/>
    <n v="4000"/>
    <n v="805"/>
    <x v="2"/>
    <x v="1"/>
    <s v="GBP"/>
    <x v="3724"/>
    <x v="3739"/>
    <b v="0"/>
    <n v="8"/>
    <x v="1"/>
    <x v="6"/>
    <x v="2694"/>
    <n v="100.625"/>
    <x v="1"/>
    <x v="6"/>
    <x v="3739"/>
    <x v="3724"/>
  </r>
  <r>
    <x v="3740"/>
    <x v="3735"/>
    <x v="3738"/>
    <n v="2000"/>
    <n v="358"/>
    <x v="2"/>
    <x v="0"/>
    <s v="USD"/>
    <x v="3725"/>
    <x v="3740"/>
    <b v="0"/>
    <n v="14"/>
    <x v="1"/>
    <x v="6"/>
    <x v="2695"/>
    <n v="25.571428571428573"/>
    <x v="1"/>
    <x v="6"/>
    <x v="3740"/>
    <x v="3725"/>
  </r>
  <r>
    <x v="3741"/>
    <x v="3736"/>
    <x v="3739"/>
    <n v="20000"/>
    <n v="0"/>
    <x v="2"/>
    <x v="0"/>
    <s v="USD"/>
    <x v="3726"/>
    <x v="3741"/>
    <b v="0"/>
    <n v="0"/>
    <x v="1"/>
    <x v="6"/>
    <x v="109"/>
    <e v="#DIV/0!"/>
    <x v="1"/>
    <x v="6"/>
    <x v="3741"/>
    <x v="3726"/>
  </r>
  <r>
    <x v="3742"/>
    <x v="3737"/>
    <x v="3740"/>
    <n v="5000"/>
    <n v="100"/>
    <x v="2"/>
    <x v="0"/>
    <s v="USD"/>
    <x v="3727"/>
    <x v="3742"/>
    <b v="0"/>
    <n v="4"/>
    <x v="1"/>
    <x v="6"/>
    <x v="172"/>
    <n v="25"/>
    <x v="1"/>
    <x v="6"/>
    <x v="3742"/>
    <x v="3727"/>
  </r>
  <r>
    <x v="3743"/>
    <x v="3738"/>
    <x v="3741"/>
    <n v="2200"/>
    <n v="0"/>
    <x v="2"/>
    <x v="0"/>
    <s v="USD"/>
    <x v="3728"/>
    <x v="3743"/>
    <b v="0"/>
    <n v="0"/>
    <x v="1"/>
    <x v="6"/>
    <x v="109"/>
    <e v="#DIV/0!"/>
    <x v="1"/>
    <x v="6"/>
    <x v="3743"/>
    <x v="3728"/>
  </r>
  <r>
    <x v="3744"/>
    <x v="3739"/>
    <x v="3742"/>
    <n v="1200"/>
    <n v="0"/>
    <x v="2"/>
    <x v="0"/>
    <s v="USD"/>
    <x v="3729"/>
    <x v="3744"/>
    <b v="0"/>
    <n v="0"/>
    <x v="1"/>
    <x v="6"/>
    <x v="109"/>
    <e v="#DIV/0!"/>
    <x v="1"/>
    <x v="6"/>
    <x v="3744"/>
    <x v="3729"/>
  </r>
  <r>
    <x v="3745"/>
    <x v="3740"/>
    <x v="3743"/>
    <n v="100"/>
    <n v="10"/>
    <x v="2"/>
    <x v="0"/>
    <s v="USD"/>
    <x v="3730"/>
    <x v="3745"/>
    <b v="0"/>
    <n v="1"/>
    <x v="1"/>
    <x v="6"/>
    <x v="709"/>
    <n v="10"/>
    <x v="1"/>
    <x v="6"/>
    <x v="3745"/>
    <x v="3730"/>
  </r>
  <r>
    <x v="3746"/>
    <x v="3741"/>
    <x v="3744"/>
    <n v="8500"/>
    <n v="202"/>
    <x v="2"/>
    <x v="0"/>
    <s v="USD"/>
    <x v="3731"/>
    <x v="3746"/>
    <b v="0"/>
    <n v="1"/>
    <x v="1"/>
    <x v="6"/>
    <x v="2696"/>
    <n v="202"/>
    <x v="1"/>
    <x v="6"/>
    <x v="3746"/>
    <x v="3731"/>
  </r>
  <r>
    <x v="3747"/>
    <x v="3742"/>
    <x v="3745"/>
    <n v="2500"/>
    <n v="25"/>
    <x v="2"/>
    <x v="1"/>
    <s v="GBP"/>
    <x v="3732"/>
    <x v="3747"/>
    <b v="0"/>
    <n v="1"/>
    <x v="1"/>
    <x v="6"/>
    <x v="460"/>
    <n v="25"/>
    <x v="1"/>
    <x v="6"/>
    <x v="3747"/>
    <x v="3732"/>
  </r>
  <r>
    <x v="3748"/>
    <x v="3743"/>
    <x v="3746"/>
    <n v="5000"/>
    <n v="5176"/>
    <x v="0"/>
    <x v="0"/>
    <s v="USD"/>
    <x v="3733"/>
    <x v="3748"/>
    <b v="0"/>
    <n v="52"/>
    <x v="0"/>
    <x v="40"/>
    <x v="2697"/>
    <n v="99.538461538461533"/>
    <x v="1"/>
    <x v="35"/>
    <x v="3748"/>
    <x v="3733"/>
  </r>
  <r>
    <x v="3749"/>
    <x v="3744"/>
    <x v="3747"/>
    <n v="500"/>
    <n v="525"/>
    <x v="0"/>
    <x v="0"/>
    <s v="USD"/>
    <x v="3734"/>
    <x v="3749"/>
    <b v="0"/>
    <n v="7"/>
    <x v="0"/>
    <x v="40"/>
    <x v="2"/>
    <n v="75"/>
    <x v="1"/>
    <x v="35"/>
    <x v="3749"/>
    <x v="3734"/>
  </r>
  <r>
    <x v="3750"/>
    <x v="3745"/>
    <x v="3748"/>
    <n v="6000"/>
    <n v="6027"/>
    <x v="0"/>
    <x v="0"/>
    <s v="USD"/>
    <x v="3735"/>
    <x v="3750"/>
    <b v="0"/>
    <n v="28"/>
    <x v="0"/>
    <x v="40"/>
    <x v="1004"/>
    <n v="215.25"/>
    <x v="1"/>
    <x v="35"/>
    <x v="3750"/>
    <x v="3735"/>
  </r>
  <r>
    <x v="3751"/>
    <x v="3746"/>
    <x v="3749"/>
    <n v="1000"/>
    <n v="1326"/>
    <x v="0"/>
    <x v="0"/>
    <s v="USD"/>
    <x v="3736"/>
    <x v="3751"/>
    <b v="0"/>
    <n v="11"/>
    <x v="0"/>
    <x v="40"/>
    <x v="2698"/>
    <n v="120.54545454545455"/>
    <x v="1"/>
    <x v="35"/>
    <x v="3751"/>
    <x v="3736"/>
  </r>
  <r>
    <x v="3752"/>
    <x v="3747"/>
    <x v="3750"/>
    <n v="500"/>
    <n v="565"/>
    <x v="0"/>
    <x v="1"/>
    <s v="GBP"/>
    <x v="3737"/>
    <x v="3752"/>
    <b v="0"/>
    <n v="15"/>
    <x v="0"/>
    <x v="40"/>
    <x v="1246"/>
    <n v="37.666666666666664"/>
    <x v="1"/>
    <x v="35"/>
    <x v="3752"/>
    <x v="3737"/>
  </r>
  <r>
    <x v="3753"/>
    <x v="3748"/>
    <x v="3751"/>
    <n v="5000"/>
    <n v="5167"/>
    <x v="0"/>
    <x v="0"/>
    <s v="USD"/>
    <x v="3738"/>
    <x v="3753"/>
    <b v="0"/>
    <n v="30"/>
    <x v="0"/>
    <x v="40"/>
    <x v="2699"/>
    <n v="172.23333333333332"/>
    <x v="1"/>
    <x v="35"/>
    <x v="3753"/>
    <x v="3738"/>
  </r>
  <r>
    <x v="3754"/>
    <x v="3749"/>
    <x v="3752"/>
    <n v="2500"/>
    <n v="3000"/>
    <x v="0"/>
    <x v="0"/>
    <s v="USD"/>
    <x v="3739"/>
    <x v="3754"/>
    <b v="0"/>
    <n v="27"/>
    <x v="0"/>
    <x v="40"/>
    <x v="43"/>
    <n v="111.11111111111111"/>
    <x v="1"/>
    <x v="35"/>
    <x v="3754"/>
    <x v="3739"/>
  </r>
  <r>
    <x v="3755"/>
    <x v="3750"/>
    <x v="3753"/>
    <n v="550"/>
    <n v="713"/>
    <x v="0"/>
    <x v="1"/>
    <s v="GBP"/>
    <x v="3740"/>
    <x v="3755"/>
    <b v="0"/>
    <n v="28"/>
    <x v="0"/>
    <x v="40"/>
    <x v="2700"/>
    <n v="25.464285714285715"/>
    <x v="1"/>
    <x v="35"/>
    <x v="3755"/>
    <x v="3740"/>
  </r>
  <r>
    <x v="3756"/>
    <x v="3751"/>
    <x v="3754"/>
    <n v="4500"/>
    <n v="4550"/>
    <x v="0"/>
    <x v="0"/>
    <s v="USD"/>
    <x v="3741"/>
    <x v="3756"/>
    <b v="0"/>
    <n v="17"/>
    <x v="0"/>
    <x v="40"/>
    <x v="2701"/>
    <n v="267.64705882352939"/>
    <x v="1"/>
    <x v="35"/>
    <x v="3756"/>
    <x v="3741"/>
  </r>
  <r>
    <x v="3757"/>
    <x v="3752"/>
    <x v="3755"/>
    <n v="3500"/>
    <n v="3798"/>
    <x v="0"/>
    <x v="0"/>
    <s v="USD"/>
    <x v="3742"/>
    <x v="3757"/>
    <b v="0"/>
    <n v="50"/>
    <x v="0"/>
    <x v="40"/>
    <x v="2702"/>
    <n v="75.959999999999994"/>
    <x v="1"/>
    <x v="35"/>
    <x v="3757"/>
    <x v="3742"/>
  </r>
  <r>
    <x v="3758"/>
    <x v="3753"/>
    <x v="3756"/>
    <n v="1500"/>
    <n v="1535"/>
    <x v="0"/>
    <x v="0"/>
    <s v="USD"/>
    <x v="3743"/>
    <x v="3758"/>
    <b v="0"/>
    <n v="26"/>
    <x v="0"/>
    <x v="40"/>
    <x v="2703"/>
    <n v="59.03846153846154"/>
    <x v="1"/>
    <x v="35"/>
    <x v="3758"/>
    <x v="3743"/>
  </r>
  <r>
    <x v="3759"/>
    <x v="3754"/>
    <x v="3757"/>
    <n v="4000"/>
    <n v="4409.7700000000004"/>
    <x v="0"/>
    <x v="0"/>
    <s v="USD"/>
    <x v="3744"/>
    <x v="3759"/>
    <b v="0"/>
    <n v="88"/>
    <x v="0"/>
    <x v="40"/>
    <x v="2704"/>
    <n v="50.111022727272733"/>
    <x v="1"/>
    <x v="35"/>
    <x v="3759"/>
    <x v="3744"/>
  </r>
  <r>
    <x v="3760"/>
    <x v="3755"/>
    <x v="3758"/>
    <n v="5000"/>
    <n v="5050.7700000000004"/>
    <x v="0"/>
    <x v="0"/>
    <s v="USD"/>
    <x v="3745"/>
    <x v="3760"/>
    <b v="0"/>
    <n v="91"/>
    <x v="0"/>
    <x v="40"/>
    <x v="2705"/>
    <n v="55.502967032967035"/>
    <x v="1"/>
    <x v="35"/>
    <x v="3760"/>
    <x v="3745"/>
  </r>
  <r>
    <x v="3761"/>
    <x v="3756"/>
    <x v="3759"/>
    <n v="500"/>
    <n v="500"/>
    <x v="0"/>
    <x v="1"/>
    <s v="GBP"/>
    <x v="3746"/>
    <x v="3761"/>
    <b v="0"/>
    <n v="3"/>
    <x v="0"/>
    <x v="40"/>
    <x v="31"/>
    <n v="166.66666666666666"/>
    <x v="1"/>
    <x v="35"/>
    <x v="3761"/>
    <x v="3746"/>
  </r>
  <r>
    <x v="3762"/>
    <x v="3757"/>
    <x v="3760"/>
    <n v="1250"/>
    <n v="1328"/>
    <x v="0"/>
    <x v="1"/>
    <s v="GBP"/>
    <x v="3747"/>
    <x v="3762"/>
    <b v="0"/>
    <n v="28"/>
    <x v="0"/>
    <x v="40"/>
    <x v="2706"/>
    <n v="47.428571428571431"/>
    <x v="1"/>
    <x v="35"/>
    <x v="3762"/>
    <x v="3747"/>
  </r>
  <r>
    <x v="3763"/>
    <x v="3758"/>
    <x v="3761"/>
    <n v="5000"/>
    <n v="5000"/>
    <x v="0"/>
    <x v="0"/>
    <s v="USD"/>
    <x v="3748"/>
    <x v="3763"/>
    <b v="0"/>
    <n v="77"/>
    <x v="0"/>
    <x v="40"/>
    <x v="31"/>
    <n v="64.935064935064929"/>
    <x v="1"/>
    <x v="35"/>
    <x v="3763"/>
    <x v="3748"/>
  </r>
  <r>
    <x v="3764"/>
    <x v="3759"/>
    <x v="3762"/>
    <n v="1500"/>
    <n v="1500"/>
    <x v="0"/>
    <x v="0"/>
    <s v="USD"/>
    <x v="3749"/>
    <x v="3764"/>
    <b v="0"/>
    <n v="27"/>
    <x v="0"/>
    <x v="40"/>
    <x v="31"/>
    <n v="55.555555555555557"/>
    <x v="1"/>
    <x v="35"/>
    <x v="3764"/>
    <x v="3749"/>
  </r>
  <r>
    <x v="3765"/>
    <x v="3760"/>
    <x v="3763"/>
    <n v="7000"/>
    <n v="7942"/>
    <x v="0"/>
    <x v="0"/>
    <s v="USD"/>
    <x v="3750"/>
    <x v="3765"/>
    <b v="0"/>
    <n v="107"/>
    <x v="0"/>
    <x v="40"/>
    <x v="2707"/>
    <n v="74.224299065420567"/>
    <x v="1"/>
    <x v="35"/>
    <x v="3765"/>
    <x v="3750"/>
  </r>
  <r>
    <x v="3766"/>
    <x v="3761"/>
    <x v="3764"/>
    <n v="10000"/>
    <n v="10265.01"/>
    <x v="0"/>
    <x v="0"/>
    <s v="USD"/>
    <x v="3751"/>
    <x v="3766"/>
    <b v="0"/>
    <n v="96"/>
    <x v="0"/>
    <x v="40"/>
    <x v="2708"/>
    <n v="106.9271875"/>
    <x v="1"/>
    <x v="35"/>
    <x v="3766"/>
    <x v="3751"/>
  </r>
  <r>
    <x v="3767"/>
    <x v="3762"/>
    <x v="3765"/>
    <n v="2000"/>
    <n v="2335"/>
    <x v="0"/>
    <x v="0"/>
    <s v="USD"/>
    <x v="3566"/>
    <x v="3767"/>
    <b v="0"/>
    <n v="56"/>
    <x v="0"/>
    <x v="40"/>
    <x v="2709"/>
    <n v="41.696428571428569"/>
    <x v="1"/>
    <x v="35"/>
    <x v="3767"/>
    <x v="3566"/>
  </r>
  <r>
    <x v="3768"/>
    <x v="3763"/>
    <x v="3766"/>
    <n v="4000"/>
    <n v="4306.1099999999997"/>
    <x v="0"/>
    <x v="0"/>
    <s v="USD"/>
    <x v="3752"/>
    <x v="3768"/>
    <b v="0"/>
    <n v="58"/>
    <x v="0"/>
    <x v="40"/>
    <x v="2710"/>
    <n v="74.243275862068955"/>
    <x v="1"/>
    <x v="35"/>
    <x v="3768"/>
    <x v="3752"/>
  </r>
  <r>
    <x v="3769"/>
    <x v="3764"/>
    <x v="3767"/>
    <n v="1100"/>
    <n v="1100"/>
    <x v="0"/>
    <x v="0"/>
    <s v="USD"/>
    <x v="3753"/>
    <x v="3769"/>
    <b v="0"/>
    <n v="15"/>
    <x v="0"/>
    <x v="40"/>
    <x v="31"/>
    <n v="73.333333333333329"/>
    <x v="1"/>
    <x v="35"/>
    <x v="3769"/>
    <x v="3753"/>
  </r>
  <r>
    <x v="3770"/>
    <x v="3765"/>
    <x v="3768"/>
    <n v="2000"/>
    <n v="2000"/>
    <x v="0"/>
    <x v="1"/>
    <s v="GBP"/>
    <x v="3754"/>
    <x v="3770"/>
    <b v="0"/>
    <n v="20"/>
    <x v="0"/>
    <x v="40"/>
    <x v="31"/>
    <n v="100"/>
    <x v="1"/>
    <x v="35"/>
    <x v="3770"/>
    <x v="3754"/>
  </r>
  <r>
    <x v="3771"/>
    <x v="3766"/>
    <x v="3769"/>
    <n v="1000"/>
    <n v="1460"/>
    <x v="0"/>
    <x v="0"/>
    <s v="USD"/>
    <x v="3755"/>
    <x v="3771"/>
    <b v="0"/>
    <n v="38"/>
    <x v="0"/>
    <x v="40"/>
    <x v="2711"/>
    <n v="38.421052631578945"/>
    <x v="1"/>
    <x v="35"/>
    <x v="3771"/>
    <x v="3755"/>
  </r>
  <r>
    <x v="3772"/>
    <x v="3767"/>
    <x v="3770"/>
    <n v="5000"/>
    <n v="5510"/>
    <x v="0"/>
    <x v="0"/>
    <s v="USD"/>
    <x v="3756"/>
    <x v="3772"/>
    <b v="0"/>
    <n v="33"/>
    <x v="0"/>
    <x v="40"/>
    <x v="1097"/>
    <n v="166.96969696969697"/>
    <x v="1"/>
    <x v="35"/>
    <x v="3772"/>
    <x v="3756"/>
  </r>
  <r>
    <x v="3773"/>
    <x v="3768"/>
    <x v="3771"/>
    <n v="5000"/>
    <n v="5410"/>
    <x v="0"/>
    <x v="0"/>
    <s v="USD"/>
    <x v="3757"/>
    <x v="3773"/>
    <b v="0"/>
    <n v="57"/>
    <x v="0"/>
    <x v="40"/>
    <x v="2123"/>
    <n v="94.912280701754383"/>
    <x v="1"/>
    <x v="35"/>
    <x v="3773"/>
    <x v="3757"/>
  </r>
  <r>
    <x v="3774"/>
    <x v="3769"/>
    <x v="3772"/>
    <n v="2500"/>
    <n v="2500"/>
    <x v="0"/>
    <x v="5"/>
    <s v="CAD"/>
    <x v="3758"/>
    <x v="3774"/>
    <b v="0"/>
    <n v="25"/>
    <x v="0"/>
    <x v="40"/>
    <x v="31"/>
    <n v="100"/>
    <x v="1"/>
    <x v="35"/>
    <x v="3774"/>
    <x v="3758"/>
  </r>
  <r>
    <x v="3775"/>
    <x v="3770"/>
    <x v="3773"/>
    <n v="2000"/>
    <n v="2005"/>
    <x v="0"/>
    <x v="0"/>
    <s v="USD"/>
    <x v="3759"/>
    <x v="3775"/>
    <b v="0"/>
    <n v="14"/>
    <x v="0"/>
    <x v="40"/>
    <x v="598"/>
    <n v="143.21428571428572"/>
    <x v="1"/>
    <x v="35"/>
    <x v="3775"/>
    <x v="3759"/>
  </r>
  <r>
    <x v="3776"/>
    <x v="3771"/>
    <x v="3774"/>
    <n v="8000"/>
    <n v="8537"/>
    <x v="0"/>
    <x v="0"/>
    <s v="USD"/>
    <x v="3760"/>
    <x v="3776"/>
    <b v="0"/>
    <n v="94"/>
    <x v="0"/>
    <x v="40"/>
    <x v="2712"/>
    <n v="90.819148936170208"/>
    <x v="1"/>
    <x v="35"/>
    <x v="3776"/>
    <x v="3760"/>
  </r>
  <r>
    <x v="3777"/>
    <x v="3772"/>
    <x v="3775"/>
    <n v="2000"/>
    <n v="2864"/>
    <x v="0"/>
    <x v="0"/>
    <s v="USD"/>
    <x v="3761"/>
    <x v="3777"/>
    <b v="0"/>
    <n v="59"/>
    <x v="0"/>
    <x v="40"/>
    <x v="2713"/>
    <n v="48.542372881355931"/>
    <x v="1"/>
    <x v="35"/>
    <x v="3777"/>
    <x v="3761"/>
  </r>
  <r>
    <x v="3778"/>
    <x v="3773"/>
    <x v="3776"/>
    <n v="2400"/>
    <n v="2521"/>
    <x v="0"/>
    <x v="0"/>
    <s v="USD"/>
    <x v="3762"/>
    <x v="3778"/>
    <b v="0"/>
    <n v="36"/>
    <x v="0"/>
    <x v="40"/>
    <x v="2714"/>
    <n v="70.027777777777771"/>
    <x v="1"/>
    <x v="35"/>
    <x v="3778"/>
    <x v="3762"/>
  </r>
  <r>
    <x v="3779"/>
    <x v="3774"/>
    <x v="3777"/>
    <n v="15000"/>
    <n v="15597"/>
    <x v="0"/>
    <x v="0"/>
    <s v="USD"/>
    <x v="3763"/>
    <x v="3779"/>
    <b v="0"/>
    <n v="115"/>
    <x v="0"/>
    <x v="40"/>
    <x v="2715"/>
    <n v="135.62608695652173"/>
    <x v="1"/>
    <x v="35"/>
    <x v="3779"/>
    <x v="3763"/>
  </r>
  <r>
    <x v="3780"/>
    <x v="3775"/>
    <x v="3778"/>
    <n v="2500"/>
    <n v="3000"/>
    <x v="0"/>
    <x v="0"/>
    <s v="USD"/>
    <x v="3764"/>
    <x v="3780"/>
    <b v="0"/>
    <n v="30"/>
    <x v="0"/>
    <x v="40"/>
    <x v="43"/>
    <n v="100"/>
    <x v="1"/>
    <x v="35"/>
    <x v="3780"/>
    <x v="3764"/>
  </r>
  <r>
    <x v="3781"/>
    <x v="3776"/>
    <x v="3779"/>
    <n v="4500"/>
    <n v="4935"/>
    <x v="0"/>
    <x v="0"/>
    <s v="USD"/>
    <x v="3765"/>
    <x v="3781"/>
    <b v="0"/>
    <n v="52"/>
    <x v="0"/>
    <x v="40"/>
    <x v="2716"/>
    <n v="94.90384615384616"/>
    <x v="1"/>
    <x v="35"/>
    <x v="3781"/>
    <x v="3765"/>
  </r>
  <r>
    <x v="3782"/>
    <x v="3777"/>
    <x v="3780"/>
    <n v="2000"/>
    <n v="2035"/>
    <x v="0"/>
    <x v="1"/>
    <s v="GBP"/>
    <x v="3766"/>
    <x v="3782"/>
    <b v="0"/>
    <n v="27"/>
    <x v="0"/>
    <x v="40"/>
    <x v="1409"/>
    <n v="75.370370370370367"/>
    <x v="1"/>
    <x v="35"/>
    <x v="3782"/>
    <x v="3766"/>
  </r>
  <r>
    <x v="3783"/>
    <x v="3778"/>
    <x v="3781"/>
    <n v="1200"/>
    <n v="1547"/>
    <x v="0"/>
    <x v="0"/>
    <s v="USD"/>
    <x v="3767"/>
    <x v="3783"/>
    <b v="0"/>
    <n v="24"/>
    <x v="0"/>
    <x v="40"/>
    <x v="2717"/>
    <n v="64.458333333333329"/>
    <x v="1"/>
    <x v="35"/>
    <x v="3783"/>
    <x v="3767"/>
  </r>
  <r>
    <x v="3784"/>
    <x v="3779"/>
    <x v="3782"/>
    <n v="1000"/>
    <n v="1150"/>
    <x v="0"/>
    <x v="5"/>
    <s v="CAD"/>
    <x v="3768"/>
    <x v="3784"/>
    <b v="0"/>
    <n v="10"/>
    <x v="0"/>
    <x v="40"/>
    <x v="935"/>
    <n v="115"/>
    <x v="1"/>
    <x v="35"/>
    <x v="3784"/>
    <x v="3768"/>
  </r>
  <r>
    <x v="3785"/>
    <x v="3780"/>
    <x v="3783"/>
    <n v="2000"/>
    <n v="3015"/>
    <x v="0"/>
    <x v="1"/>
    <s v="GBP"/>
    <x v="3769"/>
    <x v="3785"/>
    <b v="0"/>
    <n v="30"/>
    <x v="0"/>
    <x v="40"/>
    <x v="2718"/>
    <n v="100.5"/>
    <x v="1"/>
    <x v="35"/>
    <x v="3785"/>
    <x v="3769"/>
  </r>
  <r>
    <x v="3786"/>
    <x v="3781"/>
    <x v="3784"/>
    <n v="6000"/>
    <n v="6658"/>
    <x v="0"/>
    <x v="0"/>
    <s v="USD"/>
    <x v="3770"/>
    <x v="3786"/>
    <b v="0"/>
    <n v="71"/>
    <x v="0"/>
    <x v="40"/>
    <x v="2719"/>
    <n v="93.774647887323937"/>
    <x v="1"/>
    <x v="35"/>
    <x v="3786"/>
    <x v="3770"/>
  </r>
  <r>
    <x v="3787"/>
    <x v="3782"/>
    <x v="3785"/>
    <n v="350"/>
    <n v="351"/>
    <x v="0"/>
    <x v="0"/>
    <s v="USD"/>
    <x v="3514"/>
    <x v="3787"/>
    <b v="0"/>
    <n v="10"/>
    <x v="0"/>
    <x v="40"/>
    <x v="2720"/>
    <n v="35.1"/>
    <x v="1"/>
    <x v="35"/>
    <x v="3787"/>
    <x v="3514"/>
  </r>
  <r>
    <x v="3788"/>
    <x v="3783"/>
    <x v="3786"/>
    <n v="75000"/>
    <n v="500"/>
    <x v="2"/>
    <x v="0"/>
    <s v="USD"/>
    <x v="3771"/>
    <x v="3788"/>
    <b v="0"/>
    <n v="1"/>
    <x v="1"/>
    <x v="40"/>
    <x v="886"/>
    <n v="500"/>
    <x v="1"/>
    <x v="35"/>
    <x v="3788"/>
    <x v="3771"/>
  </r>
  <r>
    <x v="3789"/>
    <x v="3784"/>
    <x v="3787"/>
    <n v="3550"/>
    <n v="116"/>
    <x v="2"/>
    <x v="1"/>
    <s v="GBP"/>
    <x v="3772"/>
    <x v="3789"/>
    <b v="0"/>
    <n v="4"/>
    <x v="1"/>
    <x v="40"/>
    <x v="2721"/>
    <n v="29"/>
    <x v="1"/>
    <x v="35"/>
    <x v="3789"/>
    <x v="3772"/>
  </r>
  <r>
    <x v="3790"/>
    <x v="3785"/>
    <x v="3788"/>
    <n v="15000"/>
    <n v="0"/>
    <x v="2"/>
    <x v="0"/>
    <s v="USD"/>
    <x v="3773"/>
    <x v="3790"/>
    <b v="0"/>
    <n v="0"/>
    <x v="1"/>
    <x v="40"/>
    <x v="109"/>
    <e v="#DIV/0!"/>
    <x v="1"/>
    <x v="35"/>
    <x v="3790"/>
    <x v="3773"/>
  </r>
  <r>
    <x v="3791"/>
    <x v="3786"/>
    <x v="3789"/>
    <n v="1500"/>
    <n v="0"/>
    <x v="2"/>
    <x v="0"/>
    <s v="USD"/>
    <x v="3774"/>
    <x v="3791"/>
    <b v="0"/>
    <n v="0"/>
    <x v="1"/>
    <x v="40"/>
    <x v="109"/>
    <e v="#DIV/0!"/>
    <x v="1"/>
    <x v="35"/>
    <x v="3791"/>
    <x v="3774"/>
  </r>
  <r>
    <x v="3792"/>
    <x v="3787"/>
    <x v="3790"/>
    <n v="12500"/>
    <n v="35"/>
    <x v="2"/>
    <x v="0"/>
    <s v="USD"/>
    <x v="3775"/>
    <x v="3792"/>
    <b v="0"/>
    <n v="2"/>
    <x v="1"/>
    <x v="40"/>
    <x v="1228"/>
    <n v="17.5"/>
    <x v="1"/>
    <x v="35"/>
    <x v="3792"/>
    <x v="3775"/>
  </r>
  <r>
    <x v="3793"/>
    <x v="3788"/>
    <x v="3791"/>
    <n v="7000"/>
    <n v="4176"/>
    <x v="2"/>
    <x v="0"/>
    <s v="USD"/>
    <x v="3776"/>
    <x v="3793"/>
    <b v="0"/>
    <n v="24"/>
    <x v="1"/>
    <x v="40"/>
    <x v="2722"/>
    <n v="174"/>
    <x v="1"/>
    <x v="35"/>
    <x v="3793"/>
    <x v="3776"/>
  </r>
  <r>
    <x v="3794"/>
    <x v="3789"/>
    <x v="3792"/>
    <n v="5000"/>
    <n v="50"/>
    <x v="2"/>
    <x v="1"/>
    <s v="GBP"/>
    <x v="3777"/>
    <x v="3794"/>
    <b v="0"/>
    <n v="1"/>
    <x v="1"/>
    <x v="40"/>
    <x v="460"/>
    <n v="50"/>
    <x v="1"/>
    <x v="35"/>
    <x v="3794"/>
    <x v="3777"/>
  </r>
  <r>
    <x v="3795"/>
    <x v="3790"/>
    <x v="3793"/>
    <n v="600"/>
    <n v="10"/>
    <x v="2"/>
    <x v="1"/>
    <s v="GBP"/>
    <x v="3778"/>
    <x v="3795"/>
    <b v="0"/>
    <n v="2"/>
    <x v="1"/>
    <x v="40"/>
    <x v="1312"/>
    <n v="5"/>
    <x v="1"/>
    <x v="35"/>
    <x v="3795"/>
    <x v="3778"/>
  </r>
  <r>
    <x v="3796"/>
    <x v="3791"/>
    <x v="3794"/>
    <n v="22500"/>
    <n v="1"/>
    <x v="2"/>
    <x v="0"/>
    <s v="USD"/>
    <x v="3779"/>
    <x v="3796"/>
    <b v="0"/>
    <n v="1"/>
    <x v="1"/>
    <x v="40"/>
    <x v="2723"/>
    <n v="1"/>
    <x v="1"/>
    <x v="35"/>
    <x v="3796"/>
    <x v="3779"/>
  </r>
  <r>
    <x v="3797"/>
    <x v="3792"/>
    <x v="3795"/>
    <n v="6000"/>
    <n v="5380"/>
    <x v="2"/>
    <x v="0"/>
    <s v="USD"/>
    <x v="3780"/>
    <x v="3797"/>
    <b v="0"/>
    <n v="37"/>
    <x v="1"/>
    <x v="40"/>
    <x v="2724"/>
    <n v="145.40540540540542"/>
    <x v="1"/>
    <x v="35"/>
    <x v="3797"/>
    <x v="3780"/>
  </r>
  <r>
    <x v="3798"/>
    <x v="3793"/>
    <x v="3796"/>
    <n v="70000"/>
    <n v="1025"/>
    <x v="2"/>
    <x v="0"/>
    <s v="USD"/>
    <x v="3781"/>
    <x v="3798"/>
    <b v="0"/>
    <n v="5"/>
    <x v="1"/>
    <x v="40"/>
    <x v="2725"/>
    <n v="205"/>
    <x v="1"/>
    <x v="35"/>
    <x v="3798"/>
    <x v="3781"/>
  </r>
  <r>
    <x v="3799"/>
    <x v="3794"/>
    <x v="3797"/>
    <n v="10000"/>
    <n v="402"/>
    <x v="2"/>
    <x v="0"/>
    <s v="USD"/>
    <x v="3782"/>
    <x v="3799"/>
    <b v="0"/>
    <n v="4"/>
    <x v="1"/>
    <x v="40"/>
    <x v="2726"/>
    <n v="100.5"/>
    <x v="1"/>
    <x v="35"/>
    <x v="3799"/>
    <x v="3782"/>
  </r>
  <r>
    <x v="3800"/>
    <x v="3795"/>
    <x v="3798"/>
    <n v="22000"/>
    <n v="881"/>
    <x v="2"/>
    <x v="0"/>
    <s v="USD"/>
    <x v="3783"/>
    <x v="3800"/>
    <b v="0"/>
    <n v="16"/>
    <x v="1"/>
    <x v="40"/>
    <x v="2727"/>
    <n v="55.0625"/>
    <x v="1"/>
    <x v="35"/>
    <x v="3800"/>
    <x v="3783"/>
  </r>
  <r>
    <x v="3801"/>
    <x v="3796"/>
    <x v="3799"/>
    <n v="5000"/>
    <n v="426"/>
    <x v="2"/>
    <x v="0"/>
    <s v="USD"/>
    <x v="3784"/>
    <x v="3801"/>
    <b v="0"/>
    <n v="9"/>
    <x v="1"/>
    <x v="40"/>
    <x v="2728"/>
    <n v="47.333333333333336"/>
    <x v="1"/>
    <x v="35"/>
    <x v="3801"/>
    <x v="3784"/>
  </r>
  <r>
    <x v="3802"/>
    <x v="3797"/>
    <x v="3800"/>
    <n v="3000"/>
    <n v="0"/>
    <x v="2"/>
    <x v="0"/>
    <s v="USD"/>
    <x v="3785"/>
    <x v="3802"/>
    <b v="0"/>
    <n v="0"/>
    <x v="1"/>
    <x v="40"/>
    <x v="109"/>
    <e v="#DIV/0!"/>
    <x v="1"/>
    <x v="35"/>
    <x v="3802"/>
    <x v="3785"/>
  </r>
  <r>
    <x v="3803"/>
    <x v="3798"/>
    <x v="3801"/>
    <n v="12000"/>
    <n v="2358"/>
    <x v="2"/>
    <x v="0"/>
    <s v="USD"/>
    <x v="3786"/>
    <x v="3803"/>
    <b v="0"/>
    <n v="40"/>
    <x v="1"/>
    <x v="40"/>
    <x v="2729"/>
    <n v="58.95"/>
    <x v="1"/>
    <x v="35"/>
    <x v="3803"/>
    <x v="3786"/>
  </r>
  <r>
    <x v="3804"/>
    <x v="3799"/>
    <x v="3802"/>
    <n v="8000"/>
    <n v="0"/>
    <x v="2"/>
    <x v="0"/>
    <s v="USD"/>
    <x v="3787"/>
    <x v="3804"/>
    <b v="0"/>
    <n v="0"/>
    <x v="1"/>
    <x v="40"/>
    <x v="109"/>
    <e v="#DIV/0!"/>
    <x v="1"/>
    <x v="35"/>
    <x v="3804"/>
    <x v="3787"/>
  </r>
  <r>
    <x v="3805"/>
    <x v="3800"/>
    <x v="3803"/>
    <n v="150000"/>
    <n v="3"/>
    <x v="2"/>
    <x v="0"/>
    <s v="USD"/>
    <x v="3788"/>
    <x v="3805"/>
    <b v="0"/>
    <n v="2"/>
    <x v="1"/>
    <x v="40"/>
    <x v="133"/>
    <n v="1.5"/>
    <x v="1"/>
    <x v="35"/>
    <x v="3805"/>
    <x v="3788"/>
  </r>
  <r>
    <x v="3806"/>
    <x v="3801"/>
    <x v="3804"/>
    <n v="7500"/>
    <n v="5"/>
    <x v="2"/>
    <x v="2"/>
    <s v="AUD"/>
    <x v="3789"/>
    <x v="3806"/>
    <b v="0"/>
    <n v="1"/>
    <x v="1"/>
    <x v="40"/>
    <x v="2730"/>
    <n v="5"/>
    <x v="1"/>
    <x v="35"/>
    <x v="3806"/>
    <x v="3789"/>
  </r>
  <r>
    <x v="3807"/>
    <x v="3802"/>
    <x v="3805"/>
    <n v="1500"/>
    <n v="455"/>
    <x v="2"/>
    <x v="0"/>
    <s v="USD"/>
    <x v="3790"/>
    <x v="3807"/>
    <b v="0"/>
    <n v="9"/>
    <x v="1"/>
    <x v="40"/>
    <x v="2731"/>
    <n v="50.555555555555557"/>
    <x v="1"/>
    <x v="35"/>
    <x v="3807"/>
    <x v="3790"/>
  </r>
  <r>
    <x v="3808"/>
    <x v="3803"/>
    <x v="3806"/>
    <n v="1000"/>
    <n v="1000"/>
    <x v="0"/>
    <x v="1"/>
    <s v="GBP"/>
    <x v="3791"/>
    <x v="3808"/>
    <b v="0"/>
    <n v="24"/>
    <x v="0"/>
    <x v="6"/>
    <x v="31"/>
    <n v="41.666666666666664"/>
    <x v="1"/>
    <x v="6"/>
    <x v="3808"/>
    <x v="3791"/>
  </r>
  <r>
    <x v="3809"/>
    <x v="3804"/>
    <x v="3807"/>
    <n v="2000"/>
    <n v="2025"/>
    <x v="0"/>
    <x v="1"/>
    <s v="GBP"/>
    <x v="3792"/>
    <x v="3809"/>
    <b v="0"/>
    <n v="38"/>
    <x v="0"/>
    <x v="6"/>
    <x v="982"/>
    <n v="53.289473684210527"/>
    <x v="1"/>
    <x v="6"/>
    <x v="3809"/>
    <x v="3792"/>
  </r>
  <r>
    <x v="3810"/>
    <x v="3805"/>
    <x v="3808"/>
    <n v="1500"/>
    <n v="1826"/>
    <x v="0"/>
    <x v="0"/>
    <s v="USD"/>
    <x v="3793"/>
    <x v="3810"/>
    <b v="0"/>
    <n v="26"/>
    <x v="0"/>
    <x v="6"/>
    <x v="2732"/>
    <n v="70.230769230769226"/>
    <x v="1"/>
    <x v="6"/>
    <x v="3810"/>
    <x v="3793"/>
  </r>
  <r>
    <x v="3811"/>
    <x v="3806"/>
    <x v="3809"/>
    <n v="250"/>
    <n v="825"/>
    <x v="0"/>
    <x v="1"/>
    <s v="GBP"/>
    <x v="3794"/>
    <x v="3811"/>
    <b v="0"/>
    <n v="19"/>
    <x v="0"/>
    <x v="6"/>
    <x v="2733"/>
    <n v="43.421052631578945"/>
    <x v="1"/>
    <x v="6"/>
    <x v="3811"/>
    <x v="3794"/>
  </r>
  <r>
    <x v="3812"/>
    <x v="3807"/>
    <x v="3810"/>
    <n v="2000"/>
    <n v="2191"/>
    <x v="0"/>
    <x v="5"/>
    <s v="CAD"/>
    <x v="2551"/>
    <x v="3812"/>
    <b v="0"/>
    <n v="11"/>
    <x v="0"/>
    <x v="6"/>
    <x v="1708"/>
    <n v="199.18181818181819"/>
    <x v="1"/>
    <x v="6"/>
    <x v="3812"/>
    <x v="2551"/>
  </r>
  <r>
    <x v="3813"/>
    <x v="3808"/>
    <x v="3811"/>
    <n v="2100"/>
    <n v="2119.9899999999998"/>
    <x v="0"/>
    <x v="0"/>
    <s v="USD"/>
    <x v="3795"/>
    <x v="3813"/>
    <b v="0"/>
    <n v="27"/>
    <x v="0"/>
    <x v="6"/>
    <x v="2734"/>
    <n v="78.518148148148143"/>
    <x v="1"/>
    <x v="6"/>
    <x v="3813"/>
    <x v="3795"/>
  </r>
  <r>
    <x v="3814"/>
    <x v="3809"/>
    <x v="3812"/>
    <n v="1500"/>
    <n v="2102"/>
    <x v="0"/>
    <x v="0"/>
    <s v="USD"/>
    <x v="3532"/>
    <x v="3814"/>
    <b v="0"/>
    <n v="34"/>
    <x v="0"/>
    <x v="6"/>
    <x v="2735"/>
    <n v="61.823529411764703"/>
    <x v="1"/>
    <x v="6"/>
    <x v="3814"/>
    <x v="3532"/>
  </r>
  <r>
    <x v="3815"/>
    <x v="3810"/>
    <x v="3813"/>
    <n v="1000"/>
    <n v="1000.01"/>
    <x v="0"/>
    <x v="1"/>
    <s v="GBP"/>
    <x v="3796"/>
    <x v="3815"/>
    <b v="0"/>
    <n v="20"/>
    <x v="0"/>
    <x v="6"/>
    <x v="2736"/>
    <n v="50.000500000000002"/>
    <x v="1"/>
    <x v="6"/>
    <x v="3815"/>
    <x v="3796"/>
  </r>
  <r>
    <x v="3816"/>
    <x v="3811"/>
    <x v="3814"/>
    <n v="1500"/>
    <n v="1788.57"/>
    <x v="0"/>
    <x v="0"/>
    <s v="USD"/>
    <x v="3797"/>
    <x v="3816"/>
    <b v="0"/>
    <n v="37"/>
    <x v="0"/>
    <x v="6"/>
    <x v="2737"/>
    <n v="48.339729729729726"/>
    <x v="1"/>
    <x v="6"/>
    <x v="3816"/>
    <x v="3797"/>
  </r>
  <r>
    <x v="3817"/>
    <x v="3812"/>
    <x v="3815"/>
    <n v="2000"/>
    <n v="2145"/>
    <x v="0"/>
    <x v="0"/>
    <s v="USD"/>
    <x v="3798"/>
    <x v="3817"/>
    <b v="0"/>
    <n v="20"/>
    <x v="0"/>
    <x v="6"/>
    <x v="75"/>
    <n v="107.25"/>
    <x v="1"/>
    <x v="6"/>
    <x v="3817"/>
    <x v="3798"/>
  </r>
  <r>
    <x v="3818"/>
    <x v="3813"/>
    <x v="3816"/>
    <n v="250"/>
    <n v="570"/>
    <x v="0"/>
    <x v="0"/>
    <s v="USD"/>
    <x v="3799"/>
    <x v="3818"/>
    <b v="0"/>
    <n v="10"/>
    <x v="0"/>
    <x v="6"/>
    <x v="2738"/>
    <n v="57"/>
    <x v="1"/>
    <x v="6"/>
    <x v="3818"/>
    <x v="3799"/>
  </r>
  <r>
    <x v="3819"/>
    <x v="3814"/>
    <x v="3705"/>
    <n v="1000"/>
    <n v="1064"/>
    <x v="0"/>
    <x v="0"/>
    <s v="USD"/>
    <x v="3800"/>
    <x v="3819"/>
    <b v="0"/>
    <n v="26"/>
    <x v="0"/>
    <x v="6"/>
    <x v="201"/>
    <n v="40.92307692307692"/>
    <x v="1"/>
    <x v="6"/>
    <x v="3819"/>
    <x v="3800"/>
  </r>
  <r>
    <x v="3820"/>
    <x v="3815"/>
    <x v="3817"/>
    <n v="300"/>
    <n v="430"/>
    <x v="0"/>
    <x v="1"/>
    <s v="GBP"/>
    <x v="3801"/>
    <x v="3820"/>
    <b v="0"/>
    <n v="20"/>
    <x v="0"/>
    <x v="6"/>
    <x v="2255"/>
    <n v="21.5"/>
    <x v="1"/>
    <x v="6"/>
    <x v="3820"/>
    <x v="3801"/>
  </r>
  <r>
    <x v="3821"/>
    <x v="3816"/>
    <x v="3818"/>
    <n v="3500"/>
    <n v="3659"/>
    <x v="0"/>
    <x v="0"/>
    <s v="USD"/>
    <x v="3802"/>
    <x v="3821"/>
    <b v="0"/>
    <n v="46"/>
    <x v="0"/>
    <x v="6"/>
    <x v="2739"/>
    <n v="79.543478260869563"/>
    <x v="1"/>
    <x v="6"/>
    <x v="3821"/>
    <x v="3802"/>
  </r>
  <r>
    <x v="3822"/>
    <x v="3817"/>
    <x v="3819"/>
    <n v="5000"/>
    <n v="5501"/>
    <x v="0"/>
    <x v="12"/>
    <s v="EUR"/>
    <x v="3803"/>
    <x v="3822"/>
    <b v="0"/>
    <n v="76"/>
    <x v="0"/>
    <x v="6"/>
    <x v="2740"/>
    <n v="72.381578947368425"/>
    <x v="1"/>
    <x v="6"/>
    <x v="3822"/>
    <x v="3803"/>
  </r>
  <r>
    <x v="3823"/>
    <x v="3818"/>
    <x v="3820"/>
    <n v="2500"/>
    <n v="2650"/>
    <x v="0"/>
    <x v="0"/>
    <s v="USD"/>
    <x v="3804"/>
    <x v="3823"/>
    <b v="0"/>
    <n v="41"/>
    <x v="0"/>
    <x v="6"/>
    <x v="938"/>
    <n v="64.634146341463421"/>
    <x v="1"/>
    <x v="6"/>
    <x v="3823"/>
    <x v="3804"/>
  </r>
  <r>
    <x v="3824"/>
    <x v="3819"/>
    <x v="3821"/>
    <n v="250"/>
    <n v="270"/>
    <x v="0"/>
    <x v="1"/>
    <s v="GBP"/>
    <x v="3805"/>
    <x v="3824"/>
    <b v="0"/>
    <n v="7"/>
    <x v="0"/>
    <x v="6"/>
    <x v="1277"/>
    <n v="38.571428571428569"/>
    <x v="1"/>
    <x v="6"/>
    <x v="3824"/>
    <x v="3805"/>
  </r>
  <r>
    <x v="3825"/>
    <x v="3820"/>
    <x v="3822"/>
    <n v="5000"/>
    <n v="5271"/>
    <x v="0"/>
    <x v="0"/>
    <s v="USD"/>
    <x v="3806"/>
    <x v="3825"/>
    <b v="0"/>
    <n v="49"/>
    <x v="0"/>
    <x v="6"/>
    <x v="2741"/>
    <n v="107.57142857142857"/>
    <x v="1"/>
    <x v="6"/>
    <x v="3825"/>
    <x v="3806"/>
  </r>
  <r>
    <x v="3826"/>
    <x v="3821"/>
    <x v="3823"/>
    <n v="600"/>
    <n v="715"/>
    <x v="0"/>
    <x v="1"/>
    <s v="GBP"/>
    <x v="3807"/>
    <x v="3826"/>
    <b v="0"/>
    <n v="26"/>
    <x v="0"/>
    <x v="6"/>
    <x v="650"/>
    <n v="27.5"/>
    <x v="1"/>
    <x v="6"/>
    <x v="3826"/>
    <x v="3807"/>
  </r>
  <r>
    <x v="3827"/>
    <x v="3822"/>
    <x v="3824"/>
    <n v="3000"/>
    <n v="4580"/>
    <x v="0"/>
    <x v="1"/>
    <s v="GBP"/>
    <x v="3808"/>
    <x v="3827"/>
    <b v="0"/>
    <n v="65"/>
    <x v="0"/>
    <x v="6"/>
    <x v="2742"/>
    <n v="70.461538461538467"/>
    <x v="1"/>
    <x v="6"/>
    <x v="3827"/>
    <x v="3808"/>
  </r>
  <r>
    <x v="3828"/>
    <x v="3823"/>
    <x v="3825"/>
    <n v="5000"/>
    <n v="5000"/>
    <x v="0"/>
    <x v="0"/>
    <s v="USD"/>
    <x v="3809"/>
    <x v="3828"/>
    <b v="0"/>
    <n v="28"/>
    <x v="0"/>
    <x v="6"/>
    <x v="31"/>
    <n v="178.57142857142858"/>
    <x v="1"/>
    <x v="6"/>
    <x v="3828"/>
    <x v="3809"/>
  </r>
  <r>
    <x v="3829"/>
    <x v="3824"/>
    <x v="3826"/>
    <n v="500"/>
    <n v="501"/>
    <x v="0"/>
    <x v="0"/>
    <s v="USD"/>
    <x v="3810"/>
    <x v="3829"/>
    <b v="0"/>
    <n v="8"/>
    <x v="0"/>
    <x v="6"/>
    <x v="20"/>
    <n v="62.625"/>
    <x v="1"/>
    <x v="6"/>
    <x v="3829"/>
    <x v="3810"/>
  </r>
  <r>
    <x v="3830"/>
    <x v="3825"/>
    <x v="3827"/>
    <n v="100"/>
    <n v="225"/>
    <x v="0"/>
    <x v="0"/>
    <s v="USD"/>
    <x v="3811"/>
    <x v="3830"/>
    <b v="0"/>
    <n v="3"/>
    <x v="0"/>
    <x v="6"/>
    <x v="2743"/>
    <n v="75"/>
    <x v="1"/>
    <x v="6"/>
    <x v="3830"/>
    <x v="3811"/>
  </r>
  <r>
    <x v="3831"/>
    <x v="3826"/>
    <x v="3828"/>
    <n v="500"/>
    <n v="530.11"/>
    <x v="0"/>
    <x v="0"/>
    <s v="USD"/>
    <x v="3812"/>
    <x v="3831"/>
    <b v="0"/>
    <n v="9"/>
    <x v="0"/>
    <x v="6"/>
    <x v="2744"/>
    <n v="58.901111111111113"/>
    <x v="1"/>
    <x v="6"/>
    <x v="3831"/>
    <x v="3812"/>
  </r>
  <r>
    <x v="3832"/>
    <x v="3827"/>
    <x v="3829"/>
    <n v="1200"/>
    <n v="1256"/>
    <x v="0"/>
    <x v="0"/>
    <s v="USD"/>
    <x v="3813"/>
    <x v="3832"/>
    <b v="0"/>
    <n v="9"/>
    <x v="0"/>
    <x v="6"/>
    <x v="436"/>
    <n v="139.55555555555554"/>
    <x v="1"/>
    <x v="6"/>
    <x v="3832"/>
    <x v="3813"/>
  </r>
  <r>
    <x v="3833"/>
    <x v="3828"/>
    <x v="3830"/>
    <n v="1200"/>
    <n v="1400"/>
    <x v="0"/>
    <x v="5"/>
    <s v="CAD"/>
    <x v="3814"/>
    <x v="3833"/>
    <b v="0"/>
    <n v="20"/>
    <x v="0"/>
    <x v="6"/>
    <x v="988"/>
    <n v="70"/>
    <x v="1"/>
    <x v="6"/>
    <x v="3833"/>
    <x v="3814"/>
  </r>
  <r>
    <x v="3834"/>
    <x v="3829"/>
    <x v="3831"/>
    <n v="3000"/>
    <n v="3271"/>
    <x v="0"/>
    <x v="1"/>
    <s v="GBP"/>
    <x v="3815"/>
    <x v="3834"/>
    <b v="0"/>
    <n v="57"/>
    <x v="0"/>
    <x v="6"/>
    <x v="2745"/>
    <n v="57.385964912280699"/>
    <x v="1"/>
    <x v="6"/>
    <x v="3834"/>
    <x v="3815"/>
  </r>
  <r>
    <x v="3835"/>
    <x v="3830"/>
    <x v="3832"/>
    <n v="200"/>
    <n v="320"/>
    <x v="0"/>
    <x v="1"/>
    <s v="GBP"/>
    <x v="3816"/>
    <x v="3835"/>
    <b v="0"/>
    <n v="8"/>
    <x v="0"/>
    <x v="6"/>
    <x v="583"/>
    <n v="40"/>
    <x v="1"/>
    <x v="6"/>
    <x v="3835"/>
    <x v="3816"/>
  </r>
  <r>
    <x v="3836"/>
    <x v="3831"/>
    <x v="3833"/>
    <n v="800"/>
    <n v="900"/>
    <x v="0"/>
    <x v="0"/>
    <s v="USD"/>
    <x v="3817"/>
    <x v="3836"/>
    <b v="0"/>
    <n v="14"/>
    <x v="0"/>
    <x v="6"/>
    <x v="2460"/>
    <n v="64.285714285714292"/>
    <x v="1"/>
    <x v="6"/>
    <x v="3836"/>
    <x v="3817"/>
  </r>
  <r>
    <x v="3837"/>
    <x v="3832"/>
    <x v="3834"/>
    <n v="2000"/>
    <n v="2042"/>
    <x v="0"/>
    <x v="1"/>
    <s v="GBP"/>
    <x v="3818"/>
    <x v="3837"/>
    <b v="0"/>
    <n v="17"/>
    <x v="0"/>
    <x v="6"/>
    <x v="426"/>
    <n v="120.11764705882354"/>
    <x v="1"/>
    <x v="6"/>
    <x v="3837"/>
    <x v="3818"/>
  </r>
  <r>
    <x v="3838"/>
    <x v="3833"/>
    <x v="3835"/>
    <n v="100000"/>
    <n v="100824"/>
    <x v="0"/>
    <x v="11"/>
    <s v="SEK"/>
    <x v="3819"/>
    <x v="3838"/>
    <b v="0"/>
    <n v="100"/>
    <x v="0"/>
    <x v="6"/>
    <x v="2746"/>
    <n v="1008.24"/>
    <x v="1"/>
    <x v="6"/>
    <x v="3838"/>
    <x v="3819"/>
  </r>
  <r>
    <x v="3839"/>
    <x v="3834"/>
    <x v="3836"/>
    <n v="2000"/>
    <n v="2025"/>
    <x v="0"/>
    <x v="0"/>
    <s v="USD"/>
    <x v="3820"/>
    <x v="3839"/>
    <b v="0"/>
    <n v="32"/>
    <x v="0"/>
    <x v="6"/>
    <x v="982"/>
    <n v="63.28125"/>
    <x v="1"/>
    <x v="6"/>
    <x v="3839"/>
    <x v="3820"/>
  </r>
  <r>
    <x v="3840"/>
    <x v="3835"/>
    <x v="3837"/>
    <n v="1"/>
    <n v="65"/>
    <x v="0"/>
    <x v="1"/>
    <s v="GBP"/>
    <x v="3821"/>
    <x v="3840"/>
    <b v="0"/>
    <n v="3"/>
    <x v="0"/>
    <x v="6"/>
    <x v="2747"/>
    <n v="21.666666666666668"/>
    <x v="1"/>
    <x v="6"/>
    <x v="3840"/>
    <x v="3821"/>
  </r>
  <r>
    <x v="3841"/>
    <x v="3836"/>
    <x v="3838"/>
    <n v="10000"/>
    <n v="872"/>
    <x v="2"/>
    <x v="0"/>
    <s v="USD"/>
    <x v="3822"/>
    <x v="3841"/>
    <b v="1"/>
    <n v="34"/>
    <x v="1"/>
    <x v="6"/>
    <x v="2748"/>
    <n v="25.647058823529413"/>
    <x v="1"/>
    <x v="6"/>
    <x v="3841"/>
    <x v="3822"/>
  </r>
  <r>
    <x v="3842"/>
    <x v="3837"/>
    <x v="3839"/>
    <n v="5000"/>
    <n v="1097"/>
    <x v="2"/>
    <x v="1"/>
    <s v="GBP"/>
    <x v="3823"/>
    <x v="3842"/>
    <b v="1"/>
    <n v="23"/>
    <x v="1"/>
    <x v="6"/>
    <x v="2749"/>
    <n v="47.695652173913047"/>
    <x v="1"/>
    <x v="6"/>
    <x v="3842"/>
    <x v="3823"/>
  </r>
  <r>
    <x v="3843"/>
    <x v="3838"/>
    <x v="3840"/>
    <n v="5000"/>
    <n v="1065"/>
    <x v="2"/>
    <x v="0"/>
    <s v="USD"/>
    <x v="3824"/>
    <x v="3843"/>
    <b v="1"/>
    <n v="19"/>
    <x v="1"/>
    <x v="6"/>
    <x v="2750"/>
    <n v="56.05263157894737"/>
    <x v="1"/>
    <x v="6"/>
    <x v="3843"/>
    <x v="3824"/>
  </r>
  <r>
    <x v="3844"/>
    <x v="3839"/>
    <x v="3841"/>
    <n v="9800"/>
    <n v="4066"/>
    <x v="2"/>
    <x v="0"/>
    <s v="USD"/>
    <x v="3825"/>
    <x v="3844"/>
    <b v="1"/>
    <n v="50"/>
    <x v="1"/>
    <x v="6"/>
    <x v="2751"/>
    <n v="81.319999999999993"/>
    <x v="1"/>
    <x v="6"/>
    <x v="3844"/>
    <x v="3825"/>
  </r>
  <r>
    <x v="3845"/>
    <x v="3840"/>
    <x v="3842"/>
    <n v="40000"/>
    <n v="842"/>
    <x v="2"/>
    <x v="0"/>
    <s v="USD"/>
    <x v="3826"/>
    <x v="3845"/>
    <b v="1"/>
    <n v="12"/>
    <x v="1"/>
    <x v="6"/>
    <x v="2752"/>
    <n v="70.166666666666671"/>
    <x v="1"/>
    <x v="6"/>
    <x v="3845"/>
    <x v="3826"/>
  </r>
  <r>
    <x v="3846"/>
    <x v="3841"/>
    <x v="3843"/>
    <n v="7000"/>
    <n v="189"/>
    <x v="2"/>
    <x v="0"/>
    <s v="USD"/>
    <x v="3827"/>
    <x v="3846"/>
    <b v="1"/>
    <n v="8"/>
    <x v="1"/>
    <x v="6"/>
    <x v="837"/>
    <n v="23.625"/>
    <x v="1"/>
    <x v="6"/>
    <x v="3846"/>
    <x v="3827"/>
  </r>
  <r>
    <x v="3847"/>
    <x v="3842"/>
    <x v="3844"/>
    <n v="10500"/>
    <n v="1697"/>
    <x v="2"/>
    <x v="0"/>
    <s v="USD"/>
    <x v="3828"/>
    <x v="3847"/>
    <b v="1"/>
    <n v="9"/>
    <x v="1"/>
    <x v="6"/>
    <x v="2753"/>
    <n v="188.55555555555554"/>
    <x v="1"/>
    <x v="6"/>
    <x v="3847"/>
    <x v="3828"/>
  </r>
  <r>
    <x v="3848"/>
    <x v="3843"/>
    <x v="3845"/>
    <n v="13000"/>
    <n v="2129"/>
    <x v="2"/>
    <x v="0"/>
    <s v="USD"/>
    <x v="3829"/>
    <x v="3848"/>
    <b v="1"/>
    <n v="43"/>
    <x v="1"/>
    <x v="6"/>
    <x v="2754"/>
    <n v="49.511627906976742"/>
    <x v="1"/>
    <x v="6"/>
    <x v="3848"/>
    <x v="3829"/>
  </r>
  <r>
    <x v="3849"/>
    <x v="3844"/>
    <x v="3846"/>
    <n v="30000"/>
    <n v="2113"/>
    <x v="2"/>
    <x v="12"/>
    <s v="EUR"/>
    <x v="3830"/>
    <x v="3849"/>
    <b v="1"/>
    <n v="28"/>
    <x v="1"/>
    <x v="6"/>
    <x v="2755"/>
    <n v="75.464285714285708"/>
    <x v="1"/>
    <x v="6"/>
    <x v="3849"/>
    <x v="3830"/>
  </r>
  <r>
    <x v="3850"/>
    <x v="3845"/>
    <x v="3847"/>
    <n v="1000"/>
    <n v="38"/>
    <x v="2"/>
    <x v="0"/>
    <s v="USD"/>
    <x v="3831"/>
    <x v="3850"/>
    <b v="1"/>
    <n v="4"/>
    <x v="1"/>
    <x v="6"/>
    <x v="2756"/>
    <n v="9.5"/>
    <x v="1"/>
    <x v="6"/>
    <x v="3850"/>
    <x v="3831"/>
  </r>
  <r>
    <x v="3851"/>
    <x v="3846"/>
    <x v="3848"/>
    <n v="2500"/>
    <n v="852"/>
    <x v="2"/>
    <x v="1"/>
    <s v="GBP"/>
    <x v="3832"/>
    <x v="3851"/>
    <b v="1"/>
    <n v="24"/>
    <x v="1"/>
    <x v="6"/>
    <x v="2757"/>
    <n v="35.5"/>
    <x v="1"/>
    <x v="6"/>
    <x v="3851"/>
    <x v="3832"/>
  </r>
  <r>
    <x v="3852"/>
    <x v="3847"/>
    <x v="3849"/>
    <n v="10000"/>
    <n v="20"/>
    <x v="2"/>
    <x v="0"/>
    <s v="USD"/>
    <x v="3833"/>
    <x v="3852"/>
    <b v="0"/>
    <n v="2"/>
    <x v="1"/>
    <x v="6"/>
    <x v="418"/>
    <n v="10"/>
    <x v="1"/>
    <x v="6"/>
    <x v="3852"/>
    <x v="3833"/>
  </r>
  <r>
    <x v="3853"/>
    <x v="3848"/>
    <x v="3850"/>
    <n v="100000"/>
    <n v="26"/>
    <x v="2"/>
    <x v="0"/>
    <s v="USD"/>
    <x v="3834"/>
    <x v="3853"/>
    <b v="0"/>
    <n v="2"/>
    <x v="1"/>
    <x v="6"/>
    <x v="2758"/>
    <n v="13"/>
    <x v="1"/>
    <x v="6"/>
    <x v="3853"/>
    <x v="3834"/>
  </r>
  <r>
    <x v="3854"/>
    <x v="3849"/>
    <x v="3851"/>
    <n v="11000"/>
    <n v="1788"/>
    <x v="2"/>
    <x v="0"/>
    <s v="USD"/>
    <x v="3835"/>
    <x v="3854"/>
    <b v="0"/>
    <n v="20"/>
    <x v="1"/>
    <x v="6"/>
    <x v="2759"/>
    <n v="89.4"/>
    <x v="1"/>
    <x v="6"/>
    <x v="3854"/>
    <x v="3835"/>
  </r>
  <r>
    <x v="3855"/>
    <x v="3850"/>
    <x v="3852"/>
    <n v="1000"/>
    <n v="25"/>
    <x v="2"/>
    <x v="0"/>
    <s v="USD"/>
    <x v="3836"/>
    <x v="3855"/>
    <b v="0"/>
    <n v="1"/>
    <x v="1"/>
    <x v="6"/>
    <x v="453"/>
    <n v="25"/>
    <x v="1"/>
    <x v="6"/>
    <x v="3855"/>
    <x v="3836"/>
  </r>
  <r>
    <x v="3856"/>
    <x v="3851"/>
    <x v="3853"/>
    <n v="5000"/>
    <n v="1"/>
    <x v="2"/>
    <x v="0"/>
    <s v="USD"/>
    <x v="3837"/>
    <x v="3856"/>
    <b v="0"/>
    <n v="1"/>
    <x v="1"/>
    <x v="6"/>
    <x v="459"/>
    <n v="1"/>
    <x v="1"/>
    <x v="6"/>
    <x v="3856"/>
    <x v="3837"/>
  </r>
  <r>
    <x v="3857"/>
    <x v="3852"/>
    <x v="3854"/>
    <n v="5000"/>
    <n v="260"/>
    <x v="2"/>
    <x v="0"/>
    <s v="USD"/>
    <x v="3838"/>
    <x v="3857"/>
    <b v="0"/>
    <n v="4"/>
    <x v="1"/>
    <x v="6"/>
    <x v="2760"/>
    <n v="65"/>
    <x v="1"/>
    <x v="6"/>
    <x v="3857"/>
    <x v="3838"/>
  </r>
  <r>
    <x v="3858"/>
    <x v="3853"/>
    <x v="3855"/>
    <n v="500"/>
    <n v="10"/>
    <x v="2"/>
    <x v="1"/>
    <s v="GBP"/>
    <x v="3839"/>
    <x v="3858"/>
    <b v="0"/>
    <n v="1"/>
    <x v="1"/>
    <x v="6"/>
    <x v="172"/>
    <n v="10"/>
    <x v="1"/>
    <x v="6"/>
    <x v="3858"/>
    <x v="3839"/>
  </r>
  <r>
    <x v="3859"/>
    <x v="3854"/>
    <x v="3856"/>
    <n v="2500"/>
    <n v="1"/>
    <x v="2"/>
    <x v="0"/>
    <s v="USD"/>
    <x v="3840"/>
    <x v="3859"/>
    <b v="0"/>
    <n v="1"/>
    <x v="1"/>
    <x v="6"/>
    <x v="167"/>
    <n v="1"/>
    <x v="1"/>
    <x v="6"/>
    <x v="3859"/>
    <x v="3840"/>
  </r>
  <r>
    <x v="3860"/>
    <x v="3855"/>
    <x v="3857"/>
    <n v="6000"/>
    <n v="1060"/>
    <x v="2"/>
    <x v="0"/>
    <s v="USD"/>
    <x v="3841"/>
    <x v="3860"/>
    <b v="0"/>
    <n v="13"/>
    <x v="1"/>
    <x v="6"/>
    <x v="2761"/>
    <n v="81.538461538461533"/>
    <x v="1"/>
    <x v="6"/>
    <x v="3860"/>
    <x v="3841"/>
  </r>
  <r>
    <x v="3861"/>
    <x v="3856"/>
    <x v="3858"/>
    <n v="2000"/>
    <n v="100"/>
    <x v="2"/>
    <x v="0"/>
    <s v="USD"/>
    <x v="3842"/>
    <x v="3861"/>
    <b v="0"/>
    <n v="1"/>
    <x v="1"/>
    <x v="6"/>
    <x v="152"/>
    <n v="100"/>
    <x v="1"/>
    <x v="6"/>
    <x v="3861"/>
    <x v="3842"/>
  </r>
  <r>
    <x v="3862"/>
    <x v="3857"/>
    <x v="3859"/>
    <n v="7500"/>
    <n v="1"/>
    <x v="2"/>
    <x v="0"/>
    <s v="USD"/>
    <x v="3843"/>
    <x v="3862"/>
    <b v="0"/>
    <n v="1"/>
    <x v="1"/>
    <x v="6"/>
    <x v="473"/>
    <n v="1"/>
    <x v="1"/>
    <x v="6"/>
    <x v="3862"/>
    <x v="3843"/>
  </r>
  <r>
    <x v="3863"/>
    <x v="3858"/>
    <x v="3860"/>
    <n v="6000"/>
    <n v="0"/>
    <x v="2"/>
    <x v="0"/>
    <s v="USD"/>
    <x v="3844"/>
    <x v="3863"/>
    <b v="0"/>
    <n v="0"/>
    <x v="1"/>
    <x v="6"/>
    <x v="109"/>
    <e v="#DIV/0!"/>
    <x v="1"/>
    <x v="6"/>
    <x v="3863"/>
    <x v="3844"/>
  </r>
  <r>
    <x v="3864"/>
    <x v="3859"/>
    <x v="3861"/>
    <n v="5000"/>
    <n v="60"/>
    <x v="2"/>
    <x v="0"/>
    <s v="USD"/>
    <x v="3845"/>
    <x v="3864"/>
    <b v="0"/>
    <n v="3"/>
    <x v="1"/>
    <x v="6"/>
    <x v="444"/>
    <n v="20"/>
    <x v="1"/>
    <x v="6"/>
    <x v="3864"/>
    <x v="3845"/>
  </r>
  <r>
    <x v="3865"/>
    <x v="3860"/>
    <x v="3862"/>
    <n v="2413"/>
    <n v="650"/>
    <x v="2"/>
    <x v="5"/>
    <s v="CAD"/>
    <x v="3846"/>
    <x v="3865"/>
    <b v="0"/>
    <n v="14"/>
    <x v="1"/>
    <x v="6"/>
    <x v="2762"/>
    <n v="46.428571428571431"/>
    <x v="1"/>
    <x v="6"/>
    <x v="3865"/>
    <x v="3846"/>
  </r>
  <r>
    <x v="3866"/>
    <x v="3861"/>
    <x v="3863"/>
    <n v="2000"/>
    <n v="11"/>
    <x v="2"/>
    <x v="0"/>
    <s v="USD"/>
    <x v="3847"/>
    <x v="3866"/>
    <b v="0"/>
    <n v="2"/>
    <x v="1"/>
    <x v="6"/>
    <x v="1219"/>
    <n v="5.5"/>
    <x v="1"/>
    <x v="6"/>
    <x v="3866"/>
    <x v="3847"/>
  </r>
  <r>
    <x v="3867"/>
    <x v="3862"/>
    <x v="3864"/>
    <n v="2000"/>
    <n v="251"/>
    <x v="2"/>
    <x v="0"/>
    <s v="USD"/>
    <x v="3848"/>
    <x v="3867"/>
    <b v="0"/>
    <n v="5"/>
    <x v="1"/>
    <x v="6"/>
    <x v="2763"/>
    <n v="50.2"/>
    <x v="1"/>
    <x v="6"/>
    <x v="3867"/>
    <x v="3848"/>
  </r>
  <r>
    <x v="3868"/>
    <x v="3863"/>
    <x v="3865"/>
    <n v="5000"/>
    <n v="10"/>
    <x v="1"/>
    <x v="1"/>
    <s v="GBP"/>
    <x v="3849"/>
    <x v="3868"/>
    <b v="0"/>
    <n v="1"/>
    <x v="1"/>
    <x v="40"/>
    <x v="418"/>
    <n v="10"/>
    <x v="1"/>
    <x v="35"/>
    <x v="3868"/>
    <x v="3849"/>
  </r>
  <r>
    <x v="3869"/>
    <x v="3864"/>
    <x v="3866"/>
    <n v="13111"/>
    <n v="452"/>
    <x v="1"/>
    <x v="0"/>
    <s v="USD"/>
    <x v="3850"/>
    <x v="3869"/>
    <b v="0"/>
    <n v="15"/>
    <x v="1"/>
    <x v="40"/>
    <x v="2764"/>
    <n v="30.133333333333333"/>
    <x v="1"/>
    <x v="35"/>
    <x v="3869"/>
    <x v="3850"/>
  </r>
  <r>
    <x v="3870"/>
    <x v="3865"/>
    <x v="3867"/>
    <n v="10000"/>
    <n v="1500"/>
    <x v="1"/>
    <x v="0"/>
    <s v="USD"/>
    <x v="3851"/>
    <x v="3870"/>
    <b v="0"/>
    <n v="10"/>
    <x v="1"/>
    <x v="40"/>
    <x v="2154"/>
    <n v="150"/>
    <x v="1"/>
    <x v="35"/>
    <x v="3870"/>
    <x v="3851"/>
  </r>
  <r>
    <x v="3871"/>
    <x v="3866"/>
    <x v="3868"/>
    <n v="1500"/>
    <n v="40"/>
    <x v="1"/>
    <x v="0"/>
    <s v="USD"/>
    <x v="3852"/>
    <x v="3871"/>
    <b v="0"/>
    <n v="3"/>
    <x v="1"/>
    <x v="40"/>
    <x v="129"/>
    <n v="13.333333333333334"/>
    <x v="1"/>
    <x v="35"/>
    <x v="3871"/>
    <x v="3852"/>
  </r>
  <r>
    <x v="3872"/>
    <x v="3867"/>
    <x v="3869"/>
    <n v="15000"/>
    <n v="0"/>
    <x v="1"/>
    <x v="0"/>
    <s v="USD"/>
    <x v="3853"/>
    <x v="3872"/>
    <b v="0"/>
    <n v="0"/>
    <x v="1"/>
    <x v="40"/>
    <x v="109"/>
    <e v="#DIV/0!"/>
    <x v="1"/>
    <x v="35"/>
    <x v="3872"/>
    <x v="3853"/>
  </r>
  <r>
    <x v="3873"/>
    <x v="3868"/>
    <x v="3870"/>
    <n v="5500"/>
    <n v="0"/>
    <x v="1"/>
    <x v="0"/>
    <s v="USD"/>
    <x v="3854"/>
    <x v="3873"/>
    <b v="0"/>
    <n v="0"/>
    <x v="1"/>
    <x v="40"/>
    <x v="109"/>
    <e v="#DIV/0!"/>
    <x v="1"/>
    <x v="35"/>
    <x v="3873"/>
    <x v="3854"/>
  </r>
  <r>
    <x v="3874"/>
    <x v="3869"/>
    <x v="3871"/>
    <n v="620"/>
    <n v="0"/>
    <x v="1"/>
    <x v="4"/>
    <s v="NZD"/>
    <x v="3855"/>
    <x v="3874"/>
    <b v="0"/>
    <n v="0"/>
    <x v="1"/>
    <x v="40"/>
    <x v="109"/>
    <e v="#DIV/0!"/>
    <x v="1"/>
    <x v="35"/>
    <x v="3874"/>
    <x v="3855"/>
  </r>
  <r>
    <x v="3875"/>
    <x v="3870"/>
    <x v="3872"/>
    <n v="30000"/>
    <n v="0"/>
    <x v="1"/>
    <x v="8"/>
    <s v="DKK"/>
    <x v="3856"/>
    <x v="3875"/>
    <b v="0"/>
    <n v="0"/>
    <x v="1"/>
    <x v="40"/>
    <x v="109"/>
    <e v="#DIV/0!"/>
    <x v="1"/>
    <x v="35"/>
    <x v="3875"/>
    <x v="3856"/>
  </r>
  <r>
    <x v="3876"/>
    <x v="3871"/>
    <x v="3873"/>
    <n v="3900"/>
    <n v="2059"/>
    <x v="1"/>
    <x v="1"/>
    <s v="GBP"/>
    <x v="3857"/>
    <x v="3876"/>
    <b v="0"/>
    <n v="46"/>
    <x v="1"/>
    <x v="40"/>
    <x v="2765"/>
    <n v="44.760869565217391"/>
    <x v="1"/>
    <x v="35"/>
    <x v="3876"/>
    <x v="3857"/>
  </r>
  <r>
    <x v="3877"/>
    <x v="3872"/>
    <x v="3874"/>
    <n v="25000"/>
    <n v="1241"/>
    <x v="1"/>
    <x v="0"/>
    <s v="USD"/>
    <x v="3858"/>
    <x v="3877"/>
    <b v="0"/>
    <n v="14"/>
    <x v="1"/>
    <x v="40"/>
    <x v="2766"/>
    <n v="88.642857142857139"/>
    <x v="1"/>
    <x v="35"/>
    <x v="3877"/>
    <x v="3858"/>
  </r>
  <r>
    <x v="3878"/>
    <x v="3873"/>
    <x v="3875"/>
    <n v="18000"/>
    <n v="10"/>
    <x v="1"/>
    <x v="0"/>
    <s v="USD"/>
    <x v="3859"/>
    <x v="3878"/>
    <b v="0"/>
    <n v="1"/>
    <x v="1"/>
    <x v="40"/>
    <x v="2767"/>
    <n v="10"/>
    <x v="1"/>
    <x v="35"/>
    <x v="3878"/>
    <x v="3859"/>
  </r>
  <r>
    <x v="3879"/>
    <x v="3874"/>
    <x v="3876"/>
    <n v="15000"/>
    <n v="0"/>
    <x v="1"/>
    <x v="1"/>
    <s v="GBP"/>
    <x v="3860"/>
    <x v="3879"/>
    <b v="0"/>
    <n v="0"/>
    <x v="1"/>
    <x v="40"/>
    <x v="109"/>
    <e v="#DIV/0!"/>
    <x v="1"/>
    <x v="35"/>
    <x v="3879"/>
    <x v="3860"/>
  </r>
  <r>
    <x v="3880"/>
    <x v="3875"/>
    <x v="3877"/>
    <n v="7500"/>
    <n v="980"/>
    <x v="1"/>
    <x v="1"/>
    <s v="GBP"/>
    <x v="3792"/>
    <x v="3880"/>
    <b v="0"/>
    <n v="17"/>
    <x v="1"/>
    <x v="40"/>
    <x v="2768"/>
    <n v="57.647058823529413"/>
    <x v="1"/>
    <x v="35"/>
    <x v="3880"/>
    <x v="3792"/>
  </r>
  <r>
    <x v="3881"/>
    <x v="3876"/>
    <x v="3878"/>
    <n v="500"/>
    <n v="25"/>
    <x v="1"/>
    <x v="0"/>
    <s v="USD"/>
    <x v="3861"/>
    <x v="3881"/>
    <b v="0"/>
    <n v="1"/>
    <x v="1"/>
    <x v="40"/>
    <x v="152"/>
    <n v="25"/>
    <x v="1"/>
    <x v="35"/>
    <x v="3881"/>
    <x v="3861"/>
  </r>
  <r>
    <x v="3882"/>
    <x v="3877"/>
    <x v="3879"/>
    <n v="30000"/>
    <n v="0"/>
    <x v="1"/>
    <x v="2"/>
    <s v="AUD"/>
    <x v="3862"/>
    <x v="3882"/>
    <b v="0"/>
    <n v="0"/>
    <x v="1"/>
    <x v="40"/>
    <x v="109"/>
    <e v="#DIV/0!"/>
    <x v="1"/>
    <x v="35"/>
    <x v="3882"/>
    <x v="3862"/>
  </r>
  <r>
    <x v="3883"/>
    <x v="3878"/>
    <x v="3880"/>
    <n v="15000"/>
    <n v="0"/>
    <x v="1"/>
    <x v="1"/>
    <s v="GBP"/>
    <x v="3863"/>
    <x v="3883"/>
    <b v="0"/>
    <n v="0"/>
    <x v="1"/>
    <x v="40"/>
    <x v="109"/>
    <e v="#DIV/0!"/>
    <x v="1"/>
    <x v="35"/>
    <x v="3883"/>
    <x v="3863"/>
  </r>
  <r>
    <x v="3884"/>
    <x v="3879"/>
    <x v="3881"/>
    <n v="10000"/>
    <n v="0"/>
    <x v="1"/>
    <x v="0"/>
    <s v="USD"/>
    <x v="3864"/>
    <x v="3884"/>
    <b v="0"/>
    <n v="0"/>
    <x v="1"/>
    <x v="40"/>
    <x v="109"/>
    <e v="#DIV/0!"/>
    <x v="1"/>
    <x v="35"/>
    <x v="3884"/>
    <x v="3864"/>
  </r>
  <r>
    <x v="3885"/>
    <x v="3880"/>
    <x v="3882"/>
    <n v="375000"/>
    <n v="0"/>
    <x v="1"/>
    <x v="0"/>
    <s v="USD"/>
    <x v="3865"/>
    <x v="3885"/>
    <b v="0"/>
    <n v="0"/>
    <x v="1"/>
    <x v="40"/>
    <x v="109"/>
    <e v="#DIV/0!"/>
    <x v="1"/>
    <x v="35"/>
    <x v="3885"/>
    <x v="3865"/>
  </r>
  <r>
    <x v="3886"/>
    <x v="3881"/>
    <x v="3883"/>
    <n v="10000"/>
    <n v="0"/>
    <x v="1"/>
    <x v="2"/>
    <s v="AUD"/>
    <x v="3866"/>
    <x v="3886"/>
    <b v="0"/>
    <n v="0"/>
    <x v="1"/>
    <x v="40"/>
    <x v="109"/>
    <e v="#DIV/0!"/>
    <x v="1"/>
    <x v="35"/>
    <x v="3886"/>
    <x v="3866"/>
  </r>
  <r>
    <x v="3887"/>
    <x v="3882"/>
    <x v="3884"/>
    <n v="2000"/>
    <n v="35"/>
    <x v="1"/>
    <x v="0"/>
    <s v="USD"/>
    <x v="3867"/>
    <x v="3887"/>
    <b v="0"/>
    <n v="2"/>
    <x v="1"/>
    <x v="40"/>
    <x v="1922"/>
    <n v="17.5"/>
    <x v="1"/>
    <x v="35"/>
    <x v="3887"/>
    <x v="3867"/>
  </r>
  <r>
    <x v="3888"/>
    <x v="3883"/>
    <x v="3885"/>
    <n v="2000"/>
    <n v="542"/>
    <x v="2"/>
    <x v="1"/>
    <s v="GBP"/>
    <x v="3868"/>
    <x v="3888"/>
    <b v="0"/>
    <n v="14"/>
    <x v="1"/>
    <x v="6"/>
    <x v="2769"/>
    <n v="38.714285714285715"/>
    <x v="1"/>
    <x v="6"/>
    <x v="3888"/>
    <x v="3868"/>
  </r>
  <r>
    <x v="3889"/>
    <x v="3884"/>
    <x v="3886"/>
    <n v="8000"/>
    <n v="118"/>
    <x v="2"/>
    <x v="0"/>
    <s v="USD"/>
    <x v="3869"/>
    <x v="3889"/>
    <b v="0"/>
    <n v="9"/>
    <x v="1"/>
    <x v="6"/>
    <x v="2770"/>
    <n v="13.111111111111111"/>
    <x v="1"/>
    <x v="6"/>
    <x v="3889"/>
    <x v="3869"/>
  </r>
  <r>
    <x v="3890"/>
    <x v="3885"/>
    <x v="3887"/>
    <n v="15000"/>
    <n v="2524"/>
    <x v="2"/>
    <x v="0"/>
    <s v="USD"/>
    <x v="3870"/>
    <x v="3890"/>
    <b v="0"/>
    <n v="8"/>
    <x v="1"/>
    <x v="6"/>
    <x v="2771"/>
    <n v="315.5"/>
    <x v="1"/>
    <x v="6"/>
    <x v="3890"/>
    <x v="3870"/>
  </r>
  <r>
    <x v="3891"/>
    <x v="3886"/>
    <x v="3888"/>
    <n v="800"/>
    <n v="260"/>
    <x v="2"/>
    <x v="0"/>
    <s v="USD"/>
    <x v="3871"/>
    <x v="3891"/>
    <b v="0"/>
    <n v="7"/>
    <x v="1"/>
    <x v="6"/>
    <x v="2164"/>
    <n v="37.142857142857146"/>
    <x v="1"/>
    <x v="6"/>
    <x v="3891"/>
    <x v="3871"/>
  </r>
  <r>
    <x v="3892"/>
    <x v="3887"/>
    <x v="3889"/>
    <n v="1000"/>
    <n v="0"/>
    <x v="2"/>
    <x v="0"/>
    <s v="USD"/>
    <x v="3872"/>
    <x v="3892"/>
    <b v="0"/>
    <n v="0"/>
    <x v="1"/>
    <x v="6"/>
    <x v="109"/>
    <e v="#DIV/0!"/>
    <x v="1"/>
    <x v="6"/>
    <x v="3892"/>
    <x v="3872"/>
  </r>
  <r>
    <x v="3893"/>
    <x v="3888"/>
    <x v="3890"/>
    <n v="50000"/>
    <n v="10775"/>
    <x v="2"/>
    <x v="0"/>
    <s v="USD"/>
    <x v="3873"/>
    <x v="3893"/>
    <b v="0"/>
    <n v="84"/>
    <x v="1"/>
    <x v="6"/>
    <x v="2772"/>
    <n v="128.27380952380952"/>
    <x v="1"/>
    <x v="6"/>
    <x v="3893"/>
    <x v="3873"/>
  </r>
  <r>
    <x v="3894"/>
    <x v="3889"/>
    <x v="3891"/>
    <n v="15000"/>
    <n v="520"/>
    <x v="2"/>
    <x v="0"/>
    <s v="USD"/>
    <x v="3874"/>
    <x v="3894"/>
    <b v="0"/>
    <n v="11"/>
    <x v="1"/>
    <x v="6"/>
    <x v="2773"/>
    <n v="47.272727272727273"/>
    <x v="1"/>
    <x v="6"/>
    <x v="3894"/>
    <x v="3874"/>
  </r>
  <r>
    <x v="3895"/>
    <x v="3890"/>
    <x v="3892"/>
    <n v="1000"/>
    <n v="50"/>
    <x v="2"/>
    <x v="0"/>
    <s v="USD"/>
    <x v="3875"/>
    <x v="3895"/>
    <b v="0"/>
    <n v="1"/>
    <x v="1"/>
    <x v="6"/>
    <x v="152"/>
    <n v="50"/>
    <x v="1"/>
    <x v="6"/>
    <x v="3895"/>
    <x v="3875"/>
  </r>
  <r>
    <x v="3896"/>
    <x v="3891"/>
    <x v="3893"/>
    <n v="1600"/>
    <n v="170"/>
    <x v="2"/>
    <x v="0"/>
    <s v="USD"/>
    <x v="3876"/>
    <x v="3896"/>
    <b v="0"/>
    <n v="4"/>
    <x v="1"/>
    <x v="6"/>
    <x v="2774"/>
    <n v="42.5"/>
    <x v="1"/>
    <x v="6"/>
    <x v="3896"/>
    <x v="3876"/>
  </r>
  <r>
    <x v="3897"/>
    <x v="3892"/>
    <x v="3894"/>
    <n v="2500"/>
    <n v="440"/>
    <x v="2"/>
    <x v="4"/>
    <s v="NZD"/>
    <x v="3877"/>
    <x v="3897"/>
    <b v="0"/>
    <n v="10"/>
    <x v="1"/>
    <x v="6"/>
    <x v="2775"/>
    <n v="44"/>
    <x v="1"/>
    <x v="6"/>
    <x v="3897"/>
    <x v="3877"/>
  </r>
  <r>
    <x v="3898"/>
    <x v="3893"/>
    <x v="3895"/>
    <n v="2500"/>
    <n v="814"/>
    <x v="2"/>
    <x v="1"/>
    <s v="GBP"/>
    <x v="3878"/>
    <x v="3898"/>
    <b v="0"/>
    <n v="16"/>
    <x v="1"/>
    <x v="6"/>
    <x v="397"/>
    <n v="50.875"/>
    <x v="1"/>
    <x v="6"/>
    <x v="3898"/>
    <x v="3878"/>
  </r>
  <r>
    <x v="3899"/>
    <x v="3894"/>
    <x v="3896"/>
    <n v="10000"/>
    <n v="125"/>
    <x v="2"/>
    <x v="0"/>
    <s v="USD"/>
    <x v="3879"/>
    <x v="3899"/>
    <b v="0"/>
    <n v="2"/>
    <x v="1"/>
    <x v="6"/>
    <x v="2372"/>
    <n v="62.5"/>
    <x v="1"/>
    <x v="6"/>
    <x v="3899"/>
    <x v="3879"/>
  </r>
  <r>
    <x v="3900"/>
    <x v="3895"/>
    <x v="3897"/>
    <n v="2500"/>
    <n v="135"/>
    <x v="2"/>
    <x v="0"/>
    <s v="USD"/>
    <x v="3880"/>
    <x v="3900"/>
    <b v="0"/>
    <n v="5"/>
    <x v="1"/>
    <x v="6"/>
    <x v="2331"/>
    <n v="27"/>
    <x v="1"/>
    <x v="6"/>
    <x v="3900"/>
    <x v="3880"/>
  </r>
  <r>
    <x v="3901"/>
    <x v="3896"/>
    <x v="3898"/>
    <n v="3000"/>
    <n v="25"/>
    <x v="2"/>
    <x v="0"/>
    <s v="USD"/>
    <x v="3881"/>
    <x v="3901"/>
    <b v="0"/>
    <n v="1"/>
    <x v="1"/>
    <x v="6"/>
    <x v="1863"/>
    <n v="25"/>
    <x v="1"/>
    <x v="6"/>
    <x v="3901"/>
    <x v="3881"/>
  </r>
  <r>
    <x v="3902"/>
    <x v="3897"/>
    <x v="3899"/>
    <n v="3000"/>
    <n v="1465"/>
    <x v="2"/>
    <x v="1"/>
    <s v="GBP"/>
    <x v="3882"/>
    <x v="3902"/>
    <b v="0"/>
    <n v="31"/>
    <x v="1"/>
    <x v="6"/>
    <x v="2776"/>
    <n v="47.258064516129032"/>
    <x v="1"/>
    <x v="6"/>
    <x v="3902"/>
    <x v="3882"/>
  </r>
  <r>
    <x v="3903"/>
    <x v="3898"/>
    <x v="3900"/>
    <n v="1500"/>
    <n v="0"/>
    <x v="2"/>
    <x v="0"/>
    <s v="USD"/>
    <x v="3883"/>
    <x v="3903"/>
    <b v="0"/>
    <n v="0"/>
    <x v="1"/>
    <x v="6"/>
    <x v="109"/>
    <e v="#DIV/0!"/>
    <x v="1"/>
    <x v="6"/>
    <x v="3903"/>
    <x v="3883"/>
  </r>
  <r>
    <x v="3904"/>
    <x v="3899"/>
    <x v="3901"/>
    <n v="10000"/>
    <n v="3"/>
    <x v="2"/>
    <x v="0"/>
    <s v="USD"/>
    <x v="3884"/>
    <x v="3904"/>
    <b v="0"/>
    <n v="2"/>
    <x v="1"/>
    <x v="6"/>
    <x v="479"/>
    <n v="1.5"/>
    <x v="1"/>
    <x v="6"/>
    <x v="3904"/>
    <x v="3884"/>
  </r>
  <r>
    <x v="3905"/>
    <x v="3900"/>
    <x v="3902"/>
    <n v="1500"/>
    <n v="173"/>
    <x v="2"/>
    <x v="1"/>
    <s v="GBP"/>
    <x v="3885"/>
    <x v="3905"/>
    <b v="0"/>
    <n v="7"/>
    <x v="1"/>
    <x v="6"/>
    <x v="2777"/>
    <n v="24.714285714285715"/>
    <x v="1"/>
    <x v="6"/>
    <x v="3905"/>
    <x v="3885"/>
  </r>
  <r>
    <x v="3906"/>
    <x v="3901"/>
    <x v="3903"/>
    <n v="1500"/>
    <n v="1010"/>
    <x v="2"/>
    <x v="1"/>
    <s v="GBP"/>
    <x v="3886"/>
    <x v="3906"/>
    <b v="0"/>
    <n v="16"/>
    <x v="1"/>
    <x v="6"/>
    <x v="2778"/>
    <n v="63.125"/>
    <x v="1"/>
    <x v="6"/>
    <x v="3906"/>
    <x v="3886"/>
  </r>
  <r>
    <x v="3907"/>
    <x v="3902"/>
    <x v="3904"/>
    <n v="1000"/>
    <n v="153"/>
    <x v="2"/>
    <x v="0"/>
    <s v="USD"/>
    <x v="3887"/>
    <x v="3907"/>
    <b v="0"/>
    <n v="4"/>
    <x v="1"/>
    <x v="6"/>
    <x v="2779"/>
    <n v="38.25"/>
    <x v="1"/>
    <x v="6"/>
    <x v="3907"/>
    <x v="3887"/>
  </r>
  <r>
    <x v="3908"/>
    <x v="3903"/>
    <x v="3905"/>
    <n v="750"/>
    <n v="65"/>
    <x v="2"/>
    <x v="0"/>
    <s v="USD"/>
    <x v="3888"/>
    <x v="3908"/>
    <b v="0"/>
    <n v="4"/>
    <x v="1"/>
    <x v="6"/>
    <x v="2780"/>
    <n v="16.25"/>
    <x v="1"/>
    <x v="6"/>
    <x v="3908"/>
    <x v="3888"/>
  </r>
  <r>
    <x v="3909"/>
    <x v="3904"/>
    <x v="3906"/>
    <n v="60000"/>
    <n v="135"/>
    <x v="2"/>
    <x v="0"/>
    <s v="USD"/>
    <x v="3889"/>
    <x v="3909"/>
    <b v="0"/>
    <n v="4"/>
    <x v="1"/>
    <x v="6"/>
    <x v="2781"/>
    <n v="33.75"/>
    <x v="1"/>
    <x v="6"/>
    <x v="3909"/>
    <x v="3889"/>
  </r>
  <r>
    <x v="3910"/>
    <x v="3905"/>
    <x v="3907"/>
    <n v="6000"/>
    <n v="185"/>
    <x v="2"/>
    <x v="0"/>
    <s v="USD"/>
    <x v="3890"/>
    <x v="3910"/>
    <b v="0"/>
    <n v="3"/>
    <x v="1"/>
    <x v="6"/>
    <x v="2782"/>
    <n v="61.666666666666664"/>
    <x v="1"/>
    <x v="6"/>
    <x v="3910"/>
    <x v="3890"/>
  </r>
  <r>
    <x v="3911"/>
    <x v="3906"/>
    <x v="3908"/>
    <n v="8000"/>
    <n v="2993"/>
    <x v="2"/>
    <x v="0"/>
    <s v="USD"/>
    <x v="3891"/>
    <x v="3911"/>
    <b v="0"/>
    <n v="36"/>
    <x v="1"/>
    <x v="6"/>
    <x v="2783"/>
    <n v="83.138888888888886"/>
    <x v="1"/>
    <x v="6"/>
    <x v="3911"/>
    <x v="3891"/>
  </r>
  <r>
    <x v="3912"/>
    <x v="3907"/>
    <x v="3909"/>
    <n v="15000"/>
    <n v="1"/>
    <x v="2"/>
    <x v="0"/>
    <s v="USD"/>
    <x v="3892"/>
    <x v="3912"/>
    <b v="0"/>
    <n v="1"/>
    <x v="1"/>
    <x v="6"/>
    <x v="440"/>
    <n v="1"/>
    <x v="1"/>
    <x v="6"/>
    <x v="3912"/>
    <x v="3892"/>
  </r>
  <r>
    <x v="3913"/>
    <x v="3908"/>
    <x v="3910"/>
    <n v="10000"/>
    <n v="1000"/>
    <x v="2"/>
    <x v="0"/>
    <s v="USD"/>
    <x v="3893"/>
    <x v="3913"/>
    <b v="0"/>
    <n v="7"/>
    <x v="1"/>
    <x v="6"/>
    <x v="709"/>
    <n v="142.85714285714286"/>
    <x v="1"/>
    <x v="6"/>
    <x v="3913"/>
    <x v="3893"/>
  </r>
  <r>
    <x v="3914"/>
    <x v="3909"/>
    <x v="3911"/>
    <n v="2500"/>
    <n v="909"/>
    <x v="2"/>
    <x v="1"/>
    <s v="GBP"/>
    <x v="3894"/>
    <x v="3914"/>
    <b v="0"/>
    <n v="27"/>
    <x v="1"/>
    <x v="6"/>
    <x v="2784"/>
    <n v="33.666666666666664"/>
    <x v="1"/>
    <x v="6"/>
    <x v="3914"/>
    <x v="3894"/>
  </r>
  <r>
    <x v="3915"/>
    <x v="3910"/>
    <x v="3912"/>
    <n v="1500"/>
    <n v="5"/>
    <x v="2"/>
    <x v="1"/>
    <s v="GBP"/>
    <x v="3895"/>
    <x v="3915"/>
    <b v="0"/>
    <n v="1"/>
    <x v="1"/>
    <x v="6"/>
    <x v="119"/>
    <n v="5"/>
    <x v="1"/>
    <x v="6"/>
    <x v="3915"/>
    <x v="3895"/>
  </r>
  <r>
    <x v="3916"/>
    <x v="3911"/>
    <x v="3913"/>
    <n v="2000"/>
    <n v="0"/>
    <x v="2"/>
    <x v="8"/>
    <s v="DKK"/>
    <x v="3896"/>
    <x v="3916"/>
    <b v="0"/>
    <n v="0"/>
    <x v="1"/>
    <x v="6"/>
    <x v="109"/>
    <e v="#DIV/0!"/>
    <x v="1"/>
    <x v="6"/>
    <x v="3916"/>
    <x v="3896"/>
  </r>
  <r>
    <x v="3917"/>
    <x v="3912"/>
    <x v="3914"/>
    <n v="3500"/>
    <n v="10"/>
    <x v="2"/>
    <x v="1"/>
    <s v="GBP"/>
    <x v="3897"/>
    <x v="3917"/>
    <b v="0"/>
    <n v="1"/>
    <x v="1"/>
    <x v="6"/>
    <x v="2785"/>
    <n v="10"/>
    <x v="1"/>
    <x v="6"/>
    <x v="3917"/>
    <x v="3897"/>
  </r>
  <r>
    <x v="3918"/>
    <x v="3913"/>
    <x v="3915"/>
    <n v="60000"/>
    <n v="120"/>
    <x v="2"/>
    <x v="1"/>
    <s v="GBP"/>
    <x v="3898"/>
    <x v="3918"/>
    <b v="0"/>
    <n v="3"/>
    <x v="1"/>
    <x v="6"/>
    <x v="418"/>
    <n v="40"/>
    <x v="1"/>
    <x v="6"/>
    <x v="3918"/>
    <x v="3898"/>
  </r>
  <r>
    <x v="3919"/>
    <x v="3914"/>
    <x v="3916"/>
    <n v="5000"/>
    <n v="90"/>
    <x v="2"/>
    <x v="1"/>
    <s v="GBP"/>
    <x v="3899"/>
    <x v="3919"/>
    <b v="0"/>
    <n v="3"/>
    <x v="1"/>
    <x v="6"/>
    <x v="2786"/>
    <n v="30"/>
    <x v="1"/>
    <x v="6"/>
    <x v="3919"/>
    <x v="3899"/>
  </r>
  <r>
    <x v="3920"/>
    <x v="3915"/>
    <x v="3917"/>
    <n v="2500"/>
    <n v="135"/>
    <x v="2"/>
    <x v="1"/>
    <s v="GBP"/>
    <x v="3900"/>
    <x v="3920"/>
    <b v="0"/>
    <n v="3"/>
    <x v="1"/>
    <x v="6"/>
    <x v="2331"/>
    <n v="45"/>
    <x v="1"/>
    <x v="6"/>
    <x v="3920"/>
    <x v="3900"/>
  </r>
  <r>
    <x v="3921"/>
    <x v="3916"/>
    <x v="3918"/>
    <n v="3000"/>
    <n v="0"/>
    <x v="2"/>
    <x v="1"/>
    <s v="GBP"/>
    <x v="3901"/>
    <x v="3921"/>
    <b v="0"/>
    <n v="0"/>
    <x v="1"/>
    <x v="6"/>
    <x v="109"/>
    <e v="#DIV/0!"/>
    <x v="1"/>
    <x v="6"/>
    <x v="3921"/>
    <x v="3901"/>
  </r>
  <r>
    <x v="3922"/>
    <x v="3917"/>
    <x v="3919"/>
    <n v="750"/>
    <n v="61"/>
    <x v="2"/>
    <x v="0"/>
    <s v="USD"/>
    <x v="3902"/>
    <x v="3922"/>
    <b v="0"/>
    <n v="6"/>
    <x v="1"/>
    <x v="6"/>
    <x v="2787"/>
    <n v="10.166666666666666"/>
    <x v="1"/>
    <x v="6"/>
    <x v="3922"/>
    <x v="3902"/>
  </r>
  <r>
    <x v="3923"/>
    <x v="3918"/>
    <x v="3920"/>
    <n v="11500"/>
    <n v="1384"/>
    <x v="2"/>
    <x v="1"/>
    <s v="GBP"/>
    <x v="3903"/>
    <x v="3923"/>
    <b v="0"/>
    <n v="17"/>
    <x v="1"/>
    <x v="6"/>
    <x v="2788"/>
    <n v="81.411764705882348"/>
    <x v="1"/>
    <x v="6"/>
    <x v="3923"/>
    <x v="3903"/>
  </r>
  <r>
    <x v="3924"/>
    <x v="3919"/>
    <x v="3921"/>
    <n v="15000"/>
    <n v="2290"/>
    <x v="2"/>
    <x v="0"/>
    <s v="USD"/>
    <x v="3904"/>
    <x v="3924"/>
    <b v="0"/>
    <n v="40"/>
    <x v="1"/>
    <x v="6"/>
    <x v="2789"/>
    <n v="57.25"/>
    <x v="1"/>
    <x v="6"/>
    <x v="3924"/>
    <x v="3904"/>
  </r>
  <r>
    <x v="3925"/>
    <x v="3920"/>
    <x v="3922"/>
    <n v="150"/>
    <n v="15"/>
    <x v="2"/>
    <x v="0"/>
    <s v="USD"/>
    <x v="3905"/>
    <x v="3925"/>
    <b v="0"/>
    <n v="3"/>
    <x v="1"/>
    <x v="6"/>
    <x v="709"/>
    <n v="5"/>
    <x v="1"/>
    <x v="6"/>
    <x v="3925"/>
    <x v="3905"/>
  </r>
  <r>
    <x v="3926"/>
    <x v="3921"/>
    <x v="3923"/>
    <n v="5000"/>
    <n v="15"/>
    <x v="2"/>
    <x v="2"/>
    <s v="AUD"/>
    <x v="3906"/>
    <x v="3926"/>
    <b v="0"/>
    <n v="1"/>
    <x v="1"/>
    <x v="6"/>
    <x v="715"/>
    <n v="15"/>
    <x v="1"/>
    <x v="6"/>
    <x v="3926"/>
    <x v="3906"/>
  </r>
  <r>
    <x v="3927"/>
    <x v="3922"/>
    <x v="3924"/>
    <n v="2500"/>
    <n v="25"/>
    <x v="2"/>
    <x v="1"/>
    <s v="GBP"/>
    <x v="3907"/>
    <x v="3927"/>
    <b v="0"/>
    <n v="2"/>
    <x v="1"/>
    <x v="6"/>
    <x v="460"/>
    <n v="12.5"/>
    <x v="1"/>
    <x v="6"/>
    <x v="3927"/>
    <x v="3907"/>
  </r>
  <r>
    <x v="3928"/>
    <x v="3923"/>
    <x v="3925"/>
    <n v="5000"/>
    <n v="651"/>
    <x v="2"/>
    <x v="0"/>
    <s v="USD"/>
    <x v="3908"/>
    <x v="3928"/>
    <b v="0"/>
    <n v="7"/>
    <x v="1"/>
    <x v="6"/>
    <x v="2790"/>
    <n v="93"/>
    <x v="1"/>
    <x v="6"/>
    <x v="3928"/>
    <x v="3908"/>
  </r>
  <r>
    <x v="3929"/>
    <x v="3924"/>
    <x v="3926"/>
    <n v="20000"/>
    <n v="453"/>
    <x v="2"/>
    <x v="0"/>
    <s v="USD"/>
    <x v="3909"/>
    <x v="3929"/>
    <b v="0"/>
    <n v="14"/>
    <x v="1"/>
    <x v="6"/>
    <x v="2791"/>
    <n v="32.357142857142854"/>
    <x v="1"/>
    <x v="6"/>
    <x v="3929"/>
    <x v="3909"/>
  </r>
  <r>
    <x v="3930"/>
    <x v="3925"/>
    <x v="3927"/>
    <n v="10000"/>
    <n v="0"/>
    <x v="2"/>
    <x v="2"/>
    <s v="AUD"/>
    <x v="3910"/>
    <x v="3930"/>
    <b v="0"/>
    <n v="0"/>
    <x v="1"/>
    <x v="6"/>
    <x v="109"/>
    <e v="#DIV/0!"/>
    <x v="1"/>
    <x v="6"/>
    <x v="3930"/>
    <x v="3910"/>
  </r>
  <r>
    <x v="3931"/>
    <x v="3926"/>
    <x v="3928"/>
    <n v="8000"/>
    <n v="0"/>
    <x v="2"/>
    <x v="0"/>
    <s v="USD"/>
    <x v="3911"/>
    <x v="3931"/>
    <b v="0"/>
    <n v="0"/>
    <x v="1"/>
    <x v="6"/>
    <x v="109"/>
    <e v="#DIV/0!"/>
    <x v="1"/>
    <x v="6"/>
    <x v="3931"/>
    <x v="3911"/>
  </r>
  <r>
    <x v="3932"/>
    <x v="3927"/>
    <x v="3929"/>
    <n v="12000"/>
    <n v="1"/>
    <x v="2"/>
    <x v="0"/>
    <s v="USD"/>
    <x v="3912"/>
    <x v="3932"/>
    <b v="0"/>
    <n v="1"/>
    <x v="1"/>
    <x v="6"/>
    <x v="2792"/>
    <n v="1"/>
    <x v="1"/>
    <x v="6"/>
    <x v="3932"/>
    <x v="3912"/>
  </r>
  <r>
    <x v="3933"/>
    <x v="3928"/>
    <x v="3930"/>
    <n v="7000"/>
    <n v="1102"/>
    <x v="2"/>
    <x v="0"/>
    <s v="USD"/>
    <x v="3913"/>
    <x v="3933"/>
    <b v="0"/>
    <n v="12"/>
    <x v="1"/>
    <x v="6"/>
    <x v="2793"/>
    <n v="91.833333333333329"/>
    <x v="1"/>
    <x v="6"/>
    <x v="3933"/>
    <x v="3913"/>
  </r>
  <r>
    <x v="3934"/>
    <x v="3929"/>
    <x v="3931"/>
    <n v="5000"/>
    <n v="550"/>
    <x v="2"/>
    <x v="0"/>
    <s v="USD"/>
    <x v="3914"/>
    <x v="3934"/>
    <b v="0"/>
    <n v="12"/>
    <x v="1"/>
    <x v="6"/>
    <x v="1324"/>
    <n v="45.833333333333336"/>
    <x v="1"/>
    <x v="6"/>
    <x v="3934"/>
    <x v="3914"/>
  </r>
  <r>
    <x v="3935"/>
    <x v="3930"/>
    <x v="3932"/>
    <n v="3000"/>
    <n v="1315"/>
    <x v="2"/>
    <x v="1"/>
    <s v="GBP"/>
    <x v="3915"/>
    <x v="3935"/>
    <b v="0"/>
    <n v="23"/>
    <x v="1"/>
    <x v="6"/>
    <x v="2794"/>
    <n v="57.173913043478258"/>
    <x v="1"/>
    <x v="6"/>
    <x v="3935"/>
    <x v="3915"/>
  </r>
  <r>
    <x v="3936"/>
    <x v="3931"/>
    <x v="3933"/>
    <n v="20000"/>
    <n v="0"/>
    <x v="2"/>
    <x v="0"/>
    <s v="USD"/>
    <x v="3916"/>
    <x v="3936"/>
    <b v="0"/>
    <n v="0"/>
    <x v="1"/>
    <x v="6"/>
    <x v="109"/>
    <e v="#DIV/0!"/>
    <x v="1"/>
    <x v="6"/>
    <x v="3936"/>
    <x v="3916"/>
  </r>
  <r>
    <x v="3937"/>
    <x v="3932"/>
    <x v="3934"/>
    <n v="2885"/>
    <n v="2485"/>
    <x v="2"/>
    <x v="0"/>
    <s v="USD"/>
    <x v="3917"/>
    <x v="3937"/>
    <b v="0"/>
    <n v="10"/>
    <x v="1"/>
    <x v="6"/>
    <x v="2795"/>
    <n v="248.5"/>
    <x v="1"/>
    <x v="6"/>
    <x v="3937"/>
    <x v="3917"/>
  </r>
  <r>
    <x v="3938"/>
    <x v="3933"/>
    <x v="3935"/>
    <n v="3255"/>
    <n v="397"/>
    <x v="2"/>
    <x v="0"/>
    <s v="USD"/>
    <x v="3918"/>
    <x v="3938"/>
    <b v="0"/>
    <n v="5"/>
    <x v="1"/>
    <x v="6"/>
    <x v="2796"/>
    <n v="79.400000000000006"/>
    <x v="1"/>
    <x v="6"/>
    <x v="3938"/>
    <x v="3918"/>
  </r>
  <r>
    <x v="3939"/>
    <x v="3934"/>
    <x v="3936"/>
    <n v="5000"/>
    <n v="5"/>
    <x v="2"/>
    <x v="2"/>
    <s v="AUD"/>
    <x v="3919"/>
    <x v="3939"/>
    <b v="0"/>
    <n v="1"/>
    <x v="1"/>
    <x v="6"/>
    <x v="370"/>
    <n v="5"/>
    <x v="1"/>
    <x v="6"/>
    <x v="3939"/>
    <x v="3919"/>
  </r>
  <r>
    <x v="3940"/>
    <x v="3935"/>
    <x v="3937"/>
    <n v="5000"/>
    <n v="11"/>
    <x v="2"/>
    <x v="0"/>
    <s v="USD"/>
    <x v="3920"/>
    <x v="3940"/>
    <b v="0"/>
    <n v="2"/>
    <x v="1"/>
    <x v="6"/>
    <x v="881"/>
    <n v="5.5"/>
    <x v="1"/>
    <x v="6"/>
    <x v="3940"/>
    <x v="3920"/>
  </r>
  <r>
    <x v="3941"/>
    <x v="3936"/>
    <x v="3938"/>
    <n v="5500"/>
    <n v="50"/>
    <x v="2"/>
    <x v="0"/>
    <s v="USD"/>
    <x v="3921"/>
    <x v="3941"/>
    <b v="0"/>
    <n v="2"/>
    <x v="1"/>
    <x v="6"/>
    <x v="957"/>
    <n v="25"/>
    <x v="1"/>
    <x v="6"/>
    <x v="3941"/>
    <x v="3921"/>
  </r>
  <r>
    <x v="3942"/>
    <x v="3937"/>
    <x v="3939"/>
    <n v="1200"/>
    <n v="0"/>
    <x v="2"/>
    <x v="0"/>
    <s v="USD"/>
    <x v="3922"/>
    <x v="3942"/>
    <b v="0"/>
    <n v="0"/>
    <x v="1"/>
    <x v="6"/>
    <x v="109"/>
    <e v="#DIV/0!"/>
    <x v="1"/>
    <x v="6"/>
    <x v="3942"/>
    <x v="3922"/>
  </r>
  <r>
    <x v="3943"/>
    <x v="3938"/>
    <x v="3940"/>
    <n v="5000"/>
    <n v="1782"/>
    <x v="2"/>
    <x v="0"/>
    <s v="USD"/>
    <x v="3923"/>
    <x v="3943"/>
    <b v="0"/>
    <n v="13"/>
    <x v="1"/>
    <x v="6"/>
    <x v="2797"/>
    <n v="137.07692307692307"/>
    <x v="1"/>
    <x v="6"/>
    <x v="3943"/>
    <x v="3923"/>
  </r>
  <r>
    <x v="3944"/>
    <x v="3939"/>
    <x v="3941"/>
    <n v="5000"/>
    <n v="0"/>
    <x v="2"/>
    <x v="0"/>
    <s v="USD"/>
    <x v="3924"/>
    <x v="3944"/>
    <b v="0"/>
    <n v="0"/>
    <x v="1"/>
    <x v="6"/>
    <x v="109"/>
    <e v="#DIV/0!"/>
    <x v="1"/>
    <x v="6"/>
    <x v="3944"/>
    <x v="3924"/>
  </r>
  <r>
    <x v="3945"/>
    <x v="3940"/>
    <x v="3942"/>
    <n v="2000"/>
    <n v="5"/>
    <x v="2"/>
    <x v="0"/>
    <s v="USD"/>
    <x v="3925"/>
    <x v="3945"/>
    <b v="0"/>
    <n v="1"/>
    <x v="1"/>
    <x v="6"/>
    <x v="1161"/>
    <n v="5"/>
    <x v="1"/>
    <x v="6"/>
    <x v="3945"/>
    <x v="3925"/>
  </r>
  <r>
    <x v="3946"/>
    <x v="3941"/>
    <x v="3943"/>
    <n v="6000"/>
    <n v="195"/>
    <x v="2"/>
    <x v="0"/>
    <s v="USD"/>
    <x v="3926"/>
    <x v="3946"/>
    <b v="0"/>
    <n v="5"/>
    <x v="1"/>
    <x v="6"/>
    <x v="140"/>
    <n v="39"/>
    <x v="1"/>
    <x v="6"/>
    <x v="3946"/>
    <x v="3926"/>
  </r>
  <r>
    <x v="3947"/>
    <x v="3942"/>
    <x v="3944"/>
    <n v="3000"/>
    <n v="101"/>
    <x v="2"/>
    <x v="0"/>
    <s v="USD"/>
    <x v="3927"/>
    <x v="3947"/>
    <b v="0"/>
    <n v="2"/>
    <x v="1"/>
    <x v="6"/>
    <x v="2798"/>
    <n v="50.5"/>
    <x v="1"/>
    <x v="6"/>
    <x v="3947"/>
    <x v="3927"/>
  </r>
  <r>
    <x v="3948"/>
    <x v="3943"/>
    <x v="3945"/>
    <n v="30000"/>
    <n v="0"/>
    <x v="2"/>
    <x v="2"/>
    <s v="AUD"/>
    <x v="3928"/>
    <x v="3948"/>
    <b v="0"/>
    <n v="0"/>
    <x v="1"/>
    <x v="6"/>
    <x v="109"/>
    <e v="#DIV/0!"/>
    <x v="1"/>
    <x v="6"/>
    <x v="3948"/>
    <x v="3928"/>
  </r>
  <r>
    <x v="3949"/>
    <x v="3944"/>
    <x v="3946"/>
    <n v="10000"/>
    <n v="1577"/>
    <x v="2"/>
    <x v="2"/>
    <s v="AUD"/>
    <x v="3929"/>
    <x v="3949"/>
    <b v="0"/>
    <n v="32"/>
    <x v="1"/>
    <x v="6"/>
    <x v="2799"/>
    <n v="49.28125"/>
    <x v="1"/>
    <x v="6"/>
    <x v="3949"/>
    <x v="3929"/>
  </r>
  <r>
    <x v="3950"/>
    <x v="3945"/>
    <x v="3947"/>
    <n v="4000"/>
    <n v="25"/>
    <x v="2"/>
    <x v="0"/>
    <s v="USD"/>
    <x v="3930"/>
    <x v="3950"/>
    <b v="0"/>
    <n v="1"/>
    <x v="1"/>
    <x v="6"/>
    <x v="895"/>
    <n v="25"/>
    <x v="1"/>
    <x v="6"/>
    <x v="3950"/>
    <x v="3930"/>
  </r>
  <r>
    <x v="3951"/>
    <x v="3946"/>
    <x v="2849"/>
    <n v="200000"/>
    <n v="1"/>
    <x v="2"/>
    <x v="17"/>
    <s v="EUR"/>
    <x v="3931"/>
    <x v="3951"/>
    <b v="0"/>
    <n v="1"/>
    <x v="1"/>
    <x v="6"/>
    <x v="2800"/>
    <n v="1"/>
    <x v="1"/>
    <x v="6"/>
    <x v="3951"/>
    <x v="3931"/>
  </r>
  <r>
    <x v="3952"/>
    <x v="3947"/>
    <x v="3948"/>
    <n v="26000"/>
    <n v="25"/>
    <x v="2"/>
    <x v="0"/>
    <s v="USD"/>
    <x v="3932"/>
    <x v="3952"/>
    <b v="0"/>
    <n v="1"/>
    <x v="1"/>
    <x v="6"/>
    <x v="2801"/>
    <n v="25"/>
    <x v="1"/>
    <x v="6"/>
    <x v="3952"/>
    <x v="3932"/>
  </r>
  <r>
    <x v="3953"/>
    <x v="3948"/>
    <x v="3949"/>
    <n v="17600"/>
    <n v="0"/>
    <x v="2"/>
    <x v="0"/>
    <s v="USD"/>
    <x v="3933"/>
    <x v="3953"/>
    <b v="0"/>
    <n v="0"/>
    <x v="1"/>
    <x v="6"/>
    <x v="109"/>
    <e v="#DIV/0!"/>
    <x v="1"/>
    <x v="6"/>
    <x v="3953"/>
    <x v="3933"/>
  </r>
  <r>
    <x v="3954"/>
    <x v="3949"/>
    <x v="3950"/>
    <n v="25000"/>
    <n v="0"/>
    <x v="2"/>
    <x v="5"/>
    <s v="CAD"/>
    <x v="3934"/>
    <x v="3954"/>
    <b v="0"/>
    <n v="0"/>
    <x v="1"/>
    <x v="6"/>
    <x v="109"/>
    <e v="#DIV/0!"/>
    <x v="1"/>
    <x v="6"/>
    <x v="3954"/>
    <x v="3934"/>
  </r>
  <r>
    <x v="3955"/>
    <x v="3950"/>
    <x v="3951"/>
    <n v="1750"/>
    <n v="425"/>
    <x v="2"/>
    <x v="0"/>
    <s v="USD"/>
    <x v="3935"/>
    <x v="3955"/>
    <b v="0"/>
    <n v="8"/>
    <x v="1"/>
    <x v="6"/>
    <x v="2802"/>
    <n v="53.125"/>
    <x v="1"/>
    <x v="6"/>
    <x v="3955"/>
    <x v="3935"/>
  </r>
  <r>
    <x v="3956"/>
    <x v="3951"/>
    <x v="3952"/>
    <n v="5500"/>
    <n v="0"/>
    <x v="2"/>
    <x v="0"/>
    <s v="USD"/>
    <x v="3936"/>
    <x v="3956"/>
    <b v="0"/>
    <n v="0"/>
    <x v="1"/>
    <x v="6"/>
    <x v="109"/>
    <e v="#DIV/0!"/>
    <x v="1"/>
    <x v="6"/>
    <x v="3956"/>
    <x v="3936"/>
  </r>
  <r>
    <x v="3957"/>
    <x v="3952"/>
    <x v="3953"/>
    <n v="28000"/>
    <n v="7"/>
    <x v="2"/>
    <x v="0"/>
    <s v="USD"/>
    <x v="3937"/>
    <x v="3957"/>
    <b v="0"/>
    <n v="1"/>
    <x v="1"/>
    <x v="6"/>
    <x v="1866"/>
    <n v="7"/>
    <x v="1"/>
    <x v="6"/>
    <x v="3957"/>
    <x v="3937"/>
  </r>
  <r>
    <x v="3958"/>
    <x v="3953"/>
    <x v="3954"/>
    <n v="2000"/>
    <n v="641"/>
    <x v="2"/>
    <x v="0"/>
    <s v="USD"/>
    <x v="3938"/>
    <x v="3958"/>
    <b v="0"/>
    <n v="16"/>
    <x v="1"/>
    <x v="6"/>
    <x v="2803"/>
    <n v="40.0625"/>
    <x v="1"/>
    <x v="6"/>
    <x v="3958"/>
    <x v="3938"/>
  </r>
  <r>
    <x v="3959"/>
    <x v="3954"/>
    <x v="3955"/>
    <n v="1200"/>
    <n v="292"/>
    <x v="2"/>
    <x v="0"/>
    <s v="USD"/>
    <x v="3939"/>
    <x v="3959"/>
    <b v="0"/>
    <n v="12"/>
    <x v="1"/>
    <x v="6"/>
    <x v="695"/>
    <n v="24.333333333333332"/>
    <x v="1"/>
    <x v="6"/>
    <x v="3959"/>
    <x v="3939"/>
  </r>
  <r>
    <x v="3960"/>
    <x v="3955"/>
    <x v="3956"/>
    <n v="3000"/>
    <n v="45"/>
    <x v="2"/>
    <x v="0"/>
    <s v="USD"/>
    <x v="3940"/>
    <x v="3960"/>
    <b v="0"/>
    <n v="4"/>
    <x v="1"/>
    <x v="6"/>
    <x v="1835"/>
    <n v="11.25"/>
    <x v="1"/>
    <x v="6"/>
    <x v="3960"/>
    <x v="3940"/>
  </r>
  <r>
    <x v="3961"/>
    <x v="3956"/>
    <x v="3957"/>
    <n v="5000"/>
    <n v="21"/>
    <x v="2"/>
    <x v="1"/>
    <s v="GBP"/>
    <x v="3941"/>
    <x v="3961"/>
    <b v="0"/>
    <n v="2"/>
    <x v="1"/>
    <x v="6"/>
    <x v="714"/>
    <n v="10.5"/>
    <x v="1"/>
    <x v="6"/>
    <x v="3961"/>
    <x v="3941"/>
  </r>
  <r>
    <x v="3962"/>
    <x v="3957"/>
    <x v="3958"/>
    <n v="1400"/>
    <n v="45"/>
    <x v="2"/>
    <x v="1"/>
    <s v="GBP"/>
    <x v="3942"/>
    <x v="3962"/>
    <b v="0"/>
    <n v="3"/>
    <x v="1"/>
    <x v="6"/>
    <x v="2804"/>
    <n v="15"/>
    <x v="1"/>
    <x v="6"/>
    <x v="3962"/>
    <x v="3942"/>
  </r>
  <r>
    <x v="3963"/>
    <x v="3958"/>
    <x v="3959"/>
    <n v="10000"/>
    <n v="0"/>
    <x v="2"/>
    <x v="5"/>
    <s v="CAD"/>
    <x v="3943"/>
    <x v="3963"/>
    <b v="0"/>
    <n v="0"/>
    <x v="1"/>
    <x v="6"/>
    <x v="109"/>
    <e v="#DIV/0!"/>
    <x v="1"/>
    <x v="6"/>
    <x v="3963"/>
    <x v="3943"/>
  </r>
  <r>
    <x v="3964"/>
    <x v="3959"/>
    <x v="3960"/>
    <n v="2000"/>
    <n v="126"/>
    <x v="2"/>
    <x v="0"/>
    <s v="USD"/>
    <x v="3944"/>
    <x v="3964"/>
    <b v="0"/>
    <n v="3"/>
    <x v="1"/>
    <x v="6"/>
    <x v="2805"/>
    <n v="42"/>
    <x v="1"/>
    <x v="6"/>
    <x v="3964"/>
    <x v="3944"/>
  </r>
  <r>
    <x v="3965"/>
    <x v="3960"/>
    <x v="3961"/>
    <n v="2000"/>
    <n v="285"/>
    <x v="2"/>
    <x v="0"/>
    <s v="USD"/>
    <x v="3945"/>
    <x v="3965"/>
    <b v="0"/>
    <n v="4"/>
    <x v="1"/>
    <x v="6"/>
    <x v="2100"/>
    <n v="71.25"/>
    <x v="1"/>
    <x v="6"/>
    <x v="3965"/>
    <x v="3945"/>
  </r>
  <r>
    <x v="3966"/>
    <x v="3961"/>
    <x v="3962"/>
    <n v="7500"/>
    <n v="45"/>
    <x v="2"/>
    <x v="0"/>
    <s v="USD"/>
    <x v="3946"/>
    <x v="3966"/>
    <b v="0"/>
    <n v="2"/>
    <x v="1"/>
    <x v="6"/>
    <x v="722"/>
    <n v="22.5"/>
    <x v="1"/>
    <x v="6"/>
    <x v="3966"/>
    <x v="3946"/>
  </r>
  <r>
    <x v="3967"/>
    <x v="3962"/>
    <x v="3963"/>
    <n v="1700"/>
    <n v="410"/>
    <x v="2"/>
    <x v="0"/>
    <s v="USD"/>
    <x v="3947"/>
    <x v="3967"/>
    <b v="0"/>
    <n v="10"/>
    <x v="1"/>
    <x v="6"/>
    <x v="2806"/>
    <n v="41"/>
    <x v="1"/>
    <x v="6"/>
    <x v="3967"/>
    <x v="3947"/>
  </r>
  <r>
    <x v="3968"/>
    <x v="3963"/>
    <x v="3964"/>
    <n v="5000"/>
    <n v="527"/>
    <x v="2"/>
    <x v="0"/>
    <s v="USD"/>
    <x v="3948"/>
    <x v="3968"/>
    <b v="0"/>
    <n v="11"/>
    <x v="1"/>
    <x v="6"/>
    <x v="2807"/>
    <n v="47.909090909090907"/>
    <x v="1"/>
    <x v="6"/>
    <x v="3968"/>
    <x v="3948"/>
  </r>
  <r>
    <x v="3969"/>
    <x v="3964"/>
    <x v="3965"/>
    <n v="2825"/>
    <n v="211"/>
    <x v="2"/>
    <x v="0"/>
    <s v="USD"/>
    <x v="3949"/>
    <x v="3969"/>
    <b v="0"/>
    <n v="6"/>
    <x v="1"/>
    <x v="6"/>
    <x v="2808"/>
    <n v="35.166666666666664"/>
    <x v="1"/>
    <x v="6"/>
    <x v="3969"/>
    <x v="3949"/>
  </r>
  <r>
    <x v="3970"/>
    <x v="3965"/>
    <x v="3966"/>
    <n v="15000"/>
    <n v="11"/>
    <x v="2"/>
    <x v="0"/>
    <s v="USD"/>
    <x v="3950"/>
    <x v="3970"/>
    <b v="0"/>
    <n v="2"/>
    <x v="1"/>
    <x v="6"/>
    <x v="2809"/>
    <n v="5.5"/>
    <x v="1"/>
    <x v="6"/>
    <x v="3970"/>
    <x v="3950"/>
  </r>
  <r>
    <x v="3971"/>
    <x v="3966"/>
    <x v="3967"/>
    <n v="14000"/>
    <n v="136"/>
    <x v="2"/>
    <x v="0"/>
    <s v="USD"/>
    <x v="3951"/>
    <x v="3971"/>
    <b v="0"/>
    <n v="6"/>
    <x v="1"/>
    <x v="6"/>
    <x v="2810"/>
    <n v="22.666666666666668"/>
    <x v="1"/>
    <x v="6"/>
    <x v="3971"/>
    <x v="3951"/>
  </r>
  <r>
    <x v="3972"/>
    <x v="3967"/>
    <x v="3968"/>
    <n v="1000"/>
    <n v="211"/>
    <x v="2"/>
    <x v="0"/>
    <s v="USD"/>
    <x v="3952"/>
    <x v="3972"/>
    <b v="0"/>
    <n v="8"/>
    <x v="1"/>
    <x v="6"/>
    <x v="2811"/>
    <n v="26.375"/>
    <x v="1"/>
    <x v="6"/>
    <x v="3972"/>
    <x v="3952"/>
  </r>
  <r>
    <x v="3973"/>
    <x v="3968"/>
    <x v="3969"/>
    <n v="5000"/>
    <n v="3905"/>
    <x v="2"/>
    <x v="0"/>
    <s v="USD"/>
    <x v="3953"/>
    <x v="3973"/>
    <b v="0"/>
    <n v="37"/>
    <x v="1"/>
    <x v="6"/>
    <x v="2812"/>
    <n v="105.54054054054055"/>
    <x v="1"/>
    <x v="6"/>
    <x v="3973"/>
    <x v="3953"/>
  </r>
  <r>
    <x v="3974"/>
    <x v="3969"/>
    <x v="3970"/>
    <n v="1000"/>
    <n v="320"/>
    <x v="2"/>
    <x v="1"/>
    <s v="GBP"/>
    <x v="3954"/>
    <x v="3974"/>
    <b v="0"/>
    <n v="11"/>
    <x v="1"/>
    <x v="6"/>
    <x v="2149"/>
    <n v="29.09090909090909"/>
    <x v="1"/>
    <x v="6"/>
    <x v="3974"/>
    <x v="3954"/>
  </r>
  <r>
    <x v="3975"/>
    <x v="3970"/>
    <x v="3971"/>
    <n v="678"/>
    <n v="0"/>
    <x v="2"/>
    <x v="0"/>
    <s v="USD"/>
    <x v="3955"/>
    <x v="3975"/>
    <b v="0"/>
    <n v="0"/>
    <x v="1"/>
    <x v="6"/>
    <x v="109"/>
    <e v="#DIV/0!"/>
    <x v="1"/>
    <x v="6"/>
    <x v="3975"/>
    <x v="3955"/>
  </r>
  <r>
    <x v="3976"/>
    <x v="3971"/>
    <x v="3972"/>
    <n v="1300"/>
    <n v="620"/>
    <x v="2"/>
    <x v="0"/>
    <s v="USD"/>
    <x v="3956"/>
    <x v="3976"/>
    <b v="0"/>
    <n v="10"/>
    <x v="1"/>
    <x v="6"/>
    <x v="2813"/>
    <n v="62"/>
    <x v="1"/>
    <x v="6"/>
    <x v="3976"/>
    <x v="3956"/>
  </r>
  <r>
    <x v="3977"/>
    <x v="3972"/>
    <x v="3973"/>
    <n v="90000"/>
    <n v="1305"/>
    <x v="2"/>
    <x v="0"/>
    <s v="USD"/>
    <x v="3957"/>
    <x v="3977"/>
    <b v="0"/>
    <n v="6"/>
    <x v="1"/>
    <x v="6"/>
    <x v="2814"/>
    <n v="217.5"/>
    <x v="1"/>
    <x v="6"/>
    <x v="3977"/>
    <x v="3957"/>
  </r>
  <r>
    <x v="3978"/>
    <x v="3973"/>
    <x v="3974"/>
    <n v="2000"/>
    <n v="214"/>
    <x v="2"/>
    <x v="0"/>
    <s v="USD"/>
    <x v="3958"/>
    <x v="3978"/>
    <b v="0"/>
    <n v="8"/>
    <x v="1"/>
    <x v="6"/>
    <x v="2815"/>
    <n v="26.75"/>
    <x v="1"/>
    <x v="6"/>
    <x v="3978"/>
    <x v="3958"/>
  </r>
  <r>
    <x v="3979"/>
    <x v="3974"/>
    <x v="3975"/>
    <n v="6000"/>
    <n v="110"/>
    <x v="2"/>
    <x v="1"/>
    <s v="GBP"/>
    <x v="3959"/>
    <x v="3979"/>
    <b v="0"/>
    <n v="6"/>
    <x v="1"/>
    <x v="6"/>
    <x v="2816"/>
    <n v="18.333333333333332"/>
    <x v="1"/>
    <x v="6"/>
    <x v="3979"/>
    <x v="3959"/>
  </r>
  <r>
    <x v="3980"/>
    <x v="3975"/>
    <x v="3976"/>
    <n v="2500"/>
    <n v="450"/>
    <x v="2"/>
    <x v="0"/>
    <s v="USD"/>
    <x v="3960"/>
    <x v="3980"/>
    <b v="0"/>
    <n v="7"/>
    <x v="1"/>
    <x v="6"/>
    <x v="2693"/>
    <n v="64.285714285714292"/>
    <x v="1"/>
    <x v="6"/>
    <x v="3980"/>
    <x v="3960"/>
  </r>
  <r>
    <x v="3981"/>
    <x v="3357"/>
    <x v="3357"/>
    <n v="30000"/>
    <n v="1225"/>
    <x v="2"/>
    <x v="0"/>
    <s v="USD"/>
    <x v="3961"/>
    <x v="3981"/>
    <b v="0"/>
    <n v="7"/>
    <x v="1"/>
    <x v="6"/>
    <x v="2817"/>
    <n v="175"/>
    <x v="1"/>
    <x v="6"/>
    <x v="3981"/>
    <x v="3961"/>
  </r>
  <r>
    <x v="3982"/>
    <x v="3976"/>
    <x v="3977"/>
    <n v="850"/>
    <n v="170"/>
    <x v="2"/>
    <x v="1"/>
    <s v="GBP"/>
    <x v="3962"/>
    <x v="3982"/>
    <b v="0"/>
    <n v="5"/>
    <x v="1"/>
    <x v="6"/>
    <x v="143"/>
    <n v="34"/>
    <x v="1"/>
    <x v="6"/>
    <x v="3982"/>
    <x v="3962"/>
  </r>
  <r>
    <x v="3983"/>
    <x v="3977"/>
    <x v="3978"/>
    <n v="11140"/>
    <n v="3877"/>
    <x v="2"/>
    <x v="0"/>
    <s v="USD"/>
    <x v="3963"/>
    <x v="3983"/>
    <b v="0"/>
    <n v="46"/>
    <x v="1"/>
    <x v="6"/>
    <x v="2818"/>
    <n v="84.282608695652172"/>
    <x v="1"/>
    <x v="6"/>
    <x v="3983"/>
    <x v="3963"/>
  </r>
  <r>
    <x v="3984"/>
    <x v="3978"/>
    <x v="3979"/>
    <n v="1500"/>
    <n v="95"/>
    <x v="2"/>
    <x v="1"/>
    <s v="GBP"/>
    <x v="3964"/>
    <x v="3984"/>
    <b v="0"/>
    <n v="10"/>
    <x v="1"/>
    <x v="6"/>
    <x v="2819"/>
    <n v="9.5"/>
    <x v="1"/>
    <x v="6"/>
    <x v="3984"/>
    <x v="3964"/>
  </r>
  <r>
    <x v="3985"/>
    <x v="3979"/>
    <x v="3980"/>
    <n v="2000"/>
    <n v="641"/>
    <x v="2"/>
    <x v="0"/>
    <s v="USD"/>
    <x v="3965"/>
    <x v="3985"/>
    <b v="0"/>
    <n v="19"/>
    <x v="1"/>
    <x v="6"/>
    <x v="2803"/>
    <n v="33.736842105263158"/>
    <x v="1"/>
    <x v="6"/>
    <x v="3985"/>
    <x v="3965"/>
  </r>
  <r>
    <x v="3986"/>
    <x v="3980"/>
    <x v="3981"/>
    <n v="5000"/>
    <n v="488"/>
    <x v="2"/>
    <x v="1"/>
    <s v="GBP"/>
    <x v="3966"/>
    <x v="3986"/>
    <b v="0"/>
    <n v="13"/>
    <x v="1"/>
    <x v="6"/>
    <x v="2820"/>
    <n v="37.53846153846154"/>
    <x v="1"/>
    <x v="6"/>
    <x v="3986"/>
    <x v="3966"/>
  </r>
  <r>
    <x v="3987"/>
    <x v="3981"/>
    <x v="3982"/>
    <n v="400"/>
    <n v="151"/>
    <x v="2"/>
    <x v="1"/>
    <s v="GBP"/>
    <x v="3967"/>
    <x v="3987"/>
    <b v="0"/>
    <n v="13"/>
    <x v="1"/>
    <x v="6"/>
    <x v="2821"/>
    <n v="11.615384615384615"/>
    <x v="1"/>
    <x v="6"/>
    <x v="3987"/>
    <x v="3967"/>
  </r>
  <r>
    <x v="3988"/>
    <x v="3982"/>
    <x v="3983"/>
    <n v="1500"/>
    <n v="32"/>
    <x v="2"/>
    <x v="0"/>
    <s v="USD"/>
    <x v="3968"/>
    <x v="3988"/>
    <b v="0"/>
    <n v="4"/>
    <x v="1"/>
    <x v="6"/>
    <x v="2822"/>
    <n v="8"/>
    <x v="1"/>
    <x v="6"/>
    <x v="3988"/>
    <x v="3968"/>
  </r>
  <r>
    <x v="3989"/>
    <x v="3983"/>
    <x v="3984"/>
    <n v="3000"/>
    <n v="0"/>
    <x v="2"/>
    <x v="0"/>
    <s v="USD"/>
    <x v="3969"/>
    <x v="3989"/>
    <b v="0"/>
    <n v="0"/>
    <x v="1"/>
    <x v="6"/>
    <x v="109"/>
    <e v="#DIV/0!"/>
    <x v="1"/>
    <x v="6"/>
    <x v="3989"/>
    <x v="3969"/>
  </r>
  <r>
    <x v="3990"/>
    <x v="3984"/>
    <x v="3985"/>
    <n v="1650"/>
    <n v="69"/>
    <x v="2"/>
    <x v="1"/>
    <s v="GBP"/>
    <x v="3970"/>
    <x v="3990"/>
    <b v="0"/>
    <n v="3"/>
    <x v="1"/>
    <x v="6"/>
    <x v="2823"/>
    <n v="23"/>
    <x v="1"/>
    <x v="6"/>
    <x v="3990"/>
    <x v="3970"/>
  </r>
  <r>
    <x v="3991"/>
    <x v="3985"/>
    <x v="3986"/>
    <n v="500"/>
    <n v="100"/>
    <x v="2"/>
    <x v="0"/>
    <s v="USD"/>
    <x v="3971"/>
    <x v="3991"/>
    <b v="0"/>
    <n v="1"/>
    <x v="1"/>
    <x v="6"/>
    <x v="143"/>
    <n v="100"/>
    <x v="1"/>
    <x v="6"/>
    <x v="3991"/>
    <x v="3971"/>
  </r>
  <r>
    <x v="3992"/>
    <x v="3986"/>
    <x v="3987"/>
    <n v="10000"/>
    <n v="541"/>
    <x v="2"/>
    <x v="0"/>
    <s v="USD"/>
    <x v="3972"/>
    <x v="3992"/>
    <b v="0"/>
    <n v="9"/>
    <x v="1"/>
    <x v="6"/>
    <x v="2824"/>
    <n v="60.111111111111114"/>
    <x v="1"/>
    <x v="6"/>
    <x v="3992"/>
    <x v="3972"/>
  </r>
  <r>
    <x v="3993"/>
    <x v="3987"/>
    <x v="3988"/>
    <n v="50000"/>
    <n v="3"/>
    <x v="2"/>
    <x v="0"/>
    <s v="USD"/>
    <x v="3973"/>
    <x v="3993"/>
    <b v="0"/>
    <n v="1"/>
    <x v="1"/>
    <x v="6"/>
    <x v="130"/>
    <n v="3"/>
    <x v="1"/>
    <x v="6"/>
    <x v="3993"/>
    <x v="3973"/>
  </r>
  <r>
    <x v="3994"/>
    <x v="3988"/>
    <x v="3989"/>
    <n v="2000"/>
    <n v="5"/>
    <x v="2"/>
    <x v="0"/>
    <s v="USD"/>
    <x v="3974"/>
    <x v="3994"/>
    <b v="0"/>
    <n v="1"/>
    <x v="1"/>
    <x v="6"/>
    <x v="1161"/>
    <n v="5"/>
    <x v="1"/>
    <x v="6"/>
    <x v="3994"/>
    <x v="3974"/>
  </r>
  <r>
    <x v="3995"/>
    <x v="3989"/>
    <x v="3990"/>
    <n v="200"/>
    <n v="70"/>
    <x v="2"/>
    <x v="1"/>
    <s v="GBP"/>
    <x v="3975"/>
    <x v="3995"/>
    <b v="0"/>
    <n v="4"/>
    <x v="1"/>
    <x v="6"/>
    <x v="2825"/>
    <n v="17.5"/>
    <x v="1"/>
    <x v="6"/>
    <x v="3995"/>
    <x v="3975"/>
  </r>
  <r>
    <x v="3996"/>
    <x v="3990"/>
    <x v="3991"/>
    <n v="3000"/>
    <n v="497"/>
    <x v="2"/>
    <x v="0"/>
    <s v="USD"/>
    <x v="3976"/>
    <x v="3996"/>
    <b v="0"/>
    <n v="17"/>
    <x v="1"/>
    <x v="6"/>
    <x v="2826"/>
    <n v="29.235294117647058"/>
    <x v="1"/>
    <x v="6"/>
    <x v="3996"/>
    <x v="3976"/>
  </r>
  <r>
    <x v="3997"/>
    <x v="3991"/>
    <x v="3992"/>
    <n v="3000"/>
    <n v="0"/>
    <x v="2"/>
    <x v="1"/>
    <s v="GBP"/>
    <x v="3977"/>
    <x v="3997"/>
    <b v="0"/>
    <n v="0"/>
    <x v="1"/>
    <x v="6"/>
    <x v="109"/>
    <e v="#DIV/0!"/>
    <x v="1"/>
    <x v="6"/>
    <x v="3997"/>
    <x v="3977"/>
  </r>
  <r>
    <x v="3998"/>
    <x v="3992"/>
    <x v="3993"/>
    <n v="1250"/>
    <n v="715"/>
    <x v="2"/>
    <x v="0"/>
    <s v="USD"/>
    <x v="3978"/>
    <x v="3998"/>
    <b v="0"/>
    <n v="12"/>
    <x v="1"/>
    <x v="6"/>
    <x v="2827"/>
    <n v="59.583333333333336"/>
    <x v="1"/>
    <x v="6"/>
    <x v="3998"/>
    <x v="3978"/>
  </r>
  <r>
    <x v="3999"/>
    <x v="3993"/>
    <x v="3994"/>
    <n v="7000"/>
    <n v="1156"/>
    <x v="2"/>
    <x v="0"/>
    <s v="USD"/>
    <x v="3979"/>
    <x v="3999"/>
    <b v="0"/>
    <n v="14"/>
    <x v="1"/>
    <x v="6"/>
    <x v="2828"/>
    <n v="82.571428571428569"/>
    <x v="1"/>
    <x v="6"/>
    <x v="3999"/>
    <x v="3979"/>
  </r>
  <r>
    <x v="4000"/>
    <x v="3994"/>
    <x v="3995"/>
    <n v="8000"/>
    <n v="10"/>
    <x v="2"/>
    <x v="0"/>
    <s v="USD"/>
    <x v="3980"/>
    <x v="4000"/>
    <b v="0"/>
    <n v="1"/>
    <x v="1"/>
    <x v="6"/>
    <x v="415"/>
    <n v="10"/>
    <x v="1"/>
    <x v="6"/>
    <x v="4000"/>
    <x v="3980"/>
  </r>
  <r>
    <x v="4001"/>
    <x v="3995"/>
    <x v="3996"/>
    <n v="1200"/>
    <n v="453"/>
    <x v="2"/>
    <x v="1"/>
    <s v="GBP"/>
    <x v="1748"/>
    <x v="4001"/>
    <b v="0"/>
    <n v="14"/>
    <x v="1"/>
    <x v="6"/>
    <x v="2821"/>
    <n v="32.357142857142854"/>
    <x v="1"/>
    <x v="6"/>
    <x v="4001"/>
    <x v="1748"/>
  </r>
  <r>
    <x v="4002"/>
    <x v="3996"/>
    <x v="3997"/>
    <n v="1250"/>
    <n v="23"/>
    <x v="2"/>
    <x v="0"/>
    <s v="USD"/>
    <x v="3981"/>
    <x v="4002"/>
    <b v="0"/>
    <n v="4"/>
    <x v="1"/>
    <x v="6"/>
    <x v="1861"/>
    <n v="5.75"/>
    <x v="1"/>
    <x v="6"/>
    <x v="4002"/>
    <x v="3981"/>
  </r>
  <r>
    <x v="4003"/>
    <x v="3997"/>
    <x v="3960"/>
    <n v="2000"/>
    <n v="201"/>
    <x v="2"/>
    <x v="0"/>
    <s v="USD"/>
    <x v="3982"/>
    <x v="4003"/>
    <b v="0"/>
    <n v="2"/>
    <x v="1"/>
    <x v="6"/>
    <x v="2829"/>
    <n v="100.5"/>
    <x v="1"/>
    <x v="6"/>
    <x v="4003"/>
    <x v="3982"/>
  </r>
  <r>
    <x v="4004"/>
    <x v="3998"/>
    <x v="3998"/>
    <n v="500"/>
    <n v="1"/>
    <x v="2"/>
    <x v="0"/>
    <s v="USD"/>
    <x v="3983"/>
    <x v="4004"/>
    <b v="0"/>
    <n v="1"/>
    <x v="1"/>
    <x v="6"/>
    <x v="418"/>
    <n v="1"/>
    <x v="1"/>
    <x v="6"/>
    <x v="4004"/>
    <x v="3983"/>
  </r>
  <r>
    <x v="4005"/>
    <x v="3999"/>
    <x v="3999"/>
    <n v="3000"/>
    <n v="40"/>
    <x v="2"/>
    <x v="0"/>
    <s v="USD"/>
    <x v="3984"/>
    <x v="4005"/>
    <b v="0"/>
    <n v="2"/>
    <x v="1"/>
    <x v="6"/>
    <x v="843"/>
    <n v="20"/>
    <x v="1"/>
    <x v="6"/>
    <x v="4005"/>
    <x v="3984"/>
  </r>
  <r>
    <x v="4006"/>
    <x v="4000"/>
    <x v="4000"/>
    <n v="30000"/>
    <n v="2"/>
    <x v="2"/>
    <x v="0"/>
    <s v="USD"/>
    <x v="3985"/>
    <x v="4006"/>
    <b v="0"/>
    <n v="1"/>
    <x v="1"/>
    <x v="6"/>
    <x v="440"/>
    <n v="2"/>
    <x v="1"/>
    <x v="6"/>
    <x v="4006"/>
    <x v="3985"/>
  </r>
  <r>
    <x v="4007"/>
    <x v="3988"/>
    <x v="4001"/>
    <n v="2000"/>
    <n v="5"/>
    <x v="2"/>
    <x v="0"/>
    <s v="USD"/>
    <x v="3986"/>
    <x v="4007"/>
    <b v="0"/>
    <n v="1"/>
    <x v="1"/>
    <x v="6"/>
    <x v="1161"/>
    <n v="5"/>
    <x v="1"/>
    <x v="6"/>
    <x v="4007"/>
    <x v="3986"/>
  </r>
  <r>
    <x v="4008"/>
    <x v="4001"/>
    <x v="4002"/>
    <n v="1000"/>
    <n v="60"/>
    <x v="2"/>
    <x v="1"/>
    <s v="GBP"/>
    <x v="3987"/>
    <x v="4008"/>
    <b v="0"/>
    <n v="4"/>
    <x v="1"/>
    <x v="6"/>
    <x v="733"/>
    <n v="15"/>
    <x v="1"/>
    <x v="6"/>
    <x v="4008"/>
    <x v="3987"/>
  </r>
  <r>
    <x v="4009"/>
    <x v="4002"/>
    <x v="4003"/>
    <n v="1930"/>
    <n v="75"/>
    <x v="2"/>
    <x v="1"/>
    <s v="GBP"/>
    <x v="3988"/>
    <x v="4009"/>
    <b v="0"/>
    <n v="3"/>
    <x v="1"/>
    <x v="6"/>
    <x v="2830"/>
    <n v="25"/>
    <x v="1"/>
    <x v="6"/>
    <x v="4009"/>
    <x v="3988"/>
  </r>
  <r>
    <x v="4010"/>
    <x v="4003"/>
    <x v="4004"/>
    <n v="7200"/>
    <n v="1742"/>
    <x v="2"/>
    <x v="0"/>
    <s v="USD"/>
    <x v="3989"/>
    <x v="4010"/>
    <b v="0"/>
    <n v="38"/>
    <x v="1"/>
    <x v="6"/>
    <x v="2831"/>
    <n v="45.842105263157897"/>
    <x v="1"/>
    <x v="6"/>
    <x v="4010"/>
    <x v="3989"/>
  </r>
  <r>
    <x v="4011"/>
    <x v="4004"/>
    <x v="4005"/>
    <n v="250"/>
    <n v="19"/>
    <x v="2"/>
    <x v="1"/>
    <s v="GBP"/>
    <x v="3990"/>
    <x v="4011"/>
    <b v="0"/>
    <n v="4"/>
    <x v="1"/>
    <x v="6"/>
    <x v="2832"/>
    <n v="4.75"/>
    <x v="1"/>
    <x v="6"/>
    <x v="4011"/>
    <x v="3990"/>
  </r>
  <r>
    <x v="4012"/>
    <x v="4005"/>
    <x v="4006"/>
    <n v="575"/>
    <n v="0"/>
    <x v="2"/>
    <x v="1"/>
    <s v="GBP"/>
    <x v="3991"/>
    <x v="4012"/>
    <b v="0"/>
    <n v="0"/>
    <x v="1"/>
    <x v="6"/>
    <x v="109"/>
    <e v="#DIV/0!"/>
    <x v="1"/>
    <x v="6"/>
    <x v="4012"/>
    <x v="3991"/>
  </r>
  <r>
    <x v="4013"/>
    <x v="4006"/>
    <x v="4007"/>
    <n v="2000"/>
    <n v="26"/>
    <x v="2"/>
    <x v="0"/>
    <s v="USD"/>
    <x v="3992"/>
    <x v="4013"/>
    <b v="0"/>
    <n v="2"/>
    <x v="1"/>
    <x v="6"/>
    <x v="698"/>
    <n v="13"/>
    <x v="1"/>
    <x v="6"/>
    <x v="4013"/>
    <x v="3992"/>
  </r>
  <r>
    <x v="4014"/>
    <x v="4007"/>
    <x v="4008"/>
    <n v="9000"/>
    <n v="0"/>
    <x v="2"/>
    <x v="0"/>
    <s v="USD"/>
    <x v="3993"/>
    <x v="4014"/>
    <b v="0"/>
    <n v="0"/>
    <x v="1"/>
    <x v="6"/>
    <x v="109"/>
    <e v="#DIV/0!"/>
    <x v="1"/>
    <x v="6"/>
    <x v="4014"/>
    <x v="3993"/>
  </r>
  <r>
    <x v="4015"/>
    <x v="4008"/>
    <x v="4009"/>
    <n v="7000"/>
    <n v="1"/>
    <x v="2"/>
    <x v="0"/>
    <s v="USD"/>
    <x v="3994"/>
    <x v="4015"/>
    <b v="0"/>
    <n v="1"/>
    <x v="1"/>
    <x v="6"/>
    <x v="107"/>
    <n v="1"/>
    <x v="1"/>
    <x v="6"/>
    <x v="4015"/>
    <x v="3994"/>
  </r>
  <r>
    <x v="4016"/>
    <x v="4009"/>
    <x v="4010"/>
    <n v="500"/>
    <n v="70"/>
    <x v="2"/>
    <x v="1"/>
    <s v="GBP"/>
    <x v="3995"/>
    <x v="4016"/>
    <b v="0"/>
    <n v="7"/>
    <x v="1"/>
    <x v="6"/>
    <x v="111"/>
    <n v="10"/>
    <x v="1"/>
    <x v="6"/>
    <x v="4016"/>
    <x v="3995"/>
  </r>
  <r>
    <x v="4017"/>
    <x v="4010"/>
    <x v="4011"/>
    <n v="10000"/>
    <n v="105"/>
    <x v="2"/>
    <x v="0"/>
    <s v="USD"/>
    <x v="3996"/>
    <x v="4017"/>
    <b v="0"/>
    <n v="2"/>
    <x v="1"/>
    <x v="6"/>
    <x v="857"/>
    <n v="52.5"/>
    <x v="1"/>
    <x v="6"/>
    <x v="4017"/>
    <x v="3996"/>
  </r>
  <r>
    <x v="4018"/>
    <x v="4011"/>
    <x v="4012"/>
    <n v="1500"/>
    <n v="130"/>
    <x v="2"/>
    <x v="1"/>
    <s v="GBP"/>
    <x v="3997"/>
    <x v="4018"/>
    <b v="0"/>
    <n v="4"/>
    <x v="1"/>
    <x v="6"/>
    <x v="2780"/>
    <n v="32.5"/>
    <x v="1"/>
    <x v="6"/>
    <x v="4018"/>
    <x v="3997"/>
  </r>
  <r>
    <x v="4019"/>
    <x v="4012"/>
    <x v="4013"/>
    <n v="3500"/>
    <n v="29"/>
    <x v="2"/>
    <x v="0"/>
    <s v="USD"/>
    <x v="3998"/>
    <x v="4019"/>
    <b v="0"/>
    <n v="4"/>
    <x v="1"/>
    <x v="6"/>
    <x v="2833"/>
    <n v="7.25"/>
    <x v="1"/>
    <x v="6"/>
    <x v="4019"/>
    <x v="3998"/>
  </r>
  <r>
    <x v="4020"/>
    <x v="4013"/>
    <x v="4014"/>
    <n v="600"/>
    <n v="100"/>
    <x v="2"/>
    <x v="0"/>
    <s v="USD"/>
    <x v="3999"/>
    <x v="4020"/>
    <b v="0"/>
    <n v="3"/>
    <x v="1"/>
    <x v="6"/>
    <x v="2834"/>
    <n v="33.333333333333336"/>
    <x v="1"/>
    <x v="6"/>
    <x v="4020"/>
    <x v="3999"/>
  </r>
  <r>
    <x v="4021"/>
    <x v="4014"/>
    <x v="4015"/>
    <n v="15000"/>
    <n v="125"/>
    <x v="2"/>
    <x v="0"/>
    <s v="USD"/>
    <x v="4000"/>
    <x v="4021"/>
    <b v="0"/>
    <n v="2"/>
    <x v="1"/>
    <x v="6"/>
    <x v="1863"/>
    <n v="62.5"/>
    <x v="1"/>
    <x v="6"/>
    <x v="4021"/>
    <x v="4000"/>
  </r>
  <r>
    <x v="4022"/>
    <x v="4015"/>
    <x v="4016"/>
    <n v="18000"/>
    <n v="12521"/>
    <x v="2"/>
    <x v="0"/>
    <s v="USD"/>
    <x v="4001"/>
    <x v="4022"/>
    <b v="0"/>
    <n v="197"/>
    <x v="1"/>
    <x v="6"/>
    <x v="2835"/>
    <n v="63.558375634517766"/>
    <x v="1"/>
    <x v="6"/>
    <x v="4022"/>
    <x v="4001"/>
  </r>
  <r>
    <x v="4023"/>
    <x v="4016"/>
    <x v="4017"/>
    <n v="7000"/>
    <n v="0"/>
    <x v="2"/>
    <x v="0"/>
    <s v="USD"/>
    <x v="4002"/>
    <x v="4023"/>
    <b v="0"/>
    <n v="0"/>
    <x v="1"/>
    <x v="6"/>
    <x v="109"/>
    <e v="#DIV/0!"/>
    <x v="1"/>
    <x v="6"/>
    <x v="4023"/>
    <x v="4002"/>
  </r>
  <r>
    <x v="4024"/>
    <x v="4017"/>
    <x v="4018"/>
    <n v="800"/>
    <n v="10"/>
    <x v="2"/>
    <x v="0"/>
    <s v="USD"/>
    <x v="4003"/>
    <x v="4024"/>
    <b v="0"/>
    <n v="1"/>
    <x v="1"/>
    <x v="6"/>
    <x v="2372"/>
    <n v="10"/>
    <x v="1"/>
    <x v="6"/>
    <x v="4024"/>
    <x v="4003"/>
  </r>
  <r>
    <x v="4025"/>
    <x v="4018"/>
    <x v="4019"/>
    <n v="5000"/>
    <n v="250"/>
    <x v="2"/>
    <x v="6"/>
    <s v="EUR"/>
    <x v="4004"/>
    <x v="4025"/>
    <b v="0"/>
    <n v="4"/>
    <x v="1"/>
    <x v="6"/>
    <x v="152"/>
    <n v="62.5"/>
    <x v="1"/>
    <x v="6"/>
    <x v="4025"/>
    <x v="4004"/>
  </r>
  <r>
    <x v="4026"/>
    <x v="4019"/>
    <x v="4020"/>
    <n v="4000"/>
    <n v="0"/>
    <x v="2"/>
    <x v="0"/>
    <s v="USD"/>
    <x v="4005"/>
    <x v="4026"/>
    <b v="0"/>
    <n v="0"/>
    <x v="1"/>
    <x v="6"/>
    <x v="109"/>
    <e v="#DIV/0!"/>
    <x v="1"/>
    <x v="6"/>
    <x v="4026"/>
    <x v="4005"/>
  </r>
  <r>
    <x v="4027"/>
    <x v="4020"/>
    <x v="4021"/>
    <n v="3000"/>
    <n v="215"/>
    <x v="2"/>
    <x v="0"/>
    <s v="USD"/>
    <x v="4006"/>
    <x v="4027"/>
    <b v="0"/>
    <n v="7"/>
    <x v="1"/>
    <x v="6"/>
    <x v="2836"/>
    <n v="30.714285714285715"/>
    <x v="1"/>
    <x v="6"/>
    <x v="4027"/>
    <x v="4006"/>
  </r>
  <r>
    <x v="4028"/>
    <x v="4021"/>
    <x v="4022"/>
    <n v="2000"/>
    <n v="561"/>
    <x v="2"/>
    <x v="0"/>
    <s v="USD"/>
    <x v="4007"/>
    <x v="4028"/>
    <b v="0"/>
    <n v="11"/>
    <x v="1"/>
    <x v="6"/>
    <x v="2837"/>
    <n v="51"/>
    <x v="1"/>
    <x v="6"/>
    <x v="4028"/>
    <x v="4007"/>
  </r>
  <r>
    <x v="4029"/>
    <x v="4022"/>
    <x v="4023"/>
    <n v="20000"/>
    <n v="0"/>
    <x v="2"/>
    <x v="0"/>
    <s v="USD"/>
    <x v="4008"/>
    <x v="4029"/>
    <b v="0"/>
    <n v="0"/>
    <x v="1"/>
    <x v="6"/>
    <x v="109"/>
    <e v="#DIV/0!"/>
    <x v="1"/>
    <x v="6"/>
    <x v="4029"/>
    <x v="4008"/>
  </r>
  <r>
    <x v="4030"/>
    <x v="4023"/>
    <x v="4024"/>
    <n v="2500"/>
    <n v="400"/>
    <x v="2"/>
    <x v="0"/>
    <s v="USD"/>
    <x v="4009"/>
    <x v="4030"/>
    <b v="0"/>
    <n v="6"/>
    <x v="1"/>
    <x v="6"/>
    <x v="149"/>
    <n v="66.666666666666671"/>
    <x v="1"/>
    <x v="6"/>
    <x v="4030"/>
    <x v="4009"/>
  </r>
  <r>
    <x v="4031"/>
    <x v="4024"/>
    <x v="4025"/>
    <n v="5000"/>
    <n v="0"/>
    <x v="2"/>
    <x v="0"/>
    <s v="USD"/>
    <x v="4010"/>
    <x v="4031"/>
    <b v="0"/>
    <n v="0"/>
    <x v="1"/>
    <x v="6"/>
    <x v="109"/>
    <e v="#DIV/0!"/>
    <x v="1"/>
    <x v="6"/>
    <x v="4031"/>
    <x v="4010"/>
  </r>
  <r>
    <x v="4032"/>
    <x v="4025"/>
    <x v="4026"/>
    <n v="6048"/>
    <n v="413"/>
    <x v="2"/>
    <x v="0"/>
    <s v="USD"/>
    <x v="4011"/>
    <x v="4032"/>
    <b v="0"/>
    <n v="7"/>
    <x v="1"/>
    <x v="6"/>
    <x v="2838"/>
    <n v="59"/>
    <x v="1"/>
    <x v="6"/>
    <x v="4032"/>
    <x v="4011"/>
  </r>
  <r>
    <x v="4033"/>
    <x v="4026"/>
    <x v="4027"/>
    <n v="23900"/>
    <n v="6141.99"/>
    <x v="2"/>
    <x v="1"/>
    <s v="GBP"/>
    <x v="4012"/>
    <x v="4033"/>
    <b v="0"/>
    <n v="94"/>
    <x v="1"/>
    <x v="6"/>
    <x v="2839"/>
    <n v="65.340319148936175"/>
    <x v="1"/>
    <x v="6"/>
    <x v="4033"/>
    <x v="4012"/>
  </r>
  <r>
    <x v="4034"/>
    <x v="4027"/>
    <x v="4028"/>
    <n v="13500"/>
    <n v="200"/>
    <x v="2"/>
    <x v="0"/>
    <s v="USD"/>
    <x v="4013"/>
    <x v="4034"/>
    <b v="0"/>
    <n v="2"/>
    <x v="1"/>
    <x v="6"/>
    <x v="2840"/>
    <n v="100"/>
    <x v="1"/>
    <x v="6"/>
    <x v="4034"/>
    <x v="4013"/>
  </r>
  <r>
    <x v="4035"/>
    <x v="4028"/>
    <x v="4029"/>
    <n v="10000"/>
    <n v="3685"/>
    <x v="2"/>
    <x v="0"/>
    <s v="USD"/>
    <x v="4014"/>
    <x v="4035"/>
    <b v="0"/>
    <n v="25"/>
    <x v="1"/>
    <x v="6"/>
    <x v="2841"/>
    <n v="147.4"/>
    <x v="1"/>
    <x v="6"/>
    <x v="4035"/>
    <x v="4014"/>
  </r>
  <r>
    <x v="4036"/>
    <x v="4029"/>
    <x v="3326"/>
    <n v="6000"/>
    <n v="2823"/>
    <x v="2"/>
    <x v="0"/>
    <s v="USD"/>
    <x v="4015"/>
    <x v="4036"/>
    <b v="0"/>
    <n v="17"/>
    <x v="1"/>
    <x v="6"/>
    <x v="2842"/>
    <n v="166.05882352941177"/>
    <x v="1"/>
    <x v="6"/>
    <x v="4036"/>
    <x v="4015"/>
  </r>
  <r>
    <x v="4037"/>
    <x v="4030"/>
    <x v="4030"/>
    <n v="700"/>
    <n v="80"/>
    <x v="2"/>
    <x v="0"/>
    <s v="USD"/>
    <x v="4016"/>
    <x v="4037"/>
    <b v="0"/>
    <n v="2"/>
    <x v="1"/>
    <x v="6"/>
    <x v="2843"/>
    <n v="40"/>
    <x v="1"/>
    <x v="6"/>
    <x v="4037"/>
    <x v="4016"/>
  </r>
  <r>
    <x v="4038"/>
    <x v="4031"/>
    <x v="4031"/>
    <n v="2500"/>
    <n v="301"/>
    <x v="2"/>
    <x v="0"/>
    <s v="USD"/>
    <x v="4017"/>
    <x v="4038"/>
    <b v="0"/>
    <n v="4"/>
    <x v="1"/>
    <x v="6"/>
    <x v="2844"/>
    <n v="75.25"/>
    <x v="1"/>
    <x v="6"/>
    <x v="4038"/>
    <x v="4017"/>
  </r>
  <r>
    <x v="4039"/>
    <x v="4032"/>
    <x v="4032"/>
    <n v="500"/>
    <n v="300"/>
    <x v="2"/>
    <x v="0"/>
    <s v="USD"/>
    <x v="4018"/>
    <x v="4039"/>
    <b v="0"/>
    <n v="5"/>
    <x v="1"/>
    <x v="6"/>
    <x v="137"/>
    <n v="60"/>
    <x v="1"/>
    <x v="6"/>
    <x v="4039"/>
    <x v="4018"/>
  </r>
  <r>
    <x v="4040"/>
    <x v="4033"/>
    <x v="4033"/>
    <n v="8000"/>
    <n v="2500"/>
    <x v="2"/>
    <x v="0"/>
    <s v="USD"/>
    <x v="4019"/>
    <x v="4040"/>
    <b v="0"/>
    <n v="2"/>
    <x v="1"/>
    <x v="6"/>
    <x v="1296"/>
    <n v="1250"/>
    <x v="1"/>
    <x v="6"/>
    <x v="4040"/>
    <x v="4019"/>
  </r>
  <r>
    <x v="4041"/>
    <x v="4034"/>
    <x v="4034"/>
    <n v="5000"/>
    <n v="21"/>
    <x v="2"/>
    <x v="1"/>
    <s v="GBP"/>
    <x v="4020"/>
    <x v="4041"/>
    <b v="0"/>
    <n v="2"/>
    <x v="1"/>
    <x v="6"/>
    <x v="714"/>
    <n v="10.5"/>
    <x v="1"/>
    <x v="6"/>
    <x v="4041"/>
    <x v="4020"/>
  </r>
  <r>
    <x v="4042"/>
    <x v="4035"/>
    <x v="4035"/>
    <n v="10000"/>
    <n v="21"/>
    <x v="2"/>
    <x v="0"/>
    <s v="USD"/>
    <x v="4021"/>
    <x v="4042"/>
    <b v="0"/>
    <n v="3"/>
    <x v="1"/>
    <x v="6"/>
    <x v="2845"/>
    <n v="7"/>
    <x v="1"/>
    <x v="6"/>
    <x v="4042"/>
    <x v="4021"/>
  </r>
  <r>
    <x v="4043"/>
    <x v="4036"/>
    <x v="4036"/>
    <n v="300"/>
    <n v="0"/>
    <x v="2"/>
    <x v="5"/>
    <s v="CAD"/>
    <x v="4022"/>
    <x v="4043"/>
    <b v="0"/>
    <n v="0"/>
    <x v="1"/>
    <x v="6"/>
    <x v="109"/>
    <e v="#DIV/0!"/>
    <x v="1"/>
    <x v="6"/>
    <x v="4043"/>
    <x v="4022"/>
  </r>
  <r>
    <x v="4044"/>
    <x v="4037"/>
    <x v="4037"/>
    <n v="600"/>
    <n v="225"/>
    <x v="2"/>
    <x v="0"/>
    <s v="USD"/>
    <x v="4023"/>
    <x v="4044"/>
    <b v="0"/>
    <n v="4"/>
    <x v="1"/>
    <x v="6"/>
    <x v="2846"/>
    <n v="56.25"/>
    <x v="1"/>
    <x v="6"/>
    <x v="4044"/>
    <x v="4023"/>
  </r>
  <r>
    <x v="4045"/>
    <x v="4038"/>
    <x v="4038"/>
    <n v="5000"/>
    <n v="1"/>
    <x v="2"/>
    <x v="2"/>
    <s v="AUD"/>
    <x v="4024"/>
    <x v="4045"/>
    <b v="0"/>
    <n v="1"/>
    <x v="1"/>
    <x v="6"/>
    <x v="459"/>
    <n v="1"/>
    <x v="1"/>
    <x v="6"/>
    <x v="4045"/>
    <x v="4024"/>
  </r>
  <r>
    <x v="4046"/>
    <x v="4039"/>
    <x v="4039"/>
    <n v="5600"/>
    <n v="460"/>
    <x v="2"/>
    <x v="0"/>
    <s v="USD"/>
    <x v="4025"/>
    <x v="4046"/>
    <b v="0"/>
    <n v="12"/>
    <x v="1"/>
    <x v="6"/>
    <x v="2847"/>
    <n v="38.333333333333336"/>
    <x v="1"/>
    <x v="6"/>
    <x v="4046"/>
    <x v="4025"/>
  </r>
  <r>
    <x v="4047"/>
    <x v="4040"/>
    <x v="4040"/>
    <n v="5000"/>
    <n v="110"/>
    <x v="2"/>
    <x v="0"/>
    <s v="USD"/>
    <x v="4026"/>
    <x v="4047"/>
    <b v="0"/>
    <n v="4"/>
    <x v="1"/>
    <x v="6"/>
    <x v="727"/>
    <n v="27.5"/>
    <x v="1"/>
    <x v="6"/>
    <x v="4047"/>
    <x v="4026"/>
  </r>
  <r>
    <x v="4048"/>
    <x v="4041"/>
    <x v="4041"/>
    <n v="17000"/>
    <n v="3001"/>
    <x v="2"/>
    <x v="1"/>
    <s v="GBP"/>
    <x v="4027"/>
    <x v="4048"/>
    <b v="0"/>
    <n v="91"/>
    <x v="1"/>
    <x v="6"/>
    <x v="2848"/>
    <n v="32.978021978021978"/>
    <x v="1"/>
    <x v="6"/>
    <x v="4048"/>
    <x v="4027"/>
  </r>
  <r>
    <x v="4049"/>
    <x v="4042"/>
    <x v="4042"/>
    <n v="20000"/>
    <n v="16"/>
    <x v="2"/>
    <x v="0"/>
    <s v="USD"/>
    <x v="4028"/>
    <x v="4049"/>
    <b v="0"/>
    <n v="1"/>
    <x v="1"/>
    <x v="6"/>
    <x v="123"/>
    <n v="16"/>
    <x v="1"/>
    <x v="6"/>
    <x v="4049"/>
    <x v="4028"/>
  </r>
  <r>
    <x v="4050"/>
    <x v="4043"/>
    <x v="4043"/>
    <n v="1500"/>
    <n v="1"/>
    <x v="2"/>
    <x v="0"/>
    <s v="USD"/>
    <x v="4029"/>
    <x v="4050"/>
    <b v="0"/>
    <n v="1"/>
    <x v="1"/>
    <x v="6"/>
    <x v="2730"/>
    <n v="1"/>
    <x v="1"/>
    <x v="6"/>
    <x v="4050"/>
    <x v="4029"/>
  </r>
  <r>
    <x v="4051"/>
    <x v="4044"/>
    <x v="4044"/>
    <n v="500"/>
    <n v="0"/>
    <x v="2"/>
    <x v="0"/>
    <s v="USD"/>
    <x v="4030"/>
    <x v="4051"/>
    <b v="0"/>
    <n v="0"/>
    <x v="1"/>
    <x v="6"/>
    <x v="109"/>
    <e v="#DIV/0!"/>
    <x v="1"/>
    <x v="6"/>
    <x v="4051"/>
    <x v="4030"/>
  </r>
  <r>
    <x v="4052"/>
    <x v="4045"/>
    <x v="4045"/>
    <n v="3000"/>
    <n v="1126"/>
    <x v="2"/>
    <x v="0"/>
    <s v="USD"/>
    <x v="4031"/>
    <x v="4052"/>
    <b v="0"/>
    <n v="13"/>
    <x v="1"/>
    <x v="6"/>
    <x v="2849"/>
    <n v="86.615384615384613"/>
    <x v="1"/>
    <x v="6"/>
    <x v="4052"/>
    <x v="4031"/>
  </r>
  <r>
    <x v="4053"/>
    <x v="4046"/>
    <x v="4046"/>
    <n v="500"/>
    <n v="110"/>
    <x v="2"/>
    <x v="1"/>
    <s v="GBP"/>
    <x v="4032"/>
    <x v="4053"/>
    <b v="0"/>
    <n v="2"/>
    <x v="1"/>
    <x v="6"/>
    <x v="2850"/>
    <n v="55"/>
    <x v="1"/>
    <x v="6"/>
    <x v="4053"/>
    <x v="4032"/>
  </r>
  <r>
    <x v="4054"/>
    <x v="4047"/>
    <x v="4047"/>
    <n v="8880"/>
    <n v="0"/>
    <x v="2"/>
    <x v="0"/>
    <s v="USD"/>
    <x v="4033"/>
    <x v="4054"/>
    <b v="0"/>
    <n v="0"/>
    <x v="1"/>
    <x v="6"/>
    <x v="109"/>
    <e v="#DIV/0!"/>
    <x v="1"/>
    <x v="6"/>
    <x v="4054"/>
    <x v="4033"/>
  </r>
  <r>
    <x v="4055"/>
    <x v="4048"/>
    <x v="4048"/>
    <n v="5000"/>
    <n v="881"/>
    <x v="2"/>
    <x v="1"/>
    <s v="GBP"/>
    <x v="4034"/>
    <x v="4055"/>
    <b v="0"/>
    <n v="21"/>
    <x v="1"/>
    <x v="6"/>
    <x v="2851"/>
    <n v="41.952380952380949"/>
    <x v="1"/>
    <x v="6"/>
    <x v="4055"/>
    <x v="4034"/>
  </r>
  <r>
    <x v="4056"/>
    <x v="4049"/>
    <x v="4049"/>
    <n v="1500"/>
    <n v="795"/>
    <x v="2"/>
    <x v="0"/>
    <s v="USD"/>
    <x v="4035"/>
    <x v="4056"/>
    <b v="0"/>
    <n v="9"/>
    <x v="1"/>
    <x v="6"/>
    <x v="2852"/>
    <n v="88.333333333333329"/>
    <x v="1"/>
    <x v="6"/>
    <x v="4056"/>
    <x v="4035"/>
  </r>
  <r>
    <x v="4057"/>
    <x v="4050"/>
    <x v="4050"/>
    <n v="3500"/>
    <n v="775"/>
    <x v="2"/>
    <x v="1"/>
    <s v="GBP"/>
    <x v="4036"/>
    <x v="4057"/>
    <b v="0"/>
    <n v="6"/>
    <x v="1"/>
    <x v="6"/>
    <x v="2853"/>
    <n v="129.16666666666666"/>
    <x v="1"/>
    <x v="6"/>
    <x v="4057"/>
    <x v="4036"/>
  </r>
  <r>
    <x v="4058"/>
    <x v="4051"/>
    <x v="4051"/>
    <n v="3750"/>
    <n v="95"/>
    <x v="2"/>
    <x v="0"/>
    <s v="USD"/>
    <x v="3268"/>
    <x v="4058"/>
    <b v="0"/>
    <n v="4"/>
    <x v="1"/>
    <x v="6"/>
    <x v="2854"/>
    <n v="23.75"/>
    <x v="1"/>
    <x v="6"/>
    <x v="4058"/>
    <x v="3268"/>
  </r>
  <r>
    <x v="4059"/>
    <x v="4052"/>
    <x v="4052"/>
    <n v="10000"/>
    <n v="250"/>
    <x v="2"/>
    <x v="5"/>
    <s v="CAD"/>
    <x v="4037"/>
    <x v="4059"/>
    <b v="0"/>
    <n v="7"/>
    <x v="1"/>
    <x v="6"/>
    <x v="453"/>
    <n v="35.714285714285715"/>
    <x v="1"/>
    <x v="6"/>
    <x v="4059"/>
    <x v="4037"/>
  </r>
  <r>
    <x v="4060"/>
    <x v="4053"/>
    <x v="4053"/>
    <n v="10000"/>
    <n v="285"/>
    <x v="2"/>
    <x v="5"/>
    <s v="CAD"/>
    <x v="4038"/>
    <x v="4060"/>
    <b v="0"/>
    <n v="5"/>
    <x v="1"/>
    <x v="6"/>
    <x v="2855"/>
    <n v="57"/>
    <x v="1"/>
    <x v="6"/>
    <x v="4060"/>
    <x v="4038"/>
  </r>
  <r>
    <x v="4061"/>
    <x v="4054"/>
    <x v="4054"/>
    <n v="525"/>
    <n v="0"/>
    <x v="2"/>
    <x v="0"/>
    <s v="USD"/>
    <x v="4039"/>
    <x v="4061"/>
    <b v="0"/>
    <n v="0"/>
    <x v="1"/>
    <x v="6"/>
    <x v="109"/>
    <e v="#DIV/0!"/>
    <x v="1"/>
    <x v="6"/>
    <x v="4061"/>
    <x v="4039"/>
  </r>
  <r>
    <x v="4062"/>
    <x v="4055"/>
    <x v="4055"/>
    <n v="20000"/>
    <n v="490"/>
    <x v="2"/>
    <x v="0"/>
    <s v="USD"/>
    <x v="4040"/>
    <x v="4062"/>
    <b v="0"/>
    <n v="3"/>
    <x v="1"/>
    <x v="6"/>
    <x v="2856"/>
    <n v="163.33333333333334"/>
    <x v="1"/>
    <x v="6"/>
    <x v="4062"/>
    <x v="4040"/>
  </r>
  <r>
    <x v="4063"/>
    <x v="4056"/>
    <x v="4056"/>
    <n v="9500"/>
    <n v="135"/>
    <x v="2"/>
    <x v="1"/>
    <s v="GBP"/>
    <x v="4041"/>
    <x v="4063"/>
    <b v="0"/>
    <n v="9"/>
    <x v="1"/>
    <x v="6"/>
    <x v="2857"/>
    <n v="15"/>
    <x v="1"/>
    <x v="6"/>
    <x v="4063"/>
    <x v="4041"/>
  </r>
  <r>
    <x v="4064"/>
    <x v="4057"/>
    <x v="4057"/>
    <n v="2000"/>
    <n v="385"/>
    <x v="2"/>
    <x v="2"/>
    <s v="AUD"/>
    <x v="4042"/>
    <x v="4064"/>
    <b v="0"/>
    <n v="6"/>
    <x v="1"/>
    <x v="6"/>
    <x v="2858"/>
    <n v="64.166666666666671"/>
    <x v="1"/>
    <x v="6"/>
    <x v="4064"/>
    <x v="4042"/>
  </r>
  <r>
    <x v="4065"/>
    <x v="4058"/>
    <x v="4058"/>
    <n v="4000"/>
    <n v="27"/>
    <x v="2"/>
    <x v="0"/>
    <s v="USD"/>
    <x v="4043"/>
    <x v="4065"/>
    <b v="0"/>
    <n v="4"/>
    <x v="1"/>
    <x v="6"/>
    <x v="2859"/>
    <n v="6.75"/>
    <x v="1"/>
    <x v="6"/>
    <x v="4065"/>
    <x v="4043"/>
  </r>
  <r>
    <x v="4066"/>
    <x v="4059"/>
    <x v="4059"/>
    <n v="15000"/>
    <n v="25"/>
    <x v="2"/>
    <x v="0"/>
    <s v="USD"/>
    <x v="4044"/>
    <x v="4066"/>
    <b v="0"/>
    <n v="1"/>
    <x v="1"/>
    <x v="6"/>
    <x v="874"/>
    <n v="25"/>
    <x v="1"/>
    <x v="6"/>
    <x v="4066"/>
    <x v="4044"/>
  </r>
  <r>
    <x v="4067"/>
    <x v="4060"/>
    <x v="3887"/>
    <n v="5000"/>
    <n v="3045"/>
    <x v="2"/>
    <x v="0"/>
    <s v="USD"/>
    <x v="4045"/>
    <x v="4067"/>
    <b v="0"/>
    <n v="17"/>
    <x v="1"/>
    <x v="6"/>
    <x v="2860"/>
    <n v="179.11764705882354"/>
    <x v="1"/>
    <x v="6"/>
    <x v="4067"/>
    <x v="4045"/>
  </r>
  <r>
    <x v="4068"/>
    <x v="4061"/>
    <x v="4060"/>
    <n v="3495"/>
    <n v="34.950000000000003"/>
    <x v="2"/>
    <x v="0"/>
    <s v="USD"/>
    <x v="4046"/>
    <x v="4068"/>
    <b v="0"/>
    <n v="1"/>
    <x v="1"/>
    <x v="6"/>
    <x v="460"/>
    <n v="34.950000000000003"/>
    <x v="1"/>
    <x v="6"/>
    <x v="4068"/>
    <x v="4046"/>
  </r>
  <r>
    <x v="4069"/>
    <x v="4062"/>
    <x v="4061"/>
    <n v="1250"/>
    <n v="430"/>
    <x v="2"/>
    <x v="1"/>
    <s v="GBP"/>
    <x v="4047"/>
    <x v="4069"/>
    <b v="0"/>
    <n v="13"/>
    <x v="1"/>
    <x v="6"/>
    <x v="2861"/>
    <n v="33.07692307692308"/>
    <x v="1"/>
    <x v="6"/>
    <x v="4069"/>
    <x v="4047"/>
  </r>
  <r>
    <x v="4070"/>
    <x v="4063"/>
    <x v="4062"/>
    <n v="1000"/>
    <n v="165"/>
    <x v="2"/>
    <x v="0"/>
    <s v="USD"/>
    <x v="4048"/>
    <x v="4070"/>
    <b v="0"/>
    <n v="6"/>
    <x v="1"/>
    <x v="6"/>
    <x v="2862"/>
    <n v="27.5"/>
    <x v="1"/>
    <x v="6"/>
    <x v="4070"/>
    <x v="4048"/>
  </r>
  <r>
    <x v="4071"/>
    <x v="4064"/>
    <x v="4063"/>
    <n v="20000"/>
    <n v="0"/>
    <x v="2"/>
    <x v="14"/>
    <s v="MXN"/>
    <x v="4049"/>
    <x v="4071"/>
    <b v="0"/>
    <n v="0"/>
    <x v="1"/>
    <x v="6"/>
    <x v="109"/>
    <e v="#DIV/0!"/>
    <x v="1"/>
    <x v="6"/>
    <x v="4071"/>
    <x v="4049"/>
  </r>
  <r>
    <x v="4072"/>
    <x v="4065"/>
    <x v="4064"/>
    <n v="1000"/>
    <n v="4"/>
    <x v="2"/>
    <x v="1"/>
    <s v="GBP"/>
    <x v="4050"/>
    <x v="4072"/>
    <b v="0"/>
    <n v="2"/>
    <x v="1"/>
    <x v="6"/>
    <x v="177"/>
    <n v="2"/>
    <x v="1"/>
    <x v="6"/>
    <x v="4072"/>
    <x v="4050"/>
  </r>
  <r>
    <x v="4073"/>
    <x v="4066"/>
    <x v="4065"/>
    <n v="3500"/>
    <n v="37"/>
    <x v="2"/>
    <x v="0"/>
    <s v="USD"/>
    <x v="4051"/>
    <x v="4073"/>
    <b v="0"/>
    <n v="2"/>
    <x v="1"/>
    <x v="6"/>
    <x v="2863"/>
    <n v="18.5"/>
    <x v="1"/>
    <x v="6"/>
    <x v="4073"/>
    <x v="4051"/>
  </r>
  <r>
    <x v="4074"/>
    <x v="4067"/>
    <x v="4066"/>
    <n v="2750"/>
    <n v="735"/>
    <x v="2"/>
    <x v="1"/>
    <s v="GBP"/>
    <x v="4052"/>
    <x v="4074"/>
    <b v="0"/>
    <n v="21"/>
    <x v="1"/>
    <x v="6"/>
    <x v="2864"/>
    <n v="35"/>
    <x v="1"/>
    <x v="6"/>
    <x v="4074"/>
    <x v="4052"/>
  </r>
  <r>
    <x v="4075"/>
    <x v="4068"/>
    <x v="4067"/>
    <n v="2000"/>
    <n v="576"/>
    <x v="2"/>
    <x v="1"/>
    <s v="GBP"/>
    <x v="4053"/>
    <x v="4075"/>
    <b v="0"/>
    <n v="13"/>
    <x v="1"/>
    <x v="6"/>
    <x v="2865"/>
    <n v="44.307692307692307"/>
    <x v="1"/>
    <x v="6"/>
    <x v="4075"/>
    <x v="4053"/>
  </r>
  <r>
    <x v="4076"/>
    <x v="4069"/>
    <x v="4068"/>
    <n v="700"/>
    <n v="0"/>
    <x v="2"/>
    <x v="0"/>
    <s v="USD"/>
    <x v="4054"/>
    <x v="4076"/>
    <b v="0"/>
    <n v="0"/>
    <x v="1"/>
    <x v="6"/>
    <x v="109"/>
    <e v="#DIV/0!"/>
    <x v="1"/>
    <x v="6"/>
    <x v="4076"/>
    <x v="4054"/>
  </r>
  <r>
    <x v="4077"/>
    <x v="4070"/>
    <x v="4069"/>
    <n v="15000"/>
    <n v="1335"/>
    <x v="2"/>
    <x v="0"/>
    <s v="USD"/>
    <x v="4055"/>
    <x v="4077"/>
    <b v="0"/>
    <n v="6"/>
    <x v="1"/>
    <x v="6"/>
    <x v="1159"/>
    <n v="222.5"/>
    <x v="1"/>
    <x v="6"/>
    <x v="4077"/>
    <x v="4055"/>
  </r>
  <r>
    <x v="4078"/>
    <x v="4071"/>
    <x v="4070"/>
    <n v="250"/>
    <n v="0"/>
    <x v="2"/>
    <x v="1"/>
    <s v="GBP"/>
    <x v="4056"/>
    <x v="4078"/>
    <b v="0"/>
    <n v="0"/>
    <x v="1"/>
    <x v="6"/>
    <x v="109"/>
    <e v="#DIV/0!"/>
    <x v="1"/>
    <x v="6"/>
    <x v="4078"/>
    <x v="4056"/>
  </r>
  <r>
    <x v="4079"/>
    <x v="4072"/>
    <x v="4071"/>
    <n v="3000"/>
    <n v="5"/>
    <x v="2"/>
    <x v="0"/>
    <s v="USD"/>
    <x v="4057"/>
    <x v="4079"/>
    <b v="0"/>
    <n v="1"/>
    <x v="1"/>
    <x v="6"/>
    <x v="874"/>
    <n v="5"/>
    <x v="1"/>
    <x v="6"/>
    <x v="4079"/>
    <x v="4057"/>
  </r>
  <r>
    <x v="4080"/>
    <x v="4073"/>
    <x v="4072"/>
    <n v="3000"/>
    <n v="0"/>
    <x v="2"/>
    <x v="0"/>
    <s v="USD"/>
    <x v="4058"/>
    <x v="4080"/>
    <b v="0"/>
    <n v="0"/>
    <x v="1"/>
    <x v="6"/>
    <x v="109"/>
    <e v="#DIV/0!"/>
    <x v="1"/>
    <x v="6"/>
    <x v="4080"/>
    <x v="4058"/>
  </r>
  <r>
    <x v="4081"/>
    <x v="4074"/>
    <x v="4073"/>
    <n v="2224"/>
    <n v="350"/>
    <x v="2"/>
    <x v="0"/>
    <s v="USD"/>
    <x v="4059"/>
    <x v="4081"/>
    <b v="0"/>
    <n v="12"/>
    <x v="1"/>
    <x v="6"/>
    <x v="2866"/>
    <n v="29.166666666666668"/>
    <x v="1"/>
    <x v="6"/>
    <x v="4081"/>
    <x v="4059"/>
  </r>
  <r>
    <x v="4082"/>
    <x v="4075"/>
    <x v="4074"/>
    <n v="150"/>
    <n v="3"/>
    <x v="2"/>
    <x v="0"/>
    <s v="USD"/>
    <x v="4060"/>
    <x v="4082"/>
    <b v="0"/>
    <n v="2"/>
    <x v="1"/>
    <x v="6"/>
    <x v="172"/>
    <n v="1.5"/>
    <x v="1"/>
    <x v="6"/>
    <x v="4082"/>
    <x v="4060"/>
  </r>
  <r>
    <x v="4083"/>
    <x v="4076"/>
    <x v="4075"/>
    <n v="3500"/>
    <n v="759"/>
    <x v="2"/>
    <x v="0"/>
    <s v="USD"/>
    <x v="4061"/>
    <x v="4083"/>
    <b v="0"/>
    <n v="6"/>
    <x v="1"/>
    <x v="6"/>
    <x v="2867"/>
    <n v="126.5"/>
    <x v="1"/>
    <x v="6"/>
    <x v="4083"/>
    <x v="4061"/>
  </r>
  <r>
    <x v="4084"/>
    <x v="4077"/>
    <x v="4076"/>
    <n v="3000"/>
    <n v="10"/>
    <x v="2"/>
    <x v="13"/>
    <s v="EUR"/>
    <x v="4062"/>
    <x v="4084"/>
    <b v="0"/>
    <n v="1"/>
    <x v="1"/>
    <x v="6"/>
    <x v="119"/>
    <n v="10"/>
    <x v="1"/>
    <x v="6"/>
    <x v="4084"/>
    <x v="4062"/>
  </r>
  <r>
    <x v="4085"/>
    <x v="4078"/>
    <x v="4077"/>
    <n v="3500"/>
    <n v="10"/>
    <x v="2"/>
    <x v="0"/>
    <s v="USD"/>
    <x v="4063"/>
    <x v="4085"/>
    <b v="0"/>
    <n v="1"/>
    <x v="1"/>
    <x v="6"/>
    <x v="2785"/>
    <n v="10"/>
    <x v="1"/>
    <x v="6"/>
    <x v="4085"/>
    <x v="4063"/>
  </r>
  <r>
    <x v="4086"/>
    <x v="4079"/>
    <x v="4078"/>
    <n v="1000"/>
    <n v="47"/>
    <x v="2"/>
    <x v="0"/>
    <s v="USD"/>
    <x v="4064"/>
    <x v="4086"/>
    <b v="0"/>
    <n v="5"/>
    <x v="1"/>
    <x v="6"/>
    <x v="609"/>
    <n v="9.4"/>
    <x v="1"/>
    <x v="6"/>
    <x v="4086"/>
    <x v="4064"/>
  </r>
  <r>
    <x v="4087"/>
    <x v="4080"/>
    <x v="4079"/>
    <n v="9600"/>
    <n v="0"/>
    <x v="2"/>
    <x v="0"/>
    <s v="USD"/>
    <x v="4065"/>
    <x v="4087"/>
    <b v="0"/>
    <n v="0"/>
    <x v="1"/>
    <x v="6"/>
    <x v="109"/>
    <e v="#DIV/0!"/>
    <x v="1"/>
    <x v="6"/>
    <x v="4087"/>
    <x v="4065"/>
  </r>
  <r>
    <x v="4088"/>
    <x v="4081"/>
    <x v="4080"/>
    <n v="2000"/>
    <n v="216"/>
    <x v="2"/>
    <x v="1"/>
    <s v="GBP"/>
    <x v="4066"/>
    <x v="4088"/>
    <b v="0"/>
    <n v="3"/>
    <x v="1"/>
    <x v="6"/>
    <x v="2868"/>
    <n v="72"/>
    <x v="1"/>
    <x v="6"/>
    <x v="4088"/>
    <x v="4066"/>
  </r>
  <r>
    <x v="4089"/>
    <x v="4082"/>
    <x v="4081"/>
    <n v="5000"/>
    <n v="240"/>
    <x v="2"/>
    <x v="0"/>
    <s v="USD"/>
    <x v="4067"/>
    <x v="4089"/>
    <b v="0"/>
    <n v="8"/>
    <x v="1"/>
    <x v="6"/>
    <x v="2869"/>
    <n v="30"/>
    <x v="1"/>
    <x v="6"/>
    <x v="4089"/>
    <x v="4067"/>
  </r>
  <r>
    <x v="4090"/>
    <x v="4083"/>
    <x v="4082"/>
    <n v="1000"/>
    <n v="32"/>
    <x v="2"/>
    <x v="0"/>
    <s v="USD"/>
    <x v="4068"/>
    <x v="4090"/>
    <b v="0"/>
    <n v="3"/>
    <x v="1"/>
    <x v="6"/>
    <x v="416"/>
    <n v="10.666666666666666"/>
    <x v="1"/>
    <x v="6"/>
    <x v="4090"/>
    <x v="4068"/>
  </r>
  <r>
    <x v="4091"/>
    <x v="4084"/>
    <x v="4083"/>
    <n v="1600"/>
    <n v="204"/>
    <x v="2"/>
    <x v="0"/>
    <s v="USD"/>
    <x v="4069"/>
    <x v="4091"/>
    <b v="0"/>
    <n v="8"/>
    <x v="1"/>
    <x v="6"/>
    <x v="782"/>
    <n v="25.5"/>
    <x v="1"/>
    <x v="6"/>
    <x v="4091"/>
    <x v="4069"/>
  </r>
  <r>
    <x v="4092"/>
    <x v="4085"/>
    <x v="4084"/>
    <n v="110000"/>
    <n v="20"/>
    <x v="2"/>
    <x v="0"/>
    <s v="USD"/>
    <x v="4070"/>
    <x v="4092"/>
    <b v="0"/>
    <n v="1"/>
    <x v="1"/>
    <x v="6"/>
    <x v="2870"/>
    <n v="20"/>
    <x v="1"/>
    <x v="6"/>
    <x v="4092"/>
    <x v="4070"/>
  </r>
  <r>
    <x v="4093"/>
    <x v="4086"/>
    <x v="4085"/>
    <n v="2500"/>
    <n v="60"/>
    <x v="2"/>
    <x v="1"/>
    <s v="GBP"/>
    <x v="4071"/>
    <x v="4093"/>
    <b v="0"/>
    <n v="4"/>
    <x v="1"/>
    <x v="6"/>
    <x v="365"/>
    <n v="15"/>
    <x v="1"/>
    <x v="6"/>
    <x v="4093"/>
    <x v="4071"/>
  </r>
  <r>
    <x v="4094"/>
    <x v="4087"/>
    <x v="4086"/>
    <n v="2000"/>
    <n v="730"/>
    <x v="2"/>
    <x v="0"/>
    <s v="USD"/>
    <x v="4072"/>
    <x v="4094"/>
    <b v="0"/>
    <n v="8"/>
    <x v="1"/>
    <x v="6"/>
    <x v="2176"/>
    <n v="91.25"/>
    <x v="1"/>
    <x v="6"/>
    <x v="4094"/>
    <x v="4072"/>
  </r>
  <r>
    <x v="4095"/>
    <x v="4088"/>
    <x v="4087"/>
    <n v="30000"/>
    <n v="800"/>
    <x v="2"/>
    <x v="14"/>
    <s v="MXN"/>
    <x v="4073"/>
    <x v="4095"/>
    <b v="0"/>
    <n v="1"/>
    <x v="1"/>
    <x v="6"/>
    <x v="129"/>
    <n v="800"/>
    <x v="1"/>
    <x v="6"/>
    <x v="4095"/>
    <x v="4073"/>
  </r>
  <r>
    <x v="4096"/>
    <x v="4089"/>
    <x v="4088"/>
    <n v="3500"/>
    <n v="400"/>
    <x v="2"/>
    <x v="1"/>
    <s v="GBP"/>
    <x v="4074"/>
    <x v="4096"/>
    <b v="0"/>
    <n v="5"/>
    <x v="1"/>
    <x v="6"/>
    <x v="2843"/>
    <n v="80"/>
    <x v="1"/>
    <x v="6"/>
    <x v="4096"/>
    <x v="4074"/>
  </r>
  <r>
    <x v="4097"/>
    <x v="4090"/>
    <x v="4089"/>
    <n v="10000"/>
    <n v="0"/>
    <x v="2"/>
    <x v="1"/>
    <s v="GBP"/>
    <x v="4075"/>
    <x v="4097"/>
    <b v="0"/>
    <n v="0"/>
    <x v="1"/>
    <x v="6"/>
    <x v="109"/>
    <e v="#DIV/0!"/>
    <x v="1"/>
    <x v="6"/>
    <x v="4097"/>
    <x v="4075"/>
  </r>
  <r>
    <x v="4098"/>
    <x v="4091"/>
    <x v="4090"/>
    <n v="75000"/>
    <n v="0"/>
    <x v="2"/>
    <x v="0"/>
    <s v="USD"/>
    <x v="4076"/>
    <x v="4098"/>
    <b v="0"/>
    <n v="0"/>
    <x v="1"/>
    <x v="6"/>
    <x v="109"/>
    <e v="#DIV/0!"/>
    <x v="1"/>
    <x v="6"/>
    <x v="4098"/>
    <x v="4076"/>
  </r>
  <r>
    <x v="4099"/>
    <x v="4092"/>
    <x v="4091"/>
    <n v="4500"/>
    <n v="50"/>
    <x v="2"/>
    <x v="0"/>
    <s v="USD"/>
    <x v="4077"/>
    <x v="4099"/>
    <b v="0"/>
    <n v="1"/>
    <x v="1"/>
    <x v="6"/>
    <x v="2871"/>
    <n v="50"/>
    <x v="1"/>
    <x v="6"/>
    <x v="4099"/>
    <x v="4077"/>
  </r>
  <r>
    <x v="4100"/>
    <x v="4093"/>
    <x v="4092"/>
    <n v="270"/>
    <n v="0"/>
    <x v="2"/>
    <x v="0"/>
    <s v="USD"/>
    <x v="4078"/>
    <x v="4100"/>
    <b v="0"/>
    <n v="0"/>
    <x v="1"/>
    <x v="6"/>
    <x v="109"/>
    <e v="#DIV/0!"/>
    <x v="1"/>
    <x v="6"/>
    <x v="4100"/>
    <x v="4078"/>
  </r>
  <r>
    <x v="4101"/>
    <x v="4094"/>
    <x v="4093"/>
    <n v="600"/>
    <n v="0"/>
    <x v="2"/>
    <x v="0"/>
    <s v="USD"/>
    <x v="4079"/>
    <x v="4101"/>
    <b v="0"/>
    <n v="0"/>
    <x v="1"/>
    <x v="6"/>
    <x v="109"/>
    <e v="#DIV/0!"/>
    <x v="1"/>
    <x v="6"/>
    <x v="4101"/>
    <x v="4079"/>
  </r>
  <r>
    <x v="4102"/>
    <x v="4095"/>
    <x v="4094"/>
    <n v="500"/>
    <n v="137"/>
    <x v="2"/>
    <x v="0"/>
    <s v="USD"/>
    <x v="4080"/>
    <x v="4102"/>
    <b v="0"/>
    <n v="6"/>
    <x v="1"/>
    <x v="6"/>
    <x v="2872"/>
    <n v="22.833333333333332"/>
    <x v="1"/>
    <x v="6"/>
    <x v="4102"/>
    <x v="4080"/>
  </r>
  <r>
    <x v="4103"/>
    <x v="4096"/>
    <x v="4095"/>
    <n v="1000"/>
    <n v="100"/>
    <x v="2"/>
    <x v="0"/>
    <s v="USD"/>
    <x v="4081"/>
    <x v="4103"/>
    <b v="0"/>
    <n v="6"/>
    <x v="1"/>
    <x v="6"/>
    <x v="709"/>
    <n v="16.666666666666668"/>
    <x v="1"/>
    <x v="6"/>
    <x v="4103"/>
    <x v="4081"/>
  </r>
  <r>
    <x v="4104"/>
    <x v="4097"/>
    <x v="4096"/>
    <n v="3000"/>
    <n v="641"/>
    <x v="2"/>
    <x v="2"/>
    <s v="AUD"/>
    <x v="4082"/>
    <x v="4104"/>
    <b v="0"/>
    <n v="14"/>
    <x v="1"/>
    <x v="6"/>
    <x v="2873"/>
    <n v="45.785714285714285"/>
    <x v="1"/>
    <x v="6"/>
    <x v="4104"/>
    <x v="4082"/>
  </r>
  <r>
    <x v="4105"/>
    <x v="4098"/>
    <x v="4097"/>
    <n v="33000"/>
    <n v="2300"/>
    <x v="2"/>
    <x v="14"/>
    <s v="MXN"/>
    <x v="4083"/>
    <x v="4105"/>
    <b v="0"/>
    <n v="6"/>
    <x v="1"/>
    <x v="6"/>
    <x v="2874"/>
    <n v="383.33333333333331"/>
    <x v="1"/>
    <x v="6"/>
    <x v="4105"/>
    <x v="4083"/>
  </r>
  <r>
    <x v="4106"/>
    <x v="4099"/>
    <x v="4098"/>
    <n v="5000"/>
    <n v="3530"/>
    <x v="2"/>
    <x v="0"/>
    <s v="USD"/>
    <x v="4084"/>
    <x v="4106"/>
    <b v="0"/>
    <n v="33"/>
    <x v="1"/>
    <x v="6"/>
    <x v="2875"/>
    <n v="106.96969696969697"/>
    <x v="1"/>
    <x v="6"/>
    <x v="4106"/>
    <x v="4084"/>
  </r>
  <r>
    <x v="4107"/>
    <x v="4100"/>
    <x v="4099"/>
    <n v="2000"/>
    <n v="41"/>
    <x v="2"/>
    <x v="0"/>
    <s v="USD"/>
    <x v="4085"/>
    <x v="4107"/>
    <b v="0"/>
    <n v="4"/>
    <x v="1"/>
    <x v="6"/>
    <x v="2876"/>
    <n v="10.25"/>
    <x v="1"/>
    <x v="6"/>
    <x v="4107"/>
    <x v="4085"/>
  </r>
  <r>
    <x v="4108"/>
    <x v="4101"/>
    <x v="4100"/>
    <n v="3000"/>
    <n v="59"/>
    <x v="2"/>
    <x v="0"/>
    <s v="USD"/>
    <x v="4086"/>
    <x v="4108"/>
    <b v="0"/>
    <n v="1"/>
    <x v="1"/>
    <x v="6"/>
    <x v="2877"/>
    <n v="59"/>
    <x v="1"/>
    <x v="6"/>
    <x v="4108"/>
    <x v="4086"/>
  </r>
  <r>
    <x v="4109"/>
    <x v="4102"/>
    <x v="4101"/>
    <n v="500"/>
    <n v="0"/>
    <x v="2"/>
    <x v="1"/>
    <s v="GBP"/>
    <x v="4087"/>
    <x v="4109"/>
    <b v="0"/>
    <n v="0"/>
    <x v="1"/>
    <x v="6"/>
    <x v="109"/>
    <e v="#DIV/0!"/>
    <x v="1"/>
    <x v="6"/>
    <x v="4109"/>
    <x v="4087"/>
  </r>
  <r>
    <x v="4110"/>
    <x v="4103"/>
    <x v="4102"/>
    <n v="300"/>
    <n v="86"/>
    <x v="2"/>
    <x v="1"/>
    <s v="GBP"/>
    <x v="4088"/>
    <x v="4110"/>
    <b v="0"/>
    <n v="6"/>
    <x v="1"/>
    <x v="6"/>
    <x v="2878"/>
    <n v="14.333333333333334"/>
    <x v="1"/>
    <x v="6"/>
    <x v="4110"/>
    <x v="4088"/>
  </r>
  <r>
    <x v="4111"/>
    <x v="4104"/>
    <x v="4103"/>
    <n v="3000"/>
    <n v="94"/>
    <x v="2"/>
    <x v="0"/>
    <s v="USD"/>
    <x v="4089"/>
    <x v="4111"/>
    <b v="0"/>
    <n v="6"/>
    <x v="1"/>
    <x v="6"/>
    <x v="2879"/>
    <n v="15.666666666666666"/>
    <x v="1"/>
    <x v="6"/>
    <x v="4111"/>
    <x v="4089"/>
  </r>
  <r>
    <x v="4112"/>
    <x v="4105"/>
    <x v="2849"/>
    <n v="2500"/>
    <n v="1"/>
    <x v="2"/>
    <x v="17"/>
    <s v="EUR"/>
    <x v="4090"/>
    <x v="4112"/>
    <b v="0"/>
    <n v="1"/>
    <x v="1"/>
    <x v="6"/>
    <x v="167"/>
    <n v="1"/>
    <x v="1"/>
    <x v="6"/>
    <x v="4112"/>
    <x v="4090"/>
  </r>
  <r>
    <x v="4113"/>
    <x v="4106"/>
    <x v="4104"/>
    <n v="1500"/>
    <n v="3"/>
    <x v="2"/>
    <x v="0"/>
    <s v="USD"/>
    <x v="4091"/>
    <x v="4113"/>
    <b v="0"/>
    <n v="3"/>
    <x v="1"/>
    <x v="6"/>
    <x v="418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965A1-A381-43CD-8FE4-F318C58D11D0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F40100-F79E-446A-820F-41A6F44A867D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37">
        <item x="5"/>
        <item x="10"/>
        <item x="26"/>
        <item x="13"/>
        <item x="2"/>
        <item x="29"/>
        <item x="1"/>
        <item x="8"/>
        <item x="32"/>
        <item x="27"/>
        <item x="18"/>
        <item x="21"/>
        <item x="28"/>
        <item x="23"/>
        <item x="3"/>
        <item x="25"/>
        <item x="17"/>
        <item x="7"/>
        <item x="31"/>
        <item x="16"/>
        <item x="9"/>
        <item x="11"/>
        <item x="4"/>
        <item x="33"/>
        <item x="6"/>
        <item x="20"/>
        <item x="24"/>
        <item x="22"/>
        <item x="34"/>
        <item x="14"/>
        <item x="35"/>
        <item x="19"/>
        <item x="15"/>
        <item x="12"/>
        <item x="0"/>
        <item x="3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 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BC388-FF45-42F3-B88E-20D2261DCBED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10" firstHeaderRow="1" firstDataRow="2" firstDataCol="1" rowPageCount="1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1"/>
  </rowFields>
  <rowItems count="106">
    <i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5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7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3" zoomScaleNormal="100" workbookViewId="0">
      <selection activeCell="F1" sqref="F1:F1048576"/>
    </sheetView>
  </sheetViews>
  <sheetFormatPr defaultRowHeight="14.4" x14ac:dyDescent="0.3"/>
  <cols>
    <col min="2" max="2" width="38.44140625" style="3" customWidth="1"/>
    <col min="3" max="3" width="40.21875" style="3" customWidth="1"/>
    <col min="5" max="5" width="16.44140625" customWidth="1"/>
    <col min="6" max="6" width="21.21875" customWidth="1"/>
    <col min="7" max="7" width="17.77734375" customWidth="1"/>
    <col min="8" max="8" width="19.77734375" customWidth="1"/>
    <col min="9" max="9" width="19.21875" customWidth="1"/>
    <col min="10" max="10" width="17.77734375" customWidth="1"/>
    <col min="11" max="11" width="15.44140625" customWidth="1"/>
    <col min="12" max="12" width="24.5546875" customWidth="1"/>
    <col min="13" max="13" width="36.44140625" customWidth="1"/>
    <col min="14" max="14" width="41.21875" customWidth="1"/>
    <col min="15" max="15" width="26.6640625" customWidth="1"/>
    <col min="16" max="16" width="30.88671875" customWidth="1"/>
    <col min="17" max="17" width="24.5546875" customWidth="1"/>
    <col min="18" max="18" width="28.88671875" customWidth="1"/>
    <col min="19" max="19" width="30.109375" customWidth="1"/>
    <col min="20" max="20" width="33" customWidth="1"/>
    <col min="21" max="21" width="34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8334</v>
      </c>
      <c r="T1" s="1" t="s">
        <v>8335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>
        <f>E2/L2</f>
        <v>63.917582417582416</v>
      </c>
      <c r="Q2" t="str">
        <f>LEFT(N:N,(FIND("/",N2))-1)</f>
        <v>film &amp; video</v>
      </c>
      <c r="R2" t="str">
        <f>RIGHT(N:N,(FIND("/",N2))-3)</f>
        <v>television</v>
      </c>
      <c r="S2" s="9">
        <f>(((J2/60)/60)/24)+DATE(1970,2,1)</f>
        <v>42208.007071759261</v>
      </c>
      <c r="T2" s="9">
        <f>(((I2/60)/60)/24)+DATE(1970,2,1)</f>
        <v>42239.125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>
        <f t="shared" ref="P3:P66" si="1">E3/L3</f>
        <v>185.48101265822785</v>
      </c>
      <c r="Q3" t="str">
        <f t="shared" ref="Q3:Q66" si="2">LEFT(N:N,(FIND("/",N3))-1)</f>
        <v>film &amp; video</v>
      </c>
      <c r="R3" t="str">
        <f>RIGHT(N:N,(FIND("/",N3))-3)</f>
        <v>television</v>
      </c>
      <c r="S3" s="9">
        <f t="shared" ref="S3:S66" si="3">(((J3/60)/60)/24)+DATE(1970,2,1)</f>
        <v>42797.600497685184</v>
      </c>
      <c r="T3" s="9">
        <f t="shared" ref="T3:T66" si="4">(((I3/60)/60)/24)+DATE(1970,2,1)</f>
        <v>42827.600497685184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>RIGHT(N:N,(FIND("/",N4))-3)</f>
        <v>television</v>
      </c>
      <c r="S4" s="9">
        <f t="shared" si="3"/>
        <v>42436.702349537038</v>
      </c>
      <c r="T4" s="9">
        <f t="shared" si="4"/>
        <v>42446.702349537038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ref="R5:R68" si="5">RIGHT(N:N,(FIND("/",N5))-3)</f>
        <v>television</v>
      </c>
      <c r="S5" s="9">
        <f t="shared" si="3"/>
        <v>41859.515127314815</v>
      </c>
      <c r="T5" s="9">
        <f t="shared" si="4"/>
        <v>41889.515127314815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5"/>
        <v>television</v>
      </c>
      <c r="S6" s="9">
        <f t="shared" si="3"/>
        <v>42358.834247685183</v>
      </c>
      <c r="T6" s="9">
        <f t="shared" si="4"/>
        <v>42388.834247685183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5"/>
        <v>television</v>
      </c>
      <c r="S7" s="9">
        <f t="shared" si="3"/>
        <v>42594.932951388888</v>
      </c>
      <c r="T7" s="9">
        <f t="shared" si="4"/>
        <v>42611.232638888891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5"/>
        <v>television</v>
      </c>
      <c r="S8" s="9">
        <f t="shared" si="3"/>
        <v>41825.072337962964</v>
      </c>
      <c r="T8" s="9">
        <f t="shared" si="4"/>
        <v>41835.072337962964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5"/>
        <v>television</v>
      </c>
      <c r="S9" s="9">
        <f t="shared" si="3"/>
        <v>42547.047071759262</v>
      </c>
      <c r="T9" s="9">
        <f t="shared" si="4"/>
        <v>42587.047071759262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5"/>
        <v>television</v>
      </c>
      <c r="S10" s="9">
        <f t="shared" si="3"/>
        <v>42499.94458333333</v>
      </c>
      <c r="T10" s="9">
        <f t="shared" si="4"/>
        <v>42506.875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5"/>
        <v>television</v>
      </c>
      <c r="S11" s="9">
        <f t="shared" si="3"/>
        <v>42478.103518518517</v>
      </c>
      <c r="T11" s="9">
        <f t="shared" si="4"/>
        <v>42508.103518518517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5"/>
        <v>television</v>
      </c>
      <c r="S12" s="9">
        <f t="shared" si="3"/>
        <v>41811.068043981482</v>
      </c>
      <c r="T12" s="9">
        <f t="shared" si="4"/>
        <v>41846.068043981482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5"/>
        <v>television</v>
      </c>
      <c r="S13" s="9">
        <f t="shared" si="3"/>
        <v>42603.778495370367</v>
      </c>
      <c r="T13" s="9">
        <f t="shared" si="4"/>
        <v>42635.125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5"/>
        <v>television</v>
      </c>
      <c r="S14" s="9">
        <f t="shared" si="3"/>
        <v>41822.713252314818</v>
      </c>
      <c r="T14" s="9">
        <f t="shared" si="4"/>
        <v>41867.125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5"/>
        <v>television</v>
      </c>
      <c r="S15" s="9">
        <f t="shared" si="3"/>
        <v>42539.677187499998</v>
      </c>
      <c r="T15" s="9">
        <f t="shared" si="4"/>
        <v>42575.852083333331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5"/>
        <v>television</v>
      </c>
      <c r="S16" s="9">
        <f t="shared" si="3"/>
        <v>41839.02648148148</v>
      </c>
      <c r="T16" s="9">
        <f t="shared" si="4"/>
        <v>41864.582638888889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5"/>
        <v>television</v>
      </c>
      <c r="S17" s="9">
        <f t="shared" si="3"/>
        <v>42287.391875000001</v>
      </c>
      <c r="T17" s="9">
        <f t="shared" si="4"/>
        <v>42305.843055555553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5"/>
        <v>television</v>
      </c>
      <c r="S18" s="9">
        <f t="shared" si="3"/>
        <v>41791.796423611115</v>
      </c>
      <c r="T18" s="9">
        <f t="shared" si="4"/>
        <v>41837.229166666664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5"/>
        <v>television</v>
      </c>
      <c r="S19" s="9">
        <f t="shared" si="3"/>
        <v>41948.731736111113</v>
      </c>
      <c r="T19" s="9">
        <f t="shared" si="4"/>
        <v>41978.773402777777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5"/>
        <v>television</v>
      </c>
      <c r="S20" s="9">
        <f t="shared" si="3"/>
        <v>41900.542314814818</v>
      </c>
      <c r="T20" s="9">
        <f t="shared" si="4"/>
        <v>41930.542314814818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5"/>
        <v>television</v>
      </c>
      <c r="S21" s="9">
        <f t="shared" si="3"/>
        <v>42206.816365740742</v>
      </c>
      <c r="T21" s="9">
        <f t="shared" si="4"/>
        <v>42236.816365740742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5"/>
        <v>television</v>
      </c>
      <c r="S22" s="9">
        <f t="shared" si="3"/>
        <v>42231.758240740746</v>
      </c>
      <c r="T22" s="9">
        <f t="shared" si="4"/>
        <v>42291.758240740746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5"/>
        <v>television</v>
      </c>
      <c r="S23" s="9">
        <f t="shared" si="3"/>
        <v>41909.627187500002</v>
      </c>
      <c r="T23" s="9">
        <f t="shared" si="4"/>
        <v>41939.627187500002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5"/>
        <v>television</v>
      </c>
      <c r="S24" s="9">
        <f t="shared" si="3"/>
        <v>42020.91134259259</v>
      </c>
      <c r="T24" s="9">
        <f t="shared" si="4"/>
        <v>42036.332638888889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5"/>
        <v>television</v>
      </c>
      <c r="S25" s="9">
        <f t="shared" si="3"/>
        <v>42128.778946759259</v>
      </c>
      <c r="T25" s="9">
        <f t="shared" si="4"/>
        <v>42155.638888888891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5"/>
        <v>television</v>
      </c>
      <c r="S26" s="9">
        <f t="shared" si="3"/>
        <v>42260.820173611108</v>
      </c>
      <c r="T26" s="9">
        <f t="shared" si="4"/>
        <v>42293.818750000006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5"/>
        <v>television</v>
      </c>
      <c r="S27" s="9">
        <f t="shared" si="3"/>
        <v>42349.025011574078</v>
      </c>
      <c r="T27" s="9">
        <f t="shared" si="4"/>
        <v>42409.025011574078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5"/>
        <v>television</v>
      </c>
      <c r="S28" s="9">
        <f t="shared" si="3"/>
        <v>41859.515555555554</v>
      </c>
      <c r="T28" s="9">
        <f t="shared" si="4"/>
        <v>41899.515555555554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5"/>
        <v>television</v>
      </c>
      <c r="S29" s="9">
        <f t="shared" si="3"/>
        <v>41960.164733796293</v>
      </c>
      <c r="T29" s="9">
        <f t="shared" si="4"/>
        <v>41990.206400462965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5"/>
        <v>television</v>
      </c>
      <c r="S30" s="9">
        <f t="shared" si="3"/>
        <v>42355.96393518518</v>
      </c>
      <c r="T30" s="9">
        <f t="shared" si="4"/>
        <v>42385.96393518518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5"/>
        <v>television</v>
      </c>
      <c r="S31" s="9">
        <f t="shared" si="3"/>
        <v>41843.67324074074</v>
      </c>
      <c r="T31" s="9">
        <f t="shared" si="4"/>
        <v>41873.67324074074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5"/>
        <v>television</v>
      </c>
      <c r="S32" s="9">
        <f t="shared" si="3"/>
        <v>41873.292997685188</v>
      </c>
      <c r="T32" s="9">
        <f t="shared" si="4"/>
        <v>41903.292997685188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5"/>
        <v>television</v>
      </c>
      <c r="S33" s="9">
        <f t="shared" si="3"/>
        <v>42407.79206018518</v>
      </c>
      <c r="T33" s="9">
        <f t="shared" si="4"/>
        <v>42425.79206018518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5"/>
        <v>television</v>
      </c>
      <c r="S34" s="9">
        <f t="shared" si="3"/>
        <v>42492.627511574072</v>
      </c>
      <c r="T34" s="9">
        <f t="shared" si="4"/>
        <v>42534.165972222225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5"/>
        <v>television</v>
      </c>
      <c r="S35" s="9">
        <f t="shared" si="3"/>
        <v>42317.660891203705</v>
      </c>
      <c r="T35" s="9">
        <f t="shared" si="4"/>
        <v>42347.702557870376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5"/>
        <v>television</v>
      </c>
      <c r="S36" s="9">
        <f t="shared" si="3"/>
        <v>41872.321770833332</v>
      </c>
      <c r="T36" s="9">
        <f t="shared" si="4"/>
        <v>41887.321770833332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5"/>
        <v>television</v>
      </c>
      <c r="S37" s="9">
        <f t="shared" si="3"/>
        <v>42129.291828703703</v>
      </c>
      <c r="T37" s="9">
        <f t="shared" si="4"/>
        <v>42153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5"/>
        <v>television</v>
      </c>
      <c r="S38" s="9">
        <f t="shared" si="3"/>
        <v>42099.307002314818</v>
      </c>
      <c r="T38" s="9">
        <f t="shared" si="4"/>
        <v>42129.265335648146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5"/>
        <v>television</v>
      </c>
      <c r="S39" s="9">
        <f t="shared" si="3"/>
        <v>42063.693043981482</v>
      </c>
      <c r="T39" s="9">
        <f t="shared" si="4"/>
        <v>42093.693043981482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5"/>
        <v>television</v>
      </c>
      <c r="S40" s="9">
        <f t="shared" si="3"/>
        <v>41406.057222222218</v>
      </c>
      <c r="T40" s="9">
        <f t="shared" si="4"/>
        <v>41436.057222222218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5"/>
        <v>television</v>
      </c>
      <c r="S41" s="9">
        <f t="shared" si="3"/>
        <v>41785.047083333331</v>
      </c>
      <c r="T41" s="9">
        <f t="shared" si="4"/>
        <v>41815.957638888889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5"/>
        <v>television</v>
      </c>
      <c r="S42" s="9">
        <f t="shared" si="3"/>
        <v>41820.21398148148</v>
      </c>
      <c r="T42" s="9">
        <f t="shared" si="4"/>
        <v>41840.166666666664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5"/>
        <v>television</v>
      </c>
      <c r="S43" s="9">
        <f t="shared" si="3"/>
        <v>41918.568912037037</v>
      </c>
      <c r="T43" s="9">
        <f t="shared" si="4"/>
        <v>41948.568912037037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5"/>
        <v>television</v>
      </c>
      <c r="S44" s="9">
        <f t="shared" si="3"/>
        <v>42002.639189814814</v>
      </c>
      <c r="T44" s="9">
        <f t="shared" si="4"/>
        <v>42032.639189814814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5"/>
        <v>television</v>
      </c>
      <c r="S45" s="9">
        <f t="shared" si="3"/>
        <v>41833.790347222224</v>
      </c>
      <c r="T45" s="9">
        <f t="shared" si="4"/>
        <v>41864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5"/>
        <v>television</v>
      </c>
      <c r="S46" s="9">
        <f t="shared" si="3"/>
        <v>41905.098807870374</v>
      </c>
      <c r="T46" s="9">
        <f t="shared" si="4"/>
        <v>41950.098807870374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5"/>
        <v>television</v>
      </c>
      <c r="S47" s="9">
        <f t="shared" si="3"/>
        <v>42488.623923611114</v>
      </c>
      <c r="T47" s="9">
        <f t="shared" si="4"/>
        <v>42518.623923611114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5"/>
        <v>television</v>
      </c>
      <c r="S48" s="9">
        <f t="shared" si="3"/>
        <v>42354.964976851858</v>
      </c>
      <c r="T48" s="9">
        <f t="shared" si="4"/>
        <v>42384.964976851858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5"/>
        <v>television</v>
      </c>
      <c r="S49" s="9">
        <f t="shared" si="3"/>
        <v>41963.819525462961</v>
      </c>
      <c r="T49" s="9">
        <f t="shared" si="4"/>
        <v>42023.861192129625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5"/>
        <v>television</v>
      </c>
      <c r="S50" s="9">
        <f t="shared" si="3"/>
        <v>42064.516898148147</v>
      </c>
      <c r="T50" s="9">
        <f t="shared" si="4"/>
        <v>42095.5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5"/>
        <v>television</v>
      </c>
      <c r="S51" s="9">
        <f t="shared" si="3"/>
        <v>42302.176446759258</v>
      </c>
      <c r="T51" s="9">
        <f t="shared" si="4"/>
        <v>42332.176446759258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5"/>
        <v>television</v>
      </c>
      <c r="S52" s="9">
        <f t="shared" si="3"/>
        <v>42026.752986111111</v>
      </c>
      <c r="T52" s="9">
        <f t="shared" si="4"/>
        <v>42065.708333333328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5"/>
        <v>television</v>
      </c>
      <c r="S53" s="9">
        <f t="shared" si="3"/>
        <v>42227.928668981483</v>
      </c>
      <c r="T53" s="9">
        <f t="shared" si="4"/>
        <v>42257.928668981483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5"/>
        <v>television</v>
      </c>
      <c r="S54" s="9">
        <f t="shared" si="3"/>
        <v>41838.701921296299</v>
      </c>
      <c r="T54" s="9">
        <f t="shared" si="4"/>
        <v>41868.701921296299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5"/>
        <v>television</v>
      </c>
      <c r="S55" s="9">
        <f t="shared" si="3"/>
        <v>41750.549131944441</v>
      </c>
      <c r="T55" s="9">
        <f t="shared" si="4"/>
        <v>41764.916666666664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5"/>
        <v>television</v>
      </c>
      <c r="S56" s="9">
        <f t="shared" si="3"/>
        <v>42364.713206018518</v>
      </c>
      <c r="T56" s="9">
        <f t="shared" si="4"/>
        <v>42394.713206018518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5"/>
        <v>television</v>
      </c>
      <c r="S57" s="9">
        <f t="shared" si="3"/>
        <v>42527.968935185185</v>
      </c>
      <c r="T57" s="9">
        <f t="shared" si="4"/>
        <v>42548.968935185185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5"/>
        <v>television</v>
      </c>
      <c r="S58" s="9">
        <f t="shared" si="3"/>
        <v>42180.548888888887</v>
      </c>
      <c r="T58" s="9">
        <f t="shared" si="4"/>
        <v>42194.666666666672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5"/>
        <v>television</v>
      </c>
      <c r="S59" s="9">
        <f t="shared" si="3"/>
        <v>42120.83289351852</v>
      </c>
      <c r="T59" s="9">
        <f t="shared" si="4"/>
        <v>42150.83289351852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5"/>
        <v>television</v>
      </c>
      <c r="S60" s="9">
        <f t="shared" si="3"/>
        <v>41963.745046296295</v>
      </c>
      <c r="T60" s="9">
        <f t="shared" si="4"/>
        <v>41993.786712962959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5"/>
        <v>television</v>
      </c>
      <c r="S61" s="9">
        <f t="shared" si="3"/>
        <v>42261.23583333334</v>
      </c>
      <c r="T61" s="9">
        <f t="shared" si="4"/>
        <v>42292.875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5"/>
        <v>deo/shorts</v>
      </c>
      <c r="S62" s="9">
        <f t="shared" si="3"/>
        <v>41732.901817129627</v>
      </c>
      <c r="T62" s="9">
        <f t="shared" si="4"/>
        <v>41752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5"/>
        <v>deo/shorts</v>
      </c>
      <c r="S63" s="9">
        <f t="shared" si="3"/>
        <v>41440.814317129632</v>
      </c>
      <c r="T63" s="9">
        <f t="shared" si="4"/>
        <v>41462.814317129632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5"/>
        <v>deo/shorts</v>
      </c>
      <c r="S64" s="9">
        <f t="shared" si="3"/>
        <v>41342.799513888887</v>
      </c>
      <c r="T64" s="9">
        <f t="shared" si="4"/>
        <v>41367.799513888887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5"/>
        <v>deo/shorts</v>
      </c>
      <c r="S65" s="9">
        <f t="shared" si="3"/>
        <v>41643.912187499998</v>
      </c>
      <c r="T65" s="9">
        <f t="shared" si="4"/>
        <v>41667.207638888889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5"/>
        <v>deo/shorts</v>
      </c>
      <c r="S66" s="9">
        <f t="shared" si="3"/>
        <v>41464.01829861111</v>
      </c>
      <c r="T66" s="9">
        <f t="shared" si="4"/>
        <v>41494.01829861111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>
        <f t="shared" ref="P67:P130" si="7">E67/L67</f>
        <v>132.05263157894737</v>
      </c>
      <c r="Q67" t="str">
        <f t="shared" ref="Q67:Q130" si="8">LEFT(N:N,(FIND("/",N67))-1)</f>
        <v>film &amp; video</v>
      </c>
      <c r="R67" t="str">
        <f t="shared" si="5"/>
        <v>deo/shorts</v>
      </c>
      <c r="S67" s="9">
        <f t="shared" ref="S67:S130" si="9">(((J67/60)/60)/24)+DATE(1970,2,1)</f>
        <v>41866.821226851855</v>
      </c>
      <c r="T67" s="9">
        <f t="shared" ref="T67:T130" si="10">(((I67/60)/60)/24)+DATE(1970,2,1)</f>
        <v>41893.249305555553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5"/>
        <v>deo/shorts</v>
      </c>
      <c r="S68" s="9">
        <f t="shared" si="9"/>
        <v>42570.849768518514</v>
      </c>
      <c r="T68" s="9">
        <f t="shared" si="10"/>
        <v>42600.849768518514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ref="R69:R132" si="11">RIGHT(N:N,(FIND("/",N69))-3)</f>
        <v>deo/shorts</v>
      </c>
      <c r="S69" s="9">
        <f t="shared" si="9"/>
        <v>41106.583379629628</v>
      </c>
      <c r="T69" s="9">
        <f t="shared" si="10"/>
        <v>41136.583379629628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11"/>
        <v>deo/shorts</v>
      </c>
      <c r="S70" s="9">
        <f t="shared" si="9"/>
        <v>41694.569340277776</v>
      </c>
      <c r="T70" s="9">
        <f t="shared" si="10"/>
        <v>41724.569340277776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11"/>
        <v>deo/shorts</v>
      </c>
      <c r="S71" s="9">
        <f t="shared" si="9"/>
        <v>40817.187789351854</v>
      </c>
      <c r="T71" s="9">
        <f t="shared" si="10"/>
        <v>40849.290972222225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11"/>
        <v>deo/shorts</v>
      </c>
      <c r="S72" s="9">
        <f t="shared" si="9"/>
        <v>40761.896354166667</v>
      </c>
      <c r="T72" s="9">
        <f t="shared" si="10"/>
        <v>40821.896354166667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11"/>
        <v>deo/shorts</v>
      </c>
      <c r="S73" s="9">
        <f t="shared" si="9"/>
        <v>41028.271493055552</v>
      </c>
      <c r="T73" s="9">
        <f t="shared" si="10"/>
        <v>41088.271493055552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11"/>
        <v>deo/shorts</v>
      </c>
      <c r="S74" s="9">
        <f t="shared" si="9"/>
        <v>41239.010196759256</v>
      </c>
      <c r="T74" s="9">
        <f t="shared" si="10"/>
        <v>41259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11"/>
        <v>deo/shorts</v>
      </c>
      <c r="S75" s="9">
        <f t="shared" si="9"/>
        <v>40618.75675925926</v>
      </c>
      <c r="T75" s="9">
        <f t="shared" si="10"/>
        <v>40697.165972222225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11"/>
        <v>deo/shorts</v>
      </c>
      <c r="S76" s="9">
        <f t="shared" si="9"/>
        <v>42391.487210648149</v>
      </c>
      <c r="T76" s="9">
        <f t="shared" si="10"/>
        <v>42421.487210648149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11"/>
        <v>deo/shorts</v>
      </c>
      <c r="S77" s="9">
        <f t="shared" si="9"/>
        <v>41388.209166666667</v>
      </c>
      <c r="T77" s="9">
        <f t="shared" si="10"/>
        <v>41418.209166666667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11"/>
        <v>deo/shorts</v>
      </c>
      <c r="S78" s="9">
        <f t="shared" si="9"/>
        <v>40875.691643518519</v>
      </c>
      <c r="T78" s="9">
        <f t="shared" si="10"/>
        <v>40935.733310185184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11"/>
        <v>deo/shorts</v>
      </c>
      <c r="S79" s="9">
        <f t="shared" si="9"/>
        <v>41028.144872685189</v>
      </c>
      <c r="T79" s="9">
        <f t="shared" si="10"/>
        <v>41081.124305555553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11"/>
        <v>deo/shorts</v>
      </c>
      <c r="S80" s="9">
        <f t="shared" si="9"/>
        <v>42635.730567129634</v>
      </c>
      <c r="T80" s="9">
        <f t="shared" si="10"/>
        <v>42645.730567129634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11"/>
        <v>deo/shorts</v>
      </c>
      <c r="S81" s="9">
        <f t="shared" si="9"/>
        <v>41755.776539351849</v>
      </c>
      <c r="T81" s="9">
        <f t="shared" si="10"/>
        <v>41785.776539351849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11"/>
        <v>deo/shorts</v>
      </c>
      <c r="S82" s="9">
        <f t="shared" si="9"/>
        <v>41614.083981481483</v>
      </c>
      <c r="T82" s="9">
        <f t="shared" si="10"/>
        <v>41649.083981481483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11"/>
        <v>deo/shorts</v>
      </c>
      <c r="S83" s="9">
        <f t="shared" si="9"/>
        <v>41131.158877314818</v>
      </c>
      <c r="T83" s="9">
        <f t="shared" si="10"/>
        <v>41135.126388888886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11"/>
        <v>deo/shorts</v>
      </c>
      <c r="S84" s="9">
        <f t="shared" si="9"/>
        <v>40826.820150462961</v>
      </c>
      <c r="T84" s="9">
        <f t="shared" si="10"/>
        <v>40856.820150462961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11"/>
        <v>deo/shorts</v>
      </c>
      <c r="S85" s="9">
        <f t="shared" si="9"/>
        <v>42073.615613425922</v>
      </c>
      <c r="T85" s="9">
        <f t="shared" si="10"/>
        <v>42088.479166666672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11"/>
        <v>deo/shorts</v>
      </c>
      <c r="S86" s="9">
        <f t="shared" si="9"/>
        <v>40679.757939814815</v>
      </c>
      <c r="T86" s="9">
        <f t="shared" si="10"/>
        <v>40709.757939814815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11"/>
        <v>deo/shorts</v>
      </c>
      <c r="S87" s="9">
        <f t="shared" si="9"/>
        <v>40810.125428240739</v>
      </c>
      <c r="T87" s="9">
        <f t="shared" si="10"/>
        <v>40840.125428240739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11"/>
        <v>deo/shorts</v>
      </c>
      <c r="S88" s="9">
        <f t="shared" si="9"/>
        <v>42322.556076388893</v>
      </c>
      <c r="T88" s="9">
        <f t="shared" si="10"/>
        <v>42396.59774305555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11"/>
        <v>deo/shorts</v>
      </c>
      <c r="S89" s="9">
        <f t="shared" si="9"/>
        <v>40353.53938657407</v>
      </c>
      <c r="T89" s="9">
        <f t="shared" si="10"/>
        <v>40363.070138888892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11"/>
        <v>deo/shorts</v>
      </c>
      <c r="S90" s="9">
        <f t="shared" si="9"/>
        <v>41817.65892361111</v>
      </c>
      <c r="T90" s="9">
        <f t="shared" si="10"/>
        <v>41843.65892361111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11"/>
        <v>deo/shorts</v>
      </c>
      <c r="S91" s="9">
        <f t="shared" si="9"/>
        <v>41433.752222222225</v>
      </c>
      <c r="T91" s="9">
        <f t="shared" si="10"/>
        <v>41458.752222222225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11"/>
        <v>deo/shorts</v>
      </c>
      <c r="S92" s="9">
        <f t="shared" si="9"/>
        <v>40737.297442129631</v>
      </c>
      <c r="T92" s="9">
        <f t="shared" si="10"/>
        <v>40767.297442129631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11"/>
        <v>deo/shorts</v>
      </c>
      <c r="S93" s="9">
        <f t="shared" si="9"/>
        <v>40650.402361111112</v>
      </c>
      <c r="T93" s="9">
        <f t="shared" si="10"/>
        <v>40711.402361111112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11"/>
        <v>deo/shorts</v>
      </c>
      <c r="S94" s="9">
        <f t="shared" si="9"/>
        <v>42752.198877314819</v>
      </c>
      <c r="T94" s="9">
        <f t="shared" si="10"/>
        <v>42798.333333333328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11"/>
        <v>deo/shorts</v>
      </c>
      <c r="S95" s="9">
        <f t="shared" si="9"/>
        <v>41096.858067129629</v>
      </c>
      <c r="T95" s="9">
        <f t="shared" si="10"/>
        <v>41124.875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11"/>
        <v>deo/shorts</v>
      </c>
      <c r="S96" s="9">
        <f t="shared" si="9"/>
        <v>41747.717847222222</v>
      </c>
      <c r="T96" s="9">
        <f t="shared" si="10"/>
        <v>41767.717847222222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11"/>
        <v>deo/shorts</v>
      </c>
      <c r="S97" s="9">
        <f t="shared" si="9"/>
        <v>40966.005104166667</v>
      </c>
      <c r="T97" s="9">
        <f t="shared" si="10"/>
        <v>40996.005104166667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11"/>
        <v>deo/shorts</v>
      </c>
      <c r="S98" s="9">
        <f t="shared" si="9"/>
        <v>40355.662511574075</v>
      </c>
      <c r="T98" s="9">
        <f t="shared" si="10"/>
        <v>40422.125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11"/>
        <v>deo/shorts</v>
      </c>
      <c r="S99" s="9">
        <f t="shared" si="9"/>
        <v>40737.135208333333</v>
      </c>
      <c r="T99" s="9">
        <f t="shared" si="10"/>
        <v>40767.135208333333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11"/>
        <v>deo/shorts</v>
      </c>
      <c r="S100" s="9">
        <f t="shared" si="9"/>
        <v>41245.79483796296</v>
      </c>
      <c r="T100" s="9">
        <f t="shared" si="10"/>
        <v>41281.979166666664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11"/>
        <v>deo/shorts</v>
      </c>
      <c r="S101" s="9">
        <f t="shared" si="9"/>
        <v>41662.902766203704</v>
      </c>
      <c r="T101" s="9">
        <f t="shared" si="10"/>
        <v>41692.902766203704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11"/>
        <v>deo/shorts</v>
      </c>
      <c r="S102" s="9">
        <f t="shared" si="9"/>
        <v>41228.753310185188</v>
      </c>
      <c r="T102" s="9">
        <f t="shared" si="10"/>
        <v>41248.794976851852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11"/>
        <v>deo/shorts</v>
      </c>
      <c r="S103" s="9">
        <f t="shared" si="9"/>
        <v>41305.776736111111</v>
      </c>
      <c r="T103" s="9">
        <f t="shared" si="10"/>
        <v>41329.776736111111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11"/>
        <v>deo/shorts</v>
      </c>
      <c r="S104" s="9">
        <f t="shared" si="9"/>
        <v>40536.131168981483</v>
      </c>
      <c r="T104" s="9">
        <f t="shared" si="10"/>
        <v>40566.131168981483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11"/>
        <v>deo/shorts</v>
      </c>
      <c r="S105" s="9">
        <f t="shared" si="9"/>
        <v>41713.805902777778</v>
      </c>
      <c r="T105" s="9">
        <f t="shared" si="10"/>
        <v>41736.805902777778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11"/>
        <v>deo/shorts</v>
      </c>
      <c r="S106" s="9">
        <f t="shared" si="9"/>
        <v>40643.695208333331</v>
      </c>
      <c r="T106" s="9">
        <f t="shared" si="10"/>
        <v>40667.041666666664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11"/>
        <v>deo/shorts</v>
      </c>
      <c r="S107" s="9">
        <f t="shared" si="9"/>
        <v>42516.724768518514</v>
      </c>
      <c r="T107" s="9">
        <f t="shared" si="10"/>
        <v>42535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11"/>
        <v>deo/shorts</v>
      </c>
      <c r="S108" s="9">
        <f t="shared" si="9"/>
        <v>41018.776631944449</v>
      </c>
      <c r="T108" s="9">
        <f t="shared" si="10"/>
        <v>41032.776631944449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11"/>
        <v>deo/shorts</v>
      </c>
      <c r="S109" s="9">
        <f t="shared" si="9"/>
        <v>40666.982488425929</v>
      </c>
      <c r="T109" s="9">
        <f t="shared" si="10"/>
        <v>40688.982488425929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11"/>
        <v>deo/shorts</v>
      </c>
      <c r="S110" s="9">
        <f t="shared" si="9"/>
        <v>41396.613078703704</v>
      </c>
      <c r="T110" s="9">
        <f t="shared" si="10"/>
        <v>41456.613078703704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11"/>
        <v>deo/shorts</v>
      </c>
      <c r="S111" s="9">
        <f t="shared" si="9"/>
        <v>40601.025810185187</v>
      </c>
      <c r="T111" s="9">
        <f t="shared" si="10"/>
        <v>40631.025810185187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11"/>
        <v>deo/shorts</v>
      </c>
      <c r="S112" s="9">
        <f t="shared" si="9"/>
        <v>41588.949687500004</v>
      </c>
      <c r="T112" s="9">
        <f t="shared" si="10"/>
        <v>41623.249305555553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11"/>
        <v>deo/shorts</v>
      </c>
      <c r="S113" s="9">
        <f t="shared" si="9"/>
        <v>42156.333182870367</v>
      </c>
      <c r="T113" s="9">
        <f t="shared" si="10"/>
        <v>42186.333182870367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11"/>
        <v>deo/shorts</v>
      </c>
      <c r="S114" s="9">
        <f t="shared" si="9"/>
        <v>41749.043032407404</v>
      </c>
      <c r="T114" s="9">
        <f t="shared" si="10"/>
        <v>41773.083333333336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11"/>
        <v>deo/shorts</v>
      </c>
      <c r="S115" s="9">
        <f t="shared" si="9"/>
        <v>40784.758425925924</v>
      </c>
      <c r="T115" s="9">
        <f t="shared" si="10"/>
        <v>40792.625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11"/>
        <v>deo/shorts</v>
      </c>
      <c r="S116" s="9">
        <f t="shared" si="9"/>
        <v>40892.27416666667</v>
      </c>
      <c r="T116" s="9">
        <f t="shared" si="10"/>
        <v>40952.27416666667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11"/>
        <v>deo/shorts</v>
      </c>
      <c r="S117" s="9">
        <f t="shared" si="9"/>
        <v>40949.738935185182</v>
      </c>
      <c r="T117" s="9">
        <f t="shared" si="10"/>
        <v>40974.738935185182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11"/>
        <v>deo/shorts</v>
      </c>
      <c r="S118" s="9">
        <f t="shared" si="9"/>
        <v>40626.497164351851</v>
      </c>
      <c r="T118" s="9">
        <f t="shared" si="10"/>
        <v>40672.455497685187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11"/>
        <v>deo/shorts</v>
      </c>
      <c r="S119" s="9">
        <f t="shared" si="9"/>
        <v>40279.834999999999</v>
      </c>
      <c r="T119" s="9">
        <f t="shared" si="10"/>
        <v>40369.791666666664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11"/>
        <v>deo/shorts</v>
      </c>
      <c r="S120" s="9">
        <f t="shared" si="9"/>
        <v>40754.053657407407</v>
      </c>
      <c r="T120" s="9">
        <f t="shared" si="10"/>
        <v>40784.053657407407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11"/>
        <v>deo/shorts</v>
      </c>
      <c r="S121" s="9">
        <f t="shared" si="9"/>
        <v>40770.069282407407</v>
      </c>
      <c r="T121" s="9">
        <f t="shared" si="10"/>
        <v>40799.958333333336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11"/>
        <v>ce fiction</v>
      </c>
      <c r="S122" s="9">
        <f t="shared" si="9"/>
        <v>42647.049849537041</v>
      </c>
      <c r="T122" s="9">
        <f t="shared" si="10"/>
        <v>42677.049849537041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11"/>
        <v>ce fiction</v>
      </c>
      <c r="S123" s="9">
        <f t="shared" si="9"/>
        <v>42127.704976851848</v>
      </c>
      <c r="T123" s="9">
        <f t="shared" si="10"/>
        <v>42143.427777777775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11"/>
        <v>ce fiction</v>
      </c>
      <c r="S124" s="9">
        <f t="shared" si="9"/>
        <v>42624.431793981479</v>
      </c>
      <c r="T124" s="9">
        <f t="shared" si="10"/>
        <v>42684.431793981479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11"/>
        <v>ce fiction</v>
      </c>
      <c r="S125" s="9">
        <f t="shared" si="9"/>
        <v>41935.781990740739</v>
      </c>
      <c r="T125" s="9">
        <f t="shared" si="10"/>
        <v>41971.916666666664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11"/>
        <v>ce fiction</v>
      </c>
      <c r="S126" s="9">
        <f t="shared" si="9"/>
        <v>42145.928726851853</v>
      </c>
      <c r="T126" s="9">
        <f t="shared" si="10"/>
        <v>42170.928726851853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11"/>
        <v>ce fiction</v>
      </c>
      <c r="S127" s="9">
        <f t="shared" si="9"/>
        <v>42740.993981481486</v>
      </c>
      <c r="T127" s="9">
        <f t="shared" si="10"/>
        <v>42800.993981481486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11"/>
        <v>ce fiction</v>
      </c>
      <c r="S128" s="9">
        <f t="shared" si="9"/>
        <v>42166.589548611111</v>
      </c>
      <c r="T128" s="9">
        <f t="shared" si="10"/>
        <v>42197.083333333328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11"/>
        <v>ce fiction</v>
      </c>
      <c r="S129" s="9">
        <f t="shared" si="9"/>
        <v>42098.62431712963</v>
      </c>
      <c r="T129" s="9">
        <f t="shared" si="10"/>
        <v>42128.582650462966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11"/>
        <v>ce fiction</v>
      </c>
      <c r="S130" s="9">
        <f t="shared" si="9"/>
        <v>42659.22792824074</v>
      </c>
      <c r="T130" s="9">
        <f t="shared" si="10"/>
        <v>42694.22792824074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</f>
        <v>0</v>
      </c>
      <c r="P131" t="e">
        <f t="shared" ref="P131:P194" si="13">E131/L131</f>
        <v>#DIV/0!</v>
      </c>
      <c r="Q131" t="str">
        <f t="shared" ref="Q131:Q194" si="14">LEFT(N:N,(FIND("/",N131))-1)</f>
        <v>film &amp; video</v>
      </c>
      <c r="R131" t="str">
        <f t="shared" si="11"/>
        <v>ce fiction</v>
      </c>
      <c r="S131" s="9">
        <f t="shared" ref="S131:S194" si="15">(((J131/60)/60)/24)+DATE(1970,2,1)</f>
        <v>41913.937303240738</v>
      </c>
      <c r="T131" s="9">
        <f t="shared" ref="T131:T194" si="16">(((I131/60)/60)/24)+DATE(1970,2,1)</f>
        <v>41973.937303240738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1"/>
        <v>ce fiction</v>
      </c>
      <c r="S132" s="9">
        <f t="shared" si="15"/>
        <v>41809.915416666663</v>
      </c>
      <c r="T132" s="9">
        <f t="shared" si="16"/>
        <v>41837.844444444447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ref="R133:R196" si="17">RIGHT(N:N,(FIND("/",N133))-3)</f>
        <v>ce fiction</v>
      </c>
      <c r="S133" s="9">
        <f t="shared" si="15"/>
        <v>42572.837511574078</v>
      </c>
      <c r="T133" s="9">
        <f t="shared" si="16"/>
        <v>42588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7"/>
        <v>ce fiction</v>
      </c>
      <c r="S134" s="9">
        <f t="shared" si="15"/>
        <v>41936.812581018516</v>
      </c>
      <c r="T134" s="9">
        <f t="shared" si="16"/>
        <v>41981.854247685187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7"/>
        <v>ce fiction</v>
      </c>
      <c r="S135" s="9">
        <f t="shared" si="15"/>
        <v>42522.80768518518</v>
      </c>
      <c r="T135" s="9">
        <f t="shared" si="16"/>
        <v>42552.729861111111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7"/>
        <v>ce fiction</v>
      </c>
      <c r="S136" s="9">
        <f t="shared" si="15"/>
        <v>42252.909930555557</v>
      </c>
      <c r="T136" s="9">
        <f t="shared" si="16"/>
        <v>42282.708333333328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7"/>
        <v>ce fiction</v>
      </c>
      <c r="S137" s="9">
        <f t="shared" si="15"/>
        <v>41819.381909722222</v>
      </c>
      <c r="T137" s="9">
        <f t="shared" si="16"/>
        <v>41852.791666666664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7"/>
        <v>ce fiction</v>
      </c>
      <c r="S138" s="9">
        <f t="shared" si="15"/>
        <v>42127.410115740742</v>
      </c>
      <c r="T138" s="9">
        <f t="shared" si="16"/>
        <v>42171.427777777775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7"/>
        <v>ce fiction</v>
      </c>
      <c r="S139" s="9">
        <f t="shared" si="15"/>
        <v>42270.573993055557</v>
      </c>
      <c r="T139" s="9">
        <f t="shared" si="16"/>
        <v>42320.573993055557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7"/>
        <v>ce fiction</v>
      </c>
      <c r="S140" s="9">
        <f t="shared" si="15"/>
        <v>42217.257418981477</v>
      </c>
      <c r="T140" s="9">
        <f t="shared" si="16"/>
        <v>42248.207638888889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7"/>
        <v>ce fiction</v>
      </c>
      <c r="S141" s="9">
        <f t="shared" si="15"/>
        <v>42218.920972222222</v>
      </c>
      <c r="T141" s="9">
        <f t="shared" si="16"/>
        <v>42228.920972222222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7"/>
        <v>ce fiction</v>
      </c>
      <c r="S142" s="9">
        <f t="shared" si="15"/>
        <v>42084.198287037041</v>
      </c>
      <c r="T142" s="9">
        <f t="shared" si="16"/>
        <v>42114.15662037037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7"/>
        <v>ce fiction</v>
      </c>
      <c r="S143" s="9">
        <f t="shared" si="15"/>
        <v>42141.153043981481</v>
      </c>
      <c r="T143" s="9">
        <f t="shared" si="16"/>
        <v>42186.153043981481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7"/>
        <v>ce fiction</v>
      </c>
      <c r="S144" s="9">
        <f t="shared" si="15"/>
        <v>41969.893263888887</v>
      </c>
      <c r="T144" s="9">
        <f t="shared" si="16"/>
        <v>41990.934930555552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7"/>
        <v>ce fiction</v>
      </c>
      <c r="S145" s="9">
        <f t="shared" si="15"/>
        <v>42590.064143518524</v>
      </c>
      <c r="T145" s="9">
        <f t="shared" si="16"/>
        <v>42647.246527777781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7"/>
        <v>ce fiction</v>
      </c>
      <c r="S146" s="9">
        <f t="shared" si="15"/>
        <v>42078.762407407412</v>
      </c>
      <c r="T146" s="9">
        <f t="shared" si="16"/>
        <v>42138.72074074074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7"/>
        <v>ce fiction</v>
      </c>
      <c r="S147" s="9">
        <f t="shared" si="15"/>
        <v>42231.542268518519</v>
      </c>
      <c r="T147" s="9">
        <f t="shared" si="16"/>
        <v>42258.542268518519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7"/>
        <v>ce fiction</v>
      </c>
      <c r="S148" s="9">
        <f t="shared" si="15"/>
        <v>42724.016180555554</v>
      </c>
      <c r="T148" s="9">
        <f t="shared" si="16"/>
        <v>42784.016180555554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7"/>
        <v>ce fiction</v>
      </c>
      <c r="S149" s="9">
        <f t="shared" si="15"/>
        <v>42000.767824074079</v>
      </c>
      <c r="T149" s="9">
        <f t="shared" si="16"/>
        <v>42043.762499999997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7"/>
        <v>ce fiction</v>
      </c>
      <c r="S150" s="9">
        <f t="shared" si="15"/>
        <v>42428.281666666662</v>
      </c>
      <c r="T150" s="9">
        <f t="shared" si="16"/>
        <v>42458.281666666662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7"/>
        <v>ce fiction</v>
      </c>
      <c r="S151" s="9">
        <f t="shared" si="15"/>
        <v>41999.172106481477</v>
      </c>
      <c r="T151" s="9">
        <f t="shared" si="16"/>
        <v>42029.333333333328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7"/>
        <v>ce fiction</v>
      </c>
      <c r="S152" s="9">
        <f t="shared" si="15"/>
        <v>42121.161828703705</v>
      </c>
      <c r="T152" s="9">
        <f t="shared" si="16"/>
        <v>42181.161828703705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7"/>
        <v>ce fiction</v>
      </c>
      <c r="S153" s="9">
        <f t="shared" si="15"/>
        <v>42144.550821759258</v>
      </c>
      <c r="T153" s="9">
        <f t="shared" si="16"/>
        <v>42204.550821759258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7"/>
        <v>ce fiction</v>
      </c>
      <c r="S154" s="9">
        <f t="shared" si="15"/>
        <v>41906.077546296299</v>
      </c>
      <c r="T154" s="9">
        <f t="shared" si="16"/>
        <v>41936.077546296299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7"/>
        <v>ce fiction</v>
      </c>
      <c r="S155" s="9">
        <f t="shared" si="15"/>
        <v>41964.586157407408</v>
      </c>
      <c r="T155" s="9">
        <f t="shared" si="16"/>
        <v>42006.627824074079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7"/>
        <v>ce fiction</v>
      </c>
      <c r="S156" s="9">
        <f t="shared" si="15"/>
        <v>42146.547395833331</v>
      </c>
      <c r="T156" s="9">
        <f t="shared" si="16"/>
        <v>42189.547395833331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7"/>
        <v>ce fiction</v>
      </c>
      <c r="S157" s="9">
        <f t="shared" si="15"/>
        <v>42199.559432870374</v>
      </c>
      <c r="T157" s="9">
        <f t="shared" si="16"/>
        <v>42239.559432870374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7"/>
        <v>ce fiction</v>
      </c>
      <c r="S158" s="9">
        <f t="shared" si="15"/>
        <v>41825.124953703707</v>
      </c>
      <c r="T158" s="9">
        <f t="shared" si="16"/>
        <v>41885.124953703707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7"/>
        <v>ce fiction</v>
      </c>
      <c r="S159" s="9">
        <f t="shared" si="15"/>
        <v>42427.911712962959</v>
      </c>
      <c r="T159" s="9">
        <f t="shared" si="16"/>
        <v>42457.911712962959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7"/>
        <v>ce fiction</v>
      </c>
      <c r="S160" s="9">
        <f t="shared" si="15"/>
        <v>41935.07671296296</v>
      </c>
      <c r="T160" s="9">
        <f t="shared" si="16"/>
        <v>41965.07671296296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7"/>
        <v>ce fiction</v>
      </c>
      <c r="S161" s="9">
        <f t="shared" si="15"/>
        <v>42545.434548611112</v>
      </c>
      <c r="T161" s="9">
        <f t="shared" si="16"/>
        <v>42585.434548611112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7"/>
        <v>ideo/drama</v>
      </c>
      <c r="S162" s="9">
        <f t="shared" si="15"/>
        <v>42202.913090277783</v>
      </c>
      <c r="T162" s="9">
        <f t="shared" si="16"/>
        <v>42262.913090277783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7"/>
        <v>ideo/drama</v>
      </c>
      <c r="S163" s="9">
        <f t="shared" si="15"/>
        <v>41823.687442129631</v>
      </c>
      <c r="T163" s="9">
        <f t="shared" si="16"/>
        <v>41853.687442129631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7"/>
        <v>ideo/drama</v>
      </c>
      <c r="S164" s="9">
        <f t="shared" si="15"/>
        <v>41866.126805555556</v>
      </c>
      <c r="T164" s="9">
        <f t="shared" si="16"/>
        <v>41898.987500000003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7"/>
        <v>ideo/drama</v>
      </c>
      <c r="S165" s="9">
        <f t="shared" si="15"/>
        <v>42274.961273148147</v>
      </c>
      <c r="T165" s="9">
        <f t="shared" si="16"/>
        <v>42309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7"/>
        <v>ideo/drama</v>
      </c>
      <c r="S166" s="9">
        <f t="shared" si="15"/>
        <v>41872.762743055559</v>
      </c>
      <c r="T166" s="9">
        <f t="shared" si="16"/>
        <v>41932.762743055559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7"/>
        <v>ideo/drama</v>
      </c>
      <c r="S167" s="9">
        <f t="shared" si="15"/>
        <v>42382.658842592587</v>
      </c>
      <c r="T167" s="9">
        <f t="shared" si="16"/>
        <v>42412.658842592587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7"/>
        <v>ideo/drama</v>
      </c>
      <c r="S168" s="9">
        <f t="shared" si="15"/>
        <v>42752.075949074075</v>
      </c>
      <c r="T168" s="9">
        <f t="shared" si="16"/>
        <v>42782.075949074075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7"/>
        <v>ideo/drama</v>
      </c>
      <c r="S169" s="9">
        <f t="shared" si="15"/>
        <v>42191.927488425921</v>
      </c>
      <c r="T169" s="9">
        <f t="shared" si="16"/>
        <v>42251.927488425921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7"/>
        <v>ideo/drama</v>
      </c>
      <c r="S170" s="9">
        <f t="shared" si="15"/>
        <v>42083.83530092593</v>
      </c>
      <c r="T170" s="9">
        <f t="shared" si="16"/>
        <v>42113.793634259258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7"/>
        <v>ideo/drama</v>
      </c>
      <c r="S171" s="9">
        <f t="shared" si="15"/>
        <v>41931.505312499998</v>
      </c>
      <c r="T171" s="9">
        <f t="shared" si="16"/>
        <v>41961.505312499998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7"/>
        <v>ideo/drama</v>
      </c>
      <c r="S172" s="9">
        <f t="shared" si="15"/>
        <v>42247.977812500001</v>
      </c>
      <c r="T172" s="9">
        <f t="shared" si="16"/>
        <v>42277.227777777778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7"/>
        <v>ideo/drama</v>
      </c>
      <c r="S173" s="9">
        <f t="shared" si="15"/>
        <v>42565.180717592593</v>
      </c>
      <c r="T173" s="9">
        <f t="shared" si="16"/>
        <v>42625.180717592593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7"/>
        <v>ideo/drama</v>
      </c>
      <c r="S174" s="9">
        <f t="shared" si="15"/>
        <v>42078.394942129627</v>
      </c>
      <c r="T174" s="9">
        <f t="shared" si="16"/>
        <v>42113.353275462956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7"/>
        <v>ideo/drama</v>
      </c>
      <c r="S175" s="9">
        <f t="shared" si="15"/>
        <v>42064.573009259257</v>
      </c>
      <c r="T175" s="9">
        <f t="shared" si="16"/>
        <v>42094.573009259257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7"/>
        <v>ideo/drama</v>
      </c>
      <c r="S176" s="9">
        <f t="shared" si="15"/>
        <v>42103.758981481486</v>
      </c>
      <c r="T176" s="9">
        <f t="shared" si="16"/>
        <v>42163.758981481486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7"/>
        <v>ideo/drama</v>
      </c>
      <c r="S177" s="9">
        <f t="shared" si="15"/>
        <v>41886.777905092589</v>
      </c>
      <c r="T177" s="9">
        <f t="shared" si="16"/>
        <v>41911.777905092589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7"/>
        <v>ideo/drama</v>
      </c>
      <c r="S178" s="9">
        <f t="shared" si="15"/>
        <v>42222.824062500003</v>
      </c>
      <c r="T178" s="9">
        <f t="shared" si="16"/>
        <v>42252.824062500003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7"/>
        <v>ideo/drama</v>
      </c>
      <c r="S179" s="9">
        <f t="shared" si="15"/>
        <v>42101.047754629632</v>
      </c>
      <c r="T179" s="9">
        <f t="shared" si="16"/>
        <v>42118.00608796296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7"/>
        <v>ideo/drama</v>
      </c>
      <c r="S180" s="9">
        <f t="shared" si="15"/>
        <v>42335.955381944441</v>
      </c>
      <c r="T180" s="9">
        <f t="shared" si="16"/>
        <v>42365.997048611112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7"/>
        <v>ideo/drama</v>
      </c>
      <c r="S181" s="9">
        <f t="shared" si="15"/>
        <v>42434.080497685187</v>
      </c>
      <c r="T181" s="9">
        <f t="shared" si="16"/>
        <v>42464.080497685187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7"/>
        <v>ideo/drama</v>
      </c>
      <c r="S182" s="9">
        <f t="shared" si="15"/>
        <v>42098.991238425922</v>
      </c>
      <c r="T182" s="9">
        <f t="shared" si="16"/>
        <v>42138.791666666672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7"/>
        <v>ideo/drama</v>
      </c>
      <c r="S183" s="9">
        <f t="shared" si="15"/>
        <v>42178.741840277777</v>
      </c>
      <c r="T183" s="9">
        <f t="shared" si="16"/>
        <v>42208.741840277777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7"/>
        <v>ideo/drama</v>
      </c>
      <c r="S184" s="9">
        <f t="shared" si="15"/>
        <v>42743.011944444443</v>
      </c>
      <c r="T184" s="9">
        <f t="shared" si="16"/>
        <v>42773.011944444443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7"/>
        <v>ideo/drama</v>
      </c>
      <c r="S185" s="9">
        <f t="shared" si="15"/>
        <v>41970.810300925928</v>
      </c>
      <c r="T185" s="9">
        <f t="shared" si="16"/>
        <v>42000.851967592593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7"/>
        <v>ideo/drama</v>
      </c>
      <c r="S186" s="9">
        <f t="shared" si="15"/>
        <v>41856.791226851856</v>
      </c>
      <c r="T186" s="9">
        <f t="shared" si="16"/>
        <v>41914.165972222225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7"/>
        <v>ideo/drama</v>
      </c>
      <c r="S187" s="9">
        <f t="shared" si="15"/>
        <v>42601.91133101852</v>
      </c>
      <c r="T187" s="9">
        <f t="shared" si="16"/>
        <v>42631.91133101852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7"/>
        <v>ideo/drama</v>
      </c>
      <c r="S188" s="9">
        <f t="shared" si="15"/>
        <v>42798.812893518523</v>
      </c>
      <c r="T188" s="9">
        <f t="shared" si="16"/>
        <v>42828.833333333328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7"/>
        <v>ideo/drama</v>
      </c>
      <c r="S189" s="9">
        <f t="shared" si="15"/>
        <v>42213.234456018516</v>
      </c>
      <c r="T189" s="9">
        <f t="shared" si="16"/>
        <v>42237.290972222225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7"/>
        <v>ideo/drama</v>
      </c>
      <c r="S190" s="9">
        <f t="shared" si="15"/>
        <v>41888.18304398148</v>
      </c>
      <c r="T190" s="9">
        <f t="shared" si="16"/>
        <v>41918.18304398148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7"/>
        <v>ideo/drama</v>
      </c>
      <c r="S191" s="9">
        <f t="shared" si="15"/>
        <v>42587.690706018519</v>
      </c>
      <c r="T191" s="9">
        <f t="shared" si="16"/>
        <v>42647.690706018519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7"/>
        <v>ideo/drama</v>
      </c>
      <c r="S192" s="9">
        <f t="shared" si="15"/>
        <v>42558.650995370372</v>
      </c>
      <c r="T192" s="9">
        <f t="shared" si="16"/>
        <v>42568.650995370372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7"/>
        <v>ideo/drama</v>
      </c>
      <c r="S193" s="9">
        <f t="shared" si="15"/>
        <v>42270.441412037035</v>
      </c>
      <c r="T193" s="9">
        <f t="shared" si="16"/>
        <v>42310.441412037035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7"/>
        <v>ideo/drama</v>
      </c>
      <c r="S194" s="9">
        <f t="shared" si="15"/>
        <v>41930.792037037041</v>
      </c>
      <c r="T194" s="9">
        <f t="shared" si="16"/>
        <v>41960.792037037041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</f>
        <v>0</v>
      </c>
      <c r="P195" t="e">
        <f t="shared" ref="P195:P258" si="19">E195/L195</f>
        <v>#DIV/0!</v>
      </c>
      <c r="Q195" t="str">
        <f t="shared" ref="Q195:Q258" si="20">LEFT(N:N,(FIND("/",N195))-1)</f>
        <v>film &amp; video</v>
      </c>
      <c r="R195" t="str">
        <f t="shared" si="17"/>
        <v>ideo/drama</v>
      </c>
      <c r="S195" s="9">
        <f t="shared" ref="S195:S258" si="21">(((J195/60)/60)/24)+DATE(1970,2,1)</f>
        <v>41942.934791666667</v>
      </c>
      <c r="T195" s="9">
        <f t="shared" ref="T195:T258" si="22">(((I195/60)/60)/24)+DATE(1970,2,1)</f>
        <v>42002.976458333331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17"/>
        <v>ideo/drama</v>
      </c>
      <c r="S196" s="9">
        <f t="shared" si="21"/>
        <v>42406.996886574074</v>
      </c>
      <c r="T196" s="9">
        <f t="shared" si="22"/>
        <v>42466.996886574074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ref="R197:R260" si="23">RIGHT(N:N,(FIND("/",N197))-3)</f>
        <v>ideo/drama</v>
      </c>
      <c r="S197" s="9">
        <f t="shared" si="21"/>
        <v>42166.67050925926</v>
      </c>
      <c r="T197" s="9">
        <f t="shared" si="22"/>
        <v>42226.67050925926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3"/>
        <v>ideo/drama</v>
      </c>
      <c r="S198" s="9">
        <f t="shared" si="21"/>
        <v>42290.542800925927</v>
      </c>
      <c r="T198" s="9">
        <f t="shared" si="22"/>
        <v>42318.875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3"/>
        <v>ideo/drama</v>
      </c>
      <c r="S199" s="9">
        <f t="shared" si="21"/>
        <v>42772.848379629635</v>
      </c>
      <c r="T199" s="9">
        <f t="shared" si="22"/>
        <v>42814.875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3"/>
        <v>ideo/drama</v>
      </c>
      <c r="S200" s="9">
        <f t="shared" si="21"/>
        <v>41918.383356481485</v>
      </c>
      <c r="T200" s="9">
        <f t="shared" si="22"/>
        <v>41948.383356481485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3"/>
        <v>ideo/drama</v>
      </c>
      <c r="S201" s="9">
        <f t="shared" si="21"/>
        <v>42615.123865740738</v>
      </c>
      <c r="T201" s="9">
        <f t="shared" si="22"/>
        <v>42645.123865740738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3"/>
        <v>ideo/drama</v>
      </c>
      <c r="S202" s="9">
        <f t="shared" si="21"/>
        <v>41898.083368055559</v>
      </c>
      <c r="T202" s="9">
        <f t="shared" si="22"/>
        <v>41928.083368055559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3"/>
        <v>ideo/drama</v>
      </c>
      <c r="S203" s="9">
        <f t="shared" si="21"/>
        <v>42054.818622685183</v>
      </c>
      <c r="T203" s="9">
        <f t="shared" si="22"/>
        <v>42074.818622685183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3"/>
        <v>ideo/drama</v>
      </c>
      <c r="S204" s="9">
        <f t="shared" si="21"/>
        <v>42286.927824074075</v>
      </c>
      <c r="T204" s="9">
        <f t="shared" si="22"/>
        <v>42316.874305555553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3"/>
        <v>ideo/drama</v>
      </c>
      <c r="S205" s="9">
        <f t="shared" si="21"/>
        <v>42004.847962962958</v>
      </c>
      <c r="T205" s="9">
        <f t="shared" si="22"/>
        <v>42064.847962962958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3"/>
        <v>ideo/drama</v>
      </c>
      <c r="S206" s="9">
        <f t="shared" si="21"/>
        <v>42587.583368055552</v>
      </c>
      <c r="T206" s="9">
        <f t="shared" si="22"/>
        <v>42617.583368055552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3"/>
        <v>ideo/drama</v>
      </c>
      <c r="S207" s="9">
        <f t="shared" si="21"/>
        <v>42279.632199074069</v>
      </c>
      <c r="T207" s="9">
        <f t="shared" si="22"/>
        <v>42314.632199074069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3"/>
        <v>ideo/drama</v>
      </c>
      <c r="S208" s="9">
        <f t="shared" si="21"/>
        <v>42598.004432870366</v>
      </c>
      <c r="T208" s="9">
        <f t="shared" si="22"/>
        <v>42619.004432870366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3"/>
        <v>ideo/drama</v>
      </c>
      <c r="S209" s="9">
        <f t="shared" si="21"/>
        <v>42009.197199074071</v>
      </c>
      <c r="T209" s="9">
        <f t="shared" si="22"/>
        <v>42039.197199074071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3"/>
        <v>ideo/drama</v>
      </c>
      <c r="S210" s="9">
        <f t="shared" si="21"/>
        <v>41990.369988425926</v>
      </c>
      <c r="T210" s="9">
        <f t="shared" si="22"/>
        <v>42020.369988425926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3"/>
        <v>ideo/drama</v>
      </c>
      <c r="S211" s="9">
        <f t="shared" si="21"/>
        <v>42196.922858796301</v>
      </c>
      <c r="T211" s="9">
        <f t="shared" si="22"/>
        <v>42226.922858796301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3"/>
        <v>ideo/drama</v>
      </c>
      <c r="S212" s="9">
        <f t="shared" si="21"/>
        <v>42280.064722222218</v>
      </c>
      <c r="T212" s="9">
        <f t="shared" si="22"/>
        <v>42309.208333333328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3"/>
        <v>ideo/drama</v>
      </c>
      <c r="S213" s="9">
        <f t="shared" si="21"/>
        <v>42267.159918981488</v>
      </c>
      <c r="T213" s="9">
        <f t="shared" si="22"/>
        <v>42297.159918981488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3"/>
        <v>ideo/drama</v>
      </c>
      <c r="S214" s="9">
        <f t="shared" si="21"/>
        <v>42447.881018518514</v>
      </c>
      <c r="T214" s="9">
        <f t="shared" si="22"/>
        <v>42507.839351851857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3"/>
        <v>ideo/drama</v>
      </c>
      <c r="S215" s="9">
        <f t="shared" si="21"/>
        <v>42233.594293981485</v>
      </c>
      <c r="T215" s="9">
        <f t="shared" si="22"/>
        <v>42263.587974537033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3"/>
        <v>ideo/drama</v>
      </c>
      <c r="S216" s="9">
        <f t="shared" si="21"/>
        <v>42040.64061342593</v>
      </c>
      <c r="T216" s="9">
        <f t="shared" si="22"/>
        <v>42100.64061342593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3"/>
        <v>ideo/drama</v>
      </c>
      <c r="S217" s="9">
        <f t="shared" si="21"/>
        <v>42406.230115740742</v>
      </c>
      <c r="T217" s="9">
        <f t="shared" si="22"/>
        <v>42448.999305555553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3"/>
        <v>ideo/drama</v>
      </c>
      <c r="S218" s="9">
        <f t="shared" si="21"/>
        <v>42097.958761574075</v>
      </c>
      <c r="T218" s="9">
        <f t="shared" si="22"/>
        <v>42147.917094907403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3"/>
        <v>ideo/drama</v>
      </c>
      <c r="S219" s="9">
        <f t="shared" si="21"/>
        <v>42001.64061342593</v>
      </c>
      <c r="T219" s="9">
        <f t="shared" si="22"/>
        <v>42032.64061342593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3"/>
        <v>ideo/drama</v>
      </c>
      <c r="S220" s="9">
        <f t="shared" si="21"/>
        <v>42110.628344907411</v>
      </c>
      <c r="T220" s="9">
        <f t="shared" si="22"/>
        <v>42170.628344907411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3"/>
        <v>ideo/drama</v>
      </c>
      <c r="S221" s="9">
        <f t="shared" si="21"/>
        <v>42460.326678240745</v>
      </c>
      <c r="T221" s="9">
        <f t="shared" si="22"/>
        <v>42492.290972222225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3"/>
        <v>ideo/drama</v>
      </c>
      <c r="S222" s="9">
        <f t="shared" si="21"/>
        <v>42226.643865740742</v>
      </c>
      <c r="T222" s="9">
        <f t="shared" si="22"/>
        <v>42267.837499999994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3"/>
        <v>ideo/drama</v>
      </c>
      <c r="S223" s="9">
        <f t="shared" si="21"/>
        <v>42062.837546296301</v>
      </c>
      <c r="T223" s="9">
        <f t="shared" si="22"/>
        <v>42122.79587962963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3"/>
        <v>ideo/drama</v>
      </c>
      <c r="S224" s="9">
        <f t="shared" si="21"/>
        <v>42062.769884259258</v>
      </c>
      <c r="T224" s="9">
        <f t="shared" si="22"/>
        <v>42121.110416666663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3"/>
        <v>ideo/drama</v>
      </c>
      <c r="S225" s="9">
        <f t="shared" si="21"/>
        <v>42513.048032407409</v>
      </c>
      <c r="T225" s="9">
        <f t="shared" si="22"/>
        <v>42543.045138888891</v>
      </c>
    </row>
    <row r="226" spans="1:20" ht="57.6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3"/>
        <v>ideo/drama</v>
      </c>
      <c r="S226" s="9">
        <f t="shared" si="21"/>
        <v>42166.235254629632</v>
      </c>
      <c r="T226" s="9">
        <f t="shared" si="22"/>
        <v>42226.235254629632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3"/>
        <v>ideo/drama</v>
      </c>
      <c r="S227" s="9">
        <f t="shared" si="21"/>
        <v>42469.961273148147</v>
      </c>
      <c r="T227" s="9">
        <f t="shared" si="22"/>
        <v>42499.919606481482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3"/>
        <v>ideo/drama</v>
      </c>
      <c r="S228" s="9">
        <f t="shared" si="21"/>
        <v>42137.666018518517</v>
      </c>
      <c r="T228" s="9">
        <f t="shared" si="22"/>
        <v>42186.395138888889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3"/>
        <v>ideo/drama</v>
      </c>
      <c r="S229" s="9">
        <f t="shared" si="21"/>
        <v>42195.893993055557</v>
      </c>
      <c r="T229" s="9">
        <f t="shared" si="22"/>
        <v>42225.893993055557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3"/>
        <v>ideo/drama</v>
      </c>
      <c r="S230" s="9">
        <f t="shared" si="21"/>
        <v>42127.686400462961</v>
      </c>
      <c r="T230" s="9">
        <f t="shared" si="22"/>
        <v>42187.686400462961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3"/>
        <v>ideo/drama</v>
      </c>
      <c r="S231" s="9">
        <f t="shared" si="21"/>
        <v>42414.933993055558</v>
      </c>
      <c r="T231" s="9">
        <f t="shared" si="22"/>
        <v>42444.933993055558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3"/>
        <v>ideo/drama</v>
      </c>
      <c r="S232" s="9">
        <f t="shared" si="21"/>
        <v>42160.777210648142</v>
      </c>
      <c r="T232" s="9">
        <f t="shared" si="22"/>
        <v>42190.777210648142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3"/>
        <v>ideo/drama</v>
      </c>
      <c r="S233" s="9">
        <f t="shared" si="21"/>
        <v>42372.958923611113</v>
      </c>
      <c r="T233" s="9">
        <f t="shared" si="22"/>
        <v>42402.958923611113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3"/>
        <v>ideo/drama</v>
      </c>
      <c r="S234" s="9">
        <f t="shared" si="21"/>
        <v>42063.82576388889</v>
      </c>
      <c r="T234" s="9">
        <f t="shared" si="22"/>
        <v>42093.82576388889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3"/>
        <v>ideo/drama</v>
      </c>
      <c r="S235" s="9">
        <f t="shared" si="21"/>
        <v>42643.911712962959</v>
      </c>
      <c r="T235" s="9">
        <f t="shared" si="22"/>
        <v>42673.911712962959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3"/>
        <v>ideo/drama</v>
      </c>
      <c r="S236" s="9">
        <f t="shared" si="21"/>
        <v>42167.035405092596</v>
      </c>
      <c r="T236" s="9">
        <f t="shared" si="22"/>
        <v>42207.035405092596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3"/>
        <v>ideo/drama</v>
      </c>
      <c r="S237" s="9">
        <f t="shared" si="21"/>
        <v>42195.908530092594</v>
      </c>
      <c r="T237" s="9">
        <f t="shared" si="22"/>
        <v>42225.908530092594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3"/>
        <v>ideo/drama</v>
      </c>
      <c r="S238" s="9">
        <f t="shared" si="21"/>
        <v>42352.08447916666</v>
      </c>
      <c r="T238" s="9">
        <f t="shared" si="22"/>
        <v>42405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3"/>
        <v>ideo/drama</v>
      </c>
      <c r="S239" s="9">
        <f t="shared" si="21"/>
        <v>42408.577187499999</v>
      </c>
      <c r="T239" s="9">
        <f t="shared" si="22"/>
        <v>42468.577187499999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3"/>
        <v>ideo/drama</v>
      </c>
      <c r="S240" s="9">
        <f t="shared" si="21"/>
        <v>42744.962499999994</v>
      </c>
      <c r="T240" s="9">
        <f t="shared" si="22"/>
        <v>42765.375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3"/>
        <v>ideo/drama</v>
      </c>
      <c r="S241" s="9">
        <f t="shared" si="21"/>
        <v>42328.110300925924</v>
      </c>
      <c r="T241" s="9">
        <f t="shared" si="22"/>
        <v>42347.5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3"/>
        <v>ocumentary</v>
      </c>
      <c r="S242" s="9">
        <f t="shared" si="21"/>
        <v>41385.708460648151</v>
      </c>
      <c r="T242" s="9">
        <f t="shared" si="22"/>
        <v>41430.708460648151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3"/>
        <v>ocumentary</v>
      </c>
      <c r="S243" s="9">
        <f t="shared" si="21"/>
        <v>41980.697962962964</v>
      </c>
      <c r="T243" s="9">
        <f t="shared" si="22"/>
        <v>42025.697962962964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3"/>
        <v>ocumentary</v>
      </c>
      <c r="S244" s="9">
        <f t="shared" si="21"/>
        <v>40893.492939814816</v>
      </c>
      <c r="T244" s="9">
        <f t="shared" si="22"/>
        <v>40928.492939814816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3"/>
        <v>ocumentary</v>
      </c>
      <c r="S245" s="9">
        <f t="shared" si="21"/>
        <v>41693.047500000001</v>
      </c>
      <c r="T245" s="9">
        <f t="shared" si="22"/>
        <v>41723.047500000001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3"/>
        <v>ocumentary</v>
      </c>
      <c r="S246" s="9">
        <f t="shared" si="21"/>
        <v>40244.323599537034</v>
      </c>
      <c r="T246" s="9">
        <f t="shared" si="22"/>
        <v>40284.29583333333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3"/>
        <v>ocumentary</v>
      </c>
      <c r="S247" s="9">
        <f t="shared" si="21"/>
        <v>41138.053067129629</v>
      </c>
      <c r="T247" s="9">
        <f t="shared" si="22"/>
        <v>41168.053067129629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3"/>
        <v>ocumentary</v>
      </c>
      <c r="S248" s="9">
        <f t="shared" si="21"/>
        <v>40511.363483796296</v>
      </c>
      <c r="T248" s="9">
        <f t="shared" si="22"/>
        <v>40561.405150462961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3"/>
        <v>ocumentary</v>
      </c>
      <c r="S249" s="9">
        <f t="shared" si="21"/>
        <v>40461.604328703703</v>
      </c>
      <c r="T249" s="9">
        <f t="shared" si="22"/>
        <v>40498.152083333334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3"/>
        <v>ocumentary</v>
      </c>
      <c r="S250" s="9">
        <f t="shared" si="21"/>
        <v>40901.774409722224</v>
      </c>
      <c r="T250" s="9">
        <f t="shared" si="22"/>
        <v>40946.774409722224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3"/>
        <v>ocumentary</v>
      </c>
      <c r="S251" s="9">
        <f t="shared" si="21"/>
        <v>40363.923842592594</v>
      </c>
      <c r="T251" s="9">
        <f t="shared" si="22"/>
        <v>40443.736111111109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3"/>
        <v>ocumentary</v>
      </c>
      <c r="S252" s="9">
        <f t="shared" si="21"/>
        <v>41432.565868055557</v>
      </c>
      <c r="T252" s="9">
        <f t="shared" si="22"/>
        <v>41462.565868055557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3"/>
        <v>ocumentary</v>
      </c>
      <c r="S253" s="9">
        <f t="shared" si="21"/>
        <v>41044.787569444445</v>
      </c>
      <c r="T253" s="9">
        <f t="shared" si="22"/>
        <v>41076.791666666664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3"/>
        <v>ocumentary</v>
      </c>
      <c r="S254" s="9">
        <f t="shared" si="21"/>
        <v>40297.662708333337</v>
      </c>
      <c r="T254" s="9">
        <f t="shared" si="22"/>
        <v>40361.165972222225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3"/>
        <v>ocumentary</v>
      </c>
      <c r="S255" s="9">
        <f t="shared" si="21"/>
        <v>40955.650868055556</v>
      </c>
      <c r="T255" s="9">
        <f t="shared" si="22"/>
        <v>40985.650868055556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3"/>
        <v>ocumentary</v>
      </c>
      <c r="S256" s="9">
        <f t="shared" si="21"/>
        <v>42294.952662037031</v>
      </c>
      <c r="T256" s="9">
        <f t="shared" si="22"/>
        <v>42325.083333333328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3"/>
        <v>ocumentary</v>
      </c>
      <c r="S257" s="9">
        <f t="shared" si="21"/>
        <v>40619.526412037041</v>
      </c>
      <c r="T257" s="9">
        <f t="shared" si="22"/>
        <v>40649.48474537037</v>
      </c>
    </row>
    <row r="258" spans="1:20" ht="57.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3"/>
        <v>ocumentary</v>
      </c>
      <c r="S258" s="9">
        <f t="shared" si="21"/>
        <v>41350.769293981481</v>
      </c>
      <c r="T258" s="9">
        <f t="shared" si="22"/>
        <v>41380.769293981481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</f>
        <v>1.0672648571428571</v>
      </c>
      <c r="P259">
        <f t="shared" ref="P259:P322" si="25">E259/L259</f>
        <v>66.70405357142856</v>
      </c>
      <c r="Q259" t="str">
        <f t="shared" ref="Q259:Q322" si="26">LEFT(N:N,(FIND("/",N259))-1)</f>
        <v>film &amp; video</v>
      </c>
      <c r="R259" t="str">
        <f t="shared" si="23"/>
        <v>ocumentary</v>
      </c>
      <c r="S259" s="9">
        <f t="shared" ref="S259:S322" si="27">(((J259/60)/60)/24)+DATE(1970,2,1)</f>
        <v>42510.626875000002</v>
      </c>
      <c r="T259" s="9">
        <f t="shared" ref="T259:T322" si="28">(((I259/60)/60)/24)+DATE(1970,2,1)</f>
        <v>42540.626875000002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3"/>
        <v>ocumentary</v>
      </c>
      <c r="S260" s="9">
        <f t="shared" si="27"/>
        <v>40713.051689814813</v>
      </c>
      <c r="T260" s="9">
        <f t="shared" si="28"/>
        <v>40743.051689814813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ref="R261:R324" si="29">RIGHT(N:N,(FIND("/",N261))-3)</f>
        <v>ocumentary</v>
      </c>
      <c r="S261" s="9">
        <f t="shared" si="27"/>
        <v>42103.738067129627</v>
      </c>
      <c r="T261" s="9">
        <f t="shared" si="28"/>
        <v>42133.738067129627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9"/>
        <v>ocumentary</v>
      </c>
      <c r="S262" s="9">
        <f t="shared" si="27"/>
        <v>40361.755543981482</v>
      </c>
      <c r="T262" s="9">
        <f t="shared" si="28"/>
        <v>40407.415972222225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9"/>
        <v>ocumentary</v>
      </c>
      <c r="S263" s="9">
        <f t="shared" si="27"/>
        <v>41048.885462962964</v>
      </c>
      <c r="T263" s="9">
        <f t="shared" si="28"/>
        <v>41098.621527777781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9"/>
        <v>ocumentary</v>
      </c>
      <c r="S264" s="9">
        <f t="shared" si="27"/>
        <v>40586.24800925926</v>
      </c>
      <c r="T264" s="9">
        <f t="shared" si="28"/>
        <v>40631.24800925926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9"/>
        <v>ocumentary</v>
      </c>
      <c r="S265" s="9">
        <f t="shared" si="27"/>
        <v>41180.954791666663</v>
      </c>
      <c r="T265" s="9">
        <f t="shared" si="28"/>
        <v>41210.954791666663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9"/>
        <v>ocumentary</v>
      </c>
      <c r="S266" s="9">
        <f t="shared" si="27"/>
        <v>41041.620312500003</v>
      </c>
      <c r="T266" s="9">
        <f t="shared" si="28"/>
        <v>41071.620312500003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9"/>
        <v>ocumentary</v>
      </c>
      <c r="S267" s="9">
        <f t="shared" si="27"/>
        <v>40298.245717592588</v>
      </c>
      <c r="T267" s="9">
        <f t="shared" si="28"/>
        <v>40339.844444444447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9"/>
        <v>ocumentary</v>
      </c>
      <c r="S268" s="9">
        <f t="shared" si="27"/>
        <v>40236.174849537041</v>
      </c>
      <c r="T268" s="9">
        <f t="shared" si="28"/>
        <v>40322.160416666666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9"/>
        <v>ocumentary</v>
      </c>
      <c r="S269" s="9">
        <f t="shared" si="27"/>
        <v>41816.452534722222</v>
      </c>
      <c r="T269" s="9">
        <f t="shared" si="28"/>
        <v>41846.452534722222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9"/>
        <v>ocumentary</v>
      </c>
      <c r="S270" s="9">
        <f t="shared" si="27"/>
        <v>40840.15252314815</v>
      </c>
      <c r="T270" s="9">
        <f t="shared" si="28"/>
        <v>40885.194189814814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9"/>
        <v>ocumentary</v>
      </c>
      <c r="S271" s="9">
        <f t="shared" si="27"/>
        <v>42789.197013888886</v>
      </c>
      <c r="T271" s="9">
        <f t="shared" si="28"/>
        <v>42819.197013888886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9"/>
        <v>ocumentary</v>
      </c>
      <c r="S272" s="9">
        <f t="shared" si="27"/>
        <v>40668.866550925923</v>
      </c>
      <c r="T272" s="9">
        <f t="shared" si="28"/>
        <v>40719.166666666664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9"/>
        <v>ocumentary</v>
      </c>
      <c r="S273" s="9">
        <f t="shared" si="27"/>
        <v>41643.10024305556</v>
      </c>
      <c r="T273" s="9">
        <f t="shared" si="28"/>
        <v>41672.333333333336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9"/>
        <v>ocumentary</v>
      </c>
      <c r="S274" s="9">
        <f t="shared" si="27"/>
        <v>40266.900358796294</v>
      </c>
      <c r="T274" s="9">
        <f t="shared" si="28"/>
        <v>40327.78402777778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9"/>
        <v>ocumentary</v>
      </c>
      <c r="S275" s="9">
        <f t="shared" si="27"/>
        <v>40728.498449074075</v>
      </c>
      <c r="T275" s="9">
        <f t="shared" si="28"/>
        <v>40758.498449074075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9"/>
        <v>ocumentary</v>
      </c>
      <c r="S276" s="9">
        <f t="shared" si="27"/>
        <v>41000.912372685183</v>
      </c>
      <c r="T276" s="9">
        <f t="shared" si="28"/>
        <v>41035.290972222225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9"/>
        <v>ocumentary</v>
      </c>
      <c r="S277" s="9">
        <f t="shared" si="27"/>
        <v>41224.032013888893</v>
      </c>
      <c r="T277" s="9">
        <f t="shared" si="28"/>
        <v>41254.073680555557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9"/>
        <v>ocumentary</v>
      </c>
      <c r="S278" s="9">
        <f t="shared" si="27"/>
        <v>40998.081874999996</v>
      </c>
      <c r="T278" s="9">
        <f t="shared" si="28"/>
        <v>41058.040208333332</v>
      </c>
    </row>
    <row r="279" spans="1:20" ht="57.6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9"/>
        <v>ocumentary</v>
      </c>
      <c r="S279" s="9">
        <f t="shared" si="27"/>
        <v>42148.891423611116</v>
      </c>
      <c r="T279" s="9">
        <f t="shared" si="28"/>
        <v>42178.891423611116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9"/>
        <v>ocumentary</v>
      </c>
      <c r="S280" s="9">
        <f t="shared" si="27"/>
        <v>41195.040960648148</v>
      </c>
      <c r="T280" s="9">
        <f t="shared" si="28"/>
        <v>41225.040960648148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9"/>
        <v>ocumentary</v>
      </c>
      <c r="S281" s="9">
        <f t="shared" si="27"/>
        <v>42790.244166666671</v>
      </c>
      <c r="T281" s="9">
        <f t="shared" si="28"/>
        <v>42824.084027777775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9"/>
        <v>ocumentary</v>
      </c>
      <c r="S282" s="9">
        <f t="shared" si="27"/>
        <v>41775.590682870366</v>
      </c>
      <c r="T282" s="9">
        <f t="shared" si="28"/>
        <v>41820.590682870366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9"/>
        <v>ocumentary</v>
      </c>
      <c r="S283" s="9">
        <f t="shared" si="27"/>
        <v>39981.163344907407</v>
      </c>
      <c r="T283" s="9">
        <f t="shared" si="28"/>
        <v>40066.80972222222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9"/>
        <v>ocumentary</v>
      </c>
      <c r="S284" s="9">
        <f t="shared" si="27"/>
        <v>40225.920046296298</v>
      </c>
      <c r="T284" s="9">
        <f t="shared" si="28"/>
        <v>40262.916666666664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9"/>
        <v>ocumentary</v>
      </c>
      <c r="S285" s="9">
        <f t="shared" si="27"/>
        <v>40706.71</v>
      </c>
      <c r="T285" s="9">
        <f t="shared" si="28"/>
        <v>40726.207638888889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9"/>
        <v>ocumentary</v>
      </c>
      <c r="S286" s="9">
        <f t="shared" si="27"/>
        <v>40935.738194444442</v>
      </c>
      <c r="T286" s="9">
        <f t="shared" si="28"/>
        <v>40960.738194444442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9"/>
        <v>ocumentary</v>
      </c>
      <c r="S287" s="9">
        <f t="shared" si="27"/>
        <v>41537.756111111114</v>
      </c>
      <c r="T287" s="9">
        <f t="shared" si="28"/>
        <v>41567.756111111114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9"/>
        <v>ocumentary</v>
      </c>
      <c r="S288" s="9">
        <f t="shared" si="27"/>
        <v>41344.816249999996</v>
      </c>
      <c r="T288" s="9">
        <f t="shared" si="28"/>
        <v>41389.774583333332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9"/>
        <v>ocumentary</v>
      </c>
      <c r="S289" s="9">
        <f t="shared" si="27"/>
        <v>41215.277986111112</v>
      </c>
      <c r="T289" s="9">
        <f t="shared" si="28"/>
        <v>41246.166666666664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9"/>
        <v>ocumentary</v>
      </c>
      <c r="S290" s="9">
        <f t="shared" si="27"/>
        <v>41082.168900462959</v>
      </c>
      <c r="T290" s="9">
        <f t="shared" si="28"/>
        <v>41117.168900462959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9"/>
        <v>ocumentary</v>
      </c>
      <c r="S291" s="9">
        <f t="shared" si="27"/>
        <v>41581.456412037034</v>
      </c>
      <c r="T291" s="9">
        <f t="shared" si="28"/>
        <v>41611.456412037034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9"/>
        <v>ocumentary</v>
      </c>
      <c r="S292" s="9">
        <f t="shared" si="27"/>
        <v>40557.36917824074</v>
      </c>
      <c r="T292" s="9">
        <f t="shared" si="28"/>
        <v>40607.332638888889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9"/>
        <v>ocumentary</v>
      </c>
      <c r="S293" s="9">
        <f t="shared" si="27"/>
        <v>41407.769050925926</v>
      </c>
      <c r="T293" s="9">
        <f t="shared" si="28"/>
        <v>41426.000694444447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9"/>
        <v>ocumentary</v>
      </c>
      <c r="S294" s="9">
        <f t="shared" si="27"/>
        <v>40843.803229166668</v>
      </c>
      <c r="T294" s="9">
        <f t="shared" si="28"/>
        <v>40876.165972222225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9"/>
        <v>ocumentary</v>
      </c>
      <c r="S295" s="9">
        <f t="shared" si="27"/>
        <v>41750.667986111112</v>
      </c>
      <c r="T295" s="9">
        <f t="shared" si="28"/>
        <v>41780.667986111112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9"/>
        <v>ocumentary</v>
      </c>
      <c r="S296" s="9">
        <f t="shared" si="27"/>
        <v>40374.084421296298</v>
      </c>
      <c r="T296" s="9">
        <f t="shared" si="28"/>
        <v>40409.666666666664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9"/>
        <v>ocumentary</v>
      </c>
      <c r="S297" s="9">
        <f t="shared" si="27"/>
        <v>41550.004733796297</v>
      </c>
      <c r="T297" s="9">
        <f t="shared" si="28"/>
        <v>41610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9"/>
        <v>ocumentary</v>
      </c>
      <c r="S298" s="9">
        <f t="shared" si="27"/>
        <v>41165.475497685184</v>
      </c>
      <c r="T298" s="9">
        <f t="shared" si="28"/>
        <v>41190.475497685184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9"/>
        <v>ocumentary</v>
      </c>
      <c r="S299" s="9">
        <f t="shared" si="27"/>
        <v>42120.72802083334</v>
      </c>
      <c r="T299" s="9">
        <f t="shared" si="28"/>
        <v>42156.165972222225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9"/>
        <v>ocumentary</v>
      </c>
      <c r="S300" s="9">
        <f t="shared" si="27"/>
        <v>41740.463518518518</v>
      </c>
      <c r="T300" s="9">
        <f t="shared" si="28"/>
        <v>41799.875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9"/>
        <v>ocumentary</v>
      </c>
      <c r="S301" s="9">
        <f t="shared" si="27"/>
        <v>40500.225231481483</v>
      </c>
      <c r="T301" s="9">
        <f t="shared" si="28"/>
        <v>40530.266898148147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9"/>
        <v>ocumentary</v>
      </c>
      <c r="S302" s="9">
        <f t="shared" si="27"/>
        <v>40657.959930555553</v>
      </c>
      <c r="T302" s="9">
        <f t="shared" si="28"/>
        <v>40688.959930555553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9"/>
        <v>ocumentary</v>
      </c>
      <c r="S303" s="9">
        <f t="shared" si="27"/>
        <v>41343.737673611111</v>
      </c>
      <c r="T303" s="9">
        <f t="shared" si="28"/>
        <v>41383.696006944447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9"/>
        <v>ocumentary</v>
      </c>
      <c r="S304" s="9">
        <f t="shared" si="27"/>
        <v>40964.856921296298</v>
      </c>
      <c r="T304" s="9">
        <f t="shared" si="28"/>
        <v>40994.856921296298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9"/>
        <v>ocumentary</v>
      </c>
      <c r="S305" s="9">
        <f t="shared" si="27"/>
        <v>41063.071134259262</v>
      </c>
      <c r="T305" s="9">
        <f t="shared" si="28"/>
        <v>41093.071134259262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9"/>
        <v>ocumentary</v>
      </c>
      <c r="S306" s="9">
        <f t="shared" si="27"/>
        <v>41145.094872685186</v>
      </c>
      <c r="T306" s="9">
        <f t="shared" si="28"/>
        <v>41184.083333333336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9"/>
        <v>ocumentary</v>
      </c>
      <c r="S307" s="9">
        <f t="shared" si="27"/>
        <v>40979.630196759259</v>
      </c>
      <c r="T307" s="9">
        <f t="shared" si="28"/>
        <v>41009.630196759259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9"/>
        <v>ocumentary</v>
      </c>
      <c r="S308" s="9">
        <f t="shared" si="27"/>
        <v>41364.837187500001</v>
      </c>
      <c r="T308" s="9">
        <f t="shared" si="28"/>
        <v>41384.795520833337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9"/>
        <v>ocumentary</v>
      </c>
      <c r="S309" s="9">
        <f t="shared" si="27"/>
        <v>41313.944456018515</v>
      </c>
      <c r="T309" s="9">
        <f t="shared" si="28"/>
        <v>41343.944456018515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9"/>
        <v>ocumentary</v>
      </c>
      <c r="S310" s="9">
        <f t="shared" si="27"/>
        <v>40598.694560185184</v>
      </c>
      <c r="T310" s="9">
        <f t="shared" si="28"/>
        <v>40643.694560185184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9"/>
        <v>ocumentary</v>
      </c>
      <c r="S311" s="9">
        <f t="shared" si="27"/>
        <v>41165.751550925925</v>
      </c>
      <c r="T311" s="9">
        <f t="shared" si="28"/>
        <v>41186.751550925925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9"/>
        <v>ocumentary</v>
      </c>
      <c r="S312" s="9">
        <f t="shared" si="27"/>
        <v>40852.183136574073</v>
      </c>
      <c r="T312" s="9">
        <f t="shared" si="28"/>
        <v>40867.083333333336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9"/>
        <v>ocumentary</v>
      </c>
      <c r="S313" s="9">
        <f t="shared" si="27"/>
        <v>40899.219814814816</v>
      </c>
      <c r="T313" s="9">
        <f t="shared" si="28"/>
        <v>40940.332638888889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9"/>
        <v>ocumentary</v>
      </c>
      <c r="S314" s="9">
        <f t="shared" si="27"/>
        <v>41379.877685185187</v>
      </c>
      <c r="T314" s="9">
        <f t="shared" si="28"/>
        <v>41409.877685185187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9"/>
        <v>ocumentary</v>
      </c>
      <c r="S315" s="9">
        <f t="shared" si="27"/>
        <v>40388.227939814817</v>
      </c>
      <c r="T315" s="9">
        <f t="shared" si="28"/>
        <v>40432.665972222225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9"/>
        <v>ocumentary</v>
      </c>
      <c r="S316" s="9">
        <f t="shared" si="27"/>
        <v>41335.833194444444</v>
      </c>
      <c r="T316" s="9">
        <f t="shared" si="28"/>
        <v>41365.833194444444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9"/>
        <v>ocumentary</v>
      </c>
      <c r="S317" s="9">
        <f t="shared" si="27"/>
        <v>41144.77238425926</v>
      </c>
      <c r="T317" s="9">
        <f t="shared" si="28"/>
        <v>41174.77238425926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9"/>
        <v>ocumentary</v>
      </c>
      <c r="S318" s="9">
        <f t="shared" si="27"/>
        <v>41981.923576388886</v>
      </c>
      <c r="T318" s="9">
        <f t="shared" si="28"/>
        <v>42015.207638888889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9"/>
        <v>ocumentary</v>
      </c>
      <c r="S319" s="9">
        <f t="shared" si="27"/>
        <v>41620.676886574074</v>
      </c>
      <c r="T319" s="9">
        <f t="shared" si="28"/>
        <v>41650.676886574074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9"/>
        <v>ocumentary</v>
      </c>
      <c r="S320" s="9">
        <f t="shared" si="27"/>
        <v>41361.038784722223</v>
      </c>
      <c r="T320" s="9">
        <f t="shared" si="28"/>
        <v>41390.997118055559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9"/>
        <v>ocumentary</v>
      </c>
      <c r="S321" s="9">
        <f t="shared" si="27"/>
        <v>40154.83829861111</v>
      </c>
      <c r="T321" s="9">
        <f t="shared" si="28"/>
        <v>40242.332638888889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9"/>
        <v>ocumentary</v>
      </c>
      <c r="S322" s="9">
        <f t="shared" si="27"/>
        <v>42362.551307870366</v>
      </c>
      <c r="T322" s="9">
        <f t="shared" si="28"/>
        <v>42391.958333333328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</f>
        <v>1.0266285714285714</v>
      </c>
      <c r="P323">
        <f t="shared" ref="P323:P386" si="31">E323/L323</f>
        <v>106.62314540059347</v>
      </c>
      <c r="Q323" t="str">
        <f t="shared" ref="Q323:Q386" si="32">LEFT(N:N,(FIND("/",N323))-1)</f>
        <v>film &amp; video</v>
      </c>
      <c r="R323" t="str">
        <f t="shared" si="29"/>
        <v>ocumentary</v>
      </c>
      <c r="S323" s="9">
        <f t="shared" ref="S323:S386" si="33">(((J323/60)/60)/24)+DATE(1970,2,1)</f>
        <v>42678.446597222224</v>
      </c>
      <c r="T323" s="9">
        <f t="shared" ref="T323:T386" si="34">(((I323/60)/60)/24)+DATE(1970,2,1)</f>
        <v>42713.488263888896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29"/>
        <v>ocumentary</v>
      </c>
      <c r="S324" s="9">
        <f t="shared" si="33"/>
        <v>42504.57</v>
      </c>
      <c r="T324" s="9">
        <f t="shared" si="34"/>
        <v>42534.57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ref="R325:R388" si="35">RIGHT(N:N,(FIND("/",N325))-3)</f>
        <v>ocumentary</v>
      </c>
      <c r="S325" s="9">
        <f t="shared" si="33"/>
        <v>42728.32136574074</v>
      </c>
      <c r="T325" s="9">
        <f t="shared" si="34"/>
        <v>42756.332638888889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5"/>
        <v>ocumentary</v>
      </c>
      <c r="S326" s="9">
        <f t="shared" si="33"/>
        <v>42215.626250000001</v>
      </c>
      <c r="T326" s="9">
        <f t="shared" si="34"/>
        <v>42248.626250000001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5"/>
        <v>ocumentary</v>
      </c>
      <c r="S327" s="9">
        <f t="shared" si="33"/>
        <v>42720.187881944439</v>
      </c>
      <c r="T327" s="9">
        <f t="shared" si="34"/>
        <v>42755.187881944439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5"/>
        <v>ocumentary</v>
      </c>
      <c r="S328" s="9">
        <f t="shared" si="33"/>
        <v>42806.314884259264</v>
      </c>
      <c r="T328" s="9">
        <f t="shared" si="34"/>
        <v>42839.956250000003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5"/>
        <v>ocumentary</v>
      </c>
      <c r="S329" s="9">
        <f t="shared" si="33"/>
        <v>42089.235289351855</v>
      </c>
      <c r="T329" s="9">
        <f t="shared" si="34"/>
        <v>42116.333333333328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5"/>
        <v>ocumentary</v>
      </c>
      <c r="S330" s="9">
        <f t="shared" si="33"/>
        <v>42309.946620370371</v>
      </c>
      <c r="T330" s="9">
        <f t="shared" si="34"/>
        <v>42340.166666666672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5"/>
        <v>ocumentary</v>
      </c>
      <c r="S331" s="9">
        <f t="shared" si="33"/>
        <v>42322.46674768519</v>
      </c>
      <c r="T331" s="9">
        <f t="shared" si="34"/>
        <v>42346.166666666672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5"/>
        <v>ocumentary</v>
      </c>
      <c r="S332" s="9">
        <f t="shared" si="33"/>
        <v>41410.515775462962</v>
      </c>
      <c r="T332" s="9">
        <f t="shared" si="34"/>
        <v>41442.165972222225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5"/>
        <v>ocumentary</v>
      </c>
      <c r="S333" s="9">
        <f t="shared" si="33"/>
        <v>42538.581412037034</v>
      </c>
      <c r="T333" s="9">
        <f t="shared" si="34"/>
        <v>42569.581412037034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5"/>
        <v>ocumentary</v>
      </c>
      <c r="S334" s="9">
        <f t="shared" si="33"/>
        <v>42294.680289351847</v>
      </c>
      <c r="T334" s="9">
        <f t="shared" si="34"/>
        <v>42336.333333333328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5"/>
        <v>ocumentary</v>
      </c>
      <c r="S335" s="9">
        <f t="shared" si="33"/>
        <v>42468.636469907404</v>
      </c>
      <c r="T335" s="9">
        <f t="shared" si="34"/>
        <v>42498.59480324074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5"/>
        <v>ocumentary</v>
      </c>
      <c r="S336" s="9">
        <f t="shared" si="33"/>
        <v>42132.682372685187</v>
      </c>
      <c r="T336" s="9">
        <f t="shared" si="34"/>
        <v>42170.791666666672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5"/>
        <v>ocumentary</v>
      </c>
      <c r="S337" s="9">
        <f t="shared" si="33"/>
        <v>42132.737442129626</v>
      </c>
      <c r="T337" s="9">
        <f t="shared" si="34"/>
        <v>42163.916666666672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5"/>
        <v>ocumentary</v>
      </c>
      <c r="S338" s="9">
        <f t="shared" si="33"/>
        <v>42322.596273148149</v>
      </c>
      <c r="T338" s="9">
        <f t="shared" si="34"/>
        <v>42352.637939814813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5"/>
        <v>ocumentary</v>
      </c>
      <c r="S339" s="9">
        <f t="shared" si="33"/>
        <v>42078.128564814819</v>
      </c>
      <c r="T339" s="9">
        <f t="shared" si="34"/>
        <v>42108.086898148147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5"/>
        <v>ocumentary</v>
      </c>
      <c r="S340" s="9">
        <f t="shared" si="33"/>
        <v>42590.755671296298</v>
      </c>
      <c r="T340" s="9">
        <f t="shared" si="34"/>
        <v>42647.041666666672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5"/>
        <v>ocumentary</v>
      </c>
      <c r="S341" s="9">
        <f t="shared" si="33"/>
        <v>42124.760046296295</v>
      </c>
      <c r="T341" s="9">
        <f t="shared" si="34"/>
        <v>42154.760046296295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5"/>
        <v>ocumentary</v>
      </c>
      <c r="S342" s="9">
        <f t="shared" si="33"/>
        <v>42803.669062500005</v>
      </c>
      <c r="T342" s="9">
        <f t="shared" si="34"/>
        <v>42833.875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5"/>
        <v>ocumentary</v>
      </c>
      <c r="S343" s="9">
        <f t="shared" si="33"/>
        <v>41925.879606481481</v>
      </c>
      <c r="T343" s="9">
        <f t="shared" si="34"/>
        <v>41944.165972222225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5"/>
        <v>ocumentary</v>
      </c>
      <c r="S344" s="9">
        <f t="shared" si="33"/>
        <v>42490.780844907407</v>
      </c>
      <c r="T344" s="9">
        <f t="shared" si="34"/>
        <v>42520.780844907407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5"/>
        <v>ocumentary</v>
      </c>
      <c r="S345" s="9">
        <f t="shared" si="33"/>
        <v>41957.73778935185</v>
      </c>
      <c r="T345" s="9">
        <f t="shared" si="34"/>
        <v>41988.125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5"/>
        <v>ocumentary</v>
      </c>
      <c r="S346" s="9">
        <f t="shared" si="33"/>
        <v>42142.970995370371</v>
      </c>
      <c r="T346" s="9">
        <f t="shared" si="34"/>
        <v>42187.097222222219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5"/>
        <v>ocumentary</v>
      </c>
      <c r="S347" s="9">
        <f t="shared" si="33"/>
        <v>42145.944328703699</v>
      </c>
      <c r="T347" s="9">
        <f t="shared" si="34"/>
        <v>42175.944328703699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5"/>
        <v>ocumentary</v>
      </c>
      <c r="S348" s="9">
        <f t="shared" si="33"/>
        <v>42292.500243055561</v>
      </c>
      <c r="T348" s="9">
        <f t="shared" si="34"/>
        <v>42322.500243055561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5"/>
        <v>ocumentary</v>
      </c>
      <c r="S349" s="9">
        <f t="shared" si="33"/>
        <v>42323.495474537034</v>
      </c>
      <c r="T349" s="9">
        <f t="shared" si="34"/>
        <v>42353.537141203706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5"/>
        <v>ocumentary</v>
      </c>
      <c r="S350" s="9">
        <f t="shared" si="33"/>
        <v>42238.58699074074</v>
      </c>
      <c r="T350" s="9">
        <f t="shared" si="34"/>
        <v>42268.58699074074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5"/>
        <v>ocumentary</v>
      </c>
      <c r="S351" s="9">
        <f t="shared" si="33"/>
        <v>42791.498935185184</v>
      </c>
      <c r="T351" s="9">
        <f t="shared" si="34"/>
        <v>42821.498935185184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5"/>
        <v>ocumentary</v>
      </c>
      <c r="S352" s="9">
        <f t="shared" si="33"/>
        <v>42617.066076388888</v>
      </c>
      <c r="T352" s="9">
        <f t="shared" si="34"/>
        <v>42655.165972222225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5"/>
        <v>ocumentary</v>
      </c>
      <c r="S353" s="9">
        <f t="shared" si="33"/>
        <v>42458.964745370366</v>
      </c>
      <c r="T353" s="9">
        <f t="shared" si="34"/>
        <v>42498.923078703709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5"/>
        <v>ocumentary</v>
      </c>
      <c r="S354" s="9">
        <f t="shared" si="33"/>
        <v>41921.167453703703</v>
      </c>
      <c r="T354" s="9">
        <f t="shared" si="34"/>
        <v>41951.167453703703</v>
      </c>
    </row>
    <row r="355" spans="1:20" ht="57.6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5"/>
        <v>ocumentary</v>
      </c>
      <c r="S355" s="9">
        <f t="shared" si="33"/>
        <v>42328.791886574079</v>
      </c>
      <c r="T355" s="9">
        <f t="shared" si="34"/>
        <v>42358.833553240736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5"/>
        <v>ocumentary</v>
      </c>
      <c r="S356" s="9">
        <f t="shared" si="33"/>
        <v>42469.827789351853</v>
      </c>
      <c r="T356" s="9">
        <f t="shared" si="34"/>
        <v>42499.786122685182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5"/>
        <v>ocumentary</v>
      </c>
      <c r="S357" s="9">
        <f t="shared" si="33"/>
        <v>41974.293912037036</v>
      </c>
      <c r="T357" s="9">
        <f t="shared" si="34"/>
        <v>42005.3355787037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5"/>
        <v>ocumentary</v>
      </c>
      <c r="S358" s="9">
        <f t="shared" si="33"/>
        <v>42446.803159722222</v>
      </c>
      <c r="T358" s="9">
        <f t="shared" si="34"/>
        <v>42476.761493055557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5"/>
        <v>ocumentary</v>
      </c>
      <c r="S359" s="9">
        <f t="shared" si="33"/>
        <v>42109.222187499996</v>
      </c>
      <c r="T359" s="9">
        <f t="shared" si="34"/>
        <v>42149.222187499996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5"/>
        <v>ocumentary</v>
      </c>
      <c r="S360" s="9">
        <f t="shared" si="33"/>
        <v>42538.860196759255</v>
      </c>
      <c r="T360" s="9">
        <f t="shared" si="34"/>
        <v>42567.625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5"/>
        <v>ocumentary</v>
      </c>
      <c r="S361" s="9">
        <f t="shared" si="33"/>
        <v>41966.070486111108</v>
      </c>
      <c r="T361" s="9">
        <f t="shared" si="34"/>
        <v>41988.216666666667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5"/>
        <v>ocumentary</v>
      </c>
      <c r="S362" s="9">
        <f t="shared" si="33"/>
        <v>42194.897916666669</v>
      </c>
      <c r="T362" s="9">
        <f t="shared" si="34"/>
        <v>42239.132638888885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5"/>
        <v>ocumentary</v>
      </c>
      <c r="S363" s="9">
        <f t="shared" si="33"/>
        <v>41967.001226851848</v>
      </c>
      <c r="T363" s="9">
        <f t="shared" si="34"/>
        <v>41997.042893518519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5"/>
        <v>ocumentary</v>
      </c>
      <c r="S364" s="9">
        <f t="shared" si="33"/>
        <v>41868.210543981484</v>
      </c>
      <c r="T364" s="9">
        <f t="shared" si="34"/>
        <v>41890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5"/>
        <v>ocumentary</v>
      </c>
      <c r="S365" s="9">
        <f t="shared" si="33"/>
        <v>40286.744629629626</v>
      </c>
      <c r="T365" s="9">
        <f t="shared" si="34"/>
        <v>40331.806944444441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5"/>
        <v>ocumentary</v>
      </c>
      <c r="S366" s="9">
        <f t="shared" si="33"/>
        <v>41811.859629629631</v>
      </c>
      <c r="T366" s="9">
        <f t="shared" si="34"/>
        <v>41842.165972222225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5"/>
        <v>ocumentary</v>
      </c>
      <c r="S367" s="9">
        <f t="shared" si="33"/>
        <v>41699.606469907405</v>
      </c>
      <c r="T367" s="9">
        <f t="shared" si="34"/>
        <v>41729.606469907405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5"/>
        <v>ocumentary</v>
      </c>
      <c r="S368" s="9">
        <f t="shared" si="33"/>
        <v>41050.793032407404</v>
      </c>
      <c r="T368" s="9">
        <f t="shared" si="34"/>
        <v>41080.793032407404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5"/>
        <v>ocumentary</v>
      </c>
      <c r="S369" s="9">
        <f t="shared" si="33"/>
        <v>41386.577291666668</v>
      </c>
      <c r="T369" s="9">
        <f t="shared" si="34"/>
        <v>41426.207638888889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5"/>
        <v>ocumentary</v>
      </c>
      <c r="S370" s="9">
        <f t="shared" si="33"/>
        <v>42074.605578703704</v>
      </c>
      <c r="T370" s="9">
        <f t="shared" si="34"/>
        <v>42109.563912037032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5"/>
        <v>ocumentary</v>
      </c>
      <c r="S371" s="9">
        <f t="shared" si="33"/>
        <v>40924.551724537036</v>
      </c>
      <c r="T371" s="9">
        <f t="shared" si="34"/>
        <v>40954.551724537036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5"/>
        <v>ocumentary</v>
      </c>
      <c r="S372" s="9">
        <f t="shared" si="33"/>
        <v>42742.795138888891</v>
      </c>
      <c r="T372" s="9">
        <f t="shared" si="34"/>
        <v>42772.795138888891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5"/>
        <v>ocumentary</v>
      </c>
      <c r="S373" s="9">
        <f t="shared" si="33"/>
        <v>41292.767812500002</v>
      </c>
      <c r="T373" s="9">
        <f t="shared" si="34"/>
        <v>41337.767812500002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5"/>
        <v>ocumentary</v>
      </c>
      <c r="S374" s="9">
        <f t="shared" si="33"/>
        <v>42456.576898148152</v>
      </c>
      <c r="T374" s="9">
        <f t="shared" si="34"/>
        <v>42496.666666666672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5"/>
        <v>ocumentary</v>
      </c>
      <c r="S375" s="9">
        <f t="shared" si="33"/>
        <v>41109.91201388889</v>
      </c>
      <c r="T375" s="9">
        <f t="shared" si="34"/>
        <v>41139.91201388889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5"/>
        <v>ocumentary</v>
      </c>
      <c r="S376" s="9">
        <f t="shared" si="33"/>
        <v>40788.889247685183</v>
      </c>
      <c r="T376" s="9">
        <f t="shared" si="34"/>
        <v>40833.889247685183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5"/>
        <v>ocumentary</v>
      </c>
      <c r="S377" s="9">
        <f t="shared" si="33"/>
        <v>41688.985081018516</v>
      </c>
      <c r="T377" s="9">
        <f t="shared" si="34"/>
        <v>41730.720833333333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5"/>
        <v>ocumentary</v>
      </c>
      <c r="S378" s="9">
        <f t="shared" si="33"/>
        <v>42607.452731481477</v>
      </c>
      <c r="T378" s="9">
        <f t="shared" si="34"/>
        <v>42638.452731481477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5"/>
        <v>ocumentary</v>
      </c>
      <c r="S379" s="9">
        <f t="shared" si="33"/>
        <v>42323.250787037032</v>
      </c>
      <c r="T379" s="9">
        <f t="shared" si="34"/>
        <v>42353.292361111111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5"/>
        <v>ocumentary</v>
      </c>
      <c r="S380" s="9">
        <f t="shared" si="33"/>
        <v>42401.571851851855</v>
      </c>
      <c r="T380" s="9">
        <f t="shared" si="34"/>
        <v>42425.994444444441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5"/>
        <v>ocumentary</v>
      </c>
      <c r="S381" s="9">
        <f t="shared" si="33"/>
        <v>41018.688333333332</v>
      </c>
      <c r="T381" s="9">
        <f t="shared" si="34"/>
        <v>41063.688333333332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5"/>
        <v>ocumentary</v>
      </c>
      <c r="S382" s="9">
        <f t="shared" si="33"/>
        <v>42398.719814814816</v>
      </c>
      <c r="T382" s="9">
        <f t="shared" si="34"/>
        <v>42423.719814814816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5"/>
        <v>ocumentary</v>
      </c>
      <c r="S383" s="9">
        <f t="shared" si="33"/>
        <v>41116.698113425926</v>
      </c>
      <c r="T383" s="9">
        <f t="shared" si="34"/>
        <v>41151.208333333336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5"/>
        <v>ocumentary</v>
      </c>
      <c r="S384" s="9">
        <f t="shared" si="33"/>
        <v>41175.709490740745</v>
      </c>
      <c r="T384" s="9">
        <f t="shared" si="34"/>
        <v>41189.709490740745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5"/>
        <v>ocumentary</v>
      </c>
      <c r="S385" s="9">
        <f t="shared" si="33"/>
        <v>41786.117581018516</v>
      </c>
      <c r="T385" s="9">
        <f t="shared" si="34"/>
        <v>41809.117581018516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5"/>
        <v>ocumentary</v>
      </c>
      <c r="S386" s="9">
        <f t="shared" si="33"/>
        <v>42011.781793981485</v>
      </c>
      <c r="T386" s="9">
        <f t="shared" si="34"/>
        <v>42041.781793981485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</f>
        <v>1.05982</v>
      </c>
      <c r="P387">
        <f t="shared" ref="P387:P450" si="37">E387/L387</f>
        <v>111.79535864978902</v>
      </c>
      <c r="Q387" t="str">
        <f t="shared" ref="Q387:Q450" si="38">LEFT(N:N,(FIND("/",N387))-1)</f>
        <v>film &amp; video</v>
      </c>
      <c r="R387" t="str">
        <f t="shared" si="35"/>
        <v>ocumentary</v>
      </c>
      <c r="S387" s="9">
        <f t="shared" ref="S387:S450" si="39">(((J387/60)/60)/24)+DATE(1970,2,1)</f>
        <v>41965.584502314814</v>
      </c>
      <c r="T387" s="9">
        <f t="shared" ref="T387:T450" si="40">(((I387/60)/60)/24)+DATE(1970,2,1)</f>
        <v>41995.626168981486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5"/>
        <v>ocumentary</v>
      </c>
      <c r="S388" s="9">
        <f t="shared" si="39"/>
        <v>42242.951284722221</v>
      </c>
      <c r="T388" s="9">
        <f t="shared" si="40"/>
        <v>42257.951284722221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ref="R389:R452" si="41">RIGHT(N:N,(FIND("/",N389))-3)</f>
        <v>ocumentary</v>
      </c>
      <c r="S389" s="9">
        <f t="shared" si="39"/>
        <v>42231.67659722222</v>
      </c>
      <c r="T389" s="9">
        <f t="shared" si="40"/>
        <v>42262.25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41"/>
        <v>ocumentary</v>
      </c>
      <c r="S390" s="9">
        <f t="shared" si="39"/>
        <v>42580.076157407413</v>
      </c>
      <c r="T390" s="9">
        <f t="shared" si="40"/>
        <v>42610.076157407413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41"/>
        <v>ocumentary</v>
      </c>
      <c r="S391" s="9">
        <f t="shared" si="39"/>
        <v>41705.063078703701</v>
      </c>
      <c r="T391" s="9">
        <f t="shared" si="40"/>
        <v>41736.957638888889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41"/>
        <v>ocumentary</v>
      </c>
      <c r="S392" s="9">
        <f t="shared" si="39"/>
        <v>42143.036712962959</v>
      </c>
      <c r="T392" s="9">
        <f t="shared" si="40"/>
        <v>42163.036712962959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41"/>
        <v>ocumentary</v>
      </c>
      <c r="S393" s="9">
        <f t="shared" si="39"/>
        <v>40896.042256944449</v>
      </c>
      <c r="T393" s="9">
        <f t="shared" si="40"/>
        <v>40926.040972222225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41"/>
        <v>ocumentary</v>
      </c>
      <c r="S394" s="9">
        <f t="shared" si="39"/>
        <v>40794.717256944445</v>
      </c>
      <c r="T394" s="9">
        <f t="shared" si="40"/>
        <v>40825.125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41"/>
        <v>ocumentary</v>
      </c>
      <c r="S395" s="9">
        <f t="shared" si="39"/>
        <v>41557.708935185183</v>
      </c>
      <c r="T395" s="9">
        <f t="shared" si="40"/>
        <v>41588.708935185183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41"/>
        <v>ocumentary</v>
      </c>
      <c r="S396" s="9">
        <f t="shared" si="39"/>
        <v>42448.818078703705</v>
      </c>
      <c r="T396" s="9">
        <f t="shared" si="40"/>
        <v>42508.776412037041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41"/>
        <v>ocumentary</v>
      </c>
      <c r="S397" s="9">
        <f t="shared" si="39"/>
        <v>41021.909259259257</v>
      </c>
      <c r="T397" s="9">
        <f t="shared" si="40"/>
        <v>41057.897222222222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41"/>
        <v>ocumentary</v>
      </c>
      <c r="S398" s="9">
        <f t="shared" si="39"/>
        <v>41113.564884259256</v>
      </c>
      <c r="T398" s="9">
        <f t="shared" si="40"/>
        <v>41128.564884259256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41"/>
        <v>ocumentary</v>
      </c>
      <c r="S399" s="9">
        <f t="shared" si="39"/>
        <v>40410.776435185187</v>
      </c>
      <c r="T399" s="9">
        <f t="shared" si="40"/>
        <v>40453.155555555553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41"/>
        <v>ocumentary</v>
      </c>
      <c r="S400" s="9">
        <f t="shared" si="39"/>
        <v>42109.793124999997</v>
      </c>
      <c r="T400" s="9">
        <f t="shared" si="40"/>
        <v>42154.793124999997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41"/>
        <v>ocumentary</v>
      </c>
      <c r="S401" s="9">
        <f t="shared" si="39"/>
        <v>42718.875775462962</v>
      </c>
      <c r="T401" s="9">
        <f t="shared" si="40"/>
        <v>42749.5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41"/>
        <v>ocumentary</v>
      </c>
      <c r="S402" s="9">
        <f t="shared" si="39"/>
        <v>41776.635960648149</v>
      </c>
      <c r="T402" s="9">
        <f t="shared" si="40"/>
        <v>41807.145833333336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41"/>
        <v>ocumentary</v>
      </c>
      <c r="S403" s="9">
        <f t="shared" si="39"/>
        <v>40763.842245370368</v>
      </c>
      <c r="T403" s="9">
        <f t="shared" si="40"/>
        <v>40793.842245370368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41"/>
        <v>ocumentary</v>
      </c>
      <c r="S404" s="9">
        <f t="shared" si="39"/>
        <v>42323.539548611108</v>
      </c>
      <c r="T404" s="9">
        <f t="shared" si="40"/>
        <v>42344.58121527778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41"/>
        <v>ocumentary</v>
      </c>
      <c r="S405" s="9">
        <f t="shared" si="39"/>
        <v>40749.310659722221</v>
      </c>
      <c r="T405" s="9">
        <f t="shared" si="40"/>
        <v>40796.297222222223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41"/>
        <v>ocumentary</v>
      </c>
      <c r="S406" s="9">
        <f t="shared" si="39"/>
        <v>41677.628032407411</v>
      </c>
      <c r="T406" s="9">
        <f t="shared" si="40"/>
        <v>41706.961111111108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41"/>
        <v>ocumentary</v>
      </c>
      <c r="S407" s="9">
        <f t="shared" si="39"/>
        <v>41705.08494212963</v>
      </c>
      <c r="T407" s="9">
        <f t="shared" si="40"/>
        <v>41735.08494212963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41"/>
        <v>ocumentary</v>
      </c>
      <c r="S408" s="9">
        <f t="shared" si="39"/>
        <v>40669.162465277775</v>
      </c>
      <c r="T408" s="9">
        <f t="shared" si="40"/>
        <v>40703.249305555553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41"/>
        <v>ocumentary</v>
      </c>
      <c r="S409" s="9">
        <f t="shared" si="39"/>
        <v>40837.870949074073</v>
      </c>
      <c r="T409" s="9">
        <f t="shared" si="40"/>
        <v>40897.912615740745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41"/>
        <v>ocumentary</v>
      </c>
      <c r="S410" s="9">
        <f t="shared" si="39"/>
        <v>41574.735995370371</v>
      </c>
      <c r="T410" s="9">
        <f t="shared" si="40"/>
        <v>41614.777662037035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41"/>
        <v>ocumentary</v>
      </c>
      <c r="S411" s="9">
        <f t="shared" si="39"/>
        <v>42574.862777777773</v>
      </c>
      <c r="T411" s="9">
        <f t="shared" si="40"/>
        <v>42604.862777777773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41"/>
        <v>ocumentary</v>
      </c>
      <c r="S412" s="9">
        <f t="shared" si="39"/>
        <v>42144.981446759266</v>
      </c>
      <c r="T412" s="9">
        <f t="shared" si="40"/>
        <v>42204.981446759266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41"/>
        <v>ocumentary</v>
      </c>
      <c r="S413" s="9">
        <f t="shared" si="39"/>
        <v>41629.17597222222</v>
      </c>
      <c r="T413" s="9">
        <f t="shared" si="40"/>
        <v>41661.208333333336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41"/>
        <v>ocumentary</v>
      </c>
      <c r="S414" s="9">
        <f t="shared" si="39"/>
        <v>41130.742800925924</v>
      </c>
      <c r="T414" s="9">
        <f t="shared" si="40"/>
        <v>41146.742800925924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41"/>
        <v>ocumentary</v>
      </c>
      <c r="S415" s="9">
        <f t="shared" si="39"/>
        <v>41110.877442129626</v>
      </c>
      <c r="T415" s="9">
        <f t="shared" si="40"/>
        <v>41140.877442129626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41"/>
        <v>ocumentary</v>
      </c>
      <c r="S416" s="9">
        <f t="shared" si="39"/>
        <v>41560.063252314816</v>
      </c>
      <c r="T416" s="9">
        <f t="shared" si="40"/>
        <v>41590.063252314816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41"/>
        <v>ocumentary</v>
      </c>
      <c r="S417" s="9">
        <f t="shared" si="39"/>
        <v>41935.851875</v>
      </c>
      <c r="T417" s="9">
        <f t="shared" si="40"/>
        <v>41960.5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41"/>
        <v>ocumentary</v>
      </c>
      <c r="S418" s="9">
        <f t="shared" si="39"/>
        <v>41679.396192129629</v>
      </c>
      <c r="T418" s="9">
        <f t="shared" si="40"/>
        <v>41709.396192129629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41"/>
        <v>ocumentary</v>
      </c>
      <c r="S419" s="9">
        <f t="shared" si="39"/>
        <v>41391.970601851855</v>
      </c>
      <c r="T419" s="9">
        <f t="shared" si="40"/>
        <v>41403.189583333333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41"/>
        <v>ocumentary</v>
      </c>
      <c r="S420" s="9">
        <f t="shared" si="39"/>
        <v>42209.282372685186</v>
      </c>
      <c r="T420" s="9">
        <f t="shared" si="40"/>
        <v>42239.282372685186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41"/>
        <v>ocumentary</v>
      </c>
      <c r="S421" s="9">
        <f t="shared" si="39"/>
        <v>41425.842442129629</v>
      </c>
      <c r="T421" s="9">
        <f t="shared" si="40"/>
        <v>41485.842442129629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41"/>
        <v>/animation</v>
      </c>
      <c r="S422" s="9">
        <f t="shared" si="39"/>
        <v>41713.23646990741</v>
      </c>
      <c r="T422" s="9">
        <f t="shared" si="40"/>
        <v>41743.194803240738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41"/>
        <v>/animation</v>
      </c>
      <c r="S423" s="9">
        <f t="shared" si="39"/>
        <v>42208.491388888884</v>
      </c>
      <c r="T423" s="9">
        <f t="shared" si="40"/>
        <v>42268.491388888884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41"/>
        <v>/animation</v>
      </c>
      <c r="S424" s="9">
        <f t="shared" si="39"/>
        <v>41894.260381944441</v>
      </c>
      <c r="T424" s="9">
        <f t="shared" si="40"/>
        <v>41924.260381944441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41"/>
        <v>/animation</v>
      </c>
      <c r="S425" s="9">
        <f t="shared" si="39"/>
        <v>41431.92627314815</v>
      </c>
      <c r="T425" s="9">
        <f t="shared" si="40"/>
        <v>41461.92627314815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41"/>
        <v>/animation</v>
      </c>
      <c r="S426" s="9">
        <f t="shared" si="39"/>
        <v>40965.376145833332</v>
      </c>
      <c r="T426" s="9">
        <f t="shared" si="40"/>
        <v>41025.334479166668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41"/>
        <v>/animation</v>
      </c>
      <c r="S427" s="9">
        <f t="shared" si="39"/>
        <v>42306.861157407402</v>
      </c>
      <c r="T427" s="9">
        <f t="shared" si="40"/>
        <v>42366.902824074074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41"/>
        <v>/animation</v>
      </c>
      <c r="S428" s="9">
        <f t="shared" si="39"/>
        <v>42431.711967592593</v>
      </c>
      <c r="T428" s="9">
        <f t="shared" si="40"/>
        <v>42461.711967592593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41"/>
        <v>/animation</v>
      </c>
      <c r="S429" s="9">
        <f t="shared" si="39"/>
        <v>42316.909027777772</v>
      </c>
      <c r="T429" s="9">
        <f t="shared" si="40"/>
        <v>42330.790972222225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41"/>
        <v>/animation</v>
      </c>
      <c r="S430" s="9">
        <f t="shared" si="39"/>
        <v>41809.766724537039</v>
      </c>
      <c r="T430" s="9">
        <f t="shared" si="40"/>
        <v>41837.916666666664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41"/>
        <v>/animation</v>
      </c>
      <c r="S431" s="9">
        <f t="shared" si="39"/>
        <v>40101.901412037041</v>
      </c>
      <c r="T431" s="9">
        <f t="shared" si="40"/>
        <v>40175.207638888889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41"/>
        <v>/animation</v>
      </c>
      <c r="S432" s="9">
        <f t="shared" si="39"/>
        <v>41544.107256944444</v>
      </c>
      <c r="T432" s="9">
        <f t="shared" si="40"/>
        <v>41559.107256944444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41"/>
        <v>/animation</v>
      </c>
      <c r="S433" s="9">
        <f t="shared" si="39"/>
        <v>42557.871331018512</v>
      </c>
      <c r="T433" s="9">
        <f t="shared" si="40"/>
        <v>42587.871331018512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41"/>
        <v>/animation</v>
      </c>
      <c r="S434" s="9">
        <f t="shared" si="39"/>
        <v>42269.726631944446</v>
      </c>
      <c r="T434" s="9">
        <f t="shared" si="40"/>
        <v>42329.726631944446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41"/>
        <v>/animation</v>
      </c>
      <c r="S435" s="9">
        <f t="shared" si="39"/>
        <v>42259.629884259266</v>
      </c>
      <c r="T435" s="9">
        <f t="shared" si="40"/>
        <v>42319.629884259266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41"/>
        <v>/animation</v>
      </c>
      <c r="S436" s="9">
        <f t="shared" si="39"/>
        <v>41607.834513888891</v>
      </c>
      <c r="T436" s="9">
        <f t="shared" si="40"/>
        <v>41640.876180555555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41"/>
        <v>/animation</v>
      </c>
      <c r="S437" s="9">
        <f t="shared" si="39"/>
        <v>41531.747453703705</v>
      </c>
      <c r="T437" s="9">
        <f t="shared" si="40"/>
        <v>41561.747453703705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41"/>
        <v>/animation</v>
      </c>
      <c r="S438" s="9">
        <f t="shared" si="39"/>
        <v>41487.36241898148</v>
      </c>
      <c r="T438" s="9">
        <f t="shared" si="40"/>
        <v>41517.36241898148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41"/>
        <v>/animation</v>
      </c>
      <c r="S439" s="9">
        <f t="shared" si="39"/>
        <v>42622.31858796296</v>
      </c>
      <c r="T439" s="9">
        <f t="shared" si="40"/>
        <v>42682.31858796296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41"/>
        <v>/animation</v>
      </c>
      <c r="S440" s="9">
        <f t="shared" si="39"/>
        <v>42327.261087962965</v>
      </c>
      <c r="T440" s="9">
        <f t="shared" si="40"/>
        <v>42357.302754629629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41"/>
        <v>/animation</v>
      </c>
      <c r="S441" s="9">
        <f t="shared" si="39"/>
        <v>41950.761782407404</v>
      </c>
      <c r="T441" s="9">
        <f t="shared" si="40"/>
        <v>41960.761782407404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41"/>
        <v>/animation</v>
      </c>
      <c r="S442" s="9">
        <f t="shared" si="39"/>
        <v>42454.985567129625</v>
      </c>
      <c r="T442" s="9">
        <f t="shared" si="40"/>
        <v>42484.943900462968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41"/>
        <v>/animation</v>
      </c>
      <c r="S443" s="9">
        <f t="shared" si="39"/>
        <v>41581.793935185182</v>
      </c>
      <c r="T443" s="9">
        <f t="shared" si="40"/>
        <v>41611.793935185182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41"/>
        <v>/animation</v>
      </c>
      <c r="S444" s="9">
        <f t="shared" si="39"/>
        <v>42055.888692129629</v>
      </c>
      <c r="T444" s="9">
        <f t="shared" si="40"/>
        <v>42085.888692129629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41"/>
        <v>/animation</v>
      </c>
      <c r="S445" s="9">
        <f t="shared" si="39"/>
        <v>41681.015057870369</v>
      </c>
      <c r="T445" s="9">
        <f t="shared" si="40"/>
        <v>41711.015057870369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41"/>
        <v>/animation</v>
      </c>
      <c r="S446" s="9">
        <f t="shared" si="39"/>
        <v>40925.906956018516</v>
      </c>
      <c r="T446" s="9">
        <f t="shared" si="40"/>
        <v>40985.906956018516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41"/>
        <v>/animation</v>
      </c>
      <c r="S447" s="9">
        <f t="shared" si="39"/>
        <v>42161.335358796292</v>
      </c>
      <c r="T447" s="9">
        <f t="shared" si="40"/>
        <v>42176.335358796292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41"/>
        <v>/animation</v>
      </c>
      <c r="S448" s="9">
        <f t="shared" si="39"/>
        <v>42068.083564814813</v>
      </c>
      <c r="T448" s="9">
        <f t="shared" si="40"/>
        <v>42098.083564814813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41"/>
        <v>/animation</v>
      </c>
      <c r="S449" s="9">
        <f t="shared" si="39"/>
        <v>41362.555127314816</v>
      </c>
      <c r="T449" s="9">
        <f t="shared" si="40"/>
        <v>41387.513460648144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41"/>
        <v>/animation</v>
      </c>
      <c r="S450" s="9">
        <f t="shared" si="39"/>
        <v>41784.758043981477</v>
      </c>
      <c r="T450" s="9">
        <f t="shared" si="40"/>
        <v>41804.758043981477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</f>
        <v>2.2499999999999999E-2</v>
      </c>
      <c r="P451">
        <f t="shared" ref="P451:P514" si="43">E451/L451</f>
        <v>9</v>
      </c>
      <c r="Q451" t="str">
        <f t="shared" ref="Q451:Q514" si="44">LEFT(N:N,(FIND("/",N451))-1)</f>
        <v>film &amp; video</v>
      </c>
      <c r="R451" t="str">
        <f t="shared" si="41"/>
        <v>/animation</v>
      </c>
      <c r="S451" s="9">
        <f t="shared" ref="S451:S514" si="45">(((J451/60)/60)/24)+DATE(1970,2,1)</f>
        <v>41565.568113425928</v>
      </c>
      <c r="T451" s="9">
        <f t="shared" ref="T451:T514" si="46">(((I451/60)/60)/24)+DATE(1970,2,1)</f>
        <v>41595.568113425928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1"/>
        <v>/animation</v>
      </c>
      <c r="S452" s="9">
        <f t="shared" si="45"/>
        <v>41685.946759259255</v>
      </c>
      <c r="T452" s="9">
        <f t="shared" si="46"/>
        <v>41715.946759259255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ref="R453:R516" si="47">RIGHT(N:N,(FIND("/",N453))-3)</f>
        <v>/animation</v>
      </c>
      <c r="S453" s="9">
        <f t="shared" si="45"/>
        <v>41665.715173611112</v>
      </c>
      <c r="T453" s="9">
        <f t="shared" si="46"/>
        <v>41695.715173611112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7"/>
        <v>/animation</v>
      </c>
      <c r="S454" s="9">
        <f t="shared" si="45"/>
        <v>42138.703877314809</v>
      </c>
      <c r="T454" s="9">
        <f t="shared" si="46"/>
        <v>42168.703877314809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7"/>
        <v>/animation</v>
      </c>
      <c r="S455" s="9">
        <f t="shared" si="45"/>
        <v>42069.824988425928</v>
      </c>
      <c r="T455" s="9">
        <f t="shared" si="46"/>
        <v>42085.824988425928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7"/>
        <v>/animation</v>
      </c>
      <c r="S456" s="9">
        <f t="shared" si="45"/>
        <v>41969.717256944445</v>
      </c>
      <c r="T456" s="9">
        <f t="shared" si="46"/>
        <v>42000.551388888889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7"/>
        <v>/animation</v>
      </c>
      <c r="S457" s="9">
        <f t="shared" si="45"/>
        <v>41002.002569444441</v>
      </c>
      <c r="T457" s="9">
        <f t="shared" si="46"/>
        <v>41047.021527777775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7"/>
        <v>/animation</v>
      </c>
      <c r="S458" s="9">
        <f t="shared" si="45"/>
        <v>41578.694456018515</v>
      </c>
      <c r="T458" s="9">
        <f t="shared" si="46"/>
        <v>41600.165972222225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7"/>
        <v>/animation</v>
      </c>
      <c r="S459" s="9">
        <f t="shared" si="45"/>
        <v>41868.767500000002</v>
      </c>
      <c r="T459" s="9">
        <f t="shared" si="46"/>
        <v>41898.767500000002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7"/>
        <v>/animation</v>
      </c>
      <c r="S460" s="9">
        <f t="shared" si="45"/>
        <v>41409.69976851852</v>
      </c>
      <c r="T460" s="9">
        <f t="shared" si="46"/>
        <v>41439.69976851852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7"/>
        <v>/animation</v>
      </c>
      <c r="S461" s="9">
        <f t="shared" si="45"/>
        <v>40831.6403587963</v>
      </c>
      <c r="T461" s="9">
        <f t="shared" si="46"/>
        <v>40891.682025462964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7"/>
        <v>/animation</v>
      </c>
      <c r="S462" s="9">
        <f t="shared" si="45"/>
        <v>41790.542534722219</v>
      </c>
      <c r="T462" s="9">
        <f t="shared" si="46"/>
        <v>41822.166666666664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7"/>
        <v>/animation</v>
      </c>
      <c r="S463" s="9">
        <f t="shared" si="45"/>
        <v>41438.84684027778</v>
      </c>
      <c r="T463" s="9">
        <f t="shared" si="46"/>
        <v>41458.84684027778</v>
      </c>
    </row>
    <row r="464" spans="1:20" ht="57.6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7"/>
        <v>/animation</v>
      </c>
      <c r="S464" s="9">
        <f t="shared" si="45"/>
        <v>40736.126631944448</v>
      </c>
      <c r="T464" s="9">
        <f t="shared" si="46"/>
        <v>40796.126631944448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7"/>
        <v>/animation</v>
      </c>
      <c r="S465" s="9">
        <f t="shared" si="45"/>
        <v>40781.710104166668</v>
      </c>
      <c r="T465" s="9">
        <f t="shared" si="46"/>
        <v>40841.710104166668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7"/>
        <v>/animation</v>
      </c>
      <c r="S466" s="9">
        <f t="shared" si="45"/>
        <v>42519.848784722228</v>
      </c>
      <c r="T466" s="9">
        <f t="shared" si="46"/>
        <v>42539.848784722228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7"/>
        <v>/animation</v>
      </c>
      <c r="S467" s="9">
        <f t="shared" si="45"/>
        <v>41832.120069444441</v>
      </c>
      <c r="T467" s="9">
        <f t="shared" si="46"/>
        <v>41848.120069444441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7"/>
        <v>/animation</v>
      </c>
      <c r="S468" s="9">
        <f t="shared" si="45"/>
        <v>41160.942870370374</v>
      </c>
      <c r="T468" s="9">
        <f t="shared" si="46"/>
        <v>41190.942870370374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7"/>
        <v>/animation</v>
      </c>
      <c r="S469" s="9">
        <f t="shared" si="45"/>
        <v>41166.679791666669</v>
      </c>
      <c r="T469" s="9">
        <f t="shared" si="46"/>
        <v>41211.679791666669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7"/>
        <v>/animation</v>
      </c>
      <c r="S470" s="9">
        <f t="shared" si="45"/>
        <v>41072.167627314811</v>
      </c>
      <c r="T470" s="9">
        <f t="shared" si="46"/>
        <v>41132.160474537035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7"/>
        <v>/animation</v>
      </c>
      <c r="S471" s="9">
        <f t="shared" si="45"/>
        <v>41858.989861111113</v>
      </c>
      <c r="T471" s="9">
        <f t="shared" si="46"/>
        <v>41918.989861111113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7"/>
        <v>/animation</v>
      </c>
      <c r="S472" s="9">
        <f t="shared" si="45"/>
        <v>41636.167696759258</v>
      </c>
      <c r="T472" s="9">
        <f t="shared" si="46"/>
        <v>41686.166666666664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7"/>
        <v>/animation</v>
      </c>
      <c r="S473" s="9">
        <f t="shared" si="45"/>
        <v>41734.721979166665</v>
      </c>
      <c r="T473" s="9">
        <f t="shared" si="46"/>
        <v>41779.680312500001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7"/>
        <v>/animation</v>
      </c>
      <c r="S474" s="9">
        <f t="shared" si="45"/>
        <v>41875.922662037039</v>
      </c>
      <c r="T474" s="9">
        <f t="shared" si="46"/>
        <v>41905.922662037039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7"/>
        <v>/animation</v>
      </c>
      <c r="S475" s="9">
        <f t="shared" si="45"/>
        <v>41900.698136574072</v>
      </c>
      <c r="T475" s="9">
        <f t="shared" si="46"/>
        <v>41930.698136574072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7"/>
        <v>/animation</v>
      </c>
      <c r="S476" s="9">
        <f t="shared" si="45"/>
        <v>42784.329039351855</v>
      </c>
      <c r="T476" s="9">
        <f t="shared" si="46"/>
        <v>42814.329039351855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7"/>
        <v>/animation</v>
      </c>
      <c r="S477" s="9">
        <f t="shared" si="45"/>
        <v>42131.086145833338</v>
      </c>
      <c r="T477" s="9">
        <f t="shared" si="46"/>
        <v>42161.086145833338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7"/>
        <v>/animation</v>
      </c>
      <c r="S478" s="9">
        <f t="shared" si="45"/>
        <v>41788.975011574075</v>
      </c>
      <c r="T478" s="9">
        <f t="shared" si="46"/>
        <v>41824.165972222225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7"/>
        <v>/animation</v>
      </c>
      <c r="S479" s="9">
        <f t="shared" si="45"/>
        <v>41018.83488425926</v>
      </c>
      <c r="T479" s="9">
        <f t="shared" si="46"/>
        <v>41078.83488425926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7"/>
        <v>/animation</v>
      </c>
      <c r="S480" s="9">
        <f t="shared" si="45"/>
        <v>42096.910983796297</v>
      </c>
      <c r="T480" s="9">
        <f t="shared" si="46"/>
        <v>42126.869317129633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7"/>
        <v>/animation</v>
      </c>
      <c r="S481" s="9">
        <f t="shared" si="45"/>
        <v>41935.407812500001</v>
      </c>
      <c r="T481" s="9">
        <f t="shared" si="46"/>
        <v>41995.449479166666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7"/>
        <v>/animation</v>
      </c>
      <c r="S482" s="9">
        <f t="shared" si="45"/>
        <v>41496.500173611108</v>
      </c>
      <c r="T482" s="9">
        <f t="shared" si="46"/>
        <v>41526.500173611108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7"/>
        <v>/animation</v>
      </c>
      <c r="S483" s="9">
        <f t="shared" si="45"/>
        <v>41193.672326388885</v>
      </c>
      <c r="T483" s="9">
        <f t="shared" si="46"/>
        <v>41223.672326388885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7"/>
        <v>/animation</v>
      </c>
      <c r="S484" s="9">
        <f t="shared" si="45"/>
        <v>42478.896875000006</v>
      </c>
      <c r="T484" s="9">
        <f t="shared" si="46"/>
        <v>42505.606944444444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7"/>
        <v>/animation</v>
      </c>
      <c r="S485" s="9">
        <f t="shared" si="45"/>
        <v>41274.197592592594</v>
      </c>
      <c r="T485" s="9">
        <f t="shared" si="46"/>
        <v>41334.197592592594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7"/>
        <v>/animation</v>
      </c>
      <c r="S486" s="9">
        <f t="shared" si="45"/>
        <v>42303.93949074074</v>
      </c>
      <c r="T486" s="9">
        <f t="shared" si="46"/>
        <v>42344.981157407412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7"/>
        <v>/animation</v>
      </c>
      <c r="S487" s="9">
        <f t="shared" si="45"/>
        <v>41412.50577546296</v>
      </c>
      <c r="T487" s="9">
        <f t="shared" si="46"/>
        <v>41442.50577546296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7"/>
        <v>/animation</v>
      </c>
      <c r="S488" s="9">
        <f t="shared" si="45"/>
        <v>41792.94258101852</v>
      </c>
      <c r="T488" s="9">
        <f t="shared" si="46"/>
        <v>41822.94258101852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7"/>
        <v>/animation</v>
      </c>
      <c r="S489" s="9">
        <f t="shared" si="45"/>
        <v>42700.594837962963</v>
      </c>
      <c r="T489" s="9">
        <f t="shared" si="46"/>
        <v>42760.636504629627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7"/>
        <v>/animation</v>
      </c>
      <c r="S490" s="9">
        <f t="shared" si="45"/>
        <v>42745.054398148146</v>
      </c>
      <c r="T490" s="9">
        <f t="shared" si="46"/>
        <v>42775.054398148146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7"/>
        <v>/animation</v>
      </c>
      <c r="S491" s="9">
        <f t="shared" si="45"/>
        <v>40913.481666666667</v>
      </c>
      <c r="T491" s="9">
        <f t="shared" si="46"/>
        <v>40944.481249999997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7"/>
        <v>/animation</v>
      </c>
      <c r="S492" s="9">
        <f t="shared" si="45"/>
        <v>41144.968576388892</v>
      </c>
      <c r="T492" s="9">
        <f t="shared" si="46"/>
        <v>41174.968576388892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7"/>
        <v>/animation</v>
      </c>
      <c r="S493" s="9">
        <f t="shared" si="45"/>
        <v>42397.982627314821</v>
      </c>
      <c r="T493" s="9">
        <f t="shared" si="46"/>
        <v>42427.982627314821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7"/>
        <v>/animation</v>
      </c>
      <c r="S494" s="9">
        <f t="shared" si="45"/>
        <v>42627.03506944445</v>
      </c>
      <c r="T494" s="9">
        <f t="shared" si="46"/>
        <v>42687.03506944445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7"/>
        <v>/animation</v>
      </c>
      <c r="S495" s="9">
        <f t="shared" si="45"/>
        <v>42145.726134259254</v>
      </c>
      <c r="T495" s="9">
        <f t="shared" si="46"/>
        <v>42175.726134259254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7"/>
        <v>/animation</v>
      </c>
      <c r="S496" s="9">
        <f t="shared" si="45"/>
        <v>41830.830613425926</v>
      </c>
      <c r="T496" s="9">
        <f t="shared" si="46"/>
        <v>41854.125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7"/>
        <v>/animation</v>
      </c>
      <c r="S497" s="9">
        <f t="shared" si="45"/>
        <v>42202.827604166669</v>
      </c>
      <c r="T497" s="9">
        <f t="shared" si="46"/>
        <v>42232.827604166669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7"/>
        <v>/animation</v>
      </c>
      <c r="S498" s="9">
        <f t="shared" si="45"/>
        <v>41651.93141203704</v>
      </c>
      <c r="T498" s="9">
        <f t="shared" si="46"/>
        <v>41711.93141203704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7"/>
        <v>/animation</v>
      </c>
      <c r="S499" s="9">
        <f t="shared" si="45"/>
        <v>41976.037789351853</v>
      </c>
      <c r="T499" s="9">
        <f t="shared" si="46"/>
        <v>42029.208333333328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7"/>
        <v>/animation</v>
      </c>
      <c r="S500" s="9">
        <f t="shared" si="45"/>
        <v>40889.762141203704</v>
      </c>
      <c r="T500" s="9">
        <f t="shared" si="46"/>
        <v>40931.762141203704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7"/>
        <v>/animation</v>
      </c>
      <c r="S501" s="9">
        <f t="shared" si="45"/>
        <v>40074.895462962959</v>
      </c>
      <c r="T501" s="9">
        <f t="shared" si="46"/>
        <v>40129.874305555553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7"/>
        <v>/animation</v>
      </c>
      <c r="S502" s="9">
        <f t="shared" si="45"/>
        <v>40278.886006944449</v>
      </c>
      <c r="T502" s="9">
        <f t="shared" si="46"/>
        <v>40337.927777777775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7"/>
        <v>/animation</v>
      </c>
      <c r="S503" s="9">
        <f t="shared" si="45"/>
        <v>40734.234386574077</v>
      </c>
      <c r="T503" s="9">
        <f t="shared" si="46"/>
        <v>40764.234386574077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7"/>
        <v>/animation</v>
      </c>
      <c r="S504" s="9">
        <f t="shared" si="45"/>
        <v>40987.553530092591</v>
      </c>
      <c r="T504" s="9">
        <f t="shared" si="46"/>
        <v>41017.511863425927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7"/>
        <v>/animation</v>
      </c>
      <c r="S505" s="9">
        <f t="shared" si="45"/>
        <v>42022.526655092588</v>
      </c>
      <c r="T505" s="9">
        <f t="shared" si="46"/>
        <v>42052.526655092588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7"/>
        <v>/animation</v>
      </c>
      <c r="S506" s="9">
        <f t="shared" si="45"/>
        <v>40980.98364583333</v>
      </c>
      <c r="T506" s="9">
        <f t="shared" si="46"/>
        <v>41040.941979166666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7"/>
        <v>/animation</v>
      </c>
      <c r="S507" s="9">
        <f t="shared" si="45"/>
        <v>42349.098217592589</v>
      </c>
      <c r="T507" s="9">
        <f t="shared" si="46"/>
        <v>42394.098217592589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7"/>
        <v>/animation</v>
      </c>
      <c r="S508" s="9">
        <f t="shared" si="45"/>
        <v>41497.552314814813</v>
      </c>
      <c r="T508" s="9">
        <f t="shared" si="46"/>
        <v>41527.552314814813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7"/>
        <v>/animation</v>
      </c>
      <c r="S509" s="9">
        <f t="shared" si="45"/>
        <v>41187.958993055552</v>
      </c>
      <c r="T509" s="9">
        <f t="shared" si="46"/>
        <v>41232.958993055552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7"/>
        <v>/animation</v>
      </c>
      <c r="S510" s="9">
        <f t="shared" si="45"/>
        <v>41026.024317129632</v>
      </c>
      <c r="T510" s="9">
        <f t="shared" si="46"/>
        <v>41085.593055555553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7"/>
        <v>/animation</v>
      </c>
      <c r="S511" s="9">
        <f t="shared" si="45"/>
        <v>42184.631597222222</v>
      </c>
      <c r="T511" s="9">
        <f t="shared" si="46"/>
        <v>42214.631597222222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7"/>
        <v>/animation</v>
      </c>
      <c r="S512" s="9">
        <f t="shared" si="45"/>
        <v>42431.176377314812</v>
      </c>
      <c r="T512" s="9">
        <f t="shared" si="46"/>
        <v>42461.176377314812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7"/>
        <v>/animation</v>
      </c>
      <c r="S513" s="9">
        <f t="shared" si="45"/>
        <v>41371.303032407406</v>
      </c>
      <c r="T513" s="9">
        <f t="shared" si="46"/>
        <v>41401.261365740742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7"/>
        <v>/animation</v>
      </c>
      <c r="S514" s="9">
        <f t="shared" si="45"/>
        <v>42680.742210648154</v>
      </c>
      <c r="T514" s="9">
        <f t="shared" si="46"/>
        <v>42725.783877314811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</f>
        <v>0.13924</v>
      </c>
      <c r="P515">
        <f t="shared" ref="P515:P578" si="49">E515/L515</f>
        <v>102.38235294117646</v>
      </c>
      <c r="Q515" t="str">
        <f t="shared" ref="Q515:Q578" si="50">LEFT(N:N,(FIND("/",N515))-1)</f>
        <v>film &amp; video</v>
      </c>
      <c r="R515" t="str">
        <f t="shared" si="47"/>
        <v>/animation</v>
      </c>
      <c r="S515" s="9">
        <f t="shared" ref="S515:S578" si="51">(((J515/60)/60)/24)+DATE(1970,2,1)</f>
        <v>42583.653993055559</v>
      </c>
      <c r="T515" s="9">
        <f t="shared" ref="T515:T578" si="52">(((I515/60)/60)/24)+DATE(1970,2,1)</f>
        <v>42628.291666666672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47"/>
        <v>/animation</v>
      </c>
      <c r="S516" s="9">
        <f t="shared" si="51"/>
        <v>41861.613969907405</v>
      </c>
      <c r="T516" s="9">
        <f t="shared" si="52"/>
        <v>41891.613969907405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ref="R517:R580" si="53">RIGHT(N:N,(FIND("/",N517))-3)</f>
        <v>/animation</v>
      </c>
      <c r="S517" s="9">
        <f t="shared" si="51"/>
        <v>42358.490752314814</v>
      </c>
      <c r="T517" s="9">
        <f t="shared" si="52"/>
        <v>42398.490752314814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3"/>
        <v>/animation</v>
      </c>
      <c r="S518" s="9">
        <f t="shared" si="51"/>
        <v>42122.778703703705</v>
      </c>
      <c r="T518" s="9">
        <f t="shared" si="52"/>
        <v>42182.778703703705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3"/>
        <v>/animation</v>
      </c>
      <c r="S519" s="9">
        <f t="shared" si="51"/>
        <v>42769.615289351852</v>
      </c>
      <c r="T519" s="9">
        <f t="shared" si="52"/>
        <v>42799.615289351852</v>
      </c>
    </row>
    <row r="520" spans="1:20" ht="57.6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3"/>
        <v>/animation</v>
      </c>
      <c r="S520" s="9">
        <f t="shared" si="51"/>
        <v>42254.616018518514</v>
      </c>
      <c r="T520" s="9">
        <f t="shared" si="52"/>
        <v>42284.615277777775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3"/>
        <v>/animation</v>
      </c>
      <c r="S521" s="9">
        <f t="shared" si="51"/>
        <v>41249.391446759262</v>
      </c>
      <c r="T521" s="9">
        <f t="shared" si="52"/>
        <v>41279.391446759262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3"/>
        <v>plays</v>
      </c>
      <c r="S522" s="9">
        <f t="shared" si="51"/>
        <v>42349.702094907407</v>
      </c>
      <c r="T522" s="9">
        <f t="shared" si="52"/>
        <v>42379.702094907407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3"/>
        <v>plays</v>
      </c>
      <c r="S523" s="9">
        <f t="shared" si="51"/>
        <v>42677.092812499999</v>
      </c>
      <c r="T523" s="9">
        <f t="shared" si="52"/>
        <v>42706.207638888889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3"/>
        <v>plays</v>
      </c>
      <c r="S524" s="9">
        <f t="shared" si="51"/>
        <v>42461.040798611109</v>
      </c>
      <c r="T524" s="9">
        <f t="shared" si="52"/>
        <v>42480.999131944445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3"/>
        <v>plays</v>
      </c>
      <c r="S525" s="9">
        <f t="shared" si="51"/>
        <v>42269.13282407407</v>
      </c>
      <c r="T525" s="9">
        <f t="shared" si="52"/>
        <v>42299.13282407407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3"/>
        <v>plays</v>
      </c>
      <c r="S526" s="9">
        <f t="shared" si="51"/>
        <v>42523.717233796298</v>
      </c>
      <c r="T526" s="9">
        <f t="shared" si="52"/>
        <v>42553.717233796298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3"/>
        <v>plays</v>
      </c>
      <c r="S527" s="9">
        <f t="shared" si="51"/>
        <v>41881.400937500002</v>
      </c>
      <c r="T527" s="9">
        <f t="shared" si="52"/>
        <v>41926.400937500002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3"/>
        <v>plays</v>
      </c>
      <c r="S528" s="9">
        <f t="shared" si="51"/>
        <v>42223.591944444444</v>
      </c>
      <c r="T528" s="9">
        <f t="shared" si="52"/>
        <v>42254.708333333328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3"/>
        <v>plays</v>
      </c>
      <c r="S529" s="9">
        <f t="shared" si="51"/>
        <v>42784.205625000002</v>
      </c>
      <c r="T529" s="9">
        <f t="shared" si="52"/>
        <v>42814.670138888891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3"/>
        <v>plays</v>
      </c>
      <c r="S530" s="9">
        <f t="shared" si="51"/>
        <v>42186.920219907406</v>
      </c>
      <c r="T530" s="9">
        <f t="shared" si="52"/>
        <v>42207.888888888891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3"/>
        <v>plays</v>
      </c>
      <c r="S531" s="9">
        <f t="shared" si="51"/>
        <v>42756.031180555554</v>
      </c>
      <c r="T531" s="9">
        <f t="shared" si="52"/>
        <v>42777.208333333328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3"/>
        <v>plays</v>
      </c>
      <c r="S532" s="9">
        <f t="shared" si="51"/>
        <v>42188.591064814813</v>
      </c>
      <c r="T532" s="9">
        <f t="shared" si="52"/>
        <v>42210.083333333328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3"/>
        <v>plays</v>
      </c>
      <c r="S533" s="9">
        <f t="shared" si="51"/>
        <v>42707.065150462964</v>
      </c>
      <c r="T533" s="9">
        <f t="shared" si="52"/>
        <v>42752.290972222225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3"/>
        <v>plays</v>
      </c>
      <c r="S534" s="9">
        <f t="shared" si="51"/>
        <v>42504.007037037038</v>
      </c>
      <c r="T534" s="9">
        <f t="shared" si="52"/>
        <v>42534.007037037038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3"/>
        <v>plays</v>
      </c>
      <c r="S535" s="9">
        <f t="shared" si="51"/>
        <v>42513.43478009259</v>
      </c>
      <c r="T535" s="9">
        <f t="shared" si="52"/>
        <v>42537.43478009259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3"/>
        <v>plays</v>
      </c>
      <c r="S536" s="9">
        <f t="shared" si="51"/>
        <v>42301.810995370368</v>
      </c>
      <c r="T536" s="9">
        <f t="shared" si="52"/>
        <v>42340.958333333328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3"/>
        <v>plays</v>
      </c>
      <c r="S537" s="9">
        <f t="shared" si="51"/>
        <v>42742.545196759253</v>
      </c>
      <c r="T537" s="9">
        <f t="shared" si="52"/>
        <v>42772.545196759253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3"/>
        <v>plays</v>
      </c>
      <c r="S538" s="9">
        <f t="shared" si="51"/>
        <v>42210.344988425932</v>
      </c>
      <c r="T538" s="9">
        <f t="shared" si="52"/>
        <v>42250.75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3"/>
        <v>plays</v>
      </c>
      <c r="S539" s="9">
        <f t="shared" si="51"/>
        <v>42313.768414351856</v>
      </c>
      <c r="T539" s="9">
        <f t="shared" si="52"/>
        <v>42343.810081018513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3"/>
        <v>plays</v>
      </c>
      <c r="S540" s="9">
        <f t="shared" si="51"/>
        <v>42504.794710648144</v>
      </c>
      <c r="T540" s="9">
        <f t="shared" si="52"/>
        <v>42534.794710648144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3"/>
        <v>plays</v>
      </c>
      <c r="S541" s="9">
        <f t="shared" si="51"/>
        <v>42566.049849537041</v>
      </c>
      <c r="T541" s="9">
        <f t="shared" si="52"/>
        <v>42587.049849537041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3"/>
        <v>logy/web</v>
      </c>
      <c r="S542" s="9">
        <f t="shared" si="51"/>
        <v>42040.817199074074</v>
      </c>
      <c r="T542" s="9">
        <f t="shared" si="52"/>
        <v>42070.817199074074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3"/>
        <v>logy/web</v>
      </c>
      <c r="S543" s="9">
        <f t="shared" si="51"/>
        <v>42307.046689814815</v>
      </c>
      <c r="T543" s="9">
        <f t="shared" si="52"/>
        <v>42337.046689814815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3"/>
        <v>logy/web</v>
      </c>
      <c r="S544" s="9">
        <f t="shared" si="51"/>
        <v>42464.737453703703</v>
      </c>
      <c r="T544" s="9">
        <f t="shared" si="52"/>
        <v>42524.695787037039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3"/>
        <v>logy/web</v>
      </c>
      <c r="S545" s="9">
        <f t="shared" si="51"/>
        <v>41945.092152777775</v>
      </c>
      <c r="T545" s="9">
        <f t="shared" si="52"/>
        <v>41975.092152777775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3"/>
        <v>logy/web</v>
      </c>
      <c r="S546" s="9">
        <f t="shared" si="51"/>
        <v>42556.656944444447</v>
      </c>
      <c r="T546" s="9">
        <f t="shared" si="52"/>
        <v>42586.656944444447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3"/>
        <v>logy/web</v>
      </c>
      <c r="S547" s="9">
        <f t="shared" si="51"/>
        <v>42314.592465277776</v>
      </c>
      <c r="T547" s="9">
        <f t="shared" si="52"/>
        <v>42354.634131944447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3"/>
        <v>logy/web</v>
      </c>
      <c r="S548" s="9">
        <f t="shared" si="51"/>
        <v>42280.667997685188</v>
      </c>
      <c r="T548" s="9">
        <f t="shared" si="52"/>
        <v>42325.667997685188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3"/>
        <v>logy/web</v>
      </c>
      <c r="S549" s="9">
        <f t="shared" si="51"/>
        <v>42411.696342592593</v>
      </c>
      <c r="T549" s="9">
        <f t="shared" si="52"/>
        <v>42441.696342592593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3"/>
        <v>logy/web</v>
      </c>
      <c r="S550" s="9">
        <f t="shared" si="51"/>
        <v>42307.903333333335</v>
      </c>
      <c r="T550" s="9">
        <f t="shared" si="52"/>
        <v>42337.903333333335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3"/>
        <v>logy/web</v>
      </c>
      <c r="S551" s="9">
        <f t="shared" si="51"/>
        <v>42194.636828703704</v>
      </c>
      <c r="T551" s="9">
        <f t="shared" si="52"/>
        <v>42224.636828703704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3"/>
        <v>logy/web</v>
      </c>
      <c r="S552" s="9">
        <f t="shared" si="51"/>
        <v>42784.678761574076</v>
      </c>
      <c r="T552" s="9">
        <f t="shared" si="52"/>
        <v>42797.208333333328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3"/>
        <v>logy/web</v>
      </c>
      <c r="S553" s="9">
        <f t="shared" si="51"/>
        <v>42204.275740740741</v>
      </c>
      <c r="T553" s="9">
        <f t="shared" si="52"/>
        <v>42248.745138888888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3"/>
        <v>logy/web</v>
      </c>
      <c r="S554" s="9">
        <f t="shared" si="51"/>
        <v>42349.616851851853</v>
      </c>
      <c r="T554" s="9">
        <f t="shared" si="52"/>
        <v>42409.616851851853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3"/>
        <v>logy/web</v>
      </c>
      <c r="S555" s="9">
        <f t="shared" si="51"/>
        <v>41958.71980324074</v>
      </c>
      <c r="T555" s="9">
        <f t="shared" si="52"/>
        <v>41988.761469907404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3"/>
        <v>logy/web</v>
      </c>
      <c r="S556" s="9">
        <f t="shared" si="51"/>
        <v>41932.684861111113</v>
      </c>
      <c r="T556" s="9">
        <f t="shared" si="52"/>
        <v>41962.684861111113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3"/>
        <v>logy/web</v>
      </c>
      <c r="S557" s="9">
        <f t="shared" si="51"/>
        <v>42534.353506944448</v>
      </c>
      <c r="T557" s="9">
        <f t="shared" si="52"/>
        <v>42564.353506944448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3"/>
        <v>logy/web</v>
      </c>
      <c r="S558" s="9">
        <f t="shared" si="51"/>
        <v>42376.860150462962</v>
      </c>
      <c r="T558" s="9">
        <f t="shared" si="52"/>
        <v>42406.860150462962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3"/>
        <v>logy/web</v>
      </c>
      <c r="S559" s="9">
        <f t="shared" si="51"/>
        <v>42707.942164351851</v>
      </c>
      <c r="T559" s="9">
        <f t="shared" si="52"/>
        <v>42737.983831018515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3"/>
        <v>logy/web</v>
      </c>
      <c r="S560" s="9">
        <f t="shared" si="51"/>
        <v>42088.883159722223</v>
      </c>
      <c r="T560" s="9">
        <f t="shared" si="52"/>
        <v>42118.841493055559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3"/>
        <v>logy/web</v>
      </c>
      <c r="S561" s="9">
        <f t="shared" si="51"/>
        <v>42352.283101851848</v>
      </c>
      <c r="T561" s="9">
        <f t="shared" si="52"/>
        <v>42382.283101851848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3"/>
        <v>logy/web</v>
      </c>
      <c r="S562" s="9">
        <f t="shared" si="51"/>
        <v>41991.771354166667</v>
      </c>
      <c r="T562" s="9">
        <f t="shared" si="52"/>
        <v>42021.771354166667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3"/>
        <v>logy/web</v>
      </c>
      <c r="S563" s="9">
        <f t="shared" si="51"/>
        <v>42299.658715277779</v>
      </c>
      <c r="T563" s="9">
        <f t="shared" si="52"/>
        <v>42334.658715277779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3"/>
        <v>logy/web</v>
      </c>
      <c r="S564" s="9">
        <f t="shared" si="51"/>
        <v>42723.389062500006</v>
      </c>
      <c r="T564" s="9">
        <f t="shared" si="52"/>
        <v>42753.389062500006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3"/>
        <v>logy/web</v>
      </c>
      <c r="S565" s="9">
        <f t="shared" si="51"/>
        <v>42053.069988425923</v>
      </c>
      <c r="T565" s="9">
        <f t="shared" si="52"/>
        <v>42083.069988425923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3"/>
        <v>logy/web</v>
      </c>
      <c r="S566" s="9">
        <f t="shared" si="51"/>
        <v>42442.942997685182</v>
      </c>
      <c r="T566" s="9">
        <f t="shared" si="52"/>
        <v>42472.942997685182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3"/>
        <v>logy/web</v>
      </c>
      <c r="S567" s="9">
        <f t="shared" si="51"/>
        <v>42196.785289351858</v>
      </c>
      <c r="T567" s="9">
        <f t="shared" si="52"/>
        <v>42226.785289351858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3"/>
        <v>logy/web</v>
      </c>
      <c r="S568" s="9">
        <f t="shared" si="51"/>
        <v>42566.68440972222</v>
      </c>
      <c r="T568" s="9">
        <f t="shared" si="52"/>
        <v>42596.68440972222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3"/>
        <v>logy/web</v>
      </c>
      <c r="S569" s="9">
        <f t="shared" si="51"/>
        <v>42006.842523148152</v>
      </c>
      <c r="T569" s="9">
        <f t="shared" si="52"/>
        <v>42036.842523148152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3"/>
        <v>logy/web</v>
      </c>
      <c r="S570" s="9">
        <f t="shared" si="51"/>
        <v>42379.9215625</v>
      </c>
      <c r="T570" s="9">
        <f t="shared" si="52"/>
        <v>42416.458333333328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3"/>
        <v>logy/web</v>
      </c>
      <c r="S571" s="9">
        <f t="shared" si="51"/>
        <v>42371.847361111111</v>
      </c>
      <c r="T571" s="9">
        <f t="shared" si="52"/>
        <v>42401.847361111111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3"/>
        <v>logy/web</v>
      </c>
      <c r="S572" s="9">
        <f t="shared" si="51"/>
        <v>42419.798252314817</v>
      </c>
      <c r="T572" s="9">
        <f t="shared" si="52"/>
        <v>42449.798252314817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3"/>
        <v>logy/web</v>
      </c>
      <c r="S573" s="9">
        <f t="shared" si="51"/>
        <v>42223.816238425927</v>
      </c>
      <c r="T573" s="9">
        <f t="shared" si="52"/>
        <v>42243.165972222225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3"/>
        <v>logy/web</v>
      </c>
      <c r="S574" s="9">
        <f t="shared" si="51"/>
        <v>42313.71629629629</v>
      </c>
      <c r="T574" s="9">
        <f t="shared" si="52"/>
        <v>42343.757962962962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3"/>
        <v>logy/web</v>
      </c>
      <c r="S575" s="9">
        <f t="shared" si="51"/>
        <v>41994.050127314811</v>
      </c>
      <c r="T575" s="9">
        <f t="shared" si="52"/>
        <v>42053.05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3"/>
        <v>logy/web</v>
      </c>
      <c r="S576" s="9">
        <f t="shared" si="51"/>
        <v>42663.443368055552</v>
      </c>
      <c r="T576" s="9">
        <f t="shared" si="52"/>
        <v>42693.443368055552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3"/>
        <v>logy/web</v>
      </c>
      <c r="S577" s="9">
        <f t="shared" si="51"/>
        <v>42169.692627314813</v>
      </c>
      <c r="T577" s="9">
        <f t="shared" si="52"/>
        <v>42199.692627314813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3"/>
        <v>logy/web</v>
      </c>
      <c r="S578" s="9">
        <f t="shared" si="51"/>
        <v>42062.471666666665</v>
      </c>
      <c r="T578" s="9">
        <f t="shared" si="52"/>
        <v>42122.43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</f>
        <v>2E-3</v>
      </c>
      <c r="P579">
        <f t="shared" ref="P579:P642" si="55">E579/L579</f>
        <v>10</v>
      </c>
      <c r="Q579" t="str">
        <f t="shared" ref="Q579:Q642" si="56">LEFT(N:N,(FIND("/",N579))-1)</f>
        <v>technology</v>
      </c>
      <c r="R579" t="str">
        <f t="shared" si="53"/>
        <v>logy/web</v>
      </c>
      <c r="S579" s="9">
        <f t="shared" ref="S579:S642" si="57">(((J579/60)/60)/24)+DATE(1970,2,1)</f>
        <v>42481.589143518519</v>
      </c>
      <c r="T579" s="9">
        <f t="shared" ref="T579:T642" si="58">(((I579/60)/60)/24)+DATE(1970,2,1)</f>
        <v>42541.589143518519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3"/>
        <v>logy/web</v>
      </c>
      <c r="S580" s="9">
        <f t="shared" si="57"/>
        <v>42261.578622685185</v>
      </c>
      <c r="T580" s="9">
        <f t="shared" si="58"/>
        <v>42285.578622685185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ref="R581:R644" si="59">RIGHT(N:N,(FIND("/",N581))-3)</f>
        <v>logy/web</v>
      </c>
      <c r="S581" s="9">
        <f t="shared" si="57"/>
        <v>41999.852118055554</v>
      </c>
      <c r="T581" s="9">
        <f t="shared" si="58"/>
        <v>42029.852118055554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9"/>
        <v>logy/web</v>
      </c>
      <c r="S582" s="9">
        <f t="shared" si="57"/>
        <v>42636.908182870371</v>
      </c>
      <c r="T582" s="9">
        <f t="shared" si="58"/>
        <v>42666.908182870371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9"/>
        <v>logy/web</v>
      </c>
      <c r="S583" s="9">
        <f t="shared" si="57"/>
        <v>42219.012777777782</v>
      </c>
      <c r="T583" s="9">
        <f t="shared" si="58"/>
        <v>42249.012777777782</v>
      </c>
    </row>
    <row r="584" spans="1:20" ht="57.6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9"/>
        <v>logy/web</v>
      </c>
      <c r="S584" s="9">
        <f t="shared" si="57"/>
        <v>42086.739803240736</v>
      </c>
      <c r="T584" s="9">
        <f t="shared" si="58"/>
        <v>42109.75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9"/>
        <v>logy/web</v>
      </c>
      <c r="S585" s="9">
        <f t="shared" si="57"/>
        <v>42083.93850694444</v>
      </c>
      <c r="T585" s="9">
        <f t="shared" si="58"/>
        <v>42113.896840277783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9"/>
        <v>logy/web</v>
      </c>
      <c r="S586" s="9">
        <f t="shared" si="57"/>
        <v>42080.716620370367</v>
      </c>
      <c r="T586" s="9">
        <f t="shared" si="58"/>
        <v>42110.674953703703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9"/>
        <v>logy/web</v>
      </c>
      <c r="S587" s="9">
        <f t="shared" si="57"/>
        <v>42314.3909375</v>
      </c>
      <c r="T587" s="9">
        <f t="shared" si="58"/>
        <v>42370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9"/>
        <v>logy/web</v>
      </c>
      <c r="S588" s="9">
        <f t="shared" si="57"/>
        <v>42051.854247685187</v>
      </c>
      <c r="T588" s="9">
        <f t="shared" si="58"/>
        <v>42081.854247685187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9"/>
        <v>logy/web</v>
      </c>
      <c r="S589" s="9">
        <f t="shared" si="57"/>
        <v>42111.757326388892</v>
      </c>
      <c r="T589" s="9">
        <f t="shared" si="58"/>
        <v>42141.757326388892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9"/>
        <v>logy/web</v>
      </c>
      <c r="S590" s="9">
        <f t="shared" si="57"/>
        <v>42662.769513888896</v>
      </c>
      <c r="T590" s="9">
        <f t="shared" si="58"/>
        <v>42722.811180555553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9"/>
        <v>logy/web</v>
      </c>
      <c r="S591" s="9">
        <f t="shared" si="57"/>
        <v>42209.614571759259</v>
      </c>
      <c r="T591" s="9">
        <f t="shared" si="58"/>
        <v>42224.614571759259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9"/>
        <v>logy/web</v>
      </c>
      <c r="S592" s="9">
        <f t="shared" si="57"/>
        <v>42408.554756944446</v>
      </c>
      <c r="T592" s="9">
        <f t="shared" si="58"/>
        <v>42439.542361111111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9"/>
        <v>logy/web</v>
      </c>
      <c r="S593" s="9">
        <f t="shared" si="57"/>
        <v>42208.543171296296</v>
      </c>
      <c r="T593" s="9">
        <f t="shared" si="58"/>
        <v>42238.543171296296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9"/>
        <v>logy/web</v>
      </c>
      <c r="S594" s="9">
        <f t="shared" si="57"/>
        <v>41977.232175925928</v>
      </c>
      <c r="T594" s="9">
        <f t="shared" si="58"/>
        <v>42007.232175925921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9"/>
        <v>logy/web</v>
      </c>
      <c r="S595" s="9">
        <f t="shared" si="57"/>
        <v>42101.677604166667</v>
      </c>
      <c r="T595" s="9">
        <f t="shared" si="58"/>
        <v>42131.635937500003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9"/>
        <v>logy/web</v>
      </c>
      <c r="S596" s="9">
        <f t="shared" si="57"/>
        <v>42477.780162037037</v>
      </c>
      <c r="T596" s="9">
        <f t="shared" si="58"/>
        <v>42507.780162037037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9"/>
        <v>logy/web</v>
      </c>
      <c r="S597" s="9">
        <f t="shared" si="57"/>
        <v>42114.069884259254</v>
      </c>
      <c r="T597" s="9">
        <f t="shared" si="58"/>
        <v>42159.069884259254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9"/>
        <v>logy/web</v>
      </c>
      <c r="S598" s="9">
        <f t="shared" si="57"/>
        <v>42677.896898148145</v>
      </c>
      <c r="T598" s="9">
        <f t="shared" si="58"/>
        <v>42707.896898148145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9"/>
        <v>logy/web</v>
      </c>
      <c r="S599" s="9">
        <f t="shared" si="57"/>
        <v>42576.705266203702</v>
      </c>
      <c r="T599" s="9">
        <f t="shared" si="58"/>
        <v>42613.666666666672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9"/>
        <v>logy/web</v>
      </c>
      <c r="S600" s="9">
        <f t="shared" si="57"/>
        <v>41979.00209490741</v>
      </c>
      <c r="T600" s="9">
        <f t="shared" si="58"/>
        <v>42009.00209490741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9"/>
        <v>logy/web</v>
      </c>
      <c r="S601" s="9">
        <f t="shared" si="57"/>
        <v>42078.812523148154</v>
      </c>
      <c r="T601" s="9">
        <f t="shared" si="58"/>
        <v>42102.636111111111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9"/>
        <v>logy/web</v>
      </c>
      <c r="S602" s="9">
        <f t="shared" si="57"/>
        <v>42104.798171296294</v>
      </c>
      <c r="T602" s="9">
        <f t="shared" si="58"/>
        <v>42164.798171296294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9"/>
        <v>logy/web</v>
      </c>
      <c r="S603" s="9">
        <f t="shared" si="57"/>
        <v>42000.858090277776</v>
      </c>
      <c r="T603" s="9">
        <f t="shared" si="58"/>
        <v>42030.858090277776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9"/>
        <v>logy/web</v>
      </c>
      <c r="S604" s="9">
        <f t="shared" si="57"/>
        <v>42174.79415509259</v>
      </c>
      <c r="T604" s="9">
        <f t="shared" si="58"/>
        <v>42204.79415509259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9"/>
        <v>logy/web</v>
      </c>
      <c r="S605" s="9">
        <f t="shared" si="57"/>
        <v>41866.639155092591</v>
      </c>
      <c r="T605" s="9">
        <f t="shared" si="58"/>
        <v>41896.639155092591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9"/>
        <v>logy/web</v>
      </c>
      <c r="S606" s="9">
        <f t="shared" si="57"/>
        <v>41880.035370370373</v>
      </c>
      <c r="T606" s="9">
        <f t="shared" si="58"/>
        <v>41910.035370370373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9"/>
        <v>logy/web</v>
      </c>
      <c r="S607" s="9">
        <f t="shared" si="57"/>
        <v>42225.357731481476</v>
      </c>
      <c r="T607" s="9">
        <f t="shared" si="58"/>
        <v>42270.357731481476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9"/>
        <v>logy/web</v>
      </c>
      <c r="S608" s="9">
        <f t="shared" si="57"/>
        <v>42133.650567129633</v>
      </c>
      <c r="T608" s="9">
        <f t="shared" si="58"/>
        <v>42179.625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9"/>
        <v>logy/web</v>
      </c>
      <c r="S609" s="9">
        <f t="shared" si="57"/>
        <v>42331.825648148151</v>
      </c>
      <c r="T609" s="9">
        <f t="shared" si="58"/>
        <v>42361.867314814815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9"/>
        <v>logy/web</v>
      </c>
      <c r="S610" s="9">
        <f t="shared" si="57"/>
        <v>42171.921064814815</v>
      </c>
      <c r="T610" s="9">
        <f t="shared" si="58"/>
        <v>42201.921064814815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9"/>
        <v>logy/web</v>
      </c>
      <c r="S611" s="9">
        <f t="shared" si="57"/>
        <v>42338.034074074079</v>
      </c>
      <c r="T611" s="9">
        <f t="shared" si="58"/>
        <v>42368.075740740736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9"/>
        <v>logy/web</v>
      </c>
      <c r="S612" s="9">
        <f t="shared" si="57"/>
        <v>42117.83085648148</v>
      </c>
      <c r="T612" s="9">
        <f t="shared" si="58"/>
        <v>42147.83085648148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9"/>
        <v>logy/web</v>
      </c>
      <c r="S613" s="9">
        <f t="shared" si="57"/>
        <v>42359.560613425929</v>
      </c>
      <c r="T613" s="9">
        <f t="shared" si="58"/>
        <v>42419.560613425929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9"/>
        <v>logy/web</v>
      </c>
      <c r="S614" s="9">
        <f t="shared" si="57"/>
        <v>42616.031782407401</v>
      </c>
      <c r="T614" s="9">
        <f t="shared" si="58"/>
        <v>42646.031782407401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9"/>
        <v>logy/web</v>
      </c>
      <c r="S615" s="9">
        <f t="shared" si="57"/>
        <v>42278.496759259258</v>
      </c>
      <c r="T615" s="9">
        <f t="shared" si="58"/>
        <v>42309.207638888889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9"/>
        <v>logy/web</v>
      </c>
      <c r="S616" s="9">
        <f t="shared" si="57"/>
        <v>42546.061805555553</v>
      </c>
      <c r="T616" s="9">
        <f t="shared" si="58"/>
        <v>42576.061805555553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9"/>
        <v>logy/web</v>
      </c>
      <c r="S617" s="9">
        <f t="shared" si="57"/>
        <v>42273.122210648144</v>
      </c>
      <c r="T617" s="9">
        <f t="shared" si="58"/>
        <v>42303.122210648144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9"/>
        <v>logy/web</v>
      </c>
      <c r="S618" s="9">
        <f t="shared" si="57"/>
        <v>42792.376238425932</v>
      </c>
      <c r="T618" s="9">
        <f t="shared" si="58"/>
        <v>42822.376238425932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9"/>
        <v>logy/web</v>
      </c>
      <c r="S619" s="9">
        <f t="shared" si="57"/>
        <v>42118.343090277776</v>
      </c>
      <c r="T619" s="9">
        <f t="shared" si="58"/>
        <v>42163.343090277776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9"/>
        <v>logy/web</v>
      </c>
      <c r="S620" s="9">
        <f t="shared" si="57"/>
        <v>42348.810219907406</v>
      </c>
      <c r="T620" s="9">
        <f t="shared" si="58"/>
        <v>42378.810219907406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9"/>
        <v>logy/web</v>
      </c>
      <c r="S621" s="9">
        <f t="shared" si="57"/>
        <v>41939.650347222225</v>
      </c>
      <c r="T621" s="9">
        <f t="shared" si="58"/>
        <v>41999.692013888889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9"/>
        <v>logy/web</v>
      </c>
      <c r="S622" s="9">
        <f t="shared" si="57"/>
        <v>41862.716874999998</v>
      </c>
      <c r="T622" s="9">
        <f t="shared" si="58"/>
        <v>41907.716874999998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9"/>
        <v>logy/web</v>
      </c>
      <c r="S623" s="9">
        <f t="shared" si="57"/>
        <v>42559.987696759257</v>
      </c>
      <c r="T623" s="9">
        <f t="shared" si="58"/>
        <v>42589.987696759257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9"/>
        <v>logy/web</v>
      </c>
      <c r="S624" s="9">
        <f t="shared" si="57"/>
        <v>42563.774745370371</v>
      </c>
      <c r="T624" s="9">
        <f t="shared" si="58"/>
        <v>42583.774745370371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9"/>
        <v>logy/web</v>
      </c>
      <c r="S625" s="9">
        <f t="shared" si="57"/>
        <v>42153.009224537032</v>
      </c>
      <c r="T625" s="9">
        <f t="shared" si="58"/>
        <v>42183.009224537032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9"/>
        <v>logy/web</v>
      </c>
      <c r="S626" s="9">
        <f t="shared" si="57"/>
        <v>42139.988900462966</v>
      </c>
      <c r="T626" s="9">
        <f t="shared" si="58"/>
        <v>42169.988900462966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9"/>
        <v>logy/web</v>
      </c>
      <c r="S627" s="9">
        <f t="shared" si="57"/>
        <v>42821.895567129628</v>
      </c>
      <c r="T627" s="9">
        <f t="shared" si="58"/>
        <v>42851.853900462964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9"/>
        <v>logy/web</v>
      </c>
      <c r="S628" s="9">
        <f t="shared" si="57"/>
        <v>42229.559479166666</v>
      </c>
      <c r="T628" s="9">
        <f t="shared" si="58"/>
        <v>42262.556944444441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9"/>
        <v>logy/web</v>
      </c>
      <c r="S629" s="9">
        <f t="shared" si="57"/>
        <v>42415.306840277779</v>
      </c>
      <c r="T629" s="9">
        <f t="shared" si="58"/>
        <v>42474.958333333328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9"/>
        <v>logy/web</v>
      </c>
      <c r="S630" s="9">
        <f t="shared" si="57"/>
        <v>41834.692789351851</v>
      </c>
      <c r="T630" s="9">
        <f t="shared" si="58"/>
        <v>41864.692789351851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9"/>
        <v>logy/web</v>
      </c>
      <c r="S631" s="9">
        <f t="shared" si="57"/>
        <v>42505.637824074074</v>
      </c>
      <c r="T631" s="9">
        <f t="shared" si="58"/>
        <v>42535.637824074074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9"/>
        <v>logy/web</v>
      </c>
      <c r="S632" s="9">
        <f t="shared" si="57"/>
        <v>42254.619456018518</v>
      </c>
      <c r="T632" s="9">
        <f t="shared" si="58"/>
        <v>42284.215277777781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9"/>
        <v>logy/web</v>
      </c>
      <c r="S633" s="9">
        <f t="shared" si="57"/>
        <v>42520.772326388891</v>
      </c>
      <c r="T633" s="9">
        <f t="shared" si="58"/>
        <v>42549.772326388891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9"/>
        <v>logy/web</v>
      </c>
      <c r="S634" s="9">
        <f t="shared" si="57"/>
        <v>42334.659317129626</v>
      </c>
      <c r="T634" s="9">
        <f t="shared" si="58"/>
        <v>42364.700983796298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9"/>
        <v>logy/web</v>
      </c>
      <c r="S635" s="9">
        <f t="shared" si="57"/>
        <v>42538.29932870371</v>
      </c>
      <c r="T635" s="9">
        <f t="shared" si="58"/>
        <v>42569.958333333328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9"/>
        <v>logy/web</v>
      </c>
      <c r="S636" s="9">
        <f t="shared" si="57"/>
        <v>42062.928576388891</v>
      </c>
      <c r="T636" s="9">
        <f t="shared" si="58"/>
        <v>42092.928576388891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9"/>
        <v>logy/web</v>
      </c>
      <c r="S637" s="9">
        <f t="shared" si="57"/>
        <v>42107.092152777783</v>
      </c>
      <c r="T637" s="9">
        <f t="shared" si="58"/>
        <v>42137.092152777783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9"/>
        <v>logy/web</v>
      </c>
      <c r="S638" s="9">
        <f t="shared" si="57"/>
        <v>42162.455439814818</v>
      </c>
      <c r="T638" s="9">
        <f t="shared" si="58"/>
        <v>42192.44930555555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9"/>
        <v>logy/web</v>
      </c>
      <c r="S639" s="9">
        <f t="shared" si="57"/>
        <v>42793.962013888886</v>
      </c>
      <c r="T639" s="9">
        <f t="shared" si="58"/>
        <v>42822.961111111115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9"/>
        <v>logy/web</v>
      </c>
      <c r="S640" s="9">
        <f t="shared" si="57"/>
        <v>42790.593310185184</v>
      </c>
      <c r="T640" s="9">
        <f t="shared" si="58"/>
        <v>42850.55164351852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9"/>
        <v>logy/web</v>
      </c>
      <c r="S641" s="9">
        <f t="shared" si="57"/>
        <v>41896.583275462966</v>
      </c>
      <c r="T641" s="9">
        <f t="shared" si="58"/>
        <v>41956.583275462966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9"/>
        <v>earables</v>
      </c>
      <c r="S642" s="9">
        <f t="shared" si="57"/>
        <v>42714.420312500006</v>
      </c>
      <c r="T642" s="9">
        <f t="shared" si="58"/>
        <v>42729.958333333328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</f>
        <v>1.1916249999999999</v>
      </c>
      <c r="P643">
        <f t="shared" ref="P643:P706" si="61">E643/L643</f>
        <v>151.31746031746033</v>
      </c>
      <c r="Q643" t="str">
        <f t="shared" ref="Q643:Q706" si="62">LEFT(N:N,(FIND("/",N643))-1)</f>
        <v>technology</v>
      </c>
      <c r="R643" t="str">
        <f t="shared" si="59"/>
        <v>earables</v>
      </c>
      <c r="S643" s="9">
        <f t="shared" ref="S643:S706" si="63">(((J643/60)/60)/24)+DATE(1970,2,1)</f>
        <v>42230.57</v>
      </c>
      <c r="T643" s="9">
        <f t="shared" ref="T643:T706" si="64">(((I643/60)/60)/24)+DATE(1970,2,1)</f>
        <v>42260.57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59"/>
        <v>earables</v>
      </c>
      <c r="S644" s="9">
        <f t="shared" si="63"/>
        <v>42230.651319444441</v>
      </c>
      <c r="T644" s="9">
        <f t="shared" si="64"/>
        <v>42266.651319444441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ref="R645:R708" si="65">RIGHT(N:N,(FIND("/",N645))-3)</f>
        <v>earables</v>
      </c>
      <c r="S645" s="9">
        <f t="shared" si="63"/>
        <v>42131.642071759255</v>
      </c>
      <c r="T645" s="9">
        <f t="shared" si="64"/>
        <v>42186.642071759255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5"/>
        <v>earables</v>
      </c>
      <c r="S646" s="9">
        <f t="shared" si="63"/>
        <v>41929.665960648148</v>
      </c>
      <c r="T646" s="9">
        <f t="shared" si="64"/>
        <v>41972.041666666664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5"/>
        <v>earables</v>
      </c>
      <c r="S647" s="9">
        <f t="shared" si="63"/>
        <v>42595.026319444441</v>
      </c>
      <c r="T647" s="9">
        <f t="shared" si="64"/>
        <v>42625.026319444441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5"/>
        <v>earables</v>
      </c>
      <c r="S648" s="9">
        <f t="shared" si="63"/>
        <v>41863.852627314816</v>
      </c>
      <c r="T648" s="9">
        <f t="shared" si="64"/>
        <v>41893.852627314816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5"/>
        <v>earables</v>
      </c>
      <c r="S649" s="9">
        <f t="shared" si="63"/>
        <v>42447.767928240741</v>
      </c>
      <c r="T649" s="9">
        <f t="shared" si="64"/>
        <v>42477.726261574076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5"/>
        <v>earables</v>
      </c>
      <c r="S650" s="9">
        <f t="shared" si="63"/>
        <v>41922.693379629629</v>
      </c>
      <c r="T650" s="9">
        <f t="shared" si="64"/>
        <v>41957.693379629629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5"/>
        <v>earables</v>
      </c>
      <c r="S651" s="9">
        <f t="shared" si="63"/>
        <v>41908.912187499998</v>
      </c>
      <c r="T651" s="9">
        <f t="shared" si="64"/>
        <v>41929.912187499998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5"/>
        <v>earables</v>
      </c>
      <c r="S652" s="9">
        <f t="shared" si="63"/>
        <v>41963.036851851852</v>
      </c>
      <c r="T652" s="9">
        <f t="shared" si="64"/>
        <v>42023.078518518523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5"/>
        <v>earables</v>
      </c>
      <c r="S653" s="9">
        <f t="shared" si="63"/>
        <v>41987.017488425925</v>
      </c>
      <c r="T653" s="9">
        <f t="shared" si="64"/>
        <v>42017.017488425925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5"/>
        <v>earables</v>
      </c>
      <c r="S654" s="9">
        <f t="shared" si="63"/>
        <v>42706.690393518518</v>
      </c>
      <c r="T654" s="9">
        <f t="shared" si="64"/>
        <v>42736.732060185182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5"/>
        <v>earables</v>
      </c>
      <c r="S655" s="9">
        <f t="shared" si="63"/>
        <v>42230.618518518517</v>
      </c>
      <c r="T655" s="9">
        <f t="shared" si="64"/>
        <v>42267.618518518517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5"/>
        <v>earables</v>
      </c>
      <c r="S656" s="9">
        <f t="shared" si="63"/>
        <v>42194.957326388889</v>
      </c>
      <c r="T656" s="9">
        <f t="shared" si="64"/>
        <v>42224.957326388889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5"/>
        <v>earables</v>
      </c>
      <c r="S657" s="9">
        <f t="shared" si="63"/>
        <v>42076.957314814819</v>
      </c>
      <c r="T657" s="9">
        <f t="shared" si="64"/>
        <v>42106.915648148148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5"/>
        <v>earables</v>
      </c>
      <c r="S658" s="9">
        <f t="shared" si="63"/>
        <v>42448.804618055554</v>
      </c>
      <c r="T658" s="9">
        <f t="shared" si="64"/>
        <v>42508.762951388882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5"/>
        <v>earables</v>
      </c>
      <c r="S659" s="9">
        <f t="shared" si="63"/>
        <v>42362.84574074074</v>
      </c>
      <c r="T659" s="9">
        <f t="shared" si="64"/>
        <v>42392.84574074074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5"/>
        <v>earables</v>
      </c>
      <c r="S660" s="9">
        <f t="shared" si="63"/>
        <v>42210.160752314812</v>
      </c>
      <c r="T660" s="9">
        <f t="shared" si="64"/>
        <v>42242.75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5"/>
        <v>earables</v>
      </c>
      <c r="S661" s="9">
        <f t="shared" si="63"/>
        <v>42240.593692129631</v>
      </c>
      <c r="T661" s="9">
        <f t="shared" si="64"/>
        <v>42270.593692129631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5"/>
        <v>earables</v>
      </c>
      <c r="S662" s="9">
        <f t="shared" si="63"/>
        <v>41953.741655092592</v>
      </c>
      <c r="T662" s="9">
        <f t="shared" si="64"/>
        <v>41983.783321759263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5"/>
        <v>earables</v>
      </c>
      <c r="S663" s="9">
        <f t="shared" si="63"/>
        <v>42667.645358796297</v>
      </c>
      <c r="T663" s="9">
        <f t="shared" si="64"/>
        <v>42697.645358796297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5"/>
        <v>earables</v>
      </c>
      <c r="S664" s="9">
        <f t="shared" si="63"/>
        <v>42021.438043981485</v>
      </c>
      <c r="T664" s="9">
        <f t="shared" si="64"/>
        <v>42051.438043981485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5"/>
        <v>earables</v>
      </c>
      <c r="S665" s="9">
        <f t="shared" si="63"/>
        <v>42204.843240740738</v>
      </c>
      <c r="T665" s="9">
        <f t="shared" si="64"/>
        <v>42234.843240740738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5"/>
        <v>earables</v>
      </c>
      <c r="S666" s="9">
        <f t="shared" si="63"/>
        <v>42108.666377314818</v>
      </c>
      <c r="T666" s="9">
        <f t="shared" si="64"/>
        <v>42138.666377314818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5"/>
        <v>earables</v>
      </c>
      <c r="S667" s="9">
        <f t="shared" si="63"/>
        <v>42719.711354166662</v>
      </c>
      <c r="T667" s="9">
        <f t="shared" si="64"/>
        <v>42779.711354166662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5"/>
        <v>earables</v>
      </c>
      <c r="S668" s="9">
        <f t="shared" si="63"/>
        <v>41869.832152777781</v>
      </c>
      <c r="T668" s="9">
        <f t="shared" si="64"/>
        <v>41899.832152777781</v>
      </c>
    </row>
    <row r="669" spans="1:20" ht="57.6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5"/>
        <v>earables</v>
      </c>
      <c r="S669" s="9">
        <f t="shared" si="63"/>
        <v>42663.373414351852</v>
      </c>
      <c r="T669" s="9">
        <f t="shared" si="64"/>
        <v>42703.373414351852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5"/>
        <v>earables</v>
      </c>
      <c r="S670" s="9">
        <f t="shared" si="63"/>
        <v>42121.831273148149</v>
      </c>
      <c r="T670" s="9">
        <f t="shared" si="64"/>
        <v>42166.831273148149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5"/>
        <v>earables</v>
      </c>
      <c r="S671" s="9">
        <f t="shared" si="63"/>
        <v>42558.625671296293</v>
      </c>
      <c r="T671" s="9">
        <f t="shared" si="64"/>
        <v>42588.625671296293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5"/>
        <v>earables</v>
      </c>
      <c r="S672" s="9">
        <f t="shared" si="63"/>
        <v>42537.709722222222</v>
      </c>
      <c r="T672" s="9">
        <f t="shared" si="64"/>
        <v>42571.340277777781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5"/>
        <v>earables</v>
      </c>
      <c r="S673" s="9">
        <f t="shared" si="63"/>
        <v>42015.692731481482</v>
      </c>
      <c r="T673" s="9">
        <f t="shared" si="64"/>
        <v>42049.166666666672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5"/>
        <v>earables</v>
      </c>
      <c r="S674" s="9">
        <f t="shared" si="63"/>
        <v>42005.219490740739</v>
      </c>
      <c r="T674" s="9">
        <f t="shared" si="64"/>
        <v>42036.207638888889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5"/>
        <v>earables</v>
      </c>
      <c r="S675" s="9">
        <f t="shared" si="63"/>
        <v>41869.840474537035</v>
      </c>
      <c r="T675" s="9">
        <f t="shared" si="64"/>
        <v>41914.840474537035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5"/>
        <v>earables</v>
      </c>
      <c r="S676" s="9">
        <f t="shared" si="63"/>
        <v>41834.116053240738</v>
      </c>
      <c r="T676" s="9">
        <f t="shared" si="64"/>
        <v>41894.116053240738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5"/>
        <v>earables</v>
      </c>
      <c r="S677" s="9">
        <f t="shared" si="63"/>
        <v>42006.930601851855</v>
      </c>
      <c r="T677" s="9">
        <f t="shared" si="64"/>
        <v>42036.290972222225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5"/>
        <v>earables</v>
      </c>
      <c r="S678" s="9">
        <f t="shared" si="63"/>
        <v>42043.768298611118</v>
      </c>
      <c r="T678" s="9">
        <f t="shared" si="64"/>
        <v>42073.768298611118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5"/>
        <v>earables</v>
      </c>
      <c r="S679" s="9">
        <f t="shared" si="63"/>
        <v>42535.403877314813</v>
      </c>
      <c r="T679" s="9">
        <f t="shared" si="64"/>
        <v>42580.403877314813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5"/>
        <v>earables</v>
      </c>
      <c r="S680" s="9">
        <f t="shared" si="63"/>
        <v>42512.376597222217</v>
      </c>
      <c r="T680" s="9">
        <f t="shared" si="64"/>
        <v>42542.376597222217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5"/>
        <v>earables</v>
      </c>
      <c r="S681" s="9">
        <f t="shared" si="63"/>
        <v>42587.695706018523</v>
      </c>
      <c r="T681" s="9">
        <f t="shared" si="64"/>
        <v>42647.695706018523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5"/>
        <v>earables</v>
      </c>
      <c r="S682" s="9">
        <f t="shared" si="63"/>
        <v>41895.501516203702</v>
      </c>
      <c r="T682" s="9">
        <f t="shared" si="64"/>
        <v>41930.501516203702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5"/>
        <v>earables</v>
      </c>
      <c r="S683" s="9">
        <f t="shared" si="63"/>
        <v>42670.805601851855</v>
      </c>
      <c r="T683" s="9">
        <f t="shared" si="64"/>
        <v>42700.805601851855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5"/>
        <v>earables</v>
      </c>
      <c r="S684" s="9">
        <f t="shared" si="63"/>
        <v>42809.765300925923</v>
      </c>
      <c r="T684" s="9">
        <f t="shared" si="64"/>
        <v>42839.723634259266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5"/>
        <v>earables</v>
      </c>
      <c r="S685" s="9">
        <f t="shared" si="63"/>
        <v>42665.900046296301</v>
      </c>
      <c r="T685" s="9">
        <f t="shared" si="64"/>
        <v>42705.900046296301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5"/>
        <v>earables</v>
      </c>
      <c r="S686" s="9">
        <f t="shared" si="63"/>
        <v>41840.473275462966</v>
      </c>
      <c r="T686" s="9">
        <f t="shared" si="64"/>
        <v>41876.125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5"/>
        <v>earables</v>
      </c>
      <c r="S687" s="9">
        <f t="shared" si="63"/>
        <v>42002.866574074069</v>
      </c>
      <c r="T687" s="9">
        <f t="shared" si="64"/>
        <v>42047.866574074069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5"/>
        <v>earables</v>
      </c>
      <c r="S688" s="9">
        <f t="shared" si="63"/>
        <v>42220.673263888893</v>
      </c>
      <c r="T688" s="9">
        <f t="shared" si="64"/>
        <v>42250.673263888893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5"/>
        <v>earables</v>
      </c>
      <c r="S689" s="9">
        <f t="shared" si="63"/>
        <v>42742.750613425931</v>
      </c>
      <c r="T689" s="9">
        <f t="shared" si="64"/>
        <v>42802.750613425931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5"/>
        <v>earables</v>
      </c>
      <c r="S690" s="9">
        <f t="shared" si="63"/>
        <v>42293.104780092588</v>
      </c>
      <c r="T690" s="9">
        <f t="shared" si="64"/>
        <v>42323.104780092588</v>
      </c>
    </row>
    <row r="691" spans="1:20" ht="57.6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5"/>
        <v>earables</v>
      </c>
      <c r="S691" s="9">
        <f t="shared" si="63"/>
        <v>42706.66778935185</v>
      </c>
      <c r="T691" s="9">
        <f t="shared" si="64"/>
        <v>42743.207638888889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5"/>
        <v>earables</v>
      </c>
      <c r="S692" s="9">
        <f t="shared" si="63"/>
        <v>42610.634733796294</v>
      </c>
      <c r="T692" s="9">
        <f t="shared" si="64"/>
        <v>42653.25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5"/>
        <v>earables</v>
      </c>
      <c r="S693" s="9">
        <f t="shared" si="63"/>
        <v>42189.028310185182</v>
      </c>
      <c r="T693" s="9">
        <f t="shared" si="64"/>
        <v>42217.028310185182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5"/>
        <v>earables</v>
      </c>
      <c r="S694" s="9">
        <f t="shared" si="63"/>
        <v>42727.37572916667</v>
      </c>
      <c r="T694" s="9">
        <f t="shared" si="64"/>
        <v>42757.37572916667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5"/>
        <v>earables</v>
      </c>
      <c r="S695" s="9">
        <f t="shared" si="63"/>
        <v>42125.808182870373</v>
      </c>
      <c r="T695" s="9">
        <f t="shared" si="64"/>
        <v>42155.808182870373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5"/>
        <v>earables</v>
      </c>
      <c r="S696" s="9">
        <f t="shared" si="63"/>
        <v>42768.663877314815</v>
      </c>
      <c r="T696" s="9">
        <f t="shared" si="64"/>
        <v>42798.663877314815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5"/>
        <v>earables</v>
      </c>
      <c r="S697" s="9">
        <f t="shared" si="63"/>
        <v>41944.521064814813</v>
      </c>
      <c r="T697" s="9">
        <f t="shared" si="64"/>
        <v>41974.521064814813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5"/>
        <v>earables</v>
      </c>
      <c r="S698" s="9">
        <f t="shared" si="63"/>
        <v>41846.927106481482</v>
      </c>
      <c r="T698" s="9">
        <f t="shared" si="64"/>
        <v>41876.927106481482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5"/>
        <v>earables</v>
      </c>
      <c r="S699" s="9">
        <f t="shared" si="63"/>
        <v>42419.523020833338</v>
      </c>
      <c r="T699" s="9">
        <f t="shared" si="64"/>
        <v>42434.523020833338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5"/>
        <v>earables</v>
      </c>
      <c r="S700" s="9">
        <f t="shared" si="63"/>
        <v>41897.931076388886</v>
      </c>
      <c r="T700" s="9">
        <f t="shared" si="64"/>
        <v>41931.083333333336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5"/>
        <v>earables</v>
      </c>
      <c r="S701" s="9">
        <f t="shared" si="63"/>
        <v>41594.485509259262</v>
      </c>
      <c r="T701" s="9">
        <f t="shared" si="64"/>
        <v>41631.666666666664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5"/>
        <v>earables</v>
      </c>
      <c r="S702" s="9">
        <f t="shared" si="63"/>
        <v>42746.688437500001</v>
      </c>
      <c r="T702" s="9">
        <f t="shared" si="64"/>
        <v>42776.688437500001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5"/>
        <v>earables</v>
      </c>
      <c r="S703" s="9">
        <f t="shared" si="63"/>
        <v>41844.662962962961</v>
      </c>
      <c r="T703" s="9">
        <f t="shared" si="64"/>
        <v>41874.662962962961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5"/>
        <v>earables</v>
      </c>
      <c r="S704" s="9">
        <f t="shared" si="63"/>
        <v>42699.726701388892</v>
      </c>
      <c r="T704" s="9">
        <f t="shared" si="64"/>
        <v>42729.768368055549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5"/>
        <v>earables</v>
      </c>
      <c r="S705" s="9">
        <f t="shared" si="63"/>
        <v>42742.950798611113</v>
      </c>
      <c r="T705" s="9">
        <f t="shared" si="64"/>
        <v>42797.98055555555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5"/>
        <v>earables</v>
      </c>
      <c r="S706" s="9">
        <f t="shared" si="63"/>
        <v>42757.192916666667</v>
      </c>
      <c r="T706" s="9">
        <f t="shared" si="64"/>
        <v>42817.192916666667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</f>
        <v>9.7699999999999992E-3</v>
      </c>
      <c r="P707">
        <f t="shared" ref="P707:P770" si="67">E707/L707</f>
        <v>195.4</v>
      </c>
      <c r="Q707" t="str">
        <f t="shared" ref="Q707:Q770" si="68">LEFT(N:N,(FIND("/",N707))-1)</f>
        <v>technology</v>
      </c>
      <c r="R707" t="str">
        <f t="shared" si="65"/>
        <v>earables</v>
      </c>
      <c r="S707" s="9">
        <f t="shared" ref="S707:S770" si="69">(((J707/60)/60)/24)+DATE(1970,2,1)</f>
        <v>42757.491643518515</v>
      </c>
      <c r="T707" s="9">
        <f t="shared" ref="T707:T770" si="70">(((I707/60)/60)/24)+DATE(1970,2,1)</f>
        <v>42787.491643518515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5"/>
        <v>earables</v>
      </c>
      <c r="S708" s="9">
        <f t="shared" si="69"/>
        <v>42707.995173611111</v>
      </c>
      <c r="T708" s="9">
        <f t="shared" si="70"/>
        <v>42749.777083333334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ref="R709:R772" si="71">RIGHT(N:N,(FIND("/",N709))-3)</f>
        <v>earables</v>
      </c>
      <c r="S709" s="9">
        <f t="shared" si="69"/>
        <v>42727.663506944446</v>
      </c>
      <c r="T709" s="9">
        <f t="shared" si="70"/>
        <v>42767.663506944446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71"/>
        <v>earables</v>
      </c>
      <c r="S710" s="9">
        <f t="shared" si="69"/>
        <v>41866.581018518518</v>
      </c>
      <c r="T710" s="9">
        <f t="shared" si="70"/>
        <v>41926.581018518518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71"/>
        <v>earables</v>
      </c>
      <c r="S711" s="9">
        <f t="shared" si="69"/>
        <v>41979.041192129633</v>
      </c>
      <c r="T711" s="9">
        <f t="shared" si="70"/>
        <v>42009.041192129633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71"/>
        <v>earables</v>
      </c>
      <c r="S712" s="9">
        <f t="shared" si="69"/>
        <v>41868.984976851854</v>
      </c>
      <c r="T712" s="9">
        <f t="shared" si="70"/>
        <v>41902.030555555553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71"/>
        <v>earables</v>
      </c>
      <c r="S713" s="9">
        <f t="shared" si="69"/>
        <v>42709.459120370375</v>
      </c>
      <c r="T713" s="9">
        <f t="shared" si="70"/>
        <v>42749.500787037032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71"/>
        <v>earables</v>
      </c>
      <c r="S714" s="9">
        <f t="shared" si="69"/>
        <v>42415.680925925932</v>
      </c>
      <c r="T714" s="9">
        <f t="shared" si="70"/>
        <v>42445.680925925932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71"/>
        <v>earables</v>
      </c>
      <c r="S715" s="9">
        <f t="shared" si="69"/>
        <v>42527.529305555552</v>
      </c>
      <c r="T715" s="9">
        <f t="shared" si="70"/>
        <v>42557.529305555552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71"/>
        <v>earables</v>
      </c>
      <c r="S716" s="9">
        <f t="shared" si="69"/>
        <v>42765.787986111114</v>
      </c>
      <c r="T716" s="9">
        <f t="shared" si="70"/>
        <v>42825.787986111114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71"/>
        <v>earables</v>
      </c>
      <c r="S717" s="9">
        <f t="shared" si="69"/>
        <v>42304.090740740736</v>
      </c>
      <c r="T717" s="9">
        <f t="shared" si="70"/>
        <v>42344.132407407407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71"/>
        <v>earables</v>
      </c>
      <c r="S718" s="9">
        <f t="shared" si="69"/>
        <v>41971.658645833333</v>
      </c>
      <c r="T718" s="9">
        <f t="shared" si="70"/>
        <v>42005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71"/>
        <v>earables</v>
      </c>
      <c r="S719" s="9">
        <f t="shared" si="69"/>
        <v>41888.854189814818</v>
      </c>
      <c r="T719" s="9">
        <f t="shared" si="70"/>
        <v>41918.854189814818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71"/>
        <v>earables</v>
      </c>
      <c r="S720" s="9">
        <f t="shared" si="69"/>
        <v>42783.845451388886</v>
      </c>
      <c r="T720" s="9">
        <f t="shared" si="70"/>
        <v>42815.249305555553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71"/>
        <v>earables</v>
      </c>
      <c r="S721" s="9">
        <f t="shared" si="69"/>
        <v>42440.040231481486</v>
      </c>
      <c r="T721" s="9">
        <f t="shared" si="70"/>
        <v>42454.040231481486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71"/>
        <v>nfiction</v>
      </c>
      <c r="S722" s="9">
        <f t="shared" si="69"/>
        <v>40940.649201388893</v>
      </c>
      <c r="T722" s="9">
        <f t="shared" si="70"/>
        <v>40968.649201388893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71"/>
        <v>nfiction</v>
      </c>
      <c r="S723" s="9">
        <f t="shared" si="69"/>
        <v>41838.571840277778</v>
      </c>
      <c r="T723" s="9">
        <f t="shared" si="70"/>
        <v>41883.571840277778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71"/>
        <v>nfiction</v>
      </c>
      <c r="S724" s="9">
        <f t="shared" si="69"/>
        <v>41008.805300925924</v>
      </c>
      <c r="T724" s="9">
        <f t="shared" si="70"/>
        <v>41038.76363425926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71"/>
        <v>nfiction</v>
      </c>
      <c r="S725" s="9">
        <f t="shared" si="69"/>
        <v>42215.816539351858</v>
      </c>
      <c r="T725" s="9">
        <f t="shared" si="70"/>
        <v>42246.165972222225</v>
      </c>
    </row>
    <row r="726" spans="1:20" ht="57.6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71"/>
        <v>nfiction</v>
      </c>
      <c r="S726" s="9">
        <f t="shared" si="69"/>
        <v>40725.638460648144</v>
      </c>
      <c r="T726" s="9">
        <f t="shared" si="70"/>
        <v>40755.638460648144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71"/>
        <v>nfiction</v>
      </c>
      <c r="S727" s="9">
        <f t="shared" si="69"/>
        <v>42352.626296296294</v>
      </c>
      <c r="T727" s="9">
        <f t="shared" si="70"/>
        <v>42382.626296296294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71"/>
        <v>nfiction</v>
      </c>
      <c r="S728" s="9">
        <f t="shared" si="69"/>
        <v>41377.042673611111</v>
      </c>
      <c r="T728" s="9">
        <f t="shared" si="70"/>
        <v>41407.042673611111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71"/>
        <v>nfiction</v>
      </c>
      <c r="S729" s="9">
        <f t="shared" si="69"/>
        <v>41278.020243055551</v>
      </c>
      <c r="T729" s="9">
        <f t="shared" si="70"/>
        <v>41319.888888888891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71"/>
        <v>nfiction</v>
      </c>
      <c r="S730" s="9">
        <f t="shared" si="69"/>
        <v>40762.837465277778</v>
      </c>
      <c r="T730" s="9">
        <f t="shared" si="70"/>
        <v>40807.837465277778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71"/>
        <v>nfiction</v>
      </c>
      <c r="S731" s="9">
        <f t="shared" si="69"/>
        <v>41142.185891203706</v>
      </c>
      <c r="T731" s="9">
        <f t="shared" si="70"/>
        <v>41202.185891203706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71"/>
        <v>nfiction</v>
      </c>
      <c r="S732" s="9">
        <f t="shared" si="69"/>
        <v>40885.745266203703</v>
      </c>
      <c r="T732" s="9">
        <f t="shared" si="70"/>
        <v>40915.745266203703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71"/>
        <v>nfiction</v>
      </c>
      <c r="S733" s="9">
        <f t="shared" si="69"/>
        <v>40910.795682870368</v>
      </c>
      <c r="T733" s="9">
        <f t="shared" si="70"/>
        <v>40961.25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71"/>
        <v>nfiction</v>
      </c>
      <c r="S734" s="9">
        <f t="shared" si="69"/>
        <v>41517.424317129626</v>
      </c>
      <c r="T734" s="9">
        <f t="shared" si="70"/>
        <v>41577.424317129626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71"/>
        <v>nfiction</v>
      </c>
      <c r="S735" s="9">
        <f t="shared" si="69"/>
        <v>41629.420046296298</v>
      </c>
      <c r="T735" s="9">
        <f t="shared" si="70"/>
        <v>41659.420046296298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71"/>
        <v>nfiction</v>
      </c>
      <c r="S736" s="9">
        <f t="shared" si="69"/>
        <v>42133.164583333331</v>
      </c>
      <c r="T736" s="9">
        <f t="shared" si="70"/>
        <v>42164.208333333328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71"/>
        <v>nfiction</v>
      </c>
      <c r="S737" s="9">
        <f t="shared" si="69"/>
        <v>41977.029467592591</v>
      </c>
      <c r="T737" s="9">
        <f t="shared" si="70"/>
        <v>42008.027083333334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71"/>
        <v>nfiction</v>
      </c>
      <c r="S738" s="9">
        <f t="shared" si="69"/>
        <v>41610.734259259261</v>
      </c>
      <c r="T738" s="9">
        <f t="shared" si="70"/>
        <v>41630.207638888889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71"/>
        <v>nfiction</v>
      </c>
      <c r="S739" s="9">
        <f t="shared" si="69"/>
        <v>41698.275312500002</v>
      </c>
      <c r="T739" s="9">
        <f t="shared" si="70"/>
        <v>41715.833333333336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71"/>
        <v>nfiction</v>
      </c>
      <c r="S740" s="9">
        <f t="shared" si="69"/>
        <v>41974.604097222218</v>
      </c>
      <c r="T740" s="9">
        <f t="shared" si="70"/>
        <v>42005.207638888889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71"/>
        <v>nfiction</v>
      </c>
      <c r="S741" s="9">
        <f t="shared" si="69"/>
        <v>41860.502650462964</v>
      </c>
      <c r="T741" s="9">
        <f t="shared" si="70"/>
        <v>41893.502650462964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71"/>
        <v>nfiction</v>
      </c>
      <c r="S742" s="9">
        <f t="shared" si="69"/>
        <v>42193.146782407406</v>
      </c>
      <c r="T742" s="9">
        <f t="shared" si="70"/>
        <v>42207.146782407406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71"/>
        <v>nfiction</v>
      </c>
      <c r="S743" s="9">
        <f t="shared" si="69"/>
        <v>41432.648217592592</v>
      </c>
      <c r="T743" s="9">
        <f t="shared" si="70"/>
        <v>41467.648217592592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71"/>
        <v>nfiction</v>
      </c>
      <c r="S744" s="9">
        <f t="shared" si="69"/>
        <v>41720.917962962965</v>
      </c>
      <c r="T744" s="9">
        <f t="shared" si="70"/>
        <v>41750.876296296294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71"/>
        <v>nfiction</v>
      </c>
      <c r="S745" s="9">
        <f t="shared" si="69"/>
        <v>41021.709317129629</v>
      </c>
      <c r="T745" s="9">
        <f t="shared" si="70"/>
        <v>41046.875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71"/>
        <v>nfiction</v>
      </c>
      <c r="S746" s="9">
        <f t="shared" si="69"/>
        <v>41257.95721064815</v>
      </c>
      <c r="T746" s="9">
        <f t="shared" si="70"/>
        <v>41287.95721064815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71"/>
        <v>nfiction</v>
      </c>
      <c r="S747" s="9">
        <f t="shared" si="69"/>
        <v>41398.572280092594</v>
      </c>
      <c r="T747" s="9">
        <f t="shared" si="70"/>
        <v>41428.572280092594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71"/>
        <v>nfiction</v>
      </c>
      <c r="S748" s="9">
        <f t="shared" si="69"/>
        <v>41188.042928240742</v>
      </c>
      <c r="T748" s="9">
        <f t="shared" si="70"/>
        <v>41206.165972222225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71"/>
        <v>nfiction</v>
      </c>
      <c r="S749" s="9">
        <f t="shared" si="69"/>
        <v>42019.548831018517</v>
      </c>
      <c r="T749" s="9">
        <f t="shared" si="70"/>
        <v>42050.454166666663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71"/>
        <v>nfiction</v>
      </c>
      <c r="S750" s="9">
        <f t="shared" si="69"/>
        <v>41862.846828703703</v>
      </c>
      <c r="T750" s="9">
        <f t="shared" si="70"/>
        <v>41892.846828703703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71"/>
        <v>nfiction</v>
      </c>
      <c r="S751" s="9">
        <f t="shared" si="69"/>
        <v>42764.94131944445</v>
      </c>
      <c r="T751" s="9">
        <f t="shared" si="70"/>
        <v>42794.94131944445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71"/>
        <v>nfiction</v>
      </c>
      <c r="S752" s="9">
        <f t="shared" si="69"/>
        <v>41330.878148148149</v>
      </c>
      <c r="T752" s="9">
        <f t="shared" si="70"/>
        <v>41360.878148148149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71"/>
        <v>nfiction</v>
      </c>
      <c r="S753" s="9">
        <f t="shared" si="69"/>
        <v>40744.630497685182</v>
      </c>
      <c r="T753" s="9">
        <f t="shared" si="70"/>
        <v>40790.630497685182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71"/>
        <v>nfiction</v>
      </c>
      <c r="S754" s="9">
        <f t="shared" si="69"/>
        <v>42670.421493055561</v>
      </c>
      <c r="T754" s="9">
        <f t="shared" si="70"/>
        <v>42690.458333333328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71"/>
        <v>nfiction</v>
      </c>
      <c r="S755" s="9">
        <f t="shared" si="69"/>
        <v>42050.590173611112</v>
      </c>
      <c r="T755" s="9">
        <f t="shared" si="70"/>
        <v>42080.590173611112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71"/>
        <v>nfiction</v>
      </c>
      <c r="S756" s="9">
        <f t="shared" si="69"/>
        <v>41280.749085648145</v>
      </c>
      <c r="T756" s="9">
        <f t="shared" si="70"/>
        <v>41310.749085648145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71"/>
        <v>nfiction</v>
      </c>
      <c r="S757" s="9">
        <f t="shared" si="69"/>
        <v>41414.605057870373</v>
      </c>
      <c r="T757" s="9">
        <f t="shared" si="70"/>
        <v>41445.02847222222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71"/>
        <v>nfiction</v>
      </c>
      <c r="S758" s="9">
        <f t="shared" si="69"/>
        <v>40621.766886574071</v>
      </c>
      <c r="T758" s="9">
        <f t="shared" si="70"/>
        <v>40682.725219907406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71"/>
        <v>nfiction</v>
      </c>
      <c r="S759" s="9">
        <f t="shared" si="69"/>
        <v>41266.054560185185</v>
      </c>
      <c r="T759" s="9">
        <f t="shared" si="70"/>
        <v>41280.054560185185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71"/>
        <v>nfiction</v>
      </c>
      <c r="S760" s="9">
        <f t="shared" si="69"/>
        <v>40460.836435185185</v>
      </c>
      <c r="T760" s="9">
        <f t="shared" si="70"/>
        <v>40490.836435185185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71"/>
        <v>nfiction</v>
      </c>
      <c r="S761" s="9">
        <f t="shared" si="69"/>
        <v>41820.330312500002</v>
      </c>
      <c r="T761" s="9">
        <f t="shared" si="70"/>
        <v>41860.330312500002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71"/>
        <v>/fiction</v>
      </c>
      <c r="S762" s="9">
        <f t="shared" si="69"/>
        <v>42701.764039351852</v>
      </c>
      <c r="T762" s="9">
        <f t="shared" si="70"/>
        <v>42731.805706018517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71"/>
        <v>/fiction</v>
      </c>
      <c r="S763" s="9">
        <f t="shared" si="69"/>
        <v>41673.751458333332</v>
      </c>
      <c r="T763" s="9">
        <f t="shared" si="70"/>
        <v>41703.751458333332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71"/>
        <v>/fiction</v>
      </c>
      <c r="S764" s="9">
        <f t="shared" si="69"/>
        <v>42721.858449074076</v>
      </c>
      <c r="T764" s="9">
        <f t="shared" si="70"/>
        <v>42739.25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71"/>
        <v>/fiction</v>
      </c>
      <c r="S765" s="9">
        <f t="shared" si="69"/>
        <v>41502.446851851848</v>
      </c>
      <c r="T765" s="9">
        <f t="shared" si="70"/>
        <v>41532.446851851848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71"/>
        <v>/fiction</v>
      </c>
      <c r="S766" s="9">
        <f t="shared" si="69"/>
        <v>42258.173159722224</v>
      </c>
      <c r="T766" s="9">
        <f t="shared" si="70"/>
        <v>42288.173159722224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71"/>
        <v>/fiction</v>
      </c>
      <c r="S767" s="9">
        <f t="shared" si="69"/>
        <v>41932.542638888888</v>
      </c>
      <c r="T767" s="9">
        <f t="shared" si="70"/>
        <v>41962.542638888888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71"/>
        <v>/fiction</v>
      </c>
      <c r="S768" s="9">
        <f t="shared" si="69"/>
        <v>42052.783368055556</v>
      </c>
      <c r="T768" s="9">
        <f t="shared" si="70"/>
        <v>42082.783368055556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71"/>
        <v>/fiction</v>
      </c>
      <c r="S769" s="9">
        <f t="shared" si="69"/>
        <v>42146.143634259264</v>
      </c>
      <c r="T769" s="9">
        <f t="shared" si="70"/>
        <v>42176.143634259264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71"/>
        <v>/fiction</v>
      </c>
      <c r="S770" s="9">
        <f t="shared" si="69"/>
        <v>41625.207060185188</v>
      </c>
      <c r="T770" s="9">
        <f t="shared" si="70"/>
        <v>41655.207060185188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</f>
        <v>0.41399999999999998</v>
      </c>
      <c r="P771">
        <f t="shared" ref="P771:P834" si="73">E771/L771</f>
        <v>31.846153846153847</v>
      </c>
      <c r="Q771" t="str">
        <f t="shared" ref="Q771:Q834" si="74">LEFT(N:N,(FIND("/",N771))-1)</f>
        <v>publishing</v>
      </c>
      <c r="R771" t="str">
        <f t="shared" si="71"/>
        <v>/fiction</v>
      </c>
      <c r="S771" s="9">
        <f t="shared" ref="S771:S834" si="75">(((J771/60)/60)/24)+DATE(1970,2,1)</f>
        <v>41635.996458333335</v>
      </c>
      <c r="T771" s="9">
        <f t="shared" ref="T771:T834" si="76">(((I771/60)/60)/24)+DATE(1970,2,1)</f>
        <v>41665.996458333335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1"/>
        <v>/fiction</v>
      </c>
      <c r="S772" s="9">
        <f t="shared" si="75"/>
        <v>41320.999641203707</v>
      </c>
      <c r="T772" s="9">
        <f t="shared" si="76"/>
        <v>41360.999641203707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ref="R773:R836" si="77">RIGHT(N:N,(FIND("/",N773))-3)</f>
        <v>/fiction</v>
      </c>
      <c r="S773" s="9">
        <f t="shared" si="75"/>
        <v>42380.824097222227</v>
      </c>
      <c r="T773" s="9">
        <f t="shared" si="76"/>
        <v>42430.824097222227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7"/>
        <v>/fiction</v>
      </c>
      <c r="S774" s="9">
        <f t="shared" si="75"/>
        <v>40099.056932870371</v>
      </c>
      <c r="T774" s="9">
        <f t="shared" si="76"/>
        <v>40149.165972222225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7"/>
        <v>/fiction</v>
      </c>
      <c r="S775" s="9">
        <f t="shared" si="75"/>
        <v>42131.735937499994</v>
      </c>
      <c r="T775" s="9">
        <f t="shared" si="76"/>
        <v>42165.959027777775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7"/>
        <v>/fiction</v>
      </c>
      <c r="S776" s="9">
        <f t="shared" si="75"/>
        <v>41694.780300925922</v>
      </c>
      <c r="T776" s="9">
        <f t="shared" si="76"/>
        <v>41724.780300925922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7"/>
        <v>/fiction</v>
      </c>
      <c r="S777" s="9">
        <f t="shared" si="75"/>
        <v>40894.060127314813</v>
      </c>
      <c r="T777" s="9">
        <f t="shared" si="76"/>
        <v>40924.060127314813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7"/>
        <v>/fiction</v>
      </c>
      <c r="S778" s="9">
        <f t="shared" si="75"/>
        <v>42281.685706018514</v>
      </c>
      <c r="T778" s="9">
        <f t="shared" si="76"/>
        <v>42319.208333333328</v>
      </c>
    </row>
    <row r="779" spans="1:20" ht="57.6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7"/>
        <v>/fiction</v>
      </c>
      <c r="S779" s="9">
        <f t="shared" si="75"/>
        <v>41487.981215277774</v>
      </c>
      <c r="T779" s="9">
        <f t="shared" si="76"/>
        <v>41517.981215277774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7"/>
        <v>/fiction</v>
      </c>
      <c r="S780" s="9">
        <f t="shared" si="75"/>
        <v>41760.702314814815</v>
      </c>
      <c r="T780" s="9">
        <f t="shared" si="76"/>
        <v>41790.702314814815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7"/>
        <v>/fiction</v>
      </c>
      <c r="S781" s="9">
        <f t="shared" si="75"/>
        <v>40467.68408564815</v>
      </c>
      <c r="T781" s="9">
        <f t="shared" si="76"/>
        <v>40497.166666666664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7"/>
        <v>ock</v>
      </c>
      <c r="S782" s="9">
        <f t="shared" si="75"/>
        <v>40667.673900462964</v>
      </c>
      <c r="T782" s="9">
        <f t="shared" si="76"/>
        <v>40697.673900462964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7"/>
        <v>ock</v>
      </c>
      <c r="S783" s="9">
        <f t="shared" si="75"/>
        <v>41434.000856481485</v>
      </c>
      <c r="T783" s="9">
        <f t="shared" si="76"/>
        <v>41464.000856481485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7"/>
        <v>ock</v>
      </c>
      <c r="S784" s="9">
        <f t="shared" si="75"/>
        <v>41147.758125</v>
      </c>
      <c r="T784" s="9">
        <f t="shared" si="76"/>
        <v>41177.758125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7"/>
        <v>ock</v>
      </c>
      <c r="S785" s="9">
        <f t="shared" si="75"/>
        <v>41018.773715277777</v>
      </c>
      <c r="T785" s="9">
        <f t="shared" si="76"/>
        <v>41057.916666666664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7"/>
        <v>ock</v>
      </c>
      <c r="S786" s="9">
        <f t="shared" si="75"/>
        <v>41706.149525462963</v>
      </c>
      <c r="T786" s="9">
        <f t="shared" si="76"/>
        <v>41746.107858796298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7"/>
        <v>ock</v>
      </c>
      <c r="S787" s="9">
        <f t="shared" si="75"/>
        <v>41334.593923611108</v>
      </c>
      <c r="T787" s="9">
        <f t="shared" si="76"/>
        <v>41364.593923611108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7"/>
        <v>ock</v>
      </c>
      <c r="S788" s="9">
        <f t="shared" si="75"/>
        <v>41014.055949074071</v>
      </c>
      <c r="T788" s="9">
        <f t="shared" si="76"/>
        <v>41071.657638888886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7"/>
        <v>ock</v>
      </c>
      <c r="S789" s="9">
        <f t="shared" si="75"/>
        <v>41580.627615740741</v>
      </c>
      <c r="T789" s="9">
        <f t="shared" si="76"/>
        <v>41610.627615740741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7"/>
        <v>ock</v>
      </c>
      <c r="S790" s="9">
        <f t="shared" si="75"/>
        <v>41090.006805555553</v>
      </c>
      <c r="T790" s="9">
        <f t="shared" si="76"/>
        <v>41128.165972222225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7"/>
        <v>ock</v>
      </c>
      <c r="S791" s="9">
        <f t="shared" si="75"/>
        <v>41308.186111111114</v>
      </c>
      <c r="T791" s="9">
        <f t="shared" si="76"/>
        <v>41326.332638888889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7"/>
        <v>ock</v>
      </c>
      <c r="S792" s="9">
        <f t="shared" si="75"/>
        <v>41307.047905092593</v>
      </c>
      <c r="T792" s="9">
        <f t="shared" si="76"/>
        <v>41337.047905092593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7"/>
        <v>ock</v>
      </c>
      <c r="S793" s="9">
        <f t="shared" si="75"/>
        <v>41588.780624999999</v>
      </c>
      <c r="T793" s="9">
        <f t="shared" si="76"/>
        <v>41622.249305555553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7"/>
        <v>ock</v>
      </c>
      <c r="S794" s="9">
        <f t="shared" si="75"/>
        <v>41586.873645833337</v>
      </c>
      <c r="T794" s="9">
        <f t="shared" si="76"/>
        <v>41616.915312500001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7"/>
        <v>ock</v>
      </c>
      <c r="S795" s="9">
        <f t="shared" si="75"/>
        <v>41473.741249999999</v>
      </c>
      <c r="T795" s="9">
        <f t="shared" si="76"/>
        <v>41489.207638888889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7"/>
        <v>ock</v>
      </c>
      <c r="S796" s="9">
        <f t="shared" si="75"/>
        <v>40767.115011574075</v>
      </c>
      <c r="T796" s="9">
        <f t="shared" si="76"/>
        <v>40822.712500000001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7"/>
        <v>ock</v>
      </c>
      <c r="S797" s="9">
        <f t="shared" si="75"/>
        <v>40994.613032407404</v>
      </c>
      <c r="T797" s="9">
        <f t="shared" si="76"/>
        <v>41037.207638888889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7"/>
        <v>ock</v>
      </c>
      <c r="S798" s="9">
        <f t="shared" si="75"/>
        <v>41533.882928240739</v>
      </c>
      <c r="T798" s="9">
        <f t="shared" si="76"/>
        <v>41563.881944444445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7"/>
        <v>ock</v>
      </c>
      <c r="S799" s="9">
        <f t="shared" si="75"/>
        <v>41027.994074074071</v>
      </c>
      <c r="T799" s="9">
        <f t="shared" si="76"/>
        <v>41059.166666666664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7"/>
        <v>ock</v>
      </c>
      <c r="S800" s="9">
        <f t="shared" si="75"/>
        <v>41913.590127314819</v>
      </c>
      <c r="T800" s="9">
        <f t="shared" si="76"/>
        <v>41943.590127314819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7"/>
        <v>ock</v>
      </c>
      <c r="S801" s="9">
        <f t="shared" si="75"/>
        <v>41027.667199074072</v>
      </c>
      <c r="T801" s="9">
        <f t="shared" si="76"/>
        <v>41057.667199074072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7"/>
        <v>ock</v>
      </c>
      <c r="S802" s="9">
        <f t="shared" si="75"/>
        <v>41894.433495370373</v>
      </c>
      <c r="T802" s="9">
        <f t="shared" si="76"/>
        <v>41924.433495370373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7"/>
        <v>ock</v>
      </c>
      <c r="S803" s="9">
        <f t="shared" si="75"/>
        <v>40726.795370370368</v>
      </c>
      <c r="T803" s="9">
        <f t="shared" si="76"/>
        <v>40756.795370370368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7"/>
        <v>ock</v>
      </c>
      <c r="S804" s="9">
        <f t="shared" si="75"/>
        <v>41154.022268518522</v>
      </c>
      <c r="T804" s="9">
        <f t="shared" si="76"/>
        <v>41200.170138888891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7"/>
        <v>ock</v>
      </c>
      <c r="S805" s="9">
        <f t="shared" si="75"/>
        <v>40696.949976851851</v>
      </c>
      <c r="T805" s="9">
        <f t="shared" si="76"/>
        <v>40723.041666666664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7"/>
        <v>ock</v>
      </c>
      <c r="S806" s="9">
        <f t="shared" si="75"/>
        <v>40761.105625000004</v>
      </c>
      <c r="T806" s="9">
        <f t="shared" si="76"/>
        <v>40778.165972222225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7"/>
        <v>ock</v>
      </c>
      <c r="S807" s="9">
        <f t="shared" si="75"/>
        <v>40721.823055555556</v>
      </c>
      <c r="T807" s="9">
        <f t="shared" si="76"/>
        <v>40771.958333333336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7"/>
        <v>ock</v>
      </c>
      <c r="S808" s="9">
        <f t="shared" si="75"/>
        <v>40794.691423611112</v>
      </c>
      <c r="T808" s="9">
        <f t="shared" si="76"/>
        <v>40824.691423611112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7"/>
        <v>ock</v>
      </c>
      <c r="S809" s="9">
        <f t="shared" si="75"/>
        <v>42790.628599537042</v>
      </c>
      <c r="T809" s="9">
        <f t="shared" si="76"/>
        <v>42826.083333333328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7"/>
        <v>ock</v>
      </c>
      <c r="S810" s="9">
        <f t="shared" si="75"/>
        <v>41993.100532407407</v>
      </c>
      <c r="T810" s="9">
        <f t="shared" si="76"/>
        <v>42026.207638888889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7"/>
        <v>ock</v>
      </c>
      <c r="S811" s="9">
        <f t="shared" si="75"/>
        <v>41659.833680555559</v>
      </c>
      <c r="T811" s="9">
        <f t="shared" si="76"/>
        <v>41689.833680555559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7"/>
        <v>ock</v>
      </c>
      <c r="S812" s="9">
        <f t="shared" si="75"/>
        <v>41154.056273148148</v>
      </c>
      <c r="T812" s="9">
        <f t="shared" si="76"/>
        <v>41184.056273148148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7"/>
        <v>ock</v>
      </c>
      <c r="S813" s="9">
        <f t="shared" si="75"/>
        <v>41474.643541666665</v>
      </c>
      <c r="T813" s="9">
        <f t="shared" si="76"/>
        <v>41496.702777777777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7"/>
        <v>ock</v>
      </c>
      <c r="S814" s="9">
        <f t="shared" si="75"/>
        <v>41313.017962962964</v>
      </c>
      <c r="T814" s="9">
        <f t="shared" si="76"/>
        <v>41365.581944444442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7"/>
        <v>ock</v>
      </c>
      <c r="S815" s="9">
        <f t="shared" si="75"/>
        <v>41111.960243055553</v>
      </c>
      <c r="T815" s="9">
        <f t="shared" si="76"/>
        <v>41141.960243055553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7"/>
        <v>ock</v>
      </c>
      <c r="S816" s="9">
        <f t="shared" si="75"/>
        <v>40710.743067129632</v>
      </c>
      <c r="T816" s="9">
        <f t="shared" si="76"/>
        <v>40725.75277777778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7"/>
        <v>ock</v>
      </c>
      <c r="S817" s="9">
        <f t="shared" si="75"/>
        <v>41945.917858796296</v>
      </c>
      <c r="T817" s="9">
        <f t="shared" si="76"/>
        <v>41975.917858796296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7"/>
        <v>ock</v>
      </c>
      <c r="S818" s="9">
        <f t="shared" si="75"/>
        <v>41372.870868055557</v>
      </c>
      <c r="T818" s="9">
        <f t="shared" si="76"/>
        <v>41404.270833333336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7"/>
        <v>ock</v>
      </c>
      <c r="S819" s="9">
        <f t="shared" si="75"/>
        <v>40956.599664351852</v>
      </c>
      <c r="T819" s="9">
        <f t="shared" si="76"/>
        <v>41010.207638888889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7"/>
        <v>ock</v>
      </c>
      <c r="S820" s="9">
        <f t="shared" si="75"/>
        <v>41151.882881944446</v>
      </c>
      <c r="T820" s="9">
        <f t="shared" si="76"/>
        <v>41159.709027777775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7"/>
        <v>ock</v>
      </c>
      <c r="S821" s="9">
        <f t="shared" si="75"/>
        <v>41650.998310185183</v>
      </c>
      <c r="T821" s="9">
        <f t="shared" si="76"/>
        <v>41660.197222222225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7"/>
        <v>ock</v>
      </c>
      <c r="S822" s="9">
        <f t="shared" si="75"/>
        <v>41799.841921296298</v>
      </c>
      <c r="T822" s="9">
        <f t="shared" si="76"/>
        <v>41830.208333333336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7"/>
        <v>ock</v>
      </c>
      <c r="S823" s="9">
        <f t="shared" si="75"/>
        <v>42124.922048611115</v>
      </c>
      <c r="T823" s="9">
        <f t="shared" si="76"/>
        <v>42159.167361111111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7"/>
        <v>ock</v>
      </c>
      <c r="S824" s="9">
        <f t="shared" si="75"/>
        <v>41188.947337962964</v>
      </c>
      <c r="T824" s="9">
        <f t="shared" si="76"/>
        <v>41218.947337962964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7"/>
        <v>ock</v>
      </c>
      <c r="S825" s="9">
        <f t="shared" si="75"/>
        <v>42086.972824074073</v>
      </c>
      <c r="T825" s="9">
        <f t="shared" si="76"/>
        <v>42116.931157407409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7"/>
        <v>ock</v>
      </c>
      <c r="S826" s="9">
        <f t="shared" si="75"/>
        <v>40281.242106481484</v>
      </c>
      <c r="T826" s="9">
        <f t="shared" si="76"/>
        <v>40317.290972222225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7"/>
        <v>ock</v>
      </c>
      <c r="S827" s="9">
        <f t="shared" si="75"/>
        <v>41217.306527777779</v>
      </c>
      <c r="T827" s="9">
        <f t="shared" si="76"/>
        <v>41242.306527777779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7"/>
        <v>ock</v>
      </c>
      <c r="S828" s="9">
        <f t="shared" si="75"/>
        <v>41004.038541666669</v>
      </c>
      <c r="T828" s="9">
        <f t="shared" si="76"/>
        <v>41024.996874999997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7"/>
        <v>ock</v>
      </c>
      <c r="S829" s="9">
        <f t="shared" si="75"/>
        <v>40958.473460648151</v>
      </c>
      <c r="T829" s="9">
        <f t="shared" si="76"/>
        <v>40984.825694444444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7"/>
        <v>ock</v>
      </c>
      <c r="S830" s="9">
        <f t="shared" si="75"/>
        <v>41104.050717592596</v>
      </c>
      <c r="T830" s="9">
        <f t="shared" si="76"/>
        <v>41116.683333333334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7"/>
        <v>ock</v>
      </c>
      <c r="S831" s="9">
        <f t="shared" si="75"/>
        <v>42535.801388888889</v>
      </c>
      <c r="T831" s="9">
        <f t="shared" si="76"/>
        <v>42595.801388888889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7"/>
        <v>ock</v>
      </c>
      <c r="S832" s="9">
        <f t="shared" si="75"/>
        <v>41356.525752314818</v>
      </c>
      <c r="T832" s="9">
        <f t="shared" si="76"/>
        <v>41386.484085648146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7"/>
        <v>ock</v>
      </c>
      <c r="S833" s="9">
        <f t="shared" si="75"/>
        <v>41027.646921296298</v>
      </c>
      <c r="T833" s="9">
        <f t="shared" si="76"/>
        <v>41057.646921296298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7"/>
        <v>ock</v>
      </c>
      <c r="S834" s="9">
        <f t="shared" si="75"/>
        <v>40900.675173611111</v>
      </c>
      <c r="T834" s="9">
        <f t="shared" si="76"/>
        <v>40960.342361111114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</f>
        <v>1.0166666666666666</v>
      </c>
      <c r="P835">
        <f t="shared" ref="P835:P898" si="79">E835/L835</f>
        <v>148.78048780487805</v>
      </c>
      <c r="Q835" t="str">
        <f t="shared" ref="Q835:Q898" si="80">LEFT(N:N,(FIND("/",N835))-1)</f>
        <v>music</v>
      </c>
      <c r="R835" t="str">
        <f t="shared" si="77"/>
        <v>ock</v>
      </c>
      <c r="S835" s="9">
        <f t="shared" ref="S835:S898" si="81">(((J835/60)/60)/24)+DATE(1970,2,1)</f>
        <v>41749.878182870372</v>
      </c>
      <c r="T835" s="9">
        <f t="shared" ref="T835:T898" si="82">(((I835/60)/60)/24)+DATE(1970,2,1)</f>
        <v>41779.878182870372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77"/>
        <v>ock</v>
      </c>
      <c r="S836" s="9">
        <f t="shared" si="81"/>
        <v>41453.822824074072</v>
      </c>
      <c r="T836" s="9">
        <f t="shared" si="82"/>
        <v>41487.165972222225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ref="R837:R900" si="83">RIGHT(N:N,(FIND("/",N837))-3)</f>
        <v>ock</v>
      </c>
      <c r="S837" s="9">
        <f t="shared" si="81"/>
        <v>41036.45784722222</v>
      </c>
      <c r="T837" s="9">
        <f t="shared" si="82"/>
        <v>41079.125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3"/>
        <v>ock</v>
      </c>
      <c r="S838" s="9">
        <f t="shared" si="81"/>
        <v>41555.056921296295</v>
      </c>
      <c r="T838" s="9">
        <f t="shared" si="82"/>
        <v>41585.056921296295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3"/>
        <v>ock</v>
      </c>
      <c r="S839" s="9">
        <f t="shared" si="81"/>
        <v>41761.998402777775</v>
      </c>
      <c r="T839" s="9">
        <f t="shared" si="82"/>
        <v>41791.998402777775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3"/>
        <v>ock</v>
      </c>
      <c r="S840" s="9">
        <f t="shared" si="81"/>
        <v>40926.897974537038</v>
      </c>
      <c r="T840" s="9">
        <f t="shared" si="82"/>
        <v>40956.897974537038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3"/>
        <v>ock</v>
      </c>
      <c r="S841" s="9">
        <f t="shared" si="81"/>
        <v>41175.763379629629</v>
      </c>
      <c r="T841" s="9">
        <f t="shared" si="82"/>
        <v>41205.763379629629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3"/>
        <v>tal</v>
      </c>
      <c r="S842" s="9">
        <f t="shared" si="81"/>
        <v>42638.226701388892</v>
      </c>
      <c r="T842" s="9">
        <f t="shared" si="82"/>
        <v>42668.226701388892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3"/>
        <v>tal</v>
      </c>
      <c r="S843" s="9">
        <f t="shared" si="81"/>
        <v>41954.838692129626</v>
      </c>
      <c r="T843" s="9">
        <f t="shared" si="82"/>
        <v>41984.88035879629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3"/>
        <v>tal</v>
      </c>
      <c r="S844" s="9">
        <f t="shared" si="81"/>
        <v>41557.592395833337</v>
      </c>
      <c r="T844" s="9">
        <f t="shared" si="82"/>
        <v>41592.165972222225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3"/>
        <v>tal</v>
      </c>
      <c r="S845" s="9">
        <f t="shared" si="81"/>
        <v>42726.257870370369</v>
      </c>
      <c r="T845" s="9">
        <f t="shared" si="82"/>
        <v>42743.333333333328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3"/>
        <v>tal</v>
      </c>
      <c r="S846" s="9">
        <f t="shared" si="81"/>
        <v>41936.684629629628</v>
      </c>
      <c r="T846" s="9">
        <f t="shared" si="82"/>
        <v>41975.207638888889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3"/>
        <v>tal</v>
      </c>
      <c r="S847" s="9">
        <f t="shared" si="81"/>
        <v>42609.205972222218</v>
      </c>
      <c r="T847" s="9">
        <f t="shared" si="82"/>
        <v>42649.165972222225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3"/>
        <v>tal</v>
      </c>
      <c r="S848" s="9">
        <f t="shared" si="81"/>
        <v>41725.391840277778</v>
      </c>
      <c r="T848" s="9">
        <f t="shared" si="82"/>
        <v>41739.583333333336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3"/>
        <v>tal</v>
      </c>
      <c r="S849" s="9">
        <f t="shared" si="81"/>
        <v>42196.79833333334</v>
      </c>
      <c r="T849" s="9">
        <f t="shared" si="82"/>
        <v>42226.79833333334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3"/>
        <v>tal</v>
      </c>
      <c r="S850" s="9">
        <f t="shared" si="81"/>
        <v>42109.792048611111</v>
      </c>
      <c r="T850" s="9">
        <f t="shared" si="82"/>
        <v>42139.792048611111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3"/>
        <v>tal</v>
      </c>
      <c r="S851" s="9">
        <f t="shared" si="81"/>
        <v>42082.148888888885</v>
      </c>
      <c r="T851" s="9">
        <f t="shared" si="82"/>
        <v>42110.107222222221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3"/>
        <v>tal</v>
      </c>
      <c r="S852" s="9">
        <f t="shared" si="81"/>
        <v>42483.827743055561</v>
      </c>
      <c r="T852" s="9">
        <f t="shared" si="82"/>
        <v>42516.207638888889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3"/>
        <v>tal</v>
      </c>
      <c r="S853" s="9">
        <f t="shared" si="81"/>
        <v>42553.880243055552</v>
      </c>
      <c r="T853" s="9">
        <f t="shared" si="82"/>
        <v>42613.822916666672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3"/>
        <v>tal</v>
      </c>
      <c r="S854" s="9">
        <f t="shared" si="81"/>
        <v>42687.805497685185</v>
      </c>
      <c r="T854" s="9">
        <f t="shared" si="82"/>
        <v>42698.875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3"/>
        <v>tal</v>
      </c>
      <c r="S855" s="9">
        <f t="shared" si="81"/>
        <v>42052.832280092596</v>
      </c>
      <c r="T855" s="9">
        <f t="shared" si="82"/>
        <v>42082.832280092596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3"/>
        <v>tal</v>
      </c>
      <c r="S856" s="9">
        <f t="shared" si="81"/>
        <v>42733.212337962963</v>
      </c>
      <c r="T856" s="9">
        <f t="shared" si="82"/>
        <v>42763.212337962963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3"/>
        <v>tal</v>
      </c>
      <c r="S857" s="9">
        <f t="shared" si="81"/>
        <v>42576.125196759262</v>
      </c>
      <c r="T857" s="9">
        <f t="shared" si="82"/>
        <v>42606.125196759262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3"/>
        <v>tal</v>
      </c>
      <c r="S858" s="9">
        <f t="shared" si="81"/>
        <v>42640.311990740738</v>
      </c>
      <c r="T858" s="9">
        <f t="shared" si="82"/>
        <v>42699.791666666672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3"/>
        <v>tal</v>
      </c>
      <c r="S859" s="9">
        <f t="shared" si="81"/>
        <v>42322.581377314811</v>
      </c>
      <c r="T859" s="9">
        <f t="shared" si="82"/>
        <v>42364.623043981483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3"/>
        <v>tal</v>
      </c>
      <c r="S860" s="9">
        <f t="shared" si="81"/>
        <v>42110.745578703703</v>
      </c>
      <c r="T860" s="9">
        <f t="shared" si="82"/>
        <v>42140.957638888889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3"/>
        <v>tal</v>
      </c>
      <c r="S861" s="9">
        <f t="shared" si="81"/>
        <v>42159.820231481484</v>
      </c>
      <c r="T861" s="9">
        <f t="shared" si="82"/>
        <v>42190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3"/>
        <v>azz</v>
      </c>
      <c r="S862" s="9">
        <f t="shared" si="81"/>
        <v>41601.482789351852</v>
      </c>
      <c r="T862" s="9">
        <f t="shared" si="82"/>
        <v>41631.524456018517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3"/>
        <v>azz</v>
      </c>
      <c r="S863" s="9">
        <f t="shared" si="81"/>
        <v>42630.965324074074</v>
      </c>
      <c r="T863" s="9">
        <f t="shared" si="82"/>
        <v>42660.965324074074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3"/>
        <v>azz</v>
      </c>
      <c r="S864" s="9">
        <f t="shared" si="81"/>
        <v>41590.5549537037</v>
      </c>
      <c r="T864" s="9">
        <f t="shared" si="82"/>
        <v>41620.596620370372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3"/>
        <v>azz</v>
      </c>
      <c r="S865" s="9">
        <f t="shared" si="81"/>
        <v>40952.117662037039</v>
      </c>
      <c r="T865" s="9">
        <f t="shared" si="82"/>
        <v>40982.117662037039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3"/>
        <v>azz</v>
      </c>
      <c r="S866" s="9">
        <f t="shared" si="81"/>
        <v>41572.106921296298</v>
      </c>
      <c r="T866" s="9">
        <f t="shared" si="82"/>
        <v>41594.415972222225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3"/>
        <v>azz</v>
      </c>
      <c r="S867" s="9">
        <f t="shared" si="81"/>
        <v>41261.77311342593</v>
      </c>
      <c r="T867" s="9">
        <f t="shared" si="82"/>
        <v>41321.77311342593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3"/>
        <v>azz</v>
      </c>
      <c r="S868" s="9">
        <f t="shared" si="81"/>
        <v>42056.637939814813</v>
      </c>
      <c r="T868" s="9">
        <f t="shared" si="82"/>
        <v>42094.631944444445</v>
      </c>
    </row>
    <row r="869" spans="1:20" ht="57.6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3"/>
        <v>azz</v>
      </c>
      <c r="S869" s="9">
        <f t="shared" si="81"/>
        <v>40119.105393518519</v>
      </c>
      <c r="T869" s="9">
        <f t="shared" si="82"/>
        <v>40179.207638888889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3"/>
        <v>azz</v>
      </c>
      <c r="S870" s="9">
        <f t="shared" si="81"/>
        <v>41647.027754629627</v>
      </c>
      <c r="T870" s="9">
        <f t="shared" si="82"/>
        <v>41677.027754629627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3"/>
        <v>azz</v>
      </c>
      <c r="S871" s="9">
        <f t="shared" si="81"/>
        <v>41373.845567129632</v>
      </c>
      <c r="T871" s="9">
        <f t="shared" si="82"/>
        <v>41403.803900462961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3"/>
        <v>azz</v>
      </c>
      <c r="S872" s="9">
        <f t="shared" si="81"/>
        <v>41519.022256944445</v>
      </c>
      <c r="T872" s="9">
        <f t="shared" si="82"/>
        <v>41549.022256944445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3"/>
        <v>azz</v>
      </c>
      <c r="S873" s="9">
        <f t="shared" si="81"/>
        <v>41608.561284722222</v>
      </c>
      <c r="T873" s="9">
        <f t="shared" si="82"/>
        <v>41638.602951388886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3"/>
        <v>azz</v>
      </c>
      <c r="S874" s="9">
        <f t="shared" si="81"/>
        <v>40598.825543981482</v>
      </c>
      <c r="T874" s="9">
        <f t="shared" si="82"/>
        <v>40643.825543981482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3"/>
        <v>azz</v>
      </c>
      <c r="S875" s="9">
        <f t="shared" si="81"/>
        <v>41215.167129629634</v>
      </c>
      <c r="T875" s="9">
        <f t="shared" si="82"/>
        <v>41255.208796296298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3"/>
        <v>azz</v>
      </c>
      <c r="S876" s="9">
        <f t="shared" si="81"/>
        <v>41399.583726851852</v>
      </c>
      <c r="T876" s="9">
        <f t="shared" si="82"/>
        <v>41429.583726851852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3"/>
        <v>azz</v>
      </c>
      <c r="S877" s="9">
        <f t="shared" si="81"/>
        <v>42279.723738425921</v>
      </c>
      <c r="T877" s="9">
        <f t="shared" si="82"/>
        <v>42299.723738425921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3"/>
        <v>azz</v>
      </c>
      <c r="S878" s="9">
        <f t="shared" si="81"/>
        <v>41307.496840277774</v>
      </c>
      <c r="T878" s="9">
        <f t="shared" si="82"/>
        <v>41340.496840277774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3"/>
        <v>azz</v>
      </c>
      <c r="S879" s="9">
        <f t="shared" si="81"/>
        <v>41628.788888888892</v>
      </c>
      <c r="T879" s="9">
        <f t="shared" si="82"/>
        <v>41658.788888888892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3"/>
        <v>azz</v>
      </c>
      <c r="S880" s="9">
        <f t="shared" si="81"/>
        <v>40536.232916666668</v>
      </c>
      <c r="T880" s="9">
        <f t="shared" si="82"/>
        <v>40566.232916666668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3"/>
        <v>azz</v>
      </c>
      <c r="S881" s="9">
        <f t="shared" si="81"/>
        <v>41068.829918981479</v>
      </c>
      <c r="T881" s="9">
        <f t="shared" si="82"/>
        <v>41089.829918981479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3"/>
        <v>ock</v>
      </c>
      <c r="S882" s="9">
        <f t="shared" si="81"/>
        <v>41210.32104166667</v>
      </c>
      <c r="T882" s="9">
        <f t="shared" si="82"/>
        <v>41243.32104166667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3"/>
        <v>ock</v>
      </c>
      <c r="S883" s="9">
        <f t="shared" si="81"/>
        <v>40908.25099537037</v>
      </c>
      <c r="T883" s="9">
        <f t="shared" si="82"/>
        <v>40953.25099537037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3"/>
        <v>ock</v>
      </c>
      <c r="S884" s="9">
        <f t="shared" si="81"/>
        <v>40790.860532407409</v>
      </c>
      <c r="T884" s="9">
        <f t="shared" si="82"/>
        <v>40823.860532407409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3"/>
        <v>ock</v>
      </c>
      <c r="S885" s="9">
        <f t="shared" si="81"/>
        <v>42402.935590277775</v>
      </c>
      <c r="T885" s="9">
        <f t="shared" si="82"/>
        <v>42462.935590277775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3"/>
        <v>ock</v>
      </c>
      <c r="S886" s="9">
        <f t="shared" si="81"/>
        <v>41012.802615740737</v>
      </c>
      <c r="T886" s="9">
        <f t="shared" si="82"/>
        <v>41072.104861111111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3"/>
        <v>ock</v>
      </c>
      <c r="S887" s="9">
        <f t="shared" si="81"/>
        <v>42744.941099537042</v>
      </c>
      <c r="T887" s="9">
        <f t="shared" si="82"/>
        <v>42765.941099537042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3"/>
        <v>ock</v>
      </c>
      <c r="S888" s="9">
        <f t="shared" si="81"/>
        <v>42634.870520833334</v>
      </c>
      <c r="T888" s="9">
        <f t="shared" si="82"/>
        <v>42659.870520833334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3"/>
        <v>ock</v>
      </c>
      <c r="S889" s="9">
        <f t="shared" si="81"/>
        <v>41057.958969907406</v>
      </c>
      <c r="T889" s="9">
        <f t="shared" si="82"/>
        <v>41087.958969907406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3"/>
        <v>ock</v>
      </c>
      <c r="S890" s="9">
        <f t="shared" si="81"/>
        <v>40782.753298611111</v>
      </c>
      <c r="T890" s="9">
        <f t="shared" si="82"/>
        <v>40818.25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3"/>
        <v>ock</v>
      </c>
      <c r="S891" s="9">
        <f t="shared" si="81"/>
        <v>41918.784062500003</v>
      </c>
      <c r="T891" s="9">
        <f t="shared" si="82"/>
        <v>41948.784062500003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3"/>
        <v>ock</v>
      </c>
      <c r="S892" s="9">
        <f t="shared" si="81"/>
        <v>41600.698831018519</v>
      </c>
      <c r="T892" s="9">
        <f t="shared" si="82"/>
        <v>41630.740497685183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3"/>
        <v>ock</v>
      </c>
      <c r="S893" s="9">
        <f t="shared" si="81"/>
        <v>41873.031597222223</v>
      </c>
      <c r="T893" s="9">
        <f t="shared" si="82"/>
        <v>41903.031597222223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3"/>
        <v>ock</v>
      </c>
      <c r="S894" s="9">
        <f t="shared" si="81"/>
        <v>40335.20003472222</v>
      </c>
      <c r="T894" s="9">
        <f t="shared" si="82"/>
        <v>40422.166666666664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3"/>
        <v>ock</v>
      </c>
      <c r="S895" s="9">
        <f t="shared" si="81"/>
        <v>42096.897719907407</v>
      </c>
      <c r="T895" s="9">
        <f t="shared" si="82"/>
        <v>42126.856053240743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3"/>
        <v>ock</v>
      </c>
      <c r="S896" s="9">
        <f t="shared" si="81"/>
        <v>42527.981597222228</v>
      </c>
      <c r="T896" s="9">
        <f t="shared" si="82"/>
        <v>42557.981597222228</v>
      </c>
    </row>
    <row r="897" spans="1:20" ht="57.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3"/>
        <v>ock</v>
      </c>
      <c r="S897" s="9">
        <f t="shared" si="81"/>
        <v>40462.127650462964</v>
      </c>
      <c r="T897" s="9">
        <f t="shared" si="82"/>
        <v>40507.127650462964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3"/>
        <v>ock</v>
      </c>
      <c r="S898" s="9">
        <f t="shared" si="81"/>
        <v>42249.872986111113</v>
      </c>
      <c r="T898" s="9">
        <f t="shared" si="82"/>
        <v>42275.166666666672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</f>
        <v>0</v>
      </c>
      <c r="P899" t="e">
        <f t="shared" ref="P899:P962" si="85">E899/L899</f>
        <v>#DIV/0!</v>
      </c>
      <c r="Q899" t="str">
        <f t="shared" ref="Q899:Q962" si="86">LEFT(N:N,(FIND("/",N899))-1)</f>
        <v>music</v>
      </c>
      <c r="R899" t="str">
        <f t="shared" si="83"/>
        <v>ock</v>
      </c>
      <c r="S899" s="9">
        <f t="shared" ref="S899:S962" si="87">(((J899/60)/60)/24)+DATE(1970,2,1)</f>
        <v>41242.688750000001</v>
      </c>
      <c r="T899" s="9">
        <f t="shared" ref="T899:T962" si="88">(((I899/60)/60)/24)+DATE(1970,2,1)</f>
        <v>41272.730416666665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3"/>
        <v>ock</v>
      </c>
      <c r="S900" s="9">
        <f t="shared" si="87"/>
        <v>40909.758217592593</v>
      </c>
      <c r="T900" s="9">
        <f t="shared" si="88"/>
        <v>40954.758217592593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ref="R901:R964" si="89">RIGHT(N:N,(FIND("/",N901))-3)</f>
        <v>ock</v>
      </c>
      <c r="S901" s="9">
        <f t="shared" si="87"/>
        <v>40677.099097222221</v>
      </c>
      <c r="T901" s="9">
        <f t="shared" si="88"/>
        <v>40722.099097222221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9"/>
        <v>azz</v>
      </c>
      <c r="S902" s="9">
        <f t="shared" si="87"/>
        <v>42460.84956018519</v>
      </c>
      <c r="T902" s="9">
        <f t="shared" si="88"/>
        <v>42490.807893518519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9"/>
        <v>azz</v>
      </c>
      <c r="S903" s="9">
        <f t="shared" si="87"/>
        <v>40322.81150462963</v>
      </c>
      <c r="T903" s="9">
        <f t="shared" si="88"/>
        <v>40368.799305555556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9"/>
        <v>azz</v>
      </c>
      <c r="S904" s="9">
        <f t="shared" si="87"/>
        <v>41860.965532407405</v>
      </c>
      <c r="T904" s="9">
        <f t="shared" si="88"/>
        <v>41912.645833333336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9"/>
        <v>azz</v>
      </c>
      <c r="S905" s="9">
        <f t="shared" si="87"/>
        <v>41180.796064814815</v>
      </c>
      <c r="T905" s="9">
        <f t="shared" si="88"/>
        <v>41206.100694444445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9"/>
        <v>azz</v>
      </c>
      <c r="S906" s="9">
        <f t="shared" si="87"/>
        <v>42373.080289351856</v>
      </c>
      <c r="T906" s="9">
        <f t="shared" si="88"/>
        <v>42403.080289351856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9"/>
        <v>azz</v>
      </c>
      <c r="S907" s="9">
        <f t="shared" si="87"/>
        <v>40538.239884259259</v>
      </c>
      <c r="T907" s="9">
        <f t="shared" si="88"/>
        <v>40598.239884259259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9"/>
        <v>azz</v>
      </c>
      <c r="S908" s="9">
        <f t="shared" si="87"/>
        <v>41712.189699074072</v>
      </c>
      <c r="T908" s="9">
        <f t="shared" si="88"/>
        <v>41742.148032407407</v>
      </c>
    </row>
    <row r="909" spans="1:20" ht="43.2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9"/>
        <v>azz</v>
      </c>
      <c r="S909" s="9">
        <f t="shared" si="87"/>
        <v>40798.192395833335</v>
      </c>
      <c r="T909" s="9">
        <f t="shared" si="88"/>
        <v>40828.192395833335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9"/>
        <v>azz</v>
      </c>
      <c r="S910" s="9">
        <f t="shared" si="87"/>
        <v>40371.801562499997</v>
      </c>
      <c r="T910" s="9">
        <f t="shared" si="88"/>
        <v>40417.207638888889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9"/>
        <v>azz</v>
      </c>
      <c r="S911" s="9">
        <f t="shared" si="87"/>
        <v>41112.69027777778</v>
      </c>
      <c r="T911" s="9">
        <f t="shared" si="88"/>
        <v>41144.166666666664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9"/>
        <v>azz</v>
      </c>
      <c r="S912" s="9">
        <f t="shared" si="87"/>
        <v>42768.545358796298</v>
      </c>
      <c r="T912" s="9">
        <f t="shared" si="88"/>
        <v>42828.545358796298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9"/>
        <v>azz</v>
      </c>
      <c r="S913" s="9">
        <f t="shared" si="87"/>
        <v>41673.005150462966</v>
      </c>
      <c r="T913" s="9">
        <f t="shared" si="88"/>
        <v>41694.005150462966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9"/>
        <v>azz</v>
      </c>
      <c r="S914" s="9">
        <f t="shared" si="87"/>
        <v>41225.109340277777</v>
      </c>
      <c r="T914" s="9">
        <f t="shared" si="88"/>
        <v>41285.151006944441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9"/>
        <v>azz</v>
      </c>
      <c r="S915" s="9">
        <f t="shared" si="87"/>
        <v>41035.139108796298</v>
      </c>
      <c r="T915" s="9">
        <f t="shared" si="88"/>
        <v>41065.139108796298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9"/>
        <v>azz</v>
      </c>
      <c r="S916" s="9">
        <f t="shared" si="87"/>
        <v>41147.763275462967</v>
      </c>
      <c r="T916" s="9">
        <f t="shared" si="88"/>
        <v>41177.763275462967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9"/>
        <v>azz</v>
      </c>
      <c r="S917" s="9">
        <f t="shared" si="87"/>
        <v>40968.679560185185</v>
      </c>
      <c r="T917" s="9">
        <f t="shared" si="88"/>
        <v>41000.207638888889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9"/>
        <v>azz</v>
      </c>
      <c r="S918" s="9">
        <f t="shared" si="87"/>
        <v>40465.853402777779</v>
      </c>
      <c r="T918" s="9">
        <f t="shared" si="88"/>
        <v>40504.208333333336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9"/>
        <v>azz</v>
      </c>
      <c r="S919" s="9">
        <f t="shared" si="87"/>
        <v>41833.94363425926</v>
      </c>
      <c r="T919" s="9">
        <f t="shared" si="88"/>
        <v>41865.104166666664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9"/>
        <v>azz</v>
      </c>
      <c r="S920" s="9">
        <f t="shared" si="87"/>
        <v>41975.916215277779</v>
      </c>
      <c r="T920" s="9">
        <f t="shared" si="88"/>
        <v>42005.957881944443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9"/>
        <v>azz</v>
      </c>
      <c r="S921" s="9">
        <f t="shared" si="87"/>
        <v>41258.641724537039</v>
      </c>
      <c r="T921" s="9">
        <f t="shared" si="88"/>
        <v>41293.641724537039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9"/>
        <v>azz</v>
      </c>
      <c r="S922" s="9">
        <f t="shared" si="87"/>
        <v>41593.67155092593</v>
      </c>
      <c r="T922" s="9">
        <f t="shared" si="88"/>
        <v>41623.713217592594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9"/>
        <v>azz</v>
      </c>
      <c r="S923" s="9">
        <f t="shared" si="87"/>
        <v>40878.171018518515</v>
      </c>
      <c r="T923" s="9">
        <f t="shared" si="88"/>
        <v>40920.212685185186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9"/>
        <v>azz</v>
      </c>
      <c r="S924" s="9">
        <f t="shared" si="87"/>
        <v>41909.530011574076</v>
      </c>
      <c r="T924" s="9">
        <f t="shared" si="88"/>
        <v>41944.530011574076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9"/>
        <v>azz</v>
      </c>
      <c r="S925" s="9">
        <f t="shared" si="87"/>
        <v>41965.959756944445</v>
      </c>
      <c r="T925" s="9">
        <f t="shared" si="88"/>
        <v>41996.001423611116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9"/>
        <v>azz</v>
      </c>
      <c r="S926" s="9">
        <f t="shared" si="87"/>
        <v>41319.942928240744</v>
      </c>
      <c r="T926" s="9">
        <f t="shared" si="88"/>
        <v>41349.942928240744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9"/>
        <v>azz</v>
      </c>
      <c r="S927" s="9">
        <f t="shared" si="87"/>
        <v>41606.880914351852</v>
      </c>
      <c r="T927" s="9">
        <f t="shared" si="88"/>
        <v>41636.922581018516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9"/>
        <v>azz</v>
      </c>
      <c r="S928" s="9">
        <f t="shared" si="87"/>
        <v>40369.02002314815</v>
      </c>
      <c r="T928" s="9">
        <f t="shared" si="88"/>
        <v>40398.944444444445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9"/>
        <v>azz</v>
      </c>
      <c r="S929" s="9">
        <f t="shared" si="87"/>
        <v>41044.822858796295</v>
      </c>
      <c r="T929" s="9">
        <f t="shared" si="88"/>
        <v>41074.822858796295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9"/>
        <v>azz</v>
      </c>
      <c r="S930" s="9">
        <f t="shared" si="87"/>
        <v>41211.86241898148</v>
      </c>
      <c r="T930" s="9">
        <f t="shared" si="88"/>
        <v>41262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9"/>
        <v>azz</v>
      </c>
      <c r="S931" s="9">
        <f t="shared" si="87"/>
        <v>41009.238067129627</v>
      </c>
      <c r="T931" s="9">
        <f t="shared" si="88"/>
        <v>41039.196400462963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9"/>
        <v>azz</v>
      </c>
      <c r="S932" s="9">
        <f t="shared" si="87"/>
        <v>40343.915578703702</v>
      </c>
      <c r="T932" s="9">
        <f t="shared" si="88"/>
        <v>40385.897222222222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9"/>
        <v>azz</v>
      </c>
      <c r="S933" s="9">
        <f t="shared" si="87"/>
        <v>41711.359976851854</v>
      </c>
      <c r="T933" s="9">
        <f t="shared" si="88"/>
        <v>41745.916666666664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9"/>
        <v>azz</v>
      </c>
      <c r="S934" s="9">
        <f t="shared" si="87"/>
        <v>41341.969270833331</v>
      </c>
      <c r="T934" s="9">
        <f t="shared" si="88"/>
        <v>41386.927604166667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9"/>
        <v>azz</v>
      </c>
      <c r="S935" s="9">
        <f t="shared" si="87"/>
        <v>41742.169085648151</v>
      </c>
      <c r="T935" s="9">
        <f t="shared" si="88"/>
        <v>41802.169085648151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9"/>
        <v>azz</v>
      </c>
      <c r="S936" s="9">
        <f t="shared" si="87"/>
        <v>41764.737083333333</v>
      </c>
      <c r="T936" s="9">
        <f t="shared" si="88"/>
        <v>41794.25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9"/>
        <v>azz</v>
      </c>
      <c r="S937" s="9">
        <f t="shared" si="87"/>
        <v>42399.333668981482</v>
      </c>
      <c r="T937" s="9">
        <f t="shared" si="88"/>
        <v>42429.333668981482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9"/>
        <v>azz</v>
      </c>
      <c r="S938" s="9">
        <f t="shared" si="87"/>
        <v>40914.024178240739</v>
      </c>
      <c r="T938" s="9">
        <f t="shared" si="88"/>
        <v>40957.833333333336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9"/>
        <v>azz</v>
      </c>
      <c r="S939" s="9">
        <f t="shared" si="87"/>
        <v>41582.798113425924</v>
      </c>
      <c r="T939" s="9">
        <f t="shared" si="88"/>
        <v>41612.839780092596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9"/>
        <v>azz</v>
      </c>
      <c r="S940" s="9">
        <f t="shared" si="87"/>
        <v>41155.479722222226</v>
      </c>
      <c r="T940" s="9">
        <f t="shared" si="88"/>
        <v>41185.479722222226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9"/>
        <v>azz</v>
      </c>
      <c r="S941" s="9">
        <f t="shared" si="87"/>
        <v>41447.763171296298</v>
      </c>
      <c r="T941" s="9">
        <f t="shared" si="88"/>
        <v>41486.831944444442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9"/>
        <v>earables</v>
      </c>
      <c r="S942" s="9">
        <f t="shared" si="87"/>
        <v>42213.008402777778</v>
      </c>
      <c r="T942" s="9">
        <f t="shared" si="88"/>
        <v>42258.008402777778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9"/>
        <v>earables</v>
      </c>
      <c r="S943" s="9">
        <f t="shared" si="87"/>
        <v>42777.096585648149</v>
      </c>
      <c r="T943" s="9">
        <f t="shared" si="88"/>
        <v>42807.096585648149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9"/>
        <v>earables</v>
      </c>
      <c r="S944" s="9">
        <f t="shared" si="87"/>
        <v>42413.843287037031</v>
      </c>
      <c r="T944" s="9">
        <f t="shared" si="88"/>
        <v>42449.843287037031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9"/>
        <v>earables</v>
      </c>
      <c r="S945" s="9">
        <f t="shared" si="87"/>
        <v>42704.66788194445</v>
      </c>
      <c r="T945" s="9">
        <f t="shared" si="88"/>
        <v>42734.709548611107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9"/>
        <v>earables</v>
      </c>
      <c r="S946" s="9">
        <f t="shared" si="87"/>
        <v>42475.583912037036</v>
      </c>
      <c r="T946" s="9">
        <f t="shared" si="88"/>
        <v>42509.583333333328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9"/>
        <v>earables</v>
      </c>
      <c r="S947" s="9">
        <f t="shared" si="87"/>
        <v>42763.872986111113</v>
      </c>
      <c r="T947" s="9">
        <f t="shared" si="88"/>
        <v>42815.999305555553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9"/>
        <v>earables</v>
      </c>
      <c r="S948" s="9">
        <f t="shared" si="87"/>
        <v>42623.750555555554</v>
      </c>
      <c r="T948" s="9">
        <f t="shared" si="88"/>
        <v>42653.750555555554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9"/>
        <v>earables</v>
      </c>
      <c r="S949" s="9">
        <f t="shared" si="87"/>
        <v>42522.781319444446</v>
      </c>
      <c r="T949" s="9">
        <f t="shared" si="88"/>
        <v>42582.781319444446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9"/>
        <v>earables</v>
      </c>
      <c r="S950" s="9">
        <f t="shared" si="87"/>
        <v>42442.828287037039</v>
      </c>
      <c r="T950" s="9">
        <f t="shared" si="88"/>
        <v>42472.828287037039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9"/>
        <v>earables</v>
      </c>
      <c r="S951" s="9">
        <f t="shared" si="87"/>
        <v>42392.043703703705</v>
      </c>
      <c r="T951" s="9">
        <f t="shared" si="88"/>
        <v>42452.043703703705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9"/>
        <v>earables</v>
      </c>
      <c r="S952" s="9">
        <f t="shared" si="87"/>
        <v>42387.750706018516</v>
      </c>
      <c r="T952" s="9">
        <f t="shared" si="88"/>
        <v>42417.750706018516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9"/>
        <v>earables</v>
      </c>
      <c r="S953" s="9">
        <f t="shared" si="87"/>
        <v>42511.653611111105</v>
      </c>
      <c r="T953" s="9">
        <f t="shared" si="88"/>
        <v>42556.653611111105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9"/>
        <v>earables</v>
      </c>
      <c r="S954" s="9">
        <f t="shared" si="87"/>
        <v>42693.613564814819</v>
      </c>
      <c r="T954" s="9">
        <f t="shared" si="88"/>
        <v>42723.655231481483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9"/>
        <v>earables</v>
      </c>
      <c r="S955" s="9">
        <f t="shared" si="87"/>
        <v>42030.164340277777</v>
      </c>
      <c r="T955" s="9">
        <f t="shared" si="88"/>
        <v>42060.164340277777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9"/>
        <v>earables</v>
      </c>
      <c r="S956" s="9">
        <f t="shared" si="87"/>
        <v>42225.833784722221</v>
      </c>
      <c r="T956" s="9">
        <f t="shared" si="88"/>
        <v>42267.833784722221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9"/>
        <v>earables</v>
      </c>
      <c r="S957" s="9">
        <f t="shared" si="87"/>
        <v>42617.295138888891</v>
      </c>
      <c r="T957" s="9">
        <f t="shared" si="88"/>
        <v>42657.295138888891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9"/>
        <v>earables</v>
      </c>
      <c r="S958" s="9">
        <f t="shared" si="87"/>
        <v>42091.913877314815</v>
      </c>
      <c r="T958" s="9">
        <f t="shared" si="88"/>
        <v>42151.872210648144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9"/>
        <v>earables</v>
      </c>
      <c r="S959" s="9">
        <f t="shared" si="87"/>
        <v>42691.552465277782</v>
      </c>
      <c r="T959" s="9">
        <f t="shared" si="88"/>
        <v>42722.594131944439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9"/>
        <v>earables</v>
      </c>
      <c r="S960" s="9">
        <f t="shared" si="87"/>
        <v>42113.802812499998</v>
      </c>
      <c r="T960" s="9">
        <f t="shared" si="88"/>
        <v>42135.207638888889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9"/>
        <v>earables</v>
      </c>
      <c r="S961" s="9">
        <f t="shared" si="87"/>
        <v>42024.174363425926</v>
      </c>
      <c r="T961" s="9">
        <f t="shared" si="88"/>
        <v>42054.174363425926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9"/>
        <v>earables</v>
      </c>
      <c r="S962" s="9">
        <f t="shared" si="87"/>
        <v>42797.626793981486</v>
      </c>
      <c r="T962" s="9">
        <f t="shared" si="88"/>
        <v>42839.585127314815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</f>
        <v>0.42188421052631581</v>
      </c>
      <c r="P963">
        <f t="shared" ref="P963:P1026" si="91">E963/L963</f>
        <v>364.35454545454547</v>
      </c>
      <c r="Q963" t="str">
        <f t="shared" ref="Q963:Q1026" si="92">LEFT(N:N,(FIND("/",N963))-1)</f>
        <v>technology</v>
      </c>
      <c r="R963" t="str">
        <f t="shared" si="89"/>
        <v>earables</v>
      </c>
      <c r="S963" s="9">
        <f t="shared" ref="S963:S1026" si="93">(((J963/60)/60)/24)+DATE(1970,2,1)</f>
        <v>42771.693692129629</v>
      </c>
      <c r="T963" s="9">
        <f t="shared" ref="T963:T1026" si="94">(((I963/60)/60)/24)+DATE(1970,2,1)</f>
        <v>42817.791666666672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89"/>
        <v>earables</v>
      </c>
      <c r="S964" s="9">
        <f t="shared" si="93"/>
        <v>42404.712418981479</v>
      </c>
      <c r="T964" s="9">
        <f t="shared" si="94"/>
        <v>42442.712418981479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ref="R965:R1028" si="95">RIGHT(N:N,(FIND("/",N965))-3)</f>
        <v>earables</v>
      </c>
      <c r="S965" s="9">
        <f t="shared" si="93"/>
        <v>42656.635636574079</v>
      </c>
      <c r="T965" s="9">
        <f t="shared" si="94"/>
        <v>42691.635636574079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5"/>
        <v>earables</v>
      </c>
      <c r="S966" s="9">
        <f t="shared" si="93"/>
        <v>42239.628692129627</v>
      </c>
      <c r="T966" s="9">
        <f t="shared" si="94"/>
        <v>42279.628692129627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5"/>
        <v>earables</v>
      </c>
      <c r="S967" s="9">
        <f t="shared" si="93"/>
        <v>42668.016736111109</v>
      </c>
      <c r="T967" s="9">
        <f t="shared" si="94"/>
        <v>42700.165972222225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5"/>
        <v>earables</v>
      </c>
      <c r="S968" s="9">
        <f t="shared" si="93"/>
        <v>42650.635787037041</v>
      </c>
      <c r="T968" s="9">
        <f t="shared" si="94"/>
        <v>42680.635787037041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5"/>
        <v>earables</v>
      </c>
      <c r="S969" s="9">
        <f t="shared" si="93"/>
        <v>42453.254328703704</v>
      </c>
      <c r="T969" s="9">
        <f t="shared" si="94"/>
        <v>42513.21266203704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5"/>
        <v>earables</v>
      </c>
      <c r="S970" s="9">
        <f t="shared" si="93"/>
        <v>41867.847615740742</v>
      </c>
      <c r="T970" s="9">
        <f t="shared" si="94"/>
        <v>41897.847615740742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5"/>
        <v>earables</v>
      </c>
      <c r="S971" s="9">
        <f t="shared" si="93"/>
        <v>42773.30332175926</v>
      </c>
      <c r="T971" s="9">
        <f t="shared" si="94"/>
        <v>42806.30332175926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5"/>
        <v>earables</v>
      </c>
      <c r="S972" s="9">
        <f t="shared" si="93"/>
        <v>42752.220520833333</v>
      </c>
      <c r="T972" s="9">
        <f t="shared" si="94"/>
        <v>42789.207638888889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5"/>
        <v>earables</v>
      </c>
      <c r="S973" s="9">
        <f t="shared" si="93"/>
        <v>42142.709027777775</v>
      </c>
      <c r="T973" s="9">
        <f t="shared" si="94"/>
        <v>42187.709027777775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5"/>
        <v>earables</v>
      </c>
      <c r="S974" s="9">
        <f t="shared" si="93"/>
        <v>41887.865717592591</v>
      </c>
      <c r="T974" s="9">
        <f t="shared" si="94"/>
        <v>41917.290972222225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5"/>
        <v>earables</v>
      </c>
      <c r="S975" s="9">
        <f t="shared" si="93"/>
        <v>42288.014965277776</v>
      </c>
      <c r="T975" s="9">
        <f t="shared" si="94"/>
        <v>42348.056631944448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5"/>
        <v>earables</v>
      </c>
      <c r="S976" s="9">
        <f t="shared" si="93"/>
        <v>42455.749490740738</v>
      </c>
      <c r="T976" s="9">
        <f t="shared" si="94"/>
        <v>42485.707824074074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5"/>
        <v>earables</v>
      </c>
      <c r="S977" s="9">
        <f t="shared" si="93"/>
        <v>42520.696585648147</v>
      </c>
      <c r="T977" s="9">
        <f t="shared" si="94"/>
        <v>42580.696585648147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5"/>
        <v>earables</v>
      </c>
      <c r="S978" s="9">
        <f t="shared" si="93"/>
        <v>42216.058993055558</v>
      </c>
      <c r="T978" s="9">
        <f t="shared" si="94"/>
        <v>42261.058993055558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5"/>
        <v>earables</v>
      </c>
      <c r="S979" s="9">
        <f t="shared" si="93"/>
        <v>42422.942094907412</v>
      </c>
      <c r="T979" s="9">
        <f t="shared" si="94"/>
        <v>42452.942094907412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5"/>
        <v>earables</v>
      </c>
      <c r="S980" s="9">
        <f t="shared" si="93"/>
        <v>42426.309039351851</v>
      </c>
      <c r="T980" s="9">
        <f t="shared" si="94"/>
        <v>42456.309039351851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5"/>
        <v>earables</v>
      </c>
      <c r="S981" s="9">
        <f t="shared" si="93"/>
        <v>42537.416990740734</v>
      </c>
      <c r="T981" s="9">
        <f t="shared" si="94"/>
        <v>42572.790972222225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5"/>
        <v>earables</v>
      </c>
      <c r="S982" s="9">
        <f t="shared" si="93"/>
        <v>41959.904189814813</v>
      </c>
      <c r="T982" s="9">
        <f t="shared" si="94"/>
        <v>42004.945856481485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5"/>
        <v>earables</v>
      </c>
      <c r="S983" s="9">
        <f t="shared" si="93"/>
        <v>41861.947013888886</v>
      </c>
      <c r="T983" s="9">
        <f t="shared" si="94"/>
        <v>41891.947013888886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5"/>
        <v>earables</v>
      </c>
      <c r="S984" s="9">
        <f t="shared" si="93"/>
        <v>42646.753310185188</v>
      </c>
      <c r="T984" s="9">
        <f t="shared" si="94"/>
        <v>42676.753310185188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5"/>
        <v>earables</v>
      </c>
      <c r="S985" s="9">
        <f t="shared" si="93"/>
        <v>42605.667650462965</v>
      </c>
      <c r="T985" s="9">
        <f t="shared" si="94"/>
        <v>42636.870833333334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5"/>
        <v>earables</v>
      </c>
      <c r="S986" s="9">
        <f t="shared" si="93"/>
        <v>42092.11583333333</v>
      </c>
      <c r="T986" s="9">
        <f t="shared" si="94"/>
        <v>42122.074166666673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5"/>
        <v>earables</v>
      </c>
      <c r="S987" s="9">
        <f t="shared" si="93"/>
        <v>42370.967708333337</v>
      </c>
      <c r="T987" s="9">
        <f t="shared" si="94"/>
        <v>42400.958333333328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5"/>
        <v>earables</v>
      </c>
      <c r="S988" s="9">
        <f t="shared" si="93"/>
        <v>42355.767361111109</v>
      </c>
      <c r="T988" s="9">
        <f t="shared" si="94"/>
        <v>42410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5"/>
        <v>earables</v>
      </c>
      <c r="S989" s="9">
        <f t="shared" si="93"/>
        <v>41804.294560185182</v>
      </c>
      <c r="T989" s="9">
        <f t="shared" si="94"/>
        <v>41844.294560185182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5"/>
        <v>earables</v>
      </c>
      <c r="S990" s="9">
        <f t="shared" si="93"/>
        <v>42645.356770833328</v>
      </c>
      <c r="T990" s="9">
        <f t="shared" si="94"/>
        <v>42675.356770833328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5"/>
        <v>earables</v>
      </c>
      <c r="S991" s="9">
        <f t="shared" si="93"/>
        <v>42642.933969907404</v>
      </c>
      <c r="T991" s="9">
        <f t="shared" si="94"/>
        <v>42672.933969907404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5"/>
        <v>earables</v>
      </c>
      <c r="S992" s="9">
        <f t="shared" si="93"/>
        <v>41886.784305555557</v>
      </c>
      <c r="T992" s="9">
        <f t="shared" si="94"/>
        <v>41916.784305555557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5"/>
        <v>earables</v>
      </c>
      <c r="S993" s="9">
        <f t="shared" si="93"/>
        <v>42569.75680555556</v>
      </c>
      <c r="T993" s="9">
        <f t="shared" si="94"/>
        <v>42594.785416666666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5"/>
        <v>earables</v>
      </c>
      <c r="S994" s="9">
        <f t="shared" si="93"/>
        <v>42468.924988425926</v>
      </c>
      <c r="T994" s="9">
        <f t="shared" si="94"/>
        <v>42528.883321759262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5"/>
        <v>earables</v>
      </c>
      <c r="S995" s="9">
        <f t="shared" si="93"/>
        <v>42683.964907407411</v>
      </c>
      <c r="T995" s="9">
        <f t="shared" si="94"/>
        <v>42717.208333333328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5"/>
        <v>earables</v>
      </c>
      <c r="S996" s="9">
        <f t="shared" si="93"/>
        <v>41952.263078703705</v>
      </c>
      <c r="T996" s="9">
        <f t="shared" si="94"/>
        <v>42004.957638888889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5"/>
        <v>earables</v>
      </c>
      <c r="S997" s="9">
        <f t="shared" si="93"/>
        <v>41978.940740740742</v>
      </c>
      <c r="T997" s="9">
        <f t="shared" si="94"/>
        <v>42003.666666666672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5"/>
        <v>earables</v>
      </c>
      <c r="S998" s="9">
        <f t="shared" si="93"/>
        <v>41848.866435185184</v>
      </c>
      <c r="T998" s="9">
        <f t="shared" si="94"/>
        <v>41878.643750000003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5"/>
        <v>earables</v>
      </c>
      <c r="S999" s="9">
        <f t="shared" si="93"/>
        <v>41972.10297453704</v>
      </c>
      <c r="T999" s="9">
        <f t="shared" si="94"/>
        <v>42002.144641203704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5"/>
        <v>earables</v>
      </c>
      <c r="S1000" s="9">
        <f t="shared" si="93"/>
        <v>42313.168993055559</v>
      </c>
      <c r="T1000" s="9">
        <f t="shared" si="94"/>
        <v>42358.210659722223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5"/>
        <v>earables</v>
      </c>
      <c r="S1001" s="9">
        <f t="shared" si="93"/>
        <v>41957.29965277778</v>
      </c>
      <c r="T1001" s="9">
        <f t="shared" si="94"/>
        <v>41987.334722222222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5"/>
        <v>earables</v>
      </c>
      <c r="S1002" s="9">
        <f t="shared" si="93"/>
        <v>42780.059722222228</v>
      </c>
      <c r="T1002" s="9">
        <f t="shared" si="94"/>
        <v>42840.018055555556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5"/>
        <v>earables</v>
      </c>
      <c r="S1003" s="9">
        <f t="shared" si="93"/>
        <v>42751.720057870371</v>
      </c>
      <c r="T1003" s="9">
        <f t="shared" si="94"/>
        <v>42796.720057870371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5"/>
        <v>earables</v>
      </c>
      <c r="S1004" s="9">
        <f t="shared" si="93"/>
        <v>42356.684189814812</v>
      </c>
      <c r="T1004" s="9">
        <f t="shared" si="94"/>
        <v>42386.249305555553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5"/>
        <v>earables</v>
      </c>
      <c r="S1005" s="9">
        <f t="shared" si="93"/>
        <v>42811.709039351852</v>
      </c>
      <c r="T1005" s="9">
        <f t="shared" si="94"/>
        <v>42841.667372685188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5"/>
        <v>earables</v>
      </c>
      <c r="S1006" s="9">
        <f t="shared" si="93"/>
        <v>42419.708645833336</v>
      </c>
      <c r="T1006" s="9">
        <f t="shared" si="94"/>
        <v>42449.708645833336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5"/>
        <v>earables</v>
      </c>
      <c r="S1007" s="9">
        <f t="shared" si="93"/>
        <v>42307.624803240738</v>
      </c>
      <c r="T1007" s="9">
        <f t="shared" si="94"/>
        <v>42338.624803240738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5"/>
        <v>earables</v>
      </c>
      <c r="S1008" s="9">
        <f t="shared" si="93"/>
        <v>42008.040185185186</v>
      </c>
      <c r="T1008" s="9">
        <f t="shared" si="94"/>
        <v>42016.299305555556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5"/>
        <v>earables</v>
      </c>
      <c r="S1009" s="9">
        <f t="shared" si="93"/>
        <v>42707.583599537036</v>
      </c>
      <c r="T1009" s="9">
        <f t="shared" si="94"/>
        <v>42749.6252662037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5"/>
        <v>earables</v>
      </c>
      <c r="S1010" s="9">
        <f t="shared" si="93"/>
        <v>42733.809201388889</v>
      </c>
      <c r="T1010" s="9">
        <f t="shared" si="94"/>
        <v>42763.809201388889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5"/>
        <v>earables</v>
      </c>
      <c r="S1011" s="9">
        <f t="shared" si="93"/>
        <v>42541.604699074072</v>
      </c>
      <c r="T1011" s="9">
        <f t="shared" si="94"/>
        <v>42571.604699074072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5"/>
        <v>earables</v>
      </c>
      <c r="S1012" s="9">
        <f t="shared" si="93"/>
        <v>42592.829421296294</v>
      </c>
      <c r="T1012" s="9">
        <f t="shared" si="94"/>
        <v>42649.124305555553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5"/>
        <v>earables</v>
      </c>
      <c r="S1013" s="9">
        <f t="shared" si="93"/>
        <v>41977.898090277777</v>
      </c>
      <c r="T1013" s="9">
        <f t="shared" si="94"/>
        <v>42022.898090277777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5"/>
        <v>earables</v>
      </c>
      <c r="S1014" s="9">
        <f t="shared" si="93"/>
        <v>42745.440416666665</v>
      </c>
      <c r="T1014" s="9">
        <f t="shared" si="94"/>
        <v>42790.440416666665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5"/>
        <v>earables</v>
      </c>
      <c r="S1015" s="9">
        <f t="shared" si="93"/>
        <v>42370.833981481483</v>
      </c>
      <c r="T1015" s="9">
        <f t="shared" si="94"/>
        <v>42398.833333333328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5"/>
        <v>earables</v>
      </c>
      <c r="S1016" s="9">
        <f t="shared" si="93"/>
        <v>41986.002488425926</v>
      </c>
      <c r="T1016" s="9">
        <f t="shared" si="94"/>
        <v>42036.002488425926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5"/>
        <v>earables</v>
      </c>
      <c r="S1017" s="9">
        <f t="shared" si="93"/>
        <v>42334.878414351857</v>
      </c>
      <c r="T1017" s="9">
        <f t="shared" si="94"/>
        <v>42364.920081018514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5"/>
        <v>earables</v>
      </c>
      <c r="S1018" s="9">
        <f t="shared" si="93"/>
        <v>42453.107129629629</v>
      </c>
      <c r="T1018" s="9">
        <f t="shared" si="94"/>
        <v>42498.065462962957</v>
      </c>
    </row>
    <row r="1019" spans="1:20" ht="57.6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5"/>
        <v>earables</v>
      </c>
      <c r="S1019" s="9">
        <f t="shared" si="93"/>
        <v>42320.675173611111</v>
      </c>
      <c r="T1019" s="9">
        <f t="shared" si="94"/>
        <v>42360.716840277775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5"/>
        <v>earables</v>
      </c>
      <c r="S1020" s="9">
        <f t="shared" si="93"/>
        <v>42566.492280092592</v>
      </c>
      <c r="T1020" s="9">
        <f t="shared" si="94"/>
        <v>42596.492280092592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5"/>
        <v>earables</v>
      </c>
      <c r="S1021" s="9">
        <f t="shared" si="93"/>
        <v>42040.973946759259</v>
      </c>
      <c r="T1021" s="9">
        <f t="shared" si="94"/>
        <v>42070.973946759259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5"/>
        <v>sic</v>
      </c>
      <c r="S1022" s="9">
        <f t="shared" si="93"/>
        <v>42158.069548611107</v>
      </c>
      <c r="T1022" s="9">
        <f t="shared" si="94"/>
        <v>42188.032638888893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5"/>
        <v>sic</v>
      </c>
      <c r="S1023" s="9">
        <f t="shared" si="93"/>
        <v>42302.251979166671</v>
      </c>
      <c r="T1023" s="9">
        <f t="shared" si="94"/>
        <v>42325.166666666672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5"/>
        <v>sic</v>
      </c>
      <c r="S1024" s="9">
        <f t="shared" si="93"/>
        <v>42142.646724537044</v>
      </c>
      <c r="T1024" s="9">
        <f t="shared" si="94"/>
        <v>42172.646724537044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5"/>
        <v>sic</v>
      </c>
      <c r="S1025" s="9">
        <f t="shared" si="93"/>
        <v>42176.919687500005</v>
      </c>
      <c r="T1025" s="9">
        <f t="shared" si="94"/>
        <v>42206.919687500005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5"/>
        <v>sic</v>
      </c>
      <c r="S1026" s="9">
        <f t="shared" si="93"/>
        <v>42401.580590277779</v>
      </c>
      <c r="T1026" s="9">
        <f t="shared" si="94"/>
        <v>42431.580590277779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</f>
        <v>1.099283142857143</v>
      </c>
      <c r="P1027">
        <f t="shared" ref="P1027:P1090" si="97">E1027/L1027</f>
        <v>71.848571428571432</v>
      </c>
      <c r="Q1027" t="str">
        <f t="shared" ref="Q1027:Q1090" si="98">LEFT(N:N,(FIND("/",N1027))-1)</f>
        <v>music</v>
      </c>
      <c r="R1027" t="str">
        <f t="shared" si="95"/>
        <v>sic</v>
      </c>
      <c r="S1027" s="9">
        <f t="shared" ref="S1027:S1090" si="99">(((J1027/60)/60)/24)+DATE(1970,2,1)</f>
        <v>42080.833761574075</v>
      </c>
      <c r="T1027" s="9">
        <f t="shared" ref="T1027:T1090" si="100">(((I1027/60)/60)/24)+DATE(1970,2,1)</f>
        <v>42110.792094907403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5"/>
        <v>sic</v>
      </c>
      <c r="S1028" s="9">
        <f t="shared" si="99"/>
        <v>42457.407592592594</v>
      </c>
      <c r="T1028" s="9">
        <f t="shared" si="100"/>
        <v>42491.365925925929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ref="R1029:R1092" si="101">RIGHT(N:N,(FIND("/",N1029))-3)</f>
        <v>sic</v>
      </c>
      <c r="S1029" s="9">
        <f t="shared" si="99"/>
        <v>41936.034108796295</v>
      </c>
      <c r="T1029" s="9">
        <f t="shared" si="100"/>
        <v>41966.034108796295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101"/>
        <v>sic</v>
      </c>
      <c r="S1030" s="9">
        <f t="shared" si="99"/>
        <v>42786.627372685187</v>
      </c>
      <c r="T1030" s="9">
        <f t="shared" si="100"/>
        <v>42831.833333333328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101"/>
        <v>sic</v>
      </c>
      <c r="S1031" s="9">
        <f t="shared" si="99"/>
        <v>42075.711886574078</v>
      </c>
      <c r="T1031" s="9">
        <f t="shared" si="100"/>
        <v>42129.915972222225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101"/>
        <v>sic</v>
      </c>
      <c r="S1032" s="9">
        <f t="shared" si="99"/>
        <v>42642.483206018514</v>
      </c>
      <c r="T1032" s="9">
        <f t="shared" si="100"/>
        <v>42656.483206018514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101"/>
        <v>sic</v>
      </c>
      <c r="S1033" s="9">
        <f t="shared" si="99"/>
        <v>42355.764004629629</v>
      </c>
      <c r="T1033" s="9">
        <f t="shared" si="100"/>
        <v>42385.764004629629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101"/>
        <v>sic</v>
      </c>
      <c r="S1034" s="9">
        <f t="shared" si="99"/>
        <v>42545.666956018518</v>
      </c>
      <c r="T1034" s="9">
        <f t="shared" si="100"/>
        <v>42575.666956018518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101"/>
        <v>sic</v>
      </c>
      <c r="S1035" s="9">
        <f t="shared" si="99"/>
        <v>42719.732407407413</v>
      </c>
      <c r="T1035" s="9">
        <f t="shared" si="100"/>
        <v>42747.732407407413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101"/>
        <v>sic</v>
      </c>
      <c r="S1036" s="9">
        <f t="shared" si="99"/>
        <v>42586.166712962964</v>
      </c>
      <c r="T1036" s="9">
        <f t="shared" si="100"/>
        <v>42618.165972222225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101"/>
        <v>sic</v>
      </c>
      <c r="S1037" s="9">
        <f t="shared" si="99"/>
        <v>42047.641435185185</v>
      </c>
      <c r="T1037" s="9">
        <f t="shared" si="100"/>
        <v>42077.641435185185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101"/>
        <v>sic</v>
      </c>
      <c r="S1038" s="9">
        <f t="shared" si="99"/>
        <v>41280.448958333334</v>
      </c>
      <c r="T1038" s="9">
        <f t="shared" si="100"/>
        <v>41312.333333333336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101"/>
        <v>sic</v>
      </c>
      <c r="S1039" s="9">
        <f t="shared" si="99"/>
        <v>42150.822476851856</v>
      </c>
      <c r="T1039" s="9">
        <f t="shared" si="100"/>
        <v>42173.208333333328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101"/>
        <v>sic</v>
      </c>
      <c r="S1040" s="9">
        <f t="shared" si="99"/>
        <v>42449.231747685189</v>
      </c>
      <c r="T1040" s="9">
        <f t="shared" si="100"/>
        <v>42479.190081018518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101"/>
        <v>sic</v>
      </c>
      <c r="S1041" s="9">
        <f t="shared" si="99"/>
        <v>42723.109328703707</v>
      </c>
      <c r="T1041" s="9">
        <f t="shared" si="100"/>
        <v>42748.332638888889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101"/>
        <v>sm/audio</v>
      </c>
      <c r="S1042" s="9">
        <f t="shared" si="99"/>
        <v>42610.708437499998</v>
      </c>
      <c r="T1042" s="9">
        <f t="shared" si="100"/>
        <v>42640.708437499998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101"/>
        <v>sm/audio</v>
      </c>
      <c r="S1043" s="9">
        <f t="shared" si="99"/>
        <v>41862.060092592597</v>
      </c>
      <c r="T1043" s="9">
        <f t="shared" si="100"/>
        <v>41882.060092592597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101"/>
        <v>sm/audio</v>
      </c>
      <c r="S1044" s="9">
        <f t="shared" si="99"/>
        <v>41882.696157407408</v>
      </c>
      <c r="T1044" s="9">
        <f t="shared" si="100"/>
        <v>41925.416666666664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101"/>
        <v>sm/audio</v>
      </c>
      <c r="S1045" s="9">
        <f t="shared" si="99"/>
        <v>42145.252951388888</v>
      </c>
      <c r="T1045" s="9">
        <f t="shared" si="100"/>
        <v>42175.252951388888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101"/>
        <v>sm/audio</v>
      </c>
      <c r="S1046" s="9">
        <f t="shared" si="99"/>
        <v>42042.925937499997</v>
      </c>
      <c r="T1046" s="9">
        <f t="shared" si="100"/>
        <v>42099.852083333331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101"/>
        <v>sm/audio</v>
      </c>
      <c r="S1047" s="9">
        <f t="shared" si="99"/>
        <v>41875.874421296299</v>
      </c>
      <c r="T1047" s="9">
        <f t="shared" si="100"/>
        <v>41905.874421296299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101"/>
        <v>sm/audio</v>
      </c>
      <c r="S1048" s="9">
        <f t="shared" si="99"/>
        <v>42350.851388888885</v>
      </c>
      <c r="T1048" s="9">
        <f t="shared" si="100"/>
        <v>42395.851388888885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101"/>
        <v>sm/audio</v>
      </c>
      <c r="S1049" s="9">
        <f t="shared" si="99"/>
        <v>41949.818460648145</v>
      </c>
      <c r="T1049" s="9">
        <f t="shared" si="100"/>
        <v>41979.860127314816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101"/>
        <v>sm/audio</v>
      </c>
      <c r="S1050" s="9">
        <f t="shared" si="99"/>
        <v>42629.053113425922</v>
      </c>
      <c r="T1050" s="9">
        <f t="shared" si="100"/>
        <v>42669.053113425922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101"/>
        <v>sm/audio</v>
      </c>
      <c r="S1051" s="9">
        <f t="shared" si="99"/>
        <v>42413.431076388893</v>
      </c>
      <c r="T1051" s="9">
        <f t="shared" si="100"/>
        <v>42443.431076388893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101"/>
        <v>sm/audio</v>
      </c>
      <c r="S1052" s="9">
        <f t="shared" si="99"/>
        <v>42262.7971875</v>
      </c>
      <c r="T1052" s="9">
        <f t="shared" si="100"/>
        <v>42292.7971875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101"/>
        <v>sm/audio</v>
      </c>
      <c r="S1053" s="9">
        <f t="shared" si="99"/>
        <v>41881.014178240745</v>
      </c>
      <c r="T1053" s="9">
        <f t="shared" si="100"/>
        <v>41909.014178240745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101"/>
        <v>sm/audio</v>
      </c>
      <c r="S1054" s="9">
        <f t="shared" si="99"/>
        <v>42514.797395833331</v>
      </c>
      <c r="T1054" s="9">
        <f t="shared" si="100"/>
        <v>42558.839583333334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101"/>
        <v>sm/audio</v>
      </c>
      <c r="S1055" s="9">
        <f t="shared" si="99"/>
        <v>42806.172824074078</v>
      </c>
      <c r="T1055" s="9">
        <f t="shared" si="100"/>
        <v>42831.172824074078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101"/>
        <v>sm/audio</v>
      </c>
      <c r="S1056" s="9">
        <f t="shared" si="99"/>
        <v>41862.851840277777</v>
      </c>
      <c r="T1056" s="9">
        <f t="shared" si="100"/>
        <v>41892.916666666664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101"/>
        <v>sm/audio</v>
      </c>
      <c r="S1057" s="9">
        <f t="shared" si="99"/>
        <v>42437.992418981477</v>
      </c>
      <c r="T1057" s="9">
        <f t="shared" si="100"/>
        <v>42467.992418981477</v>
      </c>
    </row>
    <row r="1058" spans="1:20" ht="57.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101"/>
        <v>sm/audio</v>
      </c>
      <c r="S1058" s="9">
        <f t="shared" si="99"/>
        <v>42089.719641203701</v>
      </c>
      <c r="T1058" s="9">
        <f t="shared" si="100"/>
        <v>42149.677974537044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101"/>
        <v>sm/audio</v>
      </c>
      <c r="S1059" s="9">
        <f t="shared" si="99"/>
        <v>42709.871331018512</v>
      </c>
      <c r="T1059" s="9">
        <f t="shared" si="100"/>
        <v>42739.912997685184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101"/>
        <v>sm/audio</v>
      </c>
      <c r="S1060" s="9">
        <f t="shared" si="99"/>
        <v>42078.900960648149</v>
      </c>
      <c r="T1060" s="9">
        <f t="shared" si="100"/>
        <v>42120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101"/>
        <v>sm/audio</v>
      </c>
      <c r="S1061" s="9">
        <f t="shared" si="99"/>
        <v>42077.79</v>
      </c>
      <c r="T1061" s="9">
        <f t="shared" si="100"/>
        <v>42107.748333333337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101"/>
        <v>sm/audio</v>
      </c>
      <c r="S1062" s="9">
        <f t="shared" si="99"/>
        <v>42110.913113425922</v>
      </c>
      <c r="T1062" s="9">
        <f t="shared" si="100"/>
        <v>42140.913113425922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101"/>
        <v>sm/audio</v>
      </c>
      <c r="S1063" s="9">
        <f t="shared" si="99"/>
        <v>42463.276712962965</v>
      </c>
      <c r="T1063" s="9">
        <f t="shared" si="100"/>
        <v>42523.041666666672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101"/>
        <v>sm/audio</v>
      </c>
      <c r="S1064" s="9">
        <f t="shared" si="99"/>
        <v>42587.807187500002</v>
      </c>
      <c r="T1064" s="9">
        <f t="shared" si="100"/>
        <v>42594.807187500002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101"/>
        <v>sm/audio</v>
      </c>
      <c r="S1065" s="9">
        <f t="shared" si="99"/>
        <v>42614.030810185184</v>
      </c>
      <c r="T1065" s="9">
        <f t="shared" si="100"/>
        <v>42644.030810185184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101"/>
        <v>mes</v>
      </c>
      <c r="S1066" s="9">
        <f t="shared" si="99"/>
        <v>41448.228043981479</v>
      </c>
      <c r="T1066" s="9">
        <f t="shared" si="100"/>
        <v>41493.228043981479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101"/>
        <v>mes</v>
      </c>
      <c r="S1067" s="9">
        <f t="shared" si="99"/>
        <v>41692.381041666667</v>
      </c>
      <c r="T1067" s="9">
        <f t="shared" si="100"/>
        <v>41720.381041666667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101"/>
        <v>mes</v>
      </c>
      <c r="S1068" s="9">
        <f t="shared" si="99"/>
        <v>41476.962754629632</v>
      </c>
      <c r="T1068" s="9">
        <f t="shared" si="100"/>
        <v>41521.962754629632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101"/>
        <v>mes</v>
      </c>
      <c r="S1069" s="9">
        <f t="shared" si="99"/>
        <v>41630.855682870373</v>
      </c>
      <c r="T1069" s="9">
        <f t="shared" si="100"/>
        <v>41660.855682870373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101"/>
        <v>mes</v>
      </c>
      <c r="S1070" s="9">
        <f t="shared" si="99"/>
        <v>42471.371111111104</v>
      </c>
      <c r="T1070" s="9">
        <f t="shared" si="100"/>
        <v>42501.329444444447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101"/>
        <v>mes</v>
      </c>
      <c r="S1071" s="9">
        <f t="shared" si="99"/>
        <v>41603.229849537034</v>
      </c>
      <c r="T1071" s="9">
        <f t="shared" si="100"/>
        <v>41635.271516203706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101"/>
        <v>mes</v>
      </c>
      <c r="S1072" s="9">
        <f t="shared" si="99"/>
        <v>41194.011828703704</v>
      </c>
      <c r="T1072" s="9">
        <f t="shared" si="100"/>
        <v>41214.011828703704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101"/>
        <v>mes</v>
      </c>
      <c r="S1073" s="9">
        <f t="shared" si="99"/>
        <v>42326.753391203703</v>
      </c>
      <c r="T1073" s="9">
        <f t="shared" si="100"/>
        <v>42356.795057870375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101"/>
        <v>mes</v>
      </c>
      <c r="S1074" s="9">
        <f t="shared" si="99"/>
        <v>41676.832141203704</v>
      </c>
      <c r="T1074" s="9">
        <f t="shared" si="100"/>
        <v>41706.832141203704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101"/>
        <v>mes</v>
      </c>
      <c r="S1075" s="9">
        <f t="shared" si="99"/>
        <v>40833.964594907404</v>
      </c>
      <c r="T1075" s="9">
        <f t="shared" si="100"/>
        <v>40863.964594907404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101"/>
        <v>mes</v>
      </c>
      <c r="S1076" s="9">
        <f t="shared" si="99"/>
        <v>41644.172974537039</v>
      </c>
      <c r="T1076" s="9">
        <f t="shared" si="100"/>
        <v>41674.172974537039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101"/>
        <v>mes</v>
      </c>
      <c r="S1077" s="9">
        <f t="shared" si="99"/>
        <v>41036.904120370367</v>
      </c>
      <c r="T1077" s="9">
        <f t="shared" si="100"/>
        <v>41066.904120370367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101"/>
        <v>mes</v>
      </c>
      <c r="S1078" s="9">
        <f t="shared" si="99"/>
        <v>41869.377893518518</v>
      </c>
      <c r="T1078" s="9">
        <f t="shared" si="100"/>
        <v>41924.377893518518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101"/>
        <v>mes</v>
      </c>
      <c r="S1079" s="9">
        <f t="shared" si="99"/>
        <v>42384.16679398148</v>
      </c>
      <c r="T1079" s="9">
        <f t="shared" si="100"/>
        <v>42414.16679398148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101"/>
        <v>mes</v>
      </c>
      <c r="S1080" s="9">
        <f t="shared" si="99"/>
        <v>40732.195844907408</v>
      </c>
      <c r="T1080" s="9">
        <f t="shared" si="100"/>
        <v>40777.195844907408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101"/>
        <v>mes</v>
      </c>
      <c r="S1081" s="9">
        <f t="shared" si="99"/>
        <v>42510.566388888896</v>
      </c>
      <c r="T1081" s="9">
        <f t="shared" si="100"/>
        <v>42535.566388888896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101"/>
        <v>mes</v>
      </c>
      <c r="S1082" s="9">
        <f t="shared" si="99"/>
        <v>41771.138113425928</v>
      </c>
      <c r="T1082" s="9">
        <f t="shared" si="100"/>
        <v>41801.138113425928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101"/>
        <v>mes</v>
      </c>
      <c r="S1083" s="9">
        <f t="shared" si="99"/>
        <v>42033.926990740743</v>
      </c>
      <c r="T1083" s="9">
        <f t="shared" si="100"/>
        <v>42063.926990740743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101"/>
        <v>mes</v>
      </c>
      <c r="S1084" s="9">
        <f t="shared" si="99"/>
        <v>41132.906111111115</v>
      </c>
      <c r="T1084" s="9">
        <f t="shared" si="100"/>
        <v>41162.906111111115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101"/>
        <v>mes</v>
      </c>
      <c r="S1085" s="9">
        <f t="shared" si="99"/>
        <v>41824.659525462965</v>
      </c>
      <c r="T1085" s="9">
        <f t="shared" si="100"/>
        <v>41884.659525462965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101"/>
        <v>mes</v>
      </c>
      <c r="S1086" s="9">
        <f t="shared" si="99"/>
        <v>41860.912083333329</v>
      </c>
      <c r="T1086" s="9">
        <f t="shared" si="100"/>
        <v>41890.912083333329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101"/>
        <v>mes</v>
      </c>
      <c r="S1087" s="9">
        <f t="shared" si="99"/>
        <v>42444.671006944445</v>
      </c>
      <c r="T1087" s="9">
        <f t="shared" si="100"/>
        <v>42474.629340277781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101"/>
        <v>mes</v>
      </c>
      <c r="S1088" s="9">
        <f t="shared" si="99"/>
        <v>41876.866793981484</v>
      </c>
      <c r="T1088" s="9">
        <f t="shared" si="100"/>
        <v>41906.866793981484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101"/>
        <v>mes</v>
      </c>
      <c r="S1089" s="9">
        <f t="shared" si="99"/>
        <v>41806.713969907411</v>
      </c>
      <c r="T1089" s="9">
        <f t="shared" si="100"/>
        <v>41836.713969907411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101"/>
        <v>mes</v>
      </c>
      <c r="S1090" s="9">
        <f t="shared" si="99"/>
        <v>41754.799386574072</v>
      </c>
      <c r="T1090" s="9">
        <f t="shared" si="100"/>
        <v>41784.799386574072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</f>
        <v>7.8266666666666665E-2</v>
      </c>
      <c r="P1091">
        <f t="shared" ref="P1091:P1154" si="103">E1091/L1091</f>
        <v>23.959183673469386</v>
      </c>
      <c r="Q1091" t="str">
        <f t="shared" ref="Q1091:Q1154" si="104">LEFT(N:N,(FIND("/",N1091))-1)</f>
        <v>games</v>
      </c>
      <c r="R1091" t="str">
        <f t="shared" si="101"/>
        <v>mes</v>
      </c>
      <c r="S1091" s="9">
        <f t="shared" ref="S1091:S1154" si="105">(((J1091/60)/60)/24)+DATE(1970,2,1)</f>
        <v>42182.189525462964</v>
      </c>
      <c r="T1091" s="9">
        <f t="shared" ref="T1091:T1154" si="106">(((I1091/60)/60)/24)+DATE(1970,2,1)</f>
        <v>42212.189525462964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1"/>
        <v>mes</v>
      </c>
      <c r="S1092" s="9">
        <f t="shared" si="105"/>
        <v>42154.185798611114</v>
      </c>
      <c r="T1092" s="9">
        <f t="shared" si="106"/>
        <v>42184.185798611114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ref="R1093:R1156" si="107">RIGHT(N:N,(FIND("/",N1093))-3)</f>
        <v>mes</v>
      </c>
      <c r="S1093" s="9">
        <f t="shared" si="105"/>
        <v>42471.820277777777</v>
      </c>
      <c r="T1093" s="9">
        <f t="shared" si="106"/>
        <v>42501.778611111105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7"/>
        <v>mes</v>
      </c>
      <c r="S1094" s="9">
        <f t="shared" si="105"/>
        <v>41281.025902777779</v>
      </c>
      <c r="T1094" s="9">
        <f t="shared" si="106"/>
        <v>41311.025902777779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7"/>
        <v>mes</v>
      </c>
      <c r="S1095" s="9">
        <f t="shared" si="105"/>
        <v>42427.973807870367</v>
      </c>
      <c r="T1095" s="9">
        <f t="shared" si="106"/>
        <v>42442.973807870367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7"/>
        <v>mes</v>
      </c>
      <c r="S1096" s="9">
        <f t="shared" si="105"/>
        <v>40826.713344907403</v>
      </c>
      <c r="T1096" s="9">
        <f t="shared" si="106"/>
        <v>40856.713344907403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7"/>
        <v>mes</v>
      </c>
      <c r="S1097" s="9">
        <f t="shared" si="105"/>
        <v>41517.537268518521</v>
      </c>
      <c r="T1097" s="9">
        <f t="shared" si="106"/>
        <v>41547.537268518521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7"/>
        <v>mes</v>
      </c>
      <c r="S1098" s="9">
        <f t="shared" si="105"/>
        <v>41916.51798611111</v>
      </c>
      <c r="T1098" s="9">
        <f t="shared" si="106"/>
        <v>41947.145833333336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7"/>
        <v>mes</v>
      </c>
      <c r="S1099" s="9">
        <f t="shared" si="105"/>
        <v>41691.792557870373</v>
      </c>
      <c r="T1099" s="9">
        <f t="shared" si="106"/>
        <v>41731.792557870373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7"/>
        <v>mes</v>
      </c>
      <c r="S1100" s="9">
        <f t="shared" si="105"/>
        <v>41743.762673611112</v>
      </c>
      <c r="T1100" s="9">
        <f t="shared" si="106"/>
        <v>41773.762673611112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7"/>
        <v>mes</v>
      </c>
      <c r="S1101" s="9">
        <f t="shared" si="105"/>
        <v>42138.836435185185</v>
      </c>
      <c r="T1101" s="9">
        <f t="shared" si="106"/>
        <v>42168.836435185185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7"/>
        <v>mes</v>
      </c>
      <c r="S1102" s="9">
        <f t="shared" si="105"/>
        <v>42415.110775462963</v>
      </c>
      <c r="T1102" s="9">
        <f t="shared" si="106"/>
        <v>42445.110775462963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7"/>
        <v>mes</v>
      </c>
      <c r="S1103" s="9">
        <f t="shared" si="105"/>
        <v>42569.77243055556</v>
      </c>
      <c r="T1103" s="9">
        <f t="shared" si="106"/>
        <v>42596.758333333331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7"/>
        <v>mes</v>
      </c>
      <c r="S1104" s="9">
        <f t="shared" si="105"/>
        <v>41608.045428240745</v>
      </c>
      <c r="T1104" s="9">
        <f t="shared" si="106"/>
        <v>41648.249305555553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7"/>
        <v>mes</v>
      </c>
      <c r="S1105" s="9">
        <f t="shared" si="105"/>
        <v>42510.22210648148</v>
      </c>
      <c r="T1105" s="9">
        <f t="shared" si="106"/>
        <v>42570.22210648148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7"/>
        <v>mes</v>
      </c>
      <c r="S1106" s="9">
        <f t="shared" si="105"/>
        <v>41802.40996527778</v>
      </c>
      <c r="T1106" s="9">
        <f t="shared" si="106"/>
        <v>41832.40996527778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7"/>
        <v>mes</v>
      </c>
      <c r="S1107" s="9">
        <f t="shared" si="105"/>
        <v>41723.135729166665</v>
      </c>
      <c r="T1107" s="9">
        <f t="shared" si="106"/>
        <v>41753.0940625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7"/>
        <v>mes</v>
      </c>
      <c r="S1108" s="9">
        <f t="shared" si="105"/>
        <v>41004.740451388891</v>
      </c>
      <c r="T1108" s="9">
        <f t="shared" si="106"/>
        <v>41034.698784722219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7"/>
        <v>mes</v>
      </c>
      <c r="S1109" s="9">
        <f t="shared" si="105"/>
        <v>41844.861388888887</v>
      </c>
      <c r="T1109" s="9">
        <f t="shared" si="106"/>
        <v>41874.861388888887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7"/>
        <v>mes</v>
      </c>
      <c r="S1110" s="9">
        <f t="shared" si="105"/>
        <v>40983.636979166666</v>
      </c>
      <c r="T1110" s="9">
        <f t="shared" si="106"/>
        <v>41043.595312500001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7"/>
        <v>mes</v>
      </c>
      <c r="S1111" s="9">
        <f t="shared" si="105"/>
        <v>42693.752199074079</v>
      </c>
      <c r="T1111" s="9">
        <f t="shared" si="106"/>
        <v>42723.793865740736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7"/>
        <v>mes</v>
      </c>
      <c r="S1112" s="9">
        <f t="shared" si="105"/>
        <v>41251.933124999996</v>
      </c>
      <c r="T1112" s="9">
        <f t="shared" si="106"/>
        <v>41281.933124999996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7"/>
        <v>mes</v>
      </c>
      <c r="S1113" s="9">
        <f t="shared" si="105"/>
        <v>42378.203587962969</v>
      </c>
      <c r="T1113" s="9">
        <f t="shared" si="106"/>
        <v>42408.203587962969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7"/>
        <v>mes</v>
      </c>
      <c r="S1114" s="9">
        <f t="shared" si="105"/>
        <v>41994.759386574078</v>
      </c>
      <c r="T1114" s="9">
        <f t="shared" si="106"/>
        <v>42054.354166666672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7"/>
        <v>mes</v>
      </c>
      <c r="S1115" s="9">
        <f t="shared" si="105"/>
        <v>41866.977083333331</v>
      </c>
      <c r="T1115" s="9">
        <f t="shared" si="106"/>
        <v>41896.977083333331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7"/>
        <v>mes</v>
      </c>
      <c r="S1116" s="9">
        <f t="shared" si="105"/>
        <v>41557.345914351856</v>
      </c>
      <c r="T1116" s="9">
        <f t="shared" si="106"/>
        <v>41587.345914351856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7"/>
        <v>mes</v>
      </c>
      <c r="S1117" s="9">
        <f t="shared" si="105"/>
        <v>42460.695543981477</v>
      </c>
      <c r="T1117" s="9">
        <f t="shared" si="106"/>
        <v>42490.653877314813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7"/>
        <v>mes</v>
      </c>
      <c r="S1118" s="9">
        <f t="shared" si="105"/>
        <v>41040.847314814811</v>
      </c>
      <c r="T1118" s="9">
        <f t="shared" si="106"/>
        <v>41100.847314814811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7"/>
        <v>mes</v>
      </c>
      <c r="S1119" s="9">
        <f t="shared" si="105"/>
        <v>42364.598530092597</v>
      </c>
      <c r="T1119" s="9">
        <f t="shared" si="106"/>
        <v>42394.598530092597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7"/>
        <v>mes</v>
      </c>
      <c r="S1120" s="9">
        <f t="shared" si="105"/>
        <v>41735.16642361111</v>
      </c>
      <c r="T1120" s="9">
        <f t="shared" si="106"/>
        <v>41765.124756944446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7"/>
        <v>mes</v>
      </c>
      <c r="S1121" s="9">
        <f t="shared" si="105"/>
        <v>41753.792407407411</v>
      </c>
      <c r="T1121" s="9">
        <f t="shared" si="106"/>
        <v>41766.792407407411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7"/>
        <v>mes</v>
      </c>
      <c r="S1122" s="9">
        <f t="shared" si="105"/>
        <v>40830.872685185182</v>
      </c>
      <c r="T1122" s="9">
        <f t="shared" si="106"/>
        <v>40875.872685185182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7"/>
        <v>mes</v>
      </c>
      <c r="S1123" s="9">
        <f t="shared" si="105"/>
        <v>42443.934212962966</v>
      </c>
      <c r="T1123" s="9">
        <f t="shared" si="106"/>
        <v>42473.892546296294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7"/>
        <v>mes</v>
      </c>
      <c r="S1124" s="9">
        <f t="shared" si="105"/>
        <v>41441.703993055555</v>
      </c>
      <c r="T1124" s="9">
        <f t="shared" si="106"/>
        <v>41455.703993055555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7"/>
        <v>mes</v>
      </c>
      <c r="S1125" s="9">
        <f t="shared" si="105"/>
        <v>41749.5237037037</v>
      </c>
      <c r="T1125" s="9">
        <f t="shared" si="106"/>
        <v>41779.5237037037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7"/>
        <v>mes</v>
      </c>
      <c r="S1126" s="9">
        <f t="shared" si="105"/>
        <v>42125.667256944449</v>
      </c>
      <c r="T1126" s="9">
        <f t="shared" si="106"/>
        <v>42155.667256944449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7"/>
        <v>mes</v>
      </c>
      <c r="S1127" s="9">
        <f t="shared" si="105"/>
        <v>42243.624189814815</v>
      </c>
      <c r="T1127" s="9">
        <f t="shared" si="106"/>
        <v>42303.624189814815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7"/>
        <v>mes</v>
      </c>
      <c r="S1128" s="9">
        <f t="shared" si="105"/>
        <v>42566.327476851846</v>
      </c>
      <c r="T1128" s="9">
        <f t="shared" si="106"/>
        <v>42596.327476851846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7"/>
        <v>mes</v>
      </c>
      <c r="S1129" s="9">
        <f t="shared" si="105"/>
        <v>41957.854166666664</v>
      </c>
      <c r="T1129" s="9">
        <f t="shared" si="106"/>
        <v>41988.895833333328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7"/>
        <v>mes</v>
      </c>
      <c r="S1130" s="9">
        <f t="shared" si="105"/>
        <v>41859.649502314816</v>
      </c>
      <c r="T1130" s="9">
        <f t="shared" si="106"/>
        <v>41889.649502314816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7"/>
        <v>mes</v>
      </c>
      <c r="S1131" s="9">
        <f t="shared" si="105"/>
        <v>42527.264965277776</v>
      </c>
      <c r="T1131" s="9">
        <f t="shared" si="106"/>
        <v>42557.264965277776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7"/>
        <v>mes</v>
      </c>
      <c r="S1132" s="9">
        <f t="shared" si="105"/>
        <v>41939.996527777781</v>
      </c>
      <c r="T1132" s="9">
        <f t="shared" si="106"/>
        <v>42000.038194444445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7"/>
        <v>mes</v>
      </c>
      <c r="S1133" s="9">
        <f t="shared" si="105"/>
        <v>42363.908194444448</v>
      </c>
      <c r="T1133" s="9">
        <f t="shared" si="106"/>
        <v>42393.908194444448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7"/>
        <v>mes</v>
      </c>
      <c r="S1134" s="9">
        <f t="shared" si="105"/>
        <v>42737.115405092598</v>
      </c>
      <c r="T1134" s="9">
        <f t="shared" si="106"/>
        <v>42767.115405092598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7"/>
        <v>mes</v>
      </c>
      <c r="S1135" s="9">
        <f t="shared" si="105"/>
        <v>41852.407187500001</v>
      </c>
      <c r="T1135" s="9">
        <f t="shared" si="106"/>
        <v>41882.407187500001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7"/>
        <v>mes</v>
      </c>
      <c r="S1136" s="9">
        <f t="shared" si="105"/>
        <v>41989.285046296296</v>
      </c>
      <c r="T1136" s="9">
        <f t="shared" si="106"/>
        <v>42003.189583333333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7"/>
        <v>mes</v>
      </c>
      <c r="S1137" s="9">
        <f t="shared" si="105"/>
        <v>42589.989513888882</v>
      </c>
      <c r="T1137" s="9">
        <f t="shared" si="106"/>
        <v>42619.989513888882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7"/>
        <v>mes</v>
      </c>
      <c r="S1138" s="9">
        <f t="shared" si="105"/>
        <v>42358.671631944439</v>
      </c>
      <c r="T1138" s="9">
        <f t="shared" si="106"/>
        <v>42388.671631944439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7"/>
        <v>mes</v>
      </c>
      <c r="S1139" s="9">
        <f t="shared" si="105"/>
        <v>42484.819687499999</v>
      </c>
      <c r="T1139" s="9">
        <f t="shared" si="106"/>
        <v>42514.819687499999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7"/>
        <v>mes</v>
      </c>
      <c r="S1140" s="9">
        <f t="shared" si="105"/>
        <v>42767.9066087963</v>
      </c>
      <c r="T1140" s="9">
        <f t="shared" si="106"/>
        <v>42787.9066087963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7"/>
        <v>mes</v>
      </c>
      <c r="S1141" s="9">
        <f t="shared" si="105"/>
        <v>42006.347523148142</v>
      </c>
      <c r="T1141" s="9">
        <f t="shared" si="106"/>
        <v>42036.347523148142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7"/>
        <v>mes</v>
      </c>
      <c r="S1142" s="9">
        <f t="shared" si="105"/>
        <v>42223.462048611109</v>
      </c>
      <c r="T1142" s="9">
        <f t="shared" si="106"/>
        <v>42253.462048611109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7"/>
        <v>mes</v>
      </c>
      <c r="S1143" s="9">
        <f t="shared" si="105"/>
        <v>42195.699652777781</v>
      </c>
      <c r="T1143" s="9">
        <f t="shared" si="106"/>
        <v>42225.699652777781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7"/>
        <v>mes</v>
      </c>
      <c r="S1144" s="9">
        <f t="shared" si="105"/>
        <v>42053.006099537044</v>
      </c>
      <c r="T1144" s="9">
        <f t="shared" si="106"/>
        <v>42083.006099537044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7"/>
        <v>mes</v>
      </c>
      <c r="S1145" s="9">
        <f t="shared" si="105"/>
        <v>42356.19358796296</v>
      </c>
      <c r="T1145" s="9">
        <f t="shared" si="106"/>
        <v>42386.19358796296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7"/>
        <v>ks</v>
      </c>
      <c r="S1146" s="9">
        <f t="shared" si="105"/>
        <v>42124.181944444441</v>
      </c>
      <c r="T1146" s="9">
        <f t="shared" si="106"/>
        <v>42154.181944444441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7"/>
        <v>ks</v>
      </c>
      <c r="S1147" s="9">
        <f t="shared" si="105"/>
        <v>41885.747592592597</v>
      </c>
      <c r="T1147" s="9">
        <f t="shared" si="106"/>
        <v>41945.747592592597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7"/>
        <v>ks</v>
      </c>
      <c r="S1148" s="9">
        <f t="shared" si="105"/>
        <v>41754.9533912037</v>
      </c>
      <c r="T1148" s="9">
        <f t="shared" si="106"/>
        <v>41792.9533912037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7"/>
        <v>ks</v>
      </c>
      <c r="S1149" s="9">
        <f t="shared" si="105"/>
        <v>41902.972025462965</v>
      </c>
      <c r="T1149" s="9">
        <f t="shared" si="106"/>
        <v>41962.972025462965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7"/>
        <v>ks</v>
      </c>
      <c r="S1150" s="9">
        <f t="shared" si="105"/>
        <v>42706.171076388884</v>
      </c>
      <c r="T1150" s="9">
        <f t="shared" si="106"/>
        <v>42736.212743055556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7"/>
        <v>ks</v>
      </c>
      <c r="S1151" s="9">
        <f t="shared" si="105"/>
        <v>42538.71025462963</v>
      </c>
      <c r="T1151" s="9">
        <f t="shared" si="106"/>
        <v>42568.71025462963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7"/>
        <v>ks</v>
      </c>
      <c r="S1152" s="9">
        <f t="shared" si="105"/>
        <v>42348.954571759255</v>
      </c>
      <c r="T1152" s="9">
        <f t="shared" si="106"/>
        <v>42408.954571759255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7"/>
        <v>ks</v>
      </c>
      <c r="S1153" s="9">
        <f t="shared" si="105"/>
        <v>42255.102581018517</v>
      </c>
      <c r="T1153" s="9">
        <f t="shared" si="106"/>
        <v>42285.102581018517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7"/>
        <v>ks</v>
      </c>
      <c r="S1154" s="9">
        <f t="shared" si="105"/>
        <v>42140.709629629629</v>
      </c>
      <c r="T1154" s="9">
        <f t="shared" si="106"/>
        <v>42170.709629629629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</f>
        <v>6.2500000000000003E-3</v>
      </c>
      <c r="P1155">
        <f t="shared" ref="P1155:P1218" si="109">E1155/L1155</f>
        <v>50</v>
      </c>
      <c r="Q1155" t="str">
        <f t="shared" ref="Q1155:Q1218" si="110">LEFT(N:N,(FIND("/",N1155))-1)</f>
        <v>food</v>
      </c>
      <c r="R1155" t="str">
        <f t="shared" si="107"/>
        <v>ks</v>
      </c>
      <c r="S1155" s="9">
        <f t="shared" ref="S1155:S1218" si="111">(((J1155/60)/60)/24)+DATE(1970,2,1)</f>
        <v>42174.714178240742</v>
      </c>
      <c r="T1155" s="9">
        <f t="shared" ref="T1155:T1218" si="112">(((I1155/60)/60)/24)+DATE(1970,2,1)</f>
        <v>42204.714178240742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07"/>
        <v>ks</v>
      </c>
      <c r="S1156" s="9">
        <f t="shared" si="111"/>
        <v>42254.108865740738</v>
      </c>
      <c r="T1156" s="9">
        <f t="shared" si="112"/>
        <v>42284.108865740738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ref="R1157:R1220" si="113">RIGHT(N:N,(FIND("/",N1157))-3)</f>
        <v>ks</v>
      </c>
      <c r="S1157" s="9">
        <f t="shared" si="111"/>
        <v>41866.763981481483</v>
      </c>
      <c r="T1157" s="9">
        <f t="shared" si="112"/>
        <v>41896.763981481483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3"/>
        <v>ks</v>
      </c>
      <c r="S1158" s="9">
        <f t="shared" si="111"/>
        <v>42060.07131944444</v>
      </c>
      <c r="T1158" s="9">
        <f t="shared" si="112"/>
        <v>42090.07131944444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3"/>
        <v>ks</v>
      </c>
      <c r="S1159" s="9">
        <f t="shared" si="111"/>
        <v>41949.628240740742</v>
      </c>
      <c r="T1159" s="9">
        <f t="shared" si="112"/>
        <v>42009.669907407413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3"/>
        <v>ks</v>
      </c>
      <c r="S1160" s="9">
        <f t="shared" si="111"/>
        <v>41983.09175925926</v>
      </c>
      <c r="T1160" s="9">
        <f t="shared" si="112"/>
        <v>42013.09175925926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3"/>
        <v>ks</v>
      </c>
      <c r="S1161" s="9">
        <f t="shared" si="111"/>
        <v>42185.726446759261</v>
      </c>
      <c r="T1161" s="9">
        <f t="shared" si="112"/>
        <v>42216.65625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3"/>
        <v>ks</v>
      </c>
      <c r="S1162" s="9">
        <f t="shared" si="111"/>
        <v>42092.154930555553</v>
      </c>
      <c r="T1162" s="9">
        <f t="shared" si="112"/>
        <v>42122.113263888896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3"/>
        <v>ks</v>
      </c>
      <c r="S1163" s="9">
        <f t="shared" si="111"/>
        <v>42153.629502314812</v>
      </c>
      <c r="T1163" s="9">
        <f t="shared" si="112"/>
        <v>42174.629502314812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3"/>
        <v>ks</v>
      </c>
      <c r="S1164" s="9">
        <f t="shared" si="111"/>
        <v>41907.683611111112</v>
      </c>
      <c r="T1164" s="9">
        <f t="shared" si="112"/>
        <v>41938.683611111112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3"/>
        <v>ks</v>
      </c>
      <c r="S1165" s="9">
        <f t="shared" si="111"/>
        <v>41861.723611111112</v>
      </c>
      <c r="T1165" s="9">
        <f t="shared" si="112"/>
        <v>41891.723611111112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3"/>
        <v>ks</v>
      </c>
      <c r="S1166" s="9">
        <f t="shared" si="111"/>
        <v>42540.724328703705</v>
      </c>
      <c r="T1166" s="9">
        <f t="shared" si="112"/>
        <v>42570.724328703705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3"/>
        <v>ks</v>
      </c>
      <c r="S1167" s="9">
        <f t="shared" si="111"/>
        <v>41823.214467592588</v>
      </c>
      <c r="T1167" s="9">
        <f t="shared" si="112"/>
        <v>41857.214467592588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3"/>
        <v>ks</v>
      </c>
      <c r="S1168" s="9">
        <f t="shared" si="111"/>
        <v>42181.485439814816</v>
      </c>
      <c r="T1168" s="9">
        <f t="shared" si="112"/>
        <v>42212.166666666672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3"/>
        <v>ks</v>
      </c>
      <c r="S1169" s="9">
        <f t="shared" si="111"/>
        <v>41894.734895833331</v>
      </c>
      <c r="T1169" s="9">
        <f t="shared" si="112"/>
        <v>41925.734895833331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3"/>
        <v>ks</v>
      </c>
      <c r="S1170" s="9">
        <f t="shared" si="111"/>
        <v>42636.053993055553</v>
      </c>
      <c r="T1170" s="9">
        <f t="shared" si="112"/>
        <v>42666.053993055553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3"/>
        <v>ks</v>
      </c>
      <c r="S1171" s="9">
        <f t="shared" si="111"/>
        <v>42058.353738425925</v>
      </c>
      <c r="T1171" s="9">
        <f t="shared" si="112"/>
        <v>42088.353738425925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3"/>
        <v>ks</v>
      </c>
      <c r="S1172" s="9">
        <f t="shared" si="111"/>
        <v>42155.893182870372</v>
      </c>
      <c r="T1172" s="9">
        <f t="shared" si="112"/>
        <v>42185.893182870372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3"/>
        <v>ks</v>
      </c>
      <c r="S1173" s="9">
        <f t="shared" si="111"/>
        <v>41969.804710648146</v>
      </c>
      <c r="T1173" s="9">
        <f t="shared" si="112"/>
        <v>41987.846377314811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3"/>
        <v>ks</v>
      </c>
      <c r="S1174" s="9">
        <f t="shared" si="111"/>
        <v>41872.682314814818</v>
      </c>
      <c r="T1174" s="9">
        <f t="shared" si="112"/>
        <v>41902.682314814818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3"/>
        <v>ks</v>
      </c>
      <c r="S1175" s="9">
        <f t="shared" si="111"/>
        <v>42215.185844907406</v>
      </c>
      <c r="T1175" s="9">
        <f t="shared" si="112"/>
        <v>42250.185844907406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3"/>
        <v>ks</v>
      </c>
      <c r="S1176" s="9">
        <f t="shared" si="111"/>
        <v>42499.84174768519</v>
      </c>
      <c r="T1176" s="9">
        <f t="shared" si="112"/>
        <v>42529.84174768519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3"/>
        <v>ks</v>
      </c>
      <c r="S1177" s="9">
        <f t="shared" si="111"/>
        <v>42201.728460648148</v>
      </c>
      <c r="T1177" s="9">
        <f t="shared" si="112"/>
        <v>42231.728460648148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3"/>
        <v>ks</v>
      </c>
      <c r="S1178" s="9">
        <f t="shared" si="111"/>
        <v>42777.019652777773</v>
      </c>
      <c r="T1178" s="9">
        <f t="shared" si="112"/>
        <v>42831.541666666672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3"/>
        <v>ks</v>
      </c>
      <c r="S1179" s="9">
        <f t="shared" si="111"/>
        <v>41928.660833333335</v>
      </c>
      <c r="T1179" s="9">
        <f t="shared" si="112"/>
        <v>41958.660833333335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3"/>
        <v>ks</v>
      </c>
      <c r="S1180" s="9">
        <f t="shared" si="111"/>
        <v>41868.905694444446</v>
      </c>
      <c r="T1180" s="9">
        <f t="shared" si="112"/>
        <v>41898.905694444446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3"/>
        <v>ks</v>
      </c>
      <c r="S1181" s="9">
        <f t="shared" si="111"/>
        <v>42306.720219907409</v>
      </c>
      <c r="T1181" s="9">
        <f t="shared" si="112"/>
        <v>42336.720219907409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3"/>
        <v>ks</v>
      </c>
      <c r="S1182" s="9">
        <f t="shared" si="111"/>
        <v>41812.806875000002</v>
      </c>
      <c r="T1182" s="9">
        <f t="shared" si="112"/>
        <v>41849.806875000002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3"/>
        <v>ks</v>
      </c>
      <c r="S1183" s="9">
        <f t="shared" si="111"/>
        <v>42065.339363425926</v>
      </c>
      <c r="T1183" s="9">
        <f t="shared" si="112"/>
        <v>42095.339363425926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3"/>
        <v>ks</v>
      </c>
      <c r="S1184" s="9">
        <f t="shared" si="111"/>
        <v>42759.827407407407</v>
      </c>
      <c r="T1184" s="9">
        <f t="shared" si="112"/>
        <v>42778.695833333331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3"/>
        <v>ks</v>
      </c>
      <c r="S1185" s="9">
        <f t="shared" si="111"/>
        <v>42687.86137731481</v>
      </c>
      <c r="T1185" s="9">
        <f t="shared" si="112"/>
        <v>42707.165972222225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3"/>
        <v>hotobooks</v>
      </c>
      <c r="S1186" s="9">
        <f t="shared" si="111"/>
        <v>42772.599664351852</v>
      </c>
      <c r="T1186" s="9">
        <f t="shared" si="112"/>
        <v>42803.599664351852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3"/>
        <v>hotobooks</v>
      </c>
      <c r="S1187" s="9">
        <f t="shared" si="111"/>
        <v>42161.865150462967</v>
      </c>
      <c r="T1187" s="9">
        <f t="shared" si="112"/>
        <v>42194.166666666672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3"/>
        <v>hotobooks</v>
      </c>
      <c r="S1188" s="9">
        <f t="shared" si="111"/>
        <v>42154.86336805555</v>
      </c>
      <c r="T1188" s="9">
        <f t="shared" si="112"/>
        <v>42187.945833333331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3"/>
        <v>hotobooks</v>
      </c>
      <c r="S1189" s="9">
        <f t="shared" si="111"/>
        <v>42140.894942129627</v>
      </c>
      <c r="T1189" s="9">
        <f t="shared" si="112"/>
        <v>42172.75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3"/>
        <v>hotobooks</v>
      </c>
      <c r="S1190" s="9">
        <f t="shared" si="111"/>
        <v>42742.700694444444</v>
      </c>
      <c r="T1190" s="9">
        <f t="shared" si="112"/>
        <v>42763.700694444444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3"/>
        <v>hotobooks</v>
      </c>
      <c r="S1191" s="9">
        <f t="shared" si="111"/>
        <v>42560.979108796295</v>
      </c>
      <c r="T1191" s="9">
        <f t="shared" si="112"/>
        <v>42581.979108796295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3"/>
        <v>hotobooks</v>
      </c>
      <c r="S1192" s="9">
        <f t="shared" si="111"/>
        <v>41883.665798611109</v>
      </c>
      <c r="T1192" s="9">
        <f t="shared" si="112"/>
        <v>41913.665798611109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3"/>
        <v>hotobooks</v>
      </c>
      <c r="S1193" s="9">
        <f t="shared" si="111"/>
        <v>42450.603703703702</v>
      </c>
      <c r="T1193" s="9">
        <f t="shared" si="112"/>
        <v>42480.562037037031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3"/>
        <v>hotobooks</v>
      </c>
      <c r="S1194" s="9">
        <f t="shared" si="111"/>
        <v>42778.506689814814</v>
      </c>
      <c r="T1194" s="9">
        <f t="shared" si="112"/>
        <v>42808.506689814814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3"/>
        <v>hotobooks</v>
      </c>
      <c r="S1195" s="9">
        <f t="shared" si="111"/>
        <v>42440.776076388895</v>
      </c>
      <c r="T1195" s="9">
        <f t="shared" si="112"/>
        <v>42500.734409722223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3"/>
        <v>hotobooks</v>
      </c>
      <c r="S1196" s="9">
        <f t="shared" si="111"/>
        <v>42103.488182870366</v>
      </c>
      <c r="T1196" s="9">
        <f t="shared" si="112"/>
        <v>42133.488182870366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3"/>
        <v>hotobooks</v>
      </c>
      <c r="S1197" s="9">
        <f t="shared" si="111"/>
        <v>42329.34783564815</v>
      </c>
      <c r="T1197" s="9">
        <f t="shared" si="112"/>
        <v>42389.375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3"/>
        <v>hotobooks</v>
      </c>
      <c r="S1198" s="9">
        <f t="shared" si="111"/>
        <v>42357.818738425922</v>
      </c>
      <c r="T1198" s="9">
        <f t="shared" si="112"/>
        <v>42387.818738425922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3"/>
        <v>hotobooks</v>
      </c>
      <c r="S1199" s="9">
        <f t="shared" si="111"/>
        <v>42534.66474537037</v>
      </c>
      <c r="T1199" s="9">
        <f t="shared" si="112"/>
        <v>42565.249305555553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3"/>
        <v>hotobooks</v>
      </c>
      <c r="S1200" s="9">
        <f t="shared" si="111"/>
        <v>42364.619050925925</v>
      </c>
      <c r="T1200" s="9">
        <f t="shared" si="112"/>
        <v>42400.125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3"/>
        <v>hotobooks</v>
      </c>
      <c r="S1201" s="9">
        <f t="shared" si="111"/>
        <v>42192.770833333328</v>
      </c>
      <c r="T1201" s="9">
        <f t="shared" si="112"/>
        <v>42224.770833333328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3"/>
        <v>hotobooks</v>
      </c>
      <c r="S1202" s="9">
        <f t="shared" si="111"/>
        <v>42120.477500000001</v>
      </c>
      <c r="T1202" s="9">
        <f t="shared" si="112"/>
        <v>42141.477500000001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3"/>
        <v>hotobooks</v>
      </c>
      <c r="S1203" s="9">
        <f t="shared" si="111"/>
        <v>42567.60701388889</v>
      </c>
      <c r="T1203" s="9">
        <f t="shared" si="112"/>
        <v>42597.60701388889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3"/>
        <v>hotobooks</v>
      </c>
      <c r="S1204" s="9">
        <f t="shared" si="111"/>
        <v>42183.288819444439</v>
      </c>
      <c r="T1204" s="9">
        <f t="shared" si="112"/>
        <v>42213.288819444439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3"/>
        <v>hotobooks</v>
      </c>
      <c r="S1205" s="9">
        <f t="shared" si="111"/>
        <v>42156.614895833336</v>
      </c>
      <c r="T1205" s="9">
        <f t="shared" si="112"/>
        <v>42186.614895833336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3"/>
        <v>hotobooks</v>
      </c>
      <c r="S1206" s="9">
        <f t="shared" si="111"/>
        <v>42328.748067129629</v>
      </c>
      <c r="T1206" s="9">
        <f t="shared" si="112"/>
        <v>42373.208333333328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3"/>
        <v>hotobooks</v>
      </c>
      <c r="S1207" s="9">
        <f t="shared" si="111"/>
        <v>42169.506377314814</v>
      </c>
      <c r="T1207" s="9">
        <f t="shared" si="112"/>
        <v>42199.506377314814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3"/>
        <v>hotobooks</v>
      </c>
      <c r="S1208" s="9">
        <f t="shared" si="111"/>
        <v>42803.776076388895</v>
      </c>
      <c r="T1208" s="9">
        <f t="shared" si="112"/>
        <v>42836.561805555553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3"/>
        <v>hotobooks</v>
      </c>
      <c r="S1209" s="9">
        <f t="shared" si="111"/>
        <v>42461.430243055554</v>
      </c>
      <c r="T1209" s="9">
        <f t="shared" si="112"/>
        <v>42491.416666666672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3"/>
        <v>hotobooks</v>
      </c>
      <c r="S1210" s="9">
        <f t="shared" si="111"/>
        <v>42454.709074074075</v>
      </c>
      <c r="T1210" s="9">
        <f t="shared" si="112"/>
        <v>42484.667407407411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3"/>
        <v>hotobooks</v>
      </c>
      <c r="S1211" s="9">
        <f t="shared" si="111"/>
        <v>42792.846122685187</v>
      </c>
      <c r="T1211" s="9">
        <f t="shared" si="112"/>
        <v>42822.846122685187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3"/>
        <v>hotobooks</v>
      </c>
      <c r="S1212" s="9">
        <f t="shared" si="111"/>
        <v>42163.941805555558</v>
      </c>
      <c r="T1212" s="9">
        <f t="shared" si="112"/>
        <v>42186.875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3"/>
        <v>hotobooks</v>
      </c>
      <c r="S1213" s="9">
        <f t="shared" si="111"/>
        <v>42546.866446759261</v>
      </c>
      <c r="T1213" s="9">
        <f t="shared" si="112"/>
        <v>42561.866446759261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3"/>
        <v>hotobooks</v>
      </c>
      <c r="S1214" s="9">
        <f t="shared" si="111"/>
        <v>42349.950173611112</v>
      </c>
      <c r="T1214" s="9">
        <f t="shared" si="112"/>
        <v>42366.041666666672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3"/>
        <v>hotobooks</v>
      </c>
      <c r="S1215" s="9">
        <f t="shared" si="111"/>
        <v>42762.755787037036</v>
      </c>
      <c r="T1215" s="9">
        <f t="shared" si="112"/>
        <v>42797.755787037036</v>
      </c>
    </row>
    <row r="1216" spans="1:20" ht="57.6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3"/>
        <v>hotobooks</v>
      </c>
      <c r="S1216" s="9">
        <f t="shared" si="111"/>
        <v>42135.840335648143</v>
      </c>
      <c r="T1216" s="9">
        <f t="shared" si="112"/>
        <v>42195.840335648143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3"/>
        <v>hotobooks</v>
      </c>
      <c r="S1217" s="9">
        <f t="shared" si="111"/>
        <v>41790.923101851848</v>
      </c>
      <c r="T1217" s="9">
        <f t="shared" si="112"/>
        <v>41820.923101851848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3"/>
        <v>hotobooks</v>
      </c>
      <c r="S1218" s="9">
        <f t="shared" si="111"/>
        <v>42278.616400462968</v>
      </c>
      <c r="T1218" s="9">
        <f t="shared" si="112"/>
        <v>42310.960416666669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</f>
        <v>1.026</v>
      </c>
      <c r="P1219">
        <f t="shared" ref="P1219:P1282" si="115">E1219/L1219</f>
        <v>148.57377049180329</v>
      </c>
      <c r="Q1219" t="str">
        <f t="shared" ref="Q1219:Q1282" si="116">LEFT(N:N,(FIND("/",N1219))-1)</f>
        <v>photography</v>
      </c>
      <c r="R1219" t="str">
        <f t="shared" si="113"/>
        <v>hotobooks</v>
      </c>
      <c r="S1219" s="9">
        <f t="shared" ref="S1219:S1282" si="117">(((J1219/60)/60)/24)+DATE(1970,2,1)</f>
        <v>42566.809490740736</v>
      </c>
      <c r="T1219" s="9">
        <f t="shared" ref="T1219:T1282" si="118">(((I1219/60)/60)/24)+DATE(1970,2,1)</f>
        <v>42596.809490740736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3"/>
        <v>hotobooks</v>
      </c>
      <c r="S1220" s="9">
        <f t="shared" si="117"/>
        <v>42309.662037037036</v>
      </c>
      <c r="T1220" s="9">
        <f t="shared" si="118"/>
        <v>42340.125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ref="R1221:R1284" si="119">RIGHT(N:N,(FIND("/",N1221))-3)</f>
        <v>hotobooks</v>
      </c>
      <c r="S1221" s="9">
        <f t="shared" si="117"/>
        <v>42664.461956018517</v>
      </c>
      <c r="T1221" s="9">
        <f t="shared" si="118"/>
        <v>42694.461956018517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9"/>
        <v>hotobooks</v>
      </c>
      <c r="S1222" s="9">
        <f t="shared" si="117"/>
        <v>42242.628611111111</v>
      </c>
      <c r="T1222" s="9">
        <f t="shared" si="118"/>
        <v>42272.628611111111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9"/>
        <v>hotobooks</v>
      </c>
      <c r="S1223" s="9">
        <f t="shared" si="117"/>
        <v>42711.47555555556</v>
      </c>
      <c r="T1223" s="9">
        <f t="shared" si="118"/>
        <v>42739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9"/>
        <v>hotobooks</v>
      </c>
      <c r="S1224" s="9">
        <f t="shared" si="117"/>
        <v>42461.720451388886</v>
      </c>
      <c r="T1224" s="9">
        <f t="shared" si="118"/>
        <v>42492.166666666672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9"/>
        <v>hotobooks</v>
      </c>
      <c r="S1225" s="9">
        <f t="shared" si="117"/>
        <v>42685.177187499998</v>
      </c>
      <c r="T1225" s="9">
        <f t="shared" si="118"/>
        <v>42715.218854166669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9"/>
        <v>sic</v>
      </c>
      <c r="S1226" s="9">
        <f t="shared" si="117"/>
        <v>41767.549791666665</v>
      </c>
      <c r="T1226" s="9">
        <f t="shared" si="118"/>
        <v>41827.549791666665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9"/>
        <v>sic</v>
      </c>
      <c r="S1227" s="9">
        <f t="shared" si="117"/>
        <v>41540.905995370369</v>
      </c>
      <c r="T1227" s="9">
        <f t="shared" si="118"/>
        <v>41600.905995370369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9"/>
        <v>sic</v>
      </c>
      <c r="S1228" s="9">
        <f t="shared" si="117"/>
        <v>41746.874780092592</v>
      </c>
      <c r="T1228" s="9">
        <f t="shared" si="118"/>
        <v>41781.041666666664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9"/>
        <v>sic</v>
      </c>
      <c r="S1229" s="9">
        <f t="shared" si="117"/>
        <v>41858.919166666667</v>
      </c>
      <c r="T1229" s="9">
        <f t="shared" si="118"/>
        <v>41889.291666666664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9"/>
        <v>sic</v>
      </c>
      <c r="S1230" s="9">
        <f t="shared" si="117"/>
        <v>40785.729259259257</v>
      </c>
      <c r="T1230" s="9">
        <f t="shared" si="118"/>
        <v>40845.729259259257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9"/>
        <v>sic</v>
      </c>
      <c r="S1231" s="9">
        <f t="shared" si="117"/>
        <v>41016.459803240738</v>
      </c>
      <c r="T1231" s="9">
        <f t="shared" si="118"/>
        <v>41046.666666666664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9"/>
        <v>sic</v>
      </c>
      <c r="S1232" s="9">
        <f t="shared" si="117"/>
        <v>40599.972569444442</v>
      </c>
      <c r="T1232" s="9">
        <f t="shared" si="118"/>
        <v>40629.972569444442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9"/>
        <v>sic</v>
      </c>
      <c r="S1233" s="9">
        <f t="shared" si="117"/>
        <v>42224.941759259258</v>
      </c>
      <c r="T1233" s="9">
        <f t="shared" si="118"/>
        <v>42275.041666666672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9"/>
        <v>sic</v>
      </c>
      <c r="S1234" s="9">
        <f t="shared" si="117"/>
        <v>41537.848032407412</v>
      </c>
      <c r="T1234" s="9">
        <f t="shared" si="118"/>
        <v>41584.848032407412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9"/>
        <v>sic</v>
      </c>
      <c r="S1235" s="9">
        <f t="shared" si="117"/>
        <v>40970.948773148149</v>
      </c>
      <c r="T1235" s="9">
        <f t="shared" si="118"/>
        <v>40991.948773148149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9"/>
        <v>sic</v>
      </c>
      <c r="S1236" s="9">
        <f t="shared" si="117"/>
        <v>42038.788680555561</v>
      </c>
      <c r="T1236" s="9">
        <f t="shared" si="118"/>
        <v>42068.788680555561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9"/>
        <v>sic</v>
      </c>
      <c r="S1237" s="9">
        <f t="shared" si="117"/>
        <v>41614.135405092595</v>
      </c>
      <c r="T1237" s="9">
        <f t="shared" si="118"/>
        <v>41654.135405092595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9"/>
        <v>sic</v>
      </c>
      <c r="S1238" s="9">
        <f t="shared" si="117"/>
        <v>41141.680138888885</v>
      </c>
      <c r="T1238" s="9">
        <f t="shared" si="118"/>
        <v>41149.666666666664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9"/>
        <v>sic</v>
      </c>
      <c r="S1239" s="9">
        <f t="shared" si="117"/>
        <v>41156.283159722225</v>
      </c>
      <c r="T1239" s="9">
        <f t="shared" si="118"/>
        <v>41176.283159722225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9"/>
        <v>sic</v>
      </c>
      <c r="S1240" s="9">
        <f t="shared" si="117"/>
        <v>40762.61037037037</v>
      </c>
      <c r="T1240" s="9">
        <f t="shared" si="118"/>
        <v>40792.61037037037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9"/>
        <v>sic</v>
      </c>
      <c r="S1241" s="9">
        <f t="shared" si="117"/>
        <v>40914.962581018517</v>
      </c>
      <c r="T1241" s="9">
        <f t="shared" si="118"/>
        <v>40944.962581018517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9"/>
        <v>sic</v>
      </c>
      <c r="S1242" s="9">
        <f t="shared" si="117"/>
        <v>41440.040011574078</v>
      </c>
      <c r="T1242" s="9">
        <f t="shared" si="118"/>
        <v>41498.910416666666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9"/>
        <v>sic</v>
      </c>
      <c r="S1243" s="9">
        <f t="shared" si="117"/>
        <v>41954.837731481479</v>
      </c>
      <c r="T1243" s="9">
        <f t="shared" si="118"/>
        <v>41977.249305555553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9"/>
        <v>sic</v>
      </c>
      <c r="S1244" s="9">
        <f t="shared" si="117"/>
        <v>40813.165532407409</v>
      </c>
      <c r="T1244" s="9">
        <f t="shared" si="118"/>
        <v>40828.554166666669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9"/>
        <v>sic</v>
      </c>
      <c r="S1245" s="9">
        <f t="shared" si="117"/>
        <v>40702.879293981481</v>
      </c>
      <c r="T1245" s="9">
        <f t="shared" si="118"/>
        <v>40763.875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9"/>
        <v>ock</v>
      </c>
      <c r="S1246" s="9">
        <f t="shared" si="117"/>
        <v>41386.825497685182</v>
      </c>
      <c r="T1246" s="9">
        <f t="shared" si="118"/>
        <v>41417.875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9"/>
        <v>ock</v>
      </c>
      <c r="S1247" s="9">
        <f t="shared" si="117"/>
        <v>41805.599930555552</v>
      </c>
      <c r="T1247" s="9">
        <f t="shared" si="118"/>
        <v>41835.599930555552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9"/>
        <v>ock</v>
      </c>
      <c r="S1248" s="9">
        <f t="shared" si="117"/>
        <v>40869.043391203704</v>
      </c>
      <c r="T1248" s="9">
        <f t="shared" si="118"/>
        <v>40914.085057870368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9"/>
        <v>ock</v>
      </c>
      <c r="S1249" s="9">
        <f t="shared" si="117"/>
        <v>41401.292303240742</v>
      </c>
      <c r="T1249" s="9">
        <f t="shared" si="118"/>
        <v>41431.292303240742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9"/>
        <v>ock</v>
      </c>
      <c r="S1250" s="9">
        <f t="shared" si="117"/>
        <v>41798.656863425924</v>
      </c>
      <c r="T1250" s="9">
        <f t="shared" si="118"/>
        <v>41834.290972222225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9"/>
        <v>ock</v>
      </c>
      <c r="S1251" s="9">
        <f t="shared" si="117"/>
        <v>41098.74086805556</v>
      </c>
      <c r="T1251" s="9">
        <f t="shared" si="118"/>
        <v>41128.74086805556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9"/>
        <v>ock</v>
      </c>
      <c r="S1252" s="9">
        <f t="shared" si="117"/>
        <v>41874.64271990741</v>
      </c>
      <c r="T1252" s="9">
        <f t="shared" si="118"/>
        <v>41919.64271990741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9"/>
        <v>ock</v>
      </c>
      <c r="S1253" s="9">
        <f t="shared" si="117"/>
        <v>40782.814432870371</v>
      </c>
      <c r="T1253" s="9">
        <f t="shared" si="118"/>
        <v>40842.814432870371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9"/>
        <v>ock</v>
      </c>
      <c r="S1254" s="9">
        <f t="shared" si="117"/>
        <v>41574.988067129627</v>
      </c>
      <c r="T1254" s="9">
        <f t="shared" si="118"/>
        <v>41602.988067129627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9"/>
        <v>ock</v>
      </c>
      <c r="S1255" s="9">
        <f t="shared" si="117"/>
        <v>41886.783645833333</v>
      </c>
      <c r="T1255" s="9">
        <f t="shared" si="118"/>
        <v>41916.783645833333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9"/>
        <v>ock</v>
      </c>
      <c r="S1256" s="9">
        <f t="shared" si="117"/>
        <v>40518.621365740742</v>
      </c>
      <c r="T1256" s="9">
        <f t="shared" si="118"/>
        <v>40575.207638888889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9"/>
        <v>ock</v>
      </c>
      <c r="S1257" s="9">
        <f t="shared" si="117"/>
        <v>41610.845509259263</v>
      </c>
      <c r="T1257" s="9">
        <f t="shared" si="118"/>
        <v>41640.887175925927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9"/>
        <v>ock</v>
      </c>
      <c r="S1258" s="9">
        <f t="shared" si="117"/>
        <v>40952.919340277782</v>
      </c>
      <c r="T1258" s="9">
        <f t="shared" si="118"/>
        <v>40982.919340277782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9"/>
        <v>ock</v>
      </c>
      <c r="S1259" s="9">
        <f t="shared" si="117"/>
        <v>40618.085532407407</v>
      </c>
      <c r="T1259" s="9">
        <f t="shared" si="118"/>
        <v>40667.043865740743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9"/>
        <v>ock</v>
      </c>
      <c r="S1260" s="9">
        <f t="shared" si="117"/>
        <v>41518.611250000002</v>
      </c>
      <c r="T1260" s="9">
        <f t="shared" si="118"/>
        <v>41548.611250000002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9"/>
        <v>ock</v>
      </c>
      <c r="S1261" s="9">
        <f t="shared" si="117"/>
        <v>41797.970648148148</v>
      </c>
      <c r="T1261" s="9">
        <f t="shared" si="118"/>
        <v>41830.165972222225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9"/>
        <v>ock</v>
      </c>
      <c r="S1262" s="9">
        <f t="shared" si="117"/>
        <v>41697.842824074076</v>
      </c>
      <c r="T1262" s="9">
        <f t="shared" si="118"/>
        <v>41727.842824074076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9"/>
        <v>ock</v>
      </c>
      <c r="S1263" s="9">
        <f t="shared" si="117"/>
        <v>41669.342905092592</v>
      </c>
      <c r="T1263" s="9">
        <f t="shared" si="118"/>
        <v>41699.342905092592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9"/>
        <v>ock</v>
      </c>
      <c r="S1264" s="9">
        <f t="shared" si="117"/>
        <v>41687.762638888889</v>
      </c>
      <c r="T1264" s="9">
        <f t="shared" si="118"/>
        <v>41717.762638888889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9"/>
        <v>ock</v>
      </c>
      <c r="S1265" s="9">
        <f t="shared" si="117"/>
        <v>41723.084143518521</v>
      </c>
      <c r="T1265" s="9">
        <f t="shared" si="118"/>
        <v>41758.041666666664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9"/>
        <v>ock</v>
      </c>
      <c r="S1266" s="9">
        <f t="shared" si="117"/>
        <v>41578.662997685184</v>
      </c>
      <c r="T1266" s="9">
        <f t="shared" si="118"/>
        <v>41607.662997685184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9"/>
        <v>ock</v>
      </c>
      <c r="S1267" s="9">
        <f t="shared" si="117"/>
        <v>40496.655266203699</v>
      </c>
      <c r="T1267" s="9">
        <f t="shared" si="118"/>
        <v>40543.655266203699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9"/>
        <v>ock</v>
      </c>
      <c r="S1268" s="9">
        <f t="shared" si="117"/>
        <v>41651.87667824074</v>
      </c>
      <c r="T1268" s="9">
        <f t="shared" si="118"/>
        <v>41681.87667824074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9"/>
        <v>ock</v>
      </c>
      <c r="S1269" s="9">
        <f t="shared" si="117"/>
        <v>41480.585162037038</v>
      </c>
      <c r="T1269" s="9">
        <f t="shared" si="118"/>
        <v>41510.585162037038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9"/>
        <v>ock</v>
      </c>
      <c r="S1270" s="9">
        <f t="shared" si="117"/>
        <v>41538.845451388886</v>
      </c>
      <c r="T1270" s="9">
        <f t="shared" si="118"/>
        <v>41568.845451388886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9"/>
        <v>ock</v>
      </c>
      <c r="S1271" s="9">
        <f t="shared" si="117"/>
        <v>42476.823055555549</v>
      </c>
      <c r="T1271" s="9">
        <f t="shared" si="118"/>
        <v>42507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9"/>
        <v>ock</v>
      </c>
      <c r="S1272" s="9">
        <f t="shared" si="117"/>
        <v>40964.856967592597</v>
      </c>
      <c r="T1272" s="9">
        <f t="shared" si="118"/>
        <v>41024.815300925926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9"/>
        <v>ock</v>
      </c>
      <c r="S1273" s="9">
        <f t="shared" si="117"/>
        <v>41592.683553240742</v>
      </c>
      <c r="T1273" s="9">
        <f t="shared" si="118"/>
        <v>41622.725219907406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9"/>
        <v>ock</v>
      </c>
      <c r="S1274" s="9">
        <f t="shared" si="117"/>
        <v>40305.745127314818</v>
      </c>
      <c r="T1274" s="9">
        <f t="shared" si="118"/>
        <v>40375.166666666664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9"/>
        <v>ock</v>
      </c>
      <c r="S1275" s="9">
        <f t="shared" si="117"/>
        <v>41883.730219907404</v>
      </c>
      <c r="T1275" s="9">
        <f t="shared" si="118"/>
        <v>41913.730219907404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9"/>
        <v>ock</v>
      </c>
      <c r="S1276" s="9">
        <f t="shared" si="117"/>
        <v>41147.690104166664</v>
      </c>
      <c r="T1276" s="9">
        <f t="shared" si="118"/>
        <v>41182.690104166664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9"/>
        <v>ock</v>
      </c>
      <c r="S1277" s="9">
        <f t="shared" si="117"/>
        <v>41489.867905092593</v>
      </c>
      <c r="T1277" s="9">
        <f t="shared" si="118"/>
        <v>41524.867905092593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9"/>
        <v>ock</v>
      </c>
      <c r="S1278" s="9">
        <f t="shared" si="117"/>
        <v>40038.704247685186</v>
      </c>
      <c r="T1278" s="9">
        <f t="shared" si="118"/>
        <v>40088.166666666664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9"/>
        <v>ock</v>
      </c>
      <c r="S1279" s="9">
        <f t="shared" si="117"/>
        <v>41152.561886574076</v>
      </c>
      <c r="T1279" s="9">
        <f t="shared" si="118"/>
        <v>41187.561886574076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9"/>
        <v>ock</v>
      </c>
      <c r="S1280" s="9">
        <f t="shared" si="117"/>
        <v>41817.555162037039</v>
      </c>
      <c r="T1280" s="9">
        <f t="shared" si="118"/>
        <v>41846.083333333336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9"/>
        <v>ock</v>
      </c>
      <c r="S1281" s="9">
        <f t="shared" si="117"/>
        <v>41713.099189814813</v>
      </c>
      <c r="T1281" s="9">
        <f t="shared" si="118"/>
        <v>41753.057523148149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9"/>
        <v>ock</v>
      </c>
      <c r="S1282" s="9">
        <f t="shared" si="117"/>
        <v>40544.757569444446</v>
      </c>
      <c r="T1282" s="9">
        <f t="shared" si="118"/>
        <v>40634.757569444446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</f>
        <v>1.1071428571428572</v>
      </c>
      <c r="P1283">
        <f t="shared" ref="P1283:P1346" si="121">E1283/L1283</f>
        <v>104.72972972972973</v>
      </c>
      <c r="Q1283" t="str">
        <f t="shared" ref="Q1283:Q1346" si="122">LEFT(N:N,(FIND("/",N1283))-1)</f>
        <v>music</v>
      </c>
      <c r="R1283" t="str">
        <f t="shared" si="119"/>
        <v>ock</v>
      </c>
      <c r="S1283" s="9">
        <f t="shared" ref="S1283:S1346" si="123">(((J1283/60)/60)/24)+DATE(1970,2,1)</f>
        <v>41494.743472222224</v>
      </c>
      <c r="T1283" s="9">
        <f t="shared" ref="T1283:T1346" si="124">(((I1283/60)/60)/24)+DATE(1970,2,1)</f>
        <v>41514.743472222224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19"/>
        <v>ock</v>
      </c>
      <c r="S1284" s="9">
        <f t="shared" si="123"/>
        <v>41617.475173611114</v>
      </c>
      <c r="T1284" s="9">
        <f t="shared" si="124"/>
        <v>41648.207638888889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ref="R1285:R1348" si="125">RIGHT(N:N,(FIND("/",N1285))-3)</f>
        <v>ock</v>
      </c>
      <c r="S1285" s="9">
        <f t="shared" si="123"/>
        <v>41351.717465277776</v>
      </c>
      <c r="T1285" s="9">
        <f t="shared" si="124"/>
        <v>41375.166666666664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5"/>
        <v>plays</v>
      </c>
      <c r="S1286" s="9">
        <f t="shared" si="123"/>
        <v>42743.23474537037</v>
      </c>
      <c r="T1286" s="9">
        <f t="shared" si="124"/>
        <v>42766.707638888889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5"/>
        <v>plays</v>
      </c>
      <c r="S1287" s="9">
        <f t="shared" si="123"/>
        <v>42191.583043981482</v>
      </c>
      <c r="T1287" s="9">
        <f t="shared" si="124"/>
        <v>42206.583043981482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5"/>
        <v>plays</v>
      </c>
      <c r="S1288" s="9">
        <f t="shared" si="123"/>
        <v>42070.384571759263</v>
      </c>
      <c r="T1288" s="9">
        <f t="shared" si="124"/>
        <v>42083.583333333328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5"/>
        <v>plays</v>
      </c>
      <c r="S1289" s="9">
        <f t="shared" si="123"/>
        <v>42138.621018518519</v>
      </c>
      <c r="T1289" s="9">
        <f t="shared" si="124"/>
        <v>42198.621018518519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5"/>
        <v>plays</v>
      </c>
      <c r="S1290" s="9">
        <f t="shared" si="123"/>
        <v>42592.154664351852</v>
      </c>
      <c r="T1290" s="9">
        <f t="shared" si="124"/>
        <v>42623.166666666672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5"/>
        <v>plays</v>
      </c>
      <c r="S1291" s="9">
        <f t="shared" si="123"/>
        <v>42740.134780092587</v>
      </c>
      <c r="T1291" s="9">
        <f t="shared" si="124"/>
        <v>42770.134780092587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5"/>
        <v>plays</v>
      </c>
      <c r="S1292" s="9">
        <f t="shared" si="123"/>
        <v>42117.614942129629</v>
      </c>
      <c r="T1292" s="9">
        <f t="shared" si="124"/>
        <v>42148.290972222225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5"/>
        <v>plays</v>
      </c>
      <c r="S1293" s="9">
        <f t="shared" si="123"/>
        <v>42095.652673611112</v>
      </c>
      <c r="T1293" s="9">
        <f t="shared" si="124"/>
        <v>42132.291666666672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5"/>
        <v>plays</v>
      </c>
      <c r="S1294" s="9">
        <f t="shared" si="123"/>
        <v>42287.764212962968</v>
      </c>
      <c r="T1294" s="9">
        <f t="shared" si="124"/>
        <v>42314.957638888889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5"/>
        <v>plays</v>
      </c>
      <c r="S1295" s="9">
        <f t="shared" si="123"/>
        <v>42323.701053240744</v>
      </c>
      <c r="T1295" s="9">
        <f t="shared" si="124"/>
        <v>42353.742719907401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5"/>
        <v>plays</v>
      </c>
      <c r="S1296" s="9">
        <f t="shared" si="123"/>
        <v>42309.453668981485</v>
      </c>
      <c r="T1296" s="9">
        <f t="shared" si="124"/>
        <v>42327.458333333328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5"/>
        <v>plays</v>
      </c>
      <c r="S1297" s="9">
        <f t="shared" si="123"/>
        <v>42215.572881944448</v>
      </c>
      <c r="T1297" s="9">
        <f t="shared" si="124"/>
        <v>42245.708333333328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5"/>
        <v>plays</v>
      </c>
      <c r="S1298" s="9">
        <f t="shared" si="123"/>
        <v>42454.050613425927</v>
      </c>
      <c r="T1298" s="9">
        <f t="shared" si="124"/>
        <v>42474.008946759262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5"/>
        <v>plays</v>
      </c>
      <c r="S1299" s="9">
        <f t="shared" si="123"/>
        <v>42492.747199074074</v>
      </c>
      <c r="T1299" s="9">
        <f t="shared" si="124"/>
        <v>42522.747199074074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5"/>
        <v>plays</v>
      </c>
      <c r="S1300" s="9">
        <f t="shared" si="123"/>
        <v>42489.680925925932</v>
      </c>
      <c r="T1300" s="9">
        <f t="shared" si="124"/>
        <v>42519.680925925932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5"/>
        <v>plays</v>
      </c>
      <c r="S1301" s="9">
        <f t="shared" si="123"/>
        <v>42200.814340277779</v>
      </c>
      <c r="T1301" s="9">
        <f t="shared" si="124"/>
        <v>42230.814340277779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5"/>
        <v>plays</v>
      </c>
      <c r="S1302" s="9">
        <f t="shared" si="123"/>
        <v>42514.675208333334</v>
      </c>
      <c r="T1302" s="9">
        <f t="shared" si="124"/>
        <v>42553.789583333331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5"/>
        <v>plays</v>
      </c>
      <c r="S1303" s="9">
        <f t="shared" si="123"/>
        <v>42226.749745370369</v>
      </c>
      <c r="T1303" s="9">
        <f t="shared" si="124"/>
        <v>42237.125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5"/>
        <v>plays</v>
      </c>
      <c r="S1304" s="9">
        <f t="shared" si="123"/>
        <v>42706.057997685188</v>
      </c>
      <c r="T1304" s="9">
        <f t="shared" si="124"/>
        <v>42736.099664351852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5"/>
        <v>plays</v>
      </c>
      <c r="S1305" s="9">
        <f t="shared" si="123"/>
        <v>42597.441203703704</v>
      </c>
      <c r="T1305" s="9">
        <f t="shared" si="124"/>
        <v>42613.458333333328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5"/>
        <v>earables</v>
      </c>
      <c r="S1306" s="9">
        <f t="shared" si="123"/>
        <v>42778.194502314815</v>
      </c>
      <c r="T1306" s="9">
        <f t="shared" si="124"/>
        <v>42838.152835648143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5"/>
        <v>earables</v>
      </c>
      <c r="S1307" s="9">
        <f t="shared" si="123"/>
        <v>42574.665601851855</v>
      </c>
      <c r="T1307" s="9">
        <f t="shared" si="124"/>
        <v>42603.729166666672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5"/>
        <v>earables</v>
      </c>
      <c r="S1308" s="9">
        <f t="shared" si="123"/>
        <v>41978.457569444443</v>
      </c>
      <c r="T1308" s="9">
        <f t="shared" si="124"/>
        <v>42008.457569444443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5"/>
        <v>earables</v>
      </c>
      <c r="S1309" s="9">
        <f t="shared" si="123"/>
        <v>42418.503229166665</v>
      </c>
      <c r="T1309" s="9">
        <f t="shared" si="124"/>
        <v>42448.503229166665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5"/>
        <v>earables</v>
      </c>
      <c r="S1310" s="9">
        <f t="shared" si="123"/>
        <v>42642.613564814819</v>
      </c>
      <c r="T1310" s="9">
        <f t="shared" si="124"/>
        <v>42682.613564814819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5"/>
        <v>earables</v>
      </c>
      <c r="S1311" s="9">
        <f t="shared" si="123"/>
        <v>42288.882731481484</v>
      </c>
      <c r="T1311" s="9">
        <f t="shared" si="124"/>
        <v>42323.882731481484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5"/>
        <v>earables</v>
      </c>
      <c r="S1312" s="9">
        <f t="shared" si="123"/>
        <v>42587.667245370365</v>
      </c>
      <c r="T1312" s="9">
        <f t="shared" si="124"/>
        <v>42632.667245370365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5"/>
        <v>earables</v>
      </c>
      <c r="S1313" s="9">
        <f t="shared" si="123"/>
        <v>42700.802303240736</v>
      </c>
      <c r="T1313" s="9">
        <f t="shared" si="124"/>
        <v>42735.843969907408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5"/>
        <v>earables</v>
      </c>
      <c r="S1314" s="9">
        <f t="shared" si="123"/>
        <v>42113.702800925923</v>
      </c>
      <c r="T1314" s="9">
        <f t="shared" si="124"/>
        <v>42143.702800925923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5"/>
        <v>earables</v>
      </c>
      <c r="S1315" s="9">
        <f t="shared" si="123"/>
        <v>42433.709652777776</v>
      </c>
      <c r="T1315" s="9">
        <f t="shared" si="124"/>
        <v>42463.709652777776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5"/>
        <v>earables</v>
      </c>
      <c r="S1316" s="9">
        <f t="shared" si="123"/>
        <v>42635.669675925921</v>
      </c>
      <c r="T1316" s="9">
        <f t="shared" si="124"/>
        <v>42695.669675925921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5"/>
        <v>earables</v>
      </c>
      <c r="S1317" s="9">
        <f t="shared" si="123"/>
        <v>42309.498240740737</v>
      </c>
      <c r="T1317" s="9">
        <f t="shared" si="124"/>
        <v>42345.041666666672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5"/>
        <v>earables</v>
      </c>
      <c r="S1318" s="9">
        <f t="shared" si="123"/>
        <v>42424.961909722217</v>
      </c>
      <c r="T1318" s="9">
        <f t="shared" si="124"/>
        <v>42459.961909722217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5"/>
        <v>earables</v>
      </c>
      <c r="S1319" s="9">
        <f t="shared" si="123"/>
        <v>42551.235486111109</v>
      </c>
      <c r="T1319" s="9">
        <f t="shared" si="124"/>
        <v>42603.583333333328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5"/>
        <v>earables</v>
      </c>
      <c r="S1320" s="9">
        <f t="shared" si="123"/>
        <v>42016.043657407412</v>
      </c>
      <c r="T1320" s="9">
        <f t="shared" si="124"/>
        <v>42046.043657407412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5"/>
        <v>earables</v>
      </c>
      <c r="S1321" s="9">
        <f t="shared" si="123"/>
        <v>41847.812094907407</v>
      </c>
      <c r="T1321" s="9">
        <f t="shared" si="124"/>
        <v>41862.666666666664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5"/>
        <v>earables</v>
      </c>
      <c r="S1322" s="9">
        <f t="shared" si="123"/>
        <v>42736.690347222218</v>
      </c>
      <c r="T1322" s="9">
        <f t="shared" si="124"/>
        <v>42765.958333333328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5"/>
        <v>earables</v>
      </c>
      <c r="S1323" s="9">
        <f t="shared" si="123"/>
        <v>42728.74927083333</v>
      </c>
      <c r="T1323" s="9">
        <f t="shared" si="124"/>
        <v>42758.74927083333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5"/>
        <v>earables</v>
      </c>
      <c r="S1324" s="9">
        <f t="shared" si="123"/>
        <v>42146.656539351854</v>
      </c>
      <c r="T1324" s="9">
        <f t="shared" si="124"/>
        <v>42176.656539351854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5"/>
        <v>earables</v>
      </c>
      <c r="S1325" s="9">
        <f t="shared" si="123"/>
        <v>42482.698449074072</v>
      </c>
      <c r="T1325" s="9">
        <f t="shared" si="124"/>
        <v>42517.288194444445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5"/>
        <v>earables</v>
      </c>
      <c r="S1326" s="9">
        <f t="shared" si="123"/>
        <v>42657.633703703701</v>
      </c>
      <c r="T1326" s="9">
        <f t="shared" si="124"/>
        <v>42687.633703703701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5"/>
        <v>earables</v>
      </c>
      <c r="S1327" s="9">
        <f t="shared" si="123"/>
        <v>42735.086053240739</v>
      </c>
      <c r="T1327" s="9">
        <f t="shared" si="124"/>
        <v>42765.086053240739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5"/>
        <v>earables</v>
      </c>
      <c r="S1328" s="9">
        <f t="shared" si="123"/>
        <v>42005.791990740734</v>
      </c>
      <c r="T1328" s="9">
        <f t="shared" si="124"/>
        <v>42050.791990740734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5"/>
        <v>earables</v>
      </c>
      <c r="S1329" s="9">
        <f t="shared" si="123"/>
        <v>42154.678645833337</v>
      </c>
      <c r="T1329" s="9">
        <f t="shared" si="124"/>
        <v>42184.678645833337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5"/>
        <v>earables</v>
      </c>
      <c r="S1330" s="9">
        <f t="shared" si="123"/>
        <v>42643.642754629633</v>
      </c>
      <c r="T1330" s="9">
        <f t="shared" si="124"/>
        <v>42688.642754629633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5"/>
        <v>earables</v>
      </c>
      <c r="S1331" s="9">
        <f t="shared" si="123"/>
        <v>41966.221585648149</v>
      </c>
      <c r="T1331" s="9">
        <f t="shared" si="124"/>
        <v>42006.263252314813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5"/>
        <v>earables</v>
      </c>
      <c r="S1332" s="9">
        <f t="shared" si="123"/>
        <v>42553.276724537034</v>
      </c>
      <c r="T1332" s="9">
        <f t="shared" si="124"/>
        <v>42584.166666666672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5"/>
        <v>earables</v>
      </c>
      <c r="S1333" s="9">
        <f t="shared" si="123"/>
        <v>42600.50409722222</v>
      </c>
      <c r="T1333" s="9">
        <f t="shared" si="124"/>
        <v>42630.50409722222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5"/>
        <v>earables</v>
      </c>
      <c r="S1334" s="9">
        <f t="shared" si="123"/>
        <v>42763.060277777782</v>
      </c>
      <c r="T1334" s="9">
        <f t="shared" si="124"/>
        <v>42793.060277777782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5"/>
        <v>earables</v>
      </c>
      <c r="S1335" s="9">
        <f t="shared" si="123"/>
        <v>41837.106770833336</v>
      </c>
      <c r="T1335" s="9">
        <f t="shared" si="124"/>
        <v>41867.106770833336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5"/>
        <v>earables</v>
      </c>
      <c r="S1336" s="9">
        <f t="shared" si="123"/>
        <v>42441.774155092593</v>
      </c>
      <c r="T1336" s="9">
        <f t="shared" si="124"/>
        <v>42471.774155092593</v>
      </c>
    </row>
    <row r="1337" spans="1:20" ht="57.6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5"/>
        <v>earables</v>
      </c>
      <c r="S1337" s="9">
        <f t="shared" si="123"/>
        <v>42344.936365740738</v>
      </c>
      <c r="T1337" s="9">
        <f t="shared" si="124"/>
        <v>42374.936365740738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5"/>
        <v>earables</v>
      </c>
      <c r="S1338" s="9">
        <f t="shared" si="123"/>
        <v>41986.863750000004</v>
      </c>
      <c r="T1338" s="9">
        <f t="shared" si="124"/>
        <v>42021.863750000004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5"/>
        <v>earables</v>
      </c>
      <c r="S1339" s="9">
        <f t="shared" si="123"/>
        <v>42798.577303240745</v>
      </c>
      <c r="T1339" s="9">
        <f t="shared" si="124"/>
        <v>42828.577303240745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5"/>
        <v>earables</v>
      </c>
      <c r="S1340" s="9">
        <f t="shared" si="123"/>
        <v>42219.803622685184</v>
      </c>
      <c r="T1340" s="9">
        <f t="shared" si="124"/>
        <v>42249.803622685184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5"/>
        <v>earables</v>
      </c>
      <c r="S1341" s="9">
        <f t="shared" si="123"/>
        <v>41967.647164351853</v>
      </c>
      <c r="T1341" s="9">
        <f t="shared" si="124"/>
        <v>42012.688831018517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5"/>
        <v>earables</v>
      </c>
      <c r="S1342" s="9">
        <f t="shared" si="123"/>
        <v>41867.595520833333</v>
      </c>
      <c r="T1342" s="9">
        <f t="shared" si="124"/>
        <v>41897.595520833333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5"/>
        <v>earables</v>
      </c>
      <c r="S1343" s="9">
        <f t="shared" si="123"/>
        <v>42643.624039351853</v>
      </c>
      <c r="T1343" s="9">
        <f t="shared" si="124"/>
        <v>42675.624039351853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5"/>
        <v>earables</v>
      </c>
      <c r="S1344" s="9">
        <f t="shared" si="123"/>
        <v>42203.816423611104</v>
      </c>
      <c r="T1344" s="9">
        <f t="shared" si="124"/>
        <v>42233.816423611104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5"/>
        <v>earables</v>
      </c>
      <c r="S1345" s="9">
        <f t="shared" si="123"/>
        <v>42573.526423611111</v>
      </c>
      <c r="T1345" s="9">
        <f t="shared" si="124"/>
        <v>42632.165972222225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5"/>
        <v>nfiction</v>
      </c>
      <c r="S1346" s="9">
        <f t="shared" si="123"/>
        <v>42553.789803240739</v>
      </c>
      <c r="T1346" s="9">
        <f t="shared" si="124"/>
        <v>42582.789803240739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</f>
        <v>1.25</v>
      </c>
      <c r="P1347">
        <f t="shared" ref="P1347:P1410" si="127">E1347/L1347</f>
        <v>53.571428571428569</v>
      </c>
      <c r="Q1347" t="str">
        <f t="shared" ref="Q1347:Q1410" si="128">LEFT(N:N,(FIND("/",N1347))-1)</f>
        <v>publishing</v>
      </c>
      <c r="R1347" t="str">
        <f t="shared" si="125"/>
        <v>nfiction</v>
      </c>
      <c r="S1347" s="9">
        <f t="shared" ref="S1347:S1410" si="129">(((J1347/60)/60)/24)+DATE(1970,2,1)</f>
        <v>41830.814340277779</v>
      </c>
      <c r="T1347" s="9">
        <f t="shared" ref="T1347:T1410" si="130">(((I1347/60)/60)/24)+DATE(1970,2,1)</f>
        <v>41865.814340277779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5"/>
        <v>nfiction</v>
      </c>
      <c r="S1348" s="9">
        <f t="shared" si="129"/>
        <v>41453.075821759259</v>
      </c>
      <c r="T1348" s="9">
        <f t="shared" si="130"/>
        <v>41483.075821759259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ref="R1349:R1412" si="131">RIGHT(N:N,(FIND("/",N1349))-3)</f>
        <v>nfiction</v>
      </c>
      <c r="S1349" s="9">
        <f t="shared" si="129"/>
        <v>42071.638020833328</v>
      </c>
      <c r="T1349" s="9">
        <f t="shared" si="130"/>
        <v>42101.638020833328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31"/>
        <v>nfiction</v>
      </c>
      <c r="S1350" s="9">
        <f t="shared" si="129"/>
        <v>41994.506168981476</v>
      </c>
      <c r="T1350" s="9">
        <f t="shared" si="130"/>
        <v>42022.506168981476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31"/>
        <v>nfiction</v>
      </c>
      <c r="S1351" s="9">
        <f t="shared" si="129"/>
        <v>42348.33258101852</v>
      </c>
      <c r="T1351" s="9">
        <f t="shared" si="130"/>
        <v>42385.290972222225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31"/>
        <v>nfiction</v>
      </c>
      <c r="S1352" s="9">
        <f t="shared" si="129"/>
        <v>42365.013124999998</v>
      </c>
      <c r="T1352" s="9">
        <f t="shared" si="130"/>
        <v>42395.013124999998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31"/>
        <v>nfiction</v>
      </c>
      <c r="S1353" s="9">
        <f t="shared" si="129"/>
        <v>42413.74009259259</v>
      </c>
      <c r="T1353" s="9">
        <f t="shared" si="130"/>
        <v>42443.74009259259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31"/>
        <v>nfiction</v>
      </c>
      <c r="S1354" s="9">
        <f t="shared" si="129"/>
        <v>42231.578310185185</v>
      </c>
      <c r="T1354" s="9">
        <f t="shared" si="130"/>
        <v>42283.165972222225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31"/>
        <v>nfiction</v>
      </c>
      <c r="S1355" s="9">
        <f t="shared" si="129"/>
        <v>41340.11791666667</v>
      </c>
      <c r="T1355" s="9">
        <f t="shared" si="130"/>
        <v>41375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31"/>
        <v>nfiction</v>
      </c>
      <c r="S1356" s="9">
        <f t="shared" si="129"/>
        <v>42533.807627314818</v>
      </c>
      <c r="T1356" s="9">
        <f t="shared" si="130"/>
        <v>42563.807627314818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31"/>
        <v>nfiction</v>
      </c>
      <c r="S1357" s="9">
        <f t="shared" si="129"/>
        <v>41244.254687499997</v>
      </c>
      <c r="T1357" s="9">
        <f t="shared" si="130"/>
        <v>41274.416666666664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31"/>
        <v>nfiction</v>
      </c>
      <c r="S1358" s="9">
        <f t="shared" si="129"/>
        <v>41461.038888888892</v>
      </c>
      <c r="T1358" s="9">
        <f t="shared" si="130"/>
        <v>41491.038888888892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31"/>
        <v>nfiction</v>
      </c>
      <c r="S1359" s="9">
        <f t="shared" si="129"/>
        <v>41335.962233796294</v>
      </c>
      <c r="T1359" s="9">
        <f t="shared" si="130"/>
        <v>41365.249305555553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31"/>
        <v>nfiction</v>
      </c>
      <c r="S1360" s="9">
        <f t="shared" si="129"/>
        <v>40720.570868055554</v>
      </c>
      <c r="T1360" s="9">
        <f t="shared" si="130"/>
        <v>40750.570868055554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31"/>
        <v>nfiction</v>
      </c>
      <c r="S1361" s="9">
        <f t="shared" si="129"/>
        <v>40699.814699074072</v>
      </c>
      <c r="T1361" s="9">
        <f t="shared" si="130"/>
        <v>40761.814699074072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31"/>
        <v>nfiction</v>
      </c>
      <c r="S1362" s="9">
        <f t="shared" si="129"/>
        <v>41126.900694444441</v>
      </c>
      <c r="T1362" s="9">
        <f t="shared" si="130"/>
        <v>41154.900694444441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31"/>
        <v>nfiction</v>
      </c>
      <c r="S1363" s="9">
        <f t="shared" si="129"/>
        <v>41812.717268518521</v>
      </c>
      <c r="T1363" s="9">
        <f t="shared" si="130"/>
        <v>41842.717268518521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31"/>
        <v>nfiction</v>
      </c>
      <c r="S1364" s="9">
        <f t="shared" si="129"/>
        <v>41495.934386574074</v>
      </c>
      <c r="T1364" s="9">
        <f t="shared" si="130"/>
        <v>41555.934386574074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31"/>
        <v>nfiction</v>
      </c>
      <c r="S1365" s="9">
        <f t="shared" si="129"/>
        <v>42427.8440625</v>
      </c>
      <c r="T1365" s="9">
        <f t="shared" si="130"/>
        <v>42446.332638888889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31"/>
        <v>ock</v>
      </c>
      <c r="S1366" s="9">
        <f t="shared" si="129"/>
        <v>41982.695671296293</v>
      </c>
      <c r="T1366" s="9">
        <f t="shared" si="130"/>
        <v>42042.6956712963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31"/>
        <v>ock</v>
      </c>
      <c r="S1367" s="9">
        <f t="shared" si="129"/>
        <v>42080.733240740738</v>
      </c>
      <c r="T1367" s="9">
        <f t="shared" si="130"/>
        <v>42110.691574074073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31"/>
        <v>ock</v>
      </c>
      <c r="S1368" s="9">
        <f t="shared" si="129"/>
        <v>41955.996099537035</v>
      </c>
      <c r="T1368" s="9">
        <f t="shared" si="130"/>
        <v>42001.037766203706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31"/>
        <v>ock</v>
      </c>
      <c r="S1369" s="9">
        <f t="shared" si="129"/>
        <v>42323.002893518518</v>
      </c>
      <c r="T1369" s="9">
        <f t="shared" si="130"/>
        <v>42353.044560185182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31"/>
        <v>ock</v>
      </c>
      <c r="S1370" s="9">
        <f t="shared" si="129"/>
        <v>42177.190902777773</v>
      </c>
      <c r="T1370" s="9">
        <f t="shared" si="130"/>
        <v>42201.190902777773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31"/>
        <v>ock</v>
      </c>
      <c r="S1371" s="9">
        <f t="shared" si="129"/>
        <v>41741.594282407408</v>
      </c>
      <c r="T1371" s="9">
        <f t="shared" si="130"/>
        <v>41771.594282407408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31"/>
        <v>ock</v>
      </c>
      <c r="S1372" s="9">
        <f t="shared" si="129"/>
        <v>41579.00335648148</v>
      </c>
      <c r="T1372" s="9">
        <f t="shared" si="130"/>
        <v>41594.00335648148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31"/>
        <v>ock</v>
      </c>
      <c r="S1373" s="9">
        <f t="shared" si="129"/>
        <v>42132.758587962962</v>
      </c>
      <c r="T1373" s="9">
        <f t="shared" si="130"/>
        <v>42162.758587962962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31"/>
        <v>ock</v>
      </c>
      <c r="S1374" s="9">
        <f t="shared" si="129"/>
        <v>41103.739953703705</v>
      </c>
      <c r="T1374" s="9">
        <f t="shared" si="130"/>
        <v>41133.739953703705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31"/>
        <v>ock</v>
      </c>
      <c r="S1375" s="9">
        <f t="shared" si="129"/>
        <v>42735.95177083333</v>
      </c>
      <c r="T1375" s="9">
        <f t="shared" si="130"/>
        <v>42765.95177083333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31"/>
        <v>ock</v>
      </c>
      <c r="S1376" s="9">
        <f t="shared" si="129"/>
        <v>42455.161898148144</v>
      </c>
      <c r="T1376" s="9">
        <f t="shared" si="130"/>
        <v>42485.12023148148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31"/>
        <v>ock</v>
      </c>
      <c r="S1377" s="9">
        <f t="shared" si="129"/>
        <v>42751.066192129627</v>
      </c>
      <c r="T1377" s="9">
        <f t="shared" si="130"/>
        <v>42781.066192129627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31"/>
        <v>ock</v>
      </c>
      <c r="S1378" s="9">
        <f t="shared" si="129"/>
        <v>42708.669050925921</v>
      </c>
      <c r="T1378" s="9">
        <f t="shared" si="130"/>
        <v>42738.710717592592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31"/>
        <v>ock</v>
      </c>
      <c r="S1379" s="9">
        <f t="shared" si="129"/>
        <v>42778.219560185185</v>
      </c>
      <c r="T1379" s="9">
        <f t="shared" si="130"/>
        <v>42800.174305555556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31"/>
        <v>ock</v>
      </c>
      <c r="S1380" s="9">
        <f t="shared" si="129"/>
        <v>42599.759374999994</v>
      </c>
      <c r="T1380" s="9">
        <f t="shared" si="130"/>
        <v>42614.759374999994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31"/>
        <v>ock</v>
      </c>
      <c r="S1381" s="9">
        <f t="shared" si="129"/>
        <v>42161.491620370376</v>
      </c>
      <c r="T1381" s="9">
        <f t="shared" si="130"/>
        <v>42191.491620370376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31"/>
        <v>ock</v>
      </c>
      <c r="S1382" s="9">
        <f t="shared" si="129"/>
        <v>42172.762800925921</v>
      </c>
      <c r="T1382" s="9">
        <f t="shared" si="130"/>
        <v>42195.083333333328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31"/>
        <v>ock</v>
      </c>
      <c r="S1383" s="9">
        <f t="shared" si="129"/>
        <v>42734.214409722219</v>
      </c>
      <c r="T1383" s="9">
        <f t="shared" si="130"/>
        <v>42764.214409722219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31"/>
        <v>ock</v>
      </c>
      <c r="S1384" s="9">
        <f t="shared" si="129"/>
        <v>41401.800185185188</v>
      </c>
      <c r="T1384" s="9">
        <f t="shared" si="130"/>
        <v>41431.800185185188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31"/>
        <v>ock</v>
      </c>
      <c r="S1385" s="9">
        <f t="shared" si="129"/>
        <v>42738.074976851851</v>
      </c>
      <c r="T1385" s="9">
        <f t="shared" si="130"/>
        <v>42758.074976851851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31"/>
        <v>ock</v>
      </c>
      <c r="S1386" s="9">
        <f t="shared" si="129"/>
        <v>42191.735208333332</v>
      </c>
      <c r="T1386" s="9">
        <f t="shared" si="130"/>
        <v>42221.735208333332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31"/>
        <v>ock</v>
      </c>
      <c r="S1387" s="9">
        <f t="shared" si="129"/>
        <v>42464.688900462963</v>
      </c>
      <c r="T1387" s="9">
        <f t="shared" si="130"/>
        <v>42520.507638888885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31"/>
        <v>ock</v>
      </c>
      <c r="S1388" s="9">
        <f t="shared" si="129"/>
        <v>42215.646863425922</v>
      </c>
      <c r="T1388" s="9">
        <f t="shared" si="130"/>
        <v>42245.646863425922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31"/>
        <v>ock</v>
      </c>
      <c r="S1389" s="9">
        <f t="shared" si="129"/>
        <v>42157.92123842593</v>
      </c>
      <c r="T1389" s="9">
        <f t="shared" si="130"/>
        <v>42189.1875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31"/>
        <v>ock</v>
      </c>
      <c r="S1390" s="9">
        <f t="shared" si="129"/>
        <v>42665.614780092597</v>
      </c>
      <c r="T1390" s="9">
        <f t="shared" si="130"/>
        <v>42691.676388888889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31"/>
        <v>ock</v>
      </c>
      <c r="S1391" s="9">
        <f t="shared" si="129"/>
        <v>42596.480983796297</v>
      </c>
      <c r="T1391" s="9">
        <f t="shared" si="130"/>
        <v>42626.480983796297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31"/>
        <v>ock</v>
      </c>
      <c r="S1392" s="9">
        <f t="shared" si="129"/>
        <v>42118.803310185183</v>
      </c>
      <c r="T1392" s="9">
        <f t="shared" si="130"/>
        <v>42152.716666666667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31"/>
        <v>ock</v>
      </c>
      <c r="S1393" s="9">
        <f t="shared" si="129"/>
        <v>42224.650671296295</v>
      </c>
      <c r="T1393" s="9">
        <f t="shared" si="130"/>
        <v>42269.207638888889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31"/>
        <v>ock</v>
      </c>
      <c r="S1394" s="9">
        <f t="shared" si="129"/>
        <v>42432.154930555553</v>
      </c>
      <c r="T1394" s="9">
        <f t="shared" si="130"/>
        <v>42463.154930555553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31"/>
        <v>ock</v>
      </c>
      <c r="S1395" s="9">
        <f t="shared" si="129"/>
        <v>42584.681979166664</v>
      </c>
      <c r="T1395" s="9">
        <f t="shared" si="130"/>
        <v>42614.681979166664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31"/>
        <v>ock</v>
      </c>
      <c r="S1396" s="9">
        <f t="shared" si="129"/>
        <v>42783.144976851851</v>
      </c>
      <c r="T1396" s="9">
        <f t="shared" si="130"/>
        <v>42826.125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31"/>
        <v>ock</v>
      </c>
      <c r="S1397" s="9">
        <f t="shared" si="129"/>
        <v>42750.90834490741</v>
      </c>
      <c r="T1397" s="9">
        <f t="shared" si="130"/>
        <v>42780.90834490741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31"/>
        <v>ock</v>
      </c>
      <c r="S1398" s="9">
        <f t="shared" si="129"/>
        <v>42049.99863425926</v>
      </c>
      <c r="T1398" s="9">
        <f t="shared" si="130"/>
        <v>42079.99863425926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31"/>
        <v>ock</v>
      </c>
      <c r="S1399" s="9">
        <f t="shared" si="129"/>
        <v>42671.917939814812</v>
      </c>
      <c r="T1399" s="9">
        <f t="shared" si="130"/>
        <v>42701.888194444444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31"/>
        <v>ock</v>
      </c>
      <c r="S1400" s="9">
        <f t="shared" si="129"/>
        <v>42557.874236111107</v>
      </c>
      <c r="T1400" s="9">
        <f t="shared" si="130"/>
        <v>42587.874236111107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31"/>
        <v>ock</v>
      </c>
      <c r="S1401" s="9">
        <f t="shared" si="129"/>
        <v>41920.004317129627</v>
      </c>
      <c r="T1401" s="9">
        <f t="shared" si="130"/>
        <v>41950.004317129627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31"/>
        <v>ock</v>
      </c>
      <c r="S1402" s="9">
        <f t="shared" si="129"/>
        <v>42529.341122685189</v>
      </c>
      <c r="T1402" s="9">
        <f t="shared" si="130"/>
        <v>42564.229166666672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31"/>
        <v>ock</v>
      </c>
      <c r="S1403" s="9">
        <f t="shared" si="129"/>
        <v>41430.99622685185</v>
      </c>
      <c r="T1403" s="9">
        <f t="shared" si="130"/>
        <v>41451.99622685185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31"/>
        <v>ock</v>
      </c>
      <c r="S1404" s="9">
        <f t="shared" si="129"/>
        <v>42096.053368055553</v>
      </c>
      <c r="T1404" s="9">
        <f t="shared" si="130"/>
        <v>42156.011701388896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31"/>
        <v>ock</v>
      </c>
      <c r="S1405" s="9">
        <f t="shared" si="129"/>
        <v>41482.062905092593</v>
      </c>
      <c r="T1405" s="9">
        <f t="shared" si="130"/>
        <v>41512.062905092593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31"/>
        <v>slations</v>
      </c>
      <c r="S1406" s="9">
        <f t="shared" si="129"/>
        <v>42063.510243055556</v>
      </c>
      <c r="T1406" s="9">
        <f t="shared" si="130"/>
        <v>42088.510243055556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31"/>
        <v>slations</v>
      </c>
      <c r="S1407" s="9">
        <f t="shared" si="129"/>
        <v>41972.680567129632</v>
      </c>
      <c r="T1407" s="9">
        <f t="shared" si="130"/>
        <v>42002.722233796296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31"/>
        <v>slations</v>
      </c>
      <c r="S1408" s="9">
        <f t="shared" si="129"/>
        <v>42328.432951388888</v>
      </c>
      <c r="T1408" s="9">
        <f t="shared" si="130"/>
        <v>42381.416666666672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31"/>
        <v>slations</v>
      </c>
      <c r="S1409" s="9">
        <f t="shared" si="129"/>
        <v>41869.536782407406</v>
      </c>
      <c r="T1409" s="9">
        <f t="shared" si="130"/>
        <v>41894.536782407406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31"/>
        <v>slations</v>
      </c>
      <c r="S1410" s="9">
        <f t="shared" si="129"/>
        <v>42322.872175925921</v>
      </c>
      <c r="T1410" s="9">
        <f t="shared" si="130"/>
        <v>42352.913842592592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</f>
        <v>0</v>
      </c>
      <c r="P1411" t="e">
        <f t="shared" ref="P1411:P1474" si="133">E1411/L1411</f>
        <v>#DIV/0!</v>
      </c>
      <c r="Q1411" t="str">
        <f t="shared" ref="Q1411:Q1474" si="134">LEFT(N:N,(FIND("/",N1411))-1)</f>
        <v>publishing</v>
      </c>
      <c r="R1411" t="str">
        <f t="shared" si="131"/>
        <v>slations</v>
      </c>
      <c r="S1411" s="9">
        <f t="shared" ref="S1411:S1474" si="135">(((J1411/60)/60)/24)+DATE(1970,2,1)</f>
        <v>41976.133506944447</v>
      </c>
      <c r="T1411" s="9">
        <f t="shared" ref="T1411:T1474" si="136">(((I1411/60)/60)/24)+DATE(1970,2,1)</f>
        <v>42036.175173611111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1"/>
        <v>slations</v>
      </c>
      <c r="S1412" s="9">
        <f t="shared" si="135"/>
        <v>42510.318518518514</v>
      </c>
      <c r="T1412" s="9">
        <f t="shared" si="136"/>
        <v>42555.318518518514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ref="R1413:R1476" si="137">RIGHT(N:N,(FIND("/",N1413))-3)</f>
        <v>slations</v>
      </c>
      <c r="S1413" s="9">
        <f t="shared" si="135"/>
        <v>42044.059027777781</v>
      </c>
      <c r="T1413" s="9">
        <f t="shared" si="136"/>
        <v>42072.059027777781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7"/>
        <v>slations</v>
      </c>
      <c r="S1414" s="9">
        <f t="shared" si="135"/>
        <v>41978.063645833332</v>
      </c>
      <c r="T1414" s="9">
        <f t="shared" si="136"/>
        <v>42008.063645833332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7"/>
        <v>slations</v>
      </c>
      <c r="S1415" s="9">
        <f t="shared" si="135"/>
        <v>42391.437152777777</v>
      </c>
      <c r="T1415" s="9">
        <f t="shared" si="136"/>
        <v>42451.437152777777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7"/>
        <v>slations</v>
      </c>
      <c r="S1416" s="9">
        <f t="shared" si="135"/>
        <v>42739.25309027778</v>
      </c>
      <c r="T1416" s="9">
        <f t="shared" si="136"/>
        <v>42769.25309027778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7"/>
        <v>slations</v>
      </c>
      <c r="S1417" s="9">
        <f t="shared" si="135"/>
        <v>42223.675821759258</v>
      </c>
      <c r="T1417" s="9">
        <f t="shared" si="136"/>
        <v>42263.675821759258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7"/>
        <v>slations</v>
      </c>
      <c r="S1418" s="9">
        <f t="shared" si="135"/>
        <v>42330.926145833335</v>
      </c>
      <c r="T1418" s="9">
        <f t="shared" si="136"/>
        <v>42360.967812499999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7"/>
        <v>slations</v>
      </c>
      <c r="S1419" s="9">
        <f t="shared" si="135"/>
        <v>42263.15016203704</v>
      </c>
      <c r="T1419" s="9">
        <f t="shared" si="136"/>
        <v>42293.465972222228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7"/>
        <v>slations</v>
      </c>
      <c r="S1420" s="9">
        <f t="shared" si="135"/>
        <v>42426.456412037034</v>
      </c>
      <c r="T1420" s="9">
        <f t="shared" si="136"/>
        <v>42456.456412037034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7"/>
        <v>slations</v>
      </c>
      <c r="S1421" s="9">
        <f t="shared" si="135"/>
        <v>42653.456238425926</v>
      </c>
      <c r="T1421" s="9">
        <f t="shared" si="136"/>
        <v>42683.456238425926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7"/>
        <v>slations</v>
      </c>
      <c r="S1422" s="9">
        <f t="shared" si="135"/>
        <v>42555.667662037042</v>
      </c>
      <c r="T1422" s="9">
        <f t="shared" si="136"/>
        <v>42580.667662037042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7"/>
        <v>slations</v>
      </c>
      <c r="S1423" s="9">
        <f t="shared" si="135"/>
        <v>42044.915613425925</v>
      </c>
      <c r="T1423" s="9">
        <f t="shared" si="136"/>
        <v>42074.915613425925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7"/>
        <v>slations</v>
      </c>
      <c r="S1424" s="9">
        <f t="shared" si="135"/>
        <v>42635.239629629628</v>
      </c>
      <c r="T1424" s="9">
        <f t="shared" si="136"/>
        <v>42665.239629629628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7"/>
        <v>slations</v>
      </c>
      <c r="S1425" s="9">
        <f t="shared" si="135"/>
        <v>42371.360312500001</v>
      </c>
      <c r="T1425" s="9">
        <f t="shared" si="136"/>
        <v>42401.360312500001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7"/>
        <v>slations</v>
      </c>
      <c r="S1426" s="9">
        <f t="shared" si="135"/>
        <v>42707.717615740738</v>
      </c>
      <c r="T1426" s="9">
        <f t="shared" si="136"/>
        <v>42720.759282407409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7"/>
        <v>slations</v>
      </c>
      <c r="S1427" s="9">
        <f t="shared" si="135"/>
        <v>42124.131469907406</v>
      </c>
      <c r="T1427" s="9">
        <f t="shared" si="136"/>
        <v>42154.131469907406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7"/>
        <v>slations</v>
      </c>
      <c r="S1428" s="9">
        <f t="shared" si="135"/>
        <v>42211.390277777777</v>
      </c>
      <c r="T1428" s="9">
        <f t="shared" si="136"/>
        <v>42271.390277777777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7"/>
        <v>slations</v>
      </c>
      <c r="S1429" s="9">
        <f t="shared" si="135"/>
        <v>42632.851678240739</v>
      </c>
      <c r="T1429" s="9">
        <f t="shared" si="136"/>
        <v>42662.851678240739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7"/>
        <v>slations</v>
      </c>
      <c r="S1430" s="9">
        <f t="shared" si="135"/>
        <v>42463.379826388889</v>
      </c>
      <c r="T1430" s="9">
        <f t="shared" si="136"/>
        <v>42493.338159722218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7"/>
        <v>slations</v>
      </c>
      <c r="S1431" s="9">
        <f t="shared" si="135"/>
        <v>42105.060671296291</v>
      </c>
      <c r="T1431" s="9">
        <f t="shared" si="136"/>
        <v>42135.060671296291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7"/>
        <v>slations</v>
      </c>
      <c r="S1432" s="9">
        <f t="shared" si="135"/>
        <v>41992.813518518517</v>
      </c>
      <c r="T1432" s="9">
        <f t="shared" si="136"/>
        <v>42023.813518518517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7"/>
        <v>slations</v>
      </c>
      <c r="S1433" s="9">
        <f t="shared" si="135"/>
        <v>42335.210833333331</v>
      </c>
      <c r="T1433" s="9">
        <f t="shared" si="136"/>
        <v>42365.252500000002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7"/>
        <v>slations</v>
      </c>
      <c r="S1434" s="9">
        <f t="shared" si="135"/>
        <v>42206.780416666668</v>
      </c>
      <c r="T1434" s="9">
        <f t="shared" si="136"/>
        <v>42236.780416666668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7"/>
        <v>slations</v>
      </c>
      <c r="S1435" s="9">
        <f t="shared" si="135"/>
        <v>42704.625868055555</v>
      </c>
      <c r="T1435" s="9">
        <f t="shared" si="136"/>
        <v>42745.458333333328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7"/>
        <v>slations</v>
      </c>
      <c r="S1436" s="9">
        <f t="shared" si="135"/>
        <v>42173.767106481479</v>
      </c>
      <c r="T1436" s="9">
        <f t="shared" si="136"/>
        <v>42194.625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7"/>
        <v>slations</v>
      </c>
      <c r="S1437" s="9">
        <f t="shared" si="135"/>
        <v>42289.780324074076</v>
      </c>
      <c r="T1437" s="9">
        <f t="shared" si="136"/>
        <v>42319.780324074076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7"/>
        <v>slations</v>
      </c>
      <c r="S1438" s="9">
        <f t="shared" si="135"/>
        <v>42422.35019675926</v>
      </c>
      <c r="T1438" s="9">
        <f t="shared" si="136"/>
        <v>42452.35019675926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7"/>
        <v>slations</v>
      </c>
      <c r="S1439" s="9">
        <f t="shared" si="135"/>
        <v>41827.531701388885</v>
      </c>
      <c r="T1439" s="9">
        <f t="shared" si="136"/>
        <v>41864.207638888889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7"/>
        <v>slations</v>
      </c>
      <c r="S1440" s="9">
        <f t="shared" si="135"/>
        <v>42488.871516203704</v>
      </c>
      <c r="T1440" s="9">
        <f t="shared" si="136"/>
        <v>42518.579861111109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7"/>
        <v>slations</v>
      </c>
      <c r="S1441" s="9">
        <f t="shared" si="135"/>
        <v>42071.829872685179</v>
      </c>
      <c r="T1441" s="9">
        <f t="shared" si="136"/>
        <v>42101.829872685179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7"/>
        <v>slations</v>
      </c>
      <c r="S1442" s="9">
        <f t="shared" si="135"/>
        <v>42517.748414351852</v>
      </c>
      <c r="T1442" s="9">
        <f t="shared" si="136"/>
        <v>42547.748414351852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7"/>
        <v>slations</v>
      </c>
      <c r="S1443" s="9">
        <f t="shared" si="135"/>
        <v>42229.765844907408</v>
      </c>
      <c r="T1443" s="9">
        <f t="shared" si="136"/>
        <v>42289.765844907408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7"/>
        <v>slations</v>
      </c>
      <c r="S1444" s="9">
        <f t="shared" si="135"/>
        <v>42516.64534722222</v>
      </c>
      <c r="T1444" s="9">
        <f t="shared" si="136"/>
        <v>42546.64534722222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7"/>
        <v>slations</v>
      </c>
      <c r="S1445" s="9">
        <f t="shared" si="135"/>
        <v>42738.926030092596</v>
      </c>
      <c r="T1445" s="9">
        <f t="shared" si="136"/>
        <v>42768.926030092596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7"/>
        <v>slations</v>
      </c>
      <c r="S1446" s="9">
        <f t="shared" si="135"/>
        <v>42230.873402777783</v>
      </c>
      <c r="T1446" s="9">
        <f t="shared" si="136"/>
        <v>42290.873402777783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7"/>
        <v>slations</v>
      </c>
      <c r="S1447" s="9">
        <f t="shared" si="135"/>
        <v>42170.542303240742</v>
      </c>
      <c r="T1447" s="9">
        <f t="shared" si="136"/>
        <v>42200.542303240742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7"/>
        <v>slations</v>
      </c>
      <c r="S1448" s="9">
        <f t="shared" si="135"/>
        <v>42492.447662037041</v>
      </c>
      <c r="T1448" s="9">
        <f t="shared" si="136"/>
        <v>42512.447662037041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7"/>
        <v>slations</v>
      </c>
      <c r="S1449" s="9">
        <f t="shared" si="135"/>
        <v>42560.730717592596</v>
      </c>
      <c r="T1449" s="9">
        <f t="shared" si="136"/>
        <v>42590.730717592596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7"/>
        <v>slations</v>
      </c>
      <c r="S1450" s="9">
        <f t="shared" si="135"/>
        <v>42146.936550925922</v>
      </c>
      <c r="T1450" s="9">
        <f t="shared" si="136"/>
        <v>42177.225694444445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7"/>
        <v>slations</v>
      </c>
      <c r="S1451" s="9">
        <f t="shared" si="135"/>
        <v>42117.811400462961</v>
      </c>
      <c r="T1451" s="9">
        <f t="shared" si="136"/>
        <v>42165.811400462961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7"/>
        <v>slations</v>
      </c>
      <c r="S1452" s="9">
        <f t="shared" si="135"/>
        <v>42421.171261574069</v>
      </c>
      <c r="T1452" s="9">
        <f t="shared" si="136"/>
        <v>42451.171261574069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7"/>
        <v>slations</v>
      </c>
      <c r="S1453" s="9">
        <f t="shared" si="135"/>
        <v>41962.959016203706</v>
      </c>
      <c r="T1453" s="9">
        <f t="shared" si="136"/>
        <v>41993.00068287037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7"/>
        <v>slations</v>
      </c>
      <c r="S1454" s="9">
        <f t="shared" si="135"/>
        <v>41849.703275462962</v>
      </c>
      <c r="T1454" s="9">
        <f t="shared" si="136"/>
        <v>41879.703275462962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7"/>
        <v>slations</v>
      </c>
      <c r="S1455" s="9">
        <f t="shared" si="135"/>
        <v>42826.696145833332</v>
      </c>
      <c r="T1455" s="9">
        <f t="shared" si="136"/>
        <v>42871.654479166667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7"/>
        <v>slations</v>
      </c>
      <c r="S1456" s="9">
        <f t="shared" si="135"/>
        <v>42494.866666666669</v>
      </c>
      <c r="T1456" s="9">
        <f t="shared" si="136"/>
        <v>42515.915972222225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7"/>
        <v>slations</v>
      </c>
      <c r="S1457" s="9">
        <f t="shared" si="135"/>
        <v>41863.672685185185</v>
      </c>
      <c r="T1457" s="9">
        <f t="shared" si="136"/>
        <v>41918.568749999999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7"/>
        <v>slations</v>
      </c>
      <c r="S1458" s="9">
        <f t="shared" si="135"/>
        <v>42739.668576388889</v>
      </c>
      <c r="T1458" s="9">
        <f t="shared" si="136"/>
        <v>42769.668576388889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7"/>
        <v>slations</v>
      </c>
      <c r="S1459" s="9">
        <f t="shared" si="135"/>
        <v>42320.89634259259</v>
      </c>
      <c r="T1459" s="9">
        <f t="shared" si="136"/>
        <v>42350.938009259262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7"/>
        <v>slations</v>
      </c>
      <c r="S1460" s="9">
        <f t="shared" si="135"/>
        <v>41862.705555555556</v>
      </c>
      <c r="T1460" s="9">
        <f t="shared" si="136"/>
        <v>41893.166666666664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7"/>
        <v>slations</v>
      </c>
      <c r="S1461" s="9">
        <f t="shared" si="135"/>
        <v>42343.204814814817</v>
      </c>
      <c r="T1461" s="9">
        <f t="shared" si="136"/>
        <v>42371.725694444445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7"/>
        <v>slations</v>
      </c>
      <c r="S1462" s="9">
        <f t="shared" si="135"/>
        <v>41946.896967592591</v>
      </c>
      <c r="T1462" s="9">
        <f t="shared" si="136"/>
        <v>42004.989583333328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7"/>
        <v>podcasts</v>
      </c>
      <c r="S1463" s="9">
        <f t="shared" si="135"/>
        <v>41930.645300925928</v>
      </c>
      <c r="T1463" s="9">
        <f t="shared" si="136"/>
        <v>41964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7"/>
        <v>podcasts</v>
      </c>
      <c r="S1464" s="9">
        <f t="shared" si="135"/>
        <v>41375.662858796299</v>
      </c>
      <c r="T1464" s="9">
        <f t="shared" si="136"/>
        <v>41405.662858796299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7"/>
        <v>podcasts</v>
      </c>
      <c r="S1465" s="9">
        <f t="shared" si="135"/>
        <v>41357.911319444444</v>
      </c>
      <c r="T1465" s="9">
        <f t="shared" si="136"/>
        <v>41402.869652777779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7"/>
        <v>podcasts</v>
      </c>
      <c r="S1466" s="9">
        <f t="shared" si="135"/>
        <v>41322.661550925928</v>
      </c>
      <c r="T1466" s="9">
        <f t="shared" si="136"/>
        <v>41352.661550925928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7"/>
        <v>podcasts</v>
      </c>
      <c r="S1467" s="9">
        <f t="shared" si="135"/>
        <v>40990.734398148146</v>
      </c>
      <c r="T1467" s="9">
        <f t="shared" si="136"/>
        <v>41021.125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7"/>
        <v>podcasts</v>
      </c>
      <c r="S1468" s="9">
        <f t="shared" si="135"/>
        <v>42371.172060185185</v>
      </c>
      <c r="T1468" s="9">
        <f t="shared" si="136"/>
        <v>42412.208333333328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7"/>
        <v>podcasts</v>
      </c>
      <c r="S1469" s="9">
        <f t="shared" si="135"/>
        <v>40964.80190972222</v>
      </c>
      <c r="T1469" s="9">
        <f t="shared" si="136"/>
        <v>41024.760243055556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7"/>
        <v>podcasts</v>
      </c>
      <c r="S1470" s="9">
        <f t="shared" si="135"/>
        <v>40677.014456018522</v>
      </c>
      <c r="T1470" s="9">
        <f t="shared" si="136"/>
        <v>40737.014456018522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7"/>
        <v>podcasts</v>
      </c>
      <c r="S1471" s="9">
        <f t="shared" si="135"/>
        <v>41321.598483796297</v>
      </c>
      <c r="T1471" s="9">
        <f t="shared" si="136"/>
        <v>41351.598483796297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7"/>
        <v>podcasts</v>
      </c>
      <c r="S1472" s="9">
        <f t="shared" si="135"/>
        <v>41281.827118055553</v>
      </c>
      <c r="T1472" s="9">
        <f t="shared" si="136"/>
        <v>41302.827118055553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7"/>
        <v>podcasts</v>
      </c>
      <c r="S1473" s="9">
        <f t="shared" si="135"/>
        <v>42104.957569444443</v>
      </c>
      <c r="T1473" s="9">
        <f t="shared" si="136"/>
        <v>42134.957569444443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7"/>
        <v>podcasts</v>
      </c>
      <c r="S1474" s="9">
        <f t="shared" si="135"/>
        <v>41564.542858796296</v>
      </c>
      <c r="T1474" s="9">
        <f t="shared" si="136"/>
        <v>41594.542858796296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</f>
        <v>1.20516</v>
      </c>
      <c r="P1475">
        <f t="shared" ref="P1475:P1538" si="139">E1475/L1475</f>
        <v>38.462553191489363</v>
      </c>
      <c r="Q1475" t="str">
        <f t="shared" ref="Q1475:Q1538" si="140">LEFT(N:N,(FIND("/",N1475))-1)</f>
        <v>publishing</v>
      </c>
      <c r="R1475" t="str">
        <f t="shared" si="137"/>
        <v>podcasts</v>
      </c>
      <c r="S1475" s="9">
        <f t="shared" ref="S1475:S1538" si="141">(((J1475/60)/60)/24)+DATE(1970,2,1)</f>
        <v>40970.979618055557</v>
      </c>
      <c r="T1475" s="9">
        <f t="shared" ref="T1475:T1538" si="142">(((I1475/60)/60)/24)+DATE(1970,2,1)</f>
        <v>41000.979618055557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37"/>
        <v>podcasts</v>
      </c>
      <c r="S1476" s="9">
        <f t="shared" si="141"/>
        <v>41531.727916666663</v>
      </c>
      <c r="T1476" s="9">
        <f t="shared" si="142"/>
        <v>41561.727916666663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ref="R1477:R1540" si="143">RIGHT(N:N,(FIND("/",N1477))-3)</f>
        <v>podcasts</v>
      </c>
      <c r="S1477" s="9">
        <f t="shared" si="141"/>
        <v>41991.722951388889</v>
      </c>
      <c r="T1477" s="9">
        <f t="shared" si="142"/>
        <v>42024.207638888889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3"/>
        <v>podcasts</v>
      </c>
      <c r="S1478" s="9">
        <f t="shared" si="141"/>
        <v>40797.041921296295</v>
      </c>
      <c r="T1478" s="9">
        <f t="shared" si="142"/>
        <v>40827.041921296295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3"/>
        <v>podcasts</v>
      </c>
      <c r="S1479" s="9">
        <f t="shared" si="141"/>
        <v>40871.615787037037</v>
      </c>
      <c r="T1479" s="9">
        <f t="shared" si="142"/>
        <v>40931.125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3"/>
        <v>podcasts</v>
      </c>
      <c r="S1480" s="9">
        <f t="shared" si="141"/>
        <v>41425.871678240743</v>
      </c>
      <c r="T1480" s="9">
        <f t="shared" si="142"/>
        <v>41439.871678240743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3"/>
        <v>podcasts</v>
      </c>
      <c r="S1481" s="9">
        <f t="shared" si="141"/>
        <v>41785.745243055557</v>
      </c>
      <c r="T1481" s="9">
        <f t="shared" si="142"/>
        <v>41800.165972222225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3"/>
        <v>podcasts</v>
      </c>
      <c r="S1482" s="9">
        <f t="shared" si="141"/>
        <v>41495.934016203704</v>
      </c>
      <c r="T1482" s="9">
        <f t="shared" si="142"/>
        <v>41512.708333333336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3"/>
        <v>/fiction</v>
      </c>
      <c r="S1483" s="9">
        <f t="shared" si="141"/>
        <v>41581.922974537039</v>
      </c>
      <c r="T1483" s="9">
        <f t="shared" si="142"/>
        <v>41611.922974537039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3"/>
        <v>/fiction</v>
      </c>
      <c r="S1484" s="9">
        <f t="shared" si="141"/>
        <v>41167.85805555556</v>
      </c>
      <c r="T1484" s="9">
        <f t="shared" si="142"/>
        <v>41190.32708333333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3"/>
        <v>/fiction</v>
      </c>
      <c r="S1485" s="9">
        <f t="shared" si="141"/>
        <v>42579.192997685182</v>
      </c>
      <c r="T1485" s="9">
        <f t="shared" si="142"/>
        <v>42604.192997685182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3"/>
        <v>/fiction</v>
      </c>
      <c r="S1486" s="9">
        <f t="shared" si="141"/>
        <v>41084.200960648144</v>
      </c>
      <c r="T1486" s="9">
        <f t="shared" si="142"/>
        <v>41142.618750000001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3"/>
        <v>/fiction</v>
      </c>
      <c r="S1487" s="9">
        <f t="shared" si="141"/>
        <v>42161.795983796299</v>
      </c>
      <c r="T1487" s="9">
        <f t="shared" si="142"/>
        <v>42206.795983796299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3"/>
        <v>/fiction</v>
      </c>
      <c r="S1488" s="9">
        <f t="shared" si="141"/>
        <v>42063.168530092589</v>
      </c>
      <c r="T1488" s="9">
        <f t="shared" si="142"/>
        <v>42093.168530092589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3"/>
        <v>/fiction</v>
      </c>
      <c r="S1489" s="9">
        <f t="shared" si="141"/>
        <v>42585.917488425926</v>
      </c>
      <c r="T1489" s="9">
        <f t="shared" si="142"/>
        <v>42615.917488425926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3"/>
        <v>/fiction</v>
      </c>
      <c r="S1490" s="9">
        <f t="shared" si="141"/>
        <v>41645.563194444447</v>
      </c>
      <c r="T1490" s="9">
        <f t="shared" si="142"/>
        <v>41675.563194444447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3"/>
        <v>/fiction</v>
      </c>
      <c r="S1491" s="9">
        <f t="shared" si="141"/>
        <v>41229.611712962964</v>
      </c>
      <c r="T1491" s="9">
        <f t="shared" si="142"/>
        <v>41259.653379629628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3"/>
        <v>/fiction</v>
      </c>
      <c r="S1492" s="9">
        <f t="shared" si="141"/>
        <v>41551.561041666668</v>
      </c>
      <c r="T1492" s="9">
        <f t="shared" si="142"/>
        <v>41580.561041666668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3"/>
        <v>/fiction</v>
      </c>
      <c r="S1493" s="9">
        <f t="shared" si="141"/>
        <v>42022.713460648149</v>
      </c>
      <c r="T1493" s="9">
        <f t="shared" si="142"/>
        <v>42081.651388888888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3"/>
        <v>/fiction</v>
      </c>
      <c r="S1494" s="9">
        <f t="shared" si="141"/>
        <v>40713.884791666671</v>
      </c>
      <c r="T1494" s="9">
        <f t="shared" si="142"/>
        <v>40743.884791666671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3"/>
        <v>/fiction</v>
      </c>
      <c r="S1495" s="9">
        <f t="shared" si="141"/>
        <v>41442.866608796299</v>
      </c>
      <c r="T1495" s="9">
        <f t="shared" si="142"/>
        <v>41472.866608796299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3"/>
        <v>/fiction</v>
      </c>
      <c r="S1496" s="9">
        <f t="shared" si="141"/>
        <v>42098.722372685181</v>
      </c>
      <c r="T1496" s="9">
        <f t="shared" si="142"/>
        <v>42128.651388888888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3"/>
        <v>/fiction</v>
      </c>
      <c r="S1497" s="9">
        <f t="shared" si="141"/>
        <v>40783.789710648147</v>
      </c>
      <c r="T1497" s="9">
        <f t="shared" si="142"/>
        <v>40813.789710648147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3"/>
        <v>/fiction</v>
      </c>
      <c r="S1498" s="9">
        <f t="shared" si="141"/>
        <v>41869.475219907406</v>
      </c>
      <c r="T1498" s="9">
        <f t="shared" si="142"/>
        <v>41929.475219907406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3"/>
        <v>/fiction</v>
      </c>
      <c r="S1499" s="9">
        <f t="shared" si="141"/>
        <v>41475.64261574074</v>
      </c>
      <c r="T1499" s="9">
        <f t="shared" si="142"/>
        <v>41517.821527777778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3"/>
        <v>/fiction</v>
      </c>
      <c r="S1500" s="9">
        <f t="shared" si="141"/>
        <v>41871.983541666668</v>
      </c>
      <c r="T1500" s="9">
        <f t="shared" si="142"/>
        <v>41916.983541666668</v>
      </c>
    </row>
    <row r="1501" spans="1:20" ht="57.6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3"/>
        <v>/fiction</v>
      </c>
      <c r="S1501" s="9">
        <f t="shared" si="141"/>
        <v>42558.007326388892</v>
      </c>
      <c r="T1501" s="9">
        <f t="shared" si="142"/>
        <v>42618.007326388892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3"/>
        <v>/fiction</v>
      </c>
      <c r="S1502" s="9">
        <f t="shared" si="141"/>
        <v>41396.904594907406</v>
      </c>
      <c r="T1502" s="9">
        <f t="shared" si="142"/>
        <v>41426.904594907406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3"/>
        <v>hotobooks</v>
      </c>
      <c r="S1503" s="9">
        <f t="shared" si="141"/>
        <v>42194.583599537036</v>
      </c>
      <c r="T1503" s="9">
        <f t="shared" si="142"/>
        <v>42224.583599537036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3"/>
        <v>hotobooks</v>
      </c>
      <c r="S1504" s="9">
        <f t="shared" si="141"/>
        <v>42457.542592592596</v>
      </c>
      <c r="T1504" s="9">
        <f t="shared" si="142"/>
        <v>42485.916666666672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3"/>
        <v>hotobooks</v>
      </c>
      <c r="S1505" s="9">
        <f t="shared" si="141"/>
        <v>42637.347233796296</v>
      </c>
      <c r="T1505" s="9">
        <f t="shared" si="142"/>
        <v>42697.347233796296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3"/>
        <v>hotobooks</v>
      </c>
      <c r="S1506" s="9">
        <f t="shared" si="141"/>
        <v>41803.657685185186</v>
      </c>
      <c r="T1506" s="9">
        <f t="shared" si="142"/>
        <v>41831.356249999997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3"/>
        <v>hotobooks</v>
      </c>
      <c r="S1507" s="9">
        <f t="shared" si="141"/>
        <v>42445.44332175926</v>
      </c>
      <c r="T1507" s="9">
        <f t="shared" si="142"/>
        <v>42482.834027777775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3"/>
        <v>hotobooks</v>
      </c>
      <c r="S1508" s="9">
        <f t="shared" si="141"/>
        <v>41845.785925925928</v>
      </c>
      <c r="T1508" s="9">
        <f t="shared" si="142"/>
        <v>41875.785925925928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3"/>
        <v>hotobooks</v>
      </c>
      <c r="S1509" s="9">
        <f t="shared" si="141"/>
        <v>40285.450335648151</v>
      </c>
      <c r="T1509" s="9">
        <f t="shared" si="142"/>
        <v>40344.340277777781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3"/>
        <v>hotobooks</v>
      </c>
      <c r="S1510" s="9">
        <f t="shared" si="141"/>
        <v>41817.614363425928</v>
      </c>
      <c r="T1510" s="9">
        <f t="shared" si="142"/>
        <v>41848.614363425928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3"/>
        <v>hotobooks</v>
      </c>
      <c r="S1511" s="9">
        <f t="shared" si="141"/>
        <v>42782.533391203702</v>
      </c>
      <c r="T1511" s="9">
        <f t="shared" si="142"/>
        <v>42811.957638888889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3"/>
        <v>hotobooks</v>
      </c>
      <c r="S1512" s="9">
        <f t="shared" si="141"/>
        <v>41840.385162037033</v>
      </c>
      <c r="T1512" s="9">
        <f t="shared" si="142"/>
        <v>41870.385162037033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3"/>
        <v>hotobooks</v>
      </c>
      <c r="S1513" s="9">
        <f t="shared" si="141"/>
        <v>42327.583379629628</v>
      </c>
      <c r="T1513" s="9">
        <f t="shared" si="142"/>
        <v>42357.625046296293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3"/>
        <v>hotobooks</v>
      </c>
      <c r="S1514" s="9">
        <f t="shared" si="141"/>
        <v>42772.684479166666</v>
      </c>
      <c r="T1514" s="9">
        <f t="shared" si="142"/>
        <v>42802.684479166666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3"/>
        <v>hotobooks</v>
      </c>
      <c r="S1515" s="9">
        <f t="shared" si="141"/>
        <v>41837.637337962966</v>
      </c>
      <c r="T1515" s="9">
        <f t="shared" si="142"/>
        <v>41867.637337962966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3"/>
        <v>hotobooks</v>
      </c>
      <c r="S1516" s="9">
        <f t="shared" si="141"/>
        <v>42265.597685185188</v>
      </c>
      <c r="T1516" s="9">
        <f t="shared" si="142"/>
        <v>42305.597685185188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3"/>
        <v>hotobooks</v>
      </c>
      <c r="S1517" s="9">
        <f t="shared" si="141"/>
        <v>42446.253437499996</v>
      </c>
      <c r="T1517" s="9">
        <f t="shared" si="142"/>
        <v>42476.211770833332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3"/>
        <v>hotobooks</v>
      </c>
      <c r="S1518" s="9">
        <f t="shared" si="141"/>
        <v>42650.466342592597</v>
      </c>
      <c r="T1518" s="9">
        <f t="shared" si="142"/>
        <v>42680.583333333328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3"/>
        <v>hotobooks</v>
      </c>
      <c r="S1519" s="9">
        <f t="shared" si="141"/>
        <v>41979.56658564815</v>
      </c>
      <c r="T1519" s="9">
        <f t="shared" si="142"/>
        <v>42010.25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3"/>
        <v>hotobooks</v>
      </c>
      <c r="S1520" s="9">
        <f t="shared" si="141"/>
        <v>41791.8200462963</v>
      </c>
      <c r="T1520" s="9">
        <f t="shared" si="142"/>
        <v>41821.8200462963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3"/>
        <v>hotobooks</v>
      </c>
      <c r="S1521" s="9">
        <f t="shared" si="141"/>
        <v>41813.741701388892</v>
      </c>
      <c r="T1521" s="9">
        <f t="shared" si="142"/>
        <v>41841.915972222225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3"/>
        <v>hotobooks</v>
      </c>
      <c r="S1522" s="9">
        <f t="shared" si="141"/>
        <v>41986.857789351852</v>
      </c>
      <c r="T1522" s="9">
        <f t="shared" si="142"/>
        <v>42023.166666666672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3"/>
        <v>hotobooks</v>
      </c>
      <c r="S1523" s="9">
        <f t="shared" si="141"/>
        <v>42524.167719907404</v>
      </c>
      <c r="T1523" s="9">
        <f t="shared" si="142"/>
        <v>42559.167719907404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3"/>
        <v>hotobooks</v>
      </c>
      <c r="S1524" s="9">
        <f t="shared" si="141"/>
        <v>41930.830312500002</v>
      </c>
      <c r="T1524" s="9">
        <f t="shared" si="142"/>
        <v>41960.830312500002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3"/>
        <v>hotobooks</v>
      </c>
      <c r="S1525" s="9">
        <f t="shared" si="141"/>
        <v>41995.751342592594</v>
      </c>
      <c r="T1525" s="9">
        <f t="shared" si="142"/>
        <v>42027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3"/>
        <v>hotobooks</v>
      </c>
      <c r="S1526" s="9">
        <f t="shared" si="141"/>
        <v>42787.501041666663</v>
      </c>
      <c r="T1526" s="9">
        <f t="shared" si="142"/>
        <v>42817.501041666663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3"/>
        <v>hotobooks</v>
      </c>
      <c r="S1527" s="9">
        <f t="shared" si="141"/>
        <v>42601.702986111108</v>
      </c>
      <c r="T1527" s="9">
        <f t="shared" si="142"/>
        <v>42631.702986111108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3"/>
        <v>hotobooks</v>
      </c>
      <c r="S1528" s="9">
        <f t="shared" si="141"/>
        <v>42370.276006944448</v>
      </c>
      <c r="T1528" s="9">
        <f t="shared" si="142"/>
        <v>42419.276006944448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3"/>
        <v>hotobooks</v>
      </c>
      <c r="S1529" s="9">
        <f t="shared" si="141"/>
        <v>42811.600532407407</v>
      </c>
      <c r="T1529" s="9">
        <f t="shared" si="142"/>
        <v>42839.558865740735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3"/>
        <v>hotobooks</v>
      </c>
      <c r="S1530" s="9">
        <f t="shared" si="141"/>
        <v>42767.732893518521</v>
      </c>
      <c r="T1530" s="9">
        <f t="shared" si="142"/>
        <v>42798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3"/>
        <v>hotobooks</v>
      </c>
      <c r="S1531" s="9">
        <f t="shared" si="141"/>
        <v>42083.628703703704</v>
      </c>
      <c r="T1531" s="9">
        <f t="shared" si="142"/>
        <v>42113.587037037039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3"/>
        <v>hotobooks</v>
      </c>
      <c r="S1532" s="9">
        <f t="shared" si="141"/>
        <v>42306.767303240747</v>
      </c>
      <c r="T1532" s="9">
        <f t="shared" si="142"/>
        <v>42331.767303240747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3"/>
        <v>hotobooks</v>
      </c>
      <c r="S1533" s="9">
        <f t="shared" si="141"/>
        <v>41972.802384259259</v>
      </c>
      <c r="T1533" s="9">
        <f t="shared" si="142"/>
        <v>42005.125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3"/>
        <v>hotobooks</v>
      </c>
      <c r="S1534" s="9">
        <f t="shared" si="141"/>
        <v>42422.475289351853</v>
      </c>
      <c r="T1534" s="9">
        <f t="shared" si="142"/>
        <v>42446.625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3"/>
        <v>hotobooks</v>
      </c>
      <c r="S1535" s="9">
        <f t="shared" si="141"/>
        <v>42474.00204861111</v>
      </c>
      <c r="T1535" s="9">
        <f t="shared" si="142"/>
        <v>42523.165972222225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3"/>
        <v>hotobooks</v>
      </c>
      <c r="S1536" s="9">
        <f t="shared" si="141"/>
        <v>42252.67432870371</v>
      </c>
      <c r="T1536" s="9">
        <f t="shared" si="142"/>
        <v>42282.67432870371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3"/>
        <v>hotobooks</v>
      </c>
      <c r="S1537" s="9">
        <f t="shared" si="141"/>
        <v>42515.829062500001</v>
      </c>
      <c r="T1537" s="9">
        <f t="shared" si="142"/>
        <v>42544.916666666672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3"/>
        <v>hotobooks</v>
      </c>
      <c r="S1538" s="9">
        <f t="shared" si="141"/>
        <v>42244.802199074074</v>
      </c>
      <c r="T1538" s="9">
        <f t="shared" si="142"/>
        <v>42274.802199074074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</f>
        <v>1.7989999999999999</v>
      </c>
      <c r="P1539">
        <f t="shared" ref="P1539:P1602" si="145">E1539/L1539</f>
        <v>96.375</v>
      </c>
      <c r="Q1539" t="str">
        <f t="shared" ref="Q1539:Q1602" si="146">LEFT(N:N,(FIND("/",N1539))-1)</f>
        <v>photography</v>
      </c>
      <c r="R1539" t="str">
        <f t="shared" si="143"/>
        <v>hotobooks</v>
      </c>
      <c r="S1539" s="9">
        <f t="shared" ref="S1539:S1602" si="147">(((J1539/60)/60)/24)+DATE(1970,2,1)</f>
        <v>42583.315127314811</v>
      </c>
      <c r="T1539" s="9">
        <f t="shared" ref="T1539:T1602" si="148">(((I1539/60)/60)/24)+DATE(1970,2,1)</f>
        <v>42619.75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3"/>
        <v>hotobooks</v>
      </c>
      <c r="S1540" s="9">
        <f t="shared" si="147"/>
        <v>42012.782060185185</v>
      </c>
      <c r="T1540" s="9">
        <f t="shared" si="148"/>
        <v>42057.782060185185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ref="R1541:R1604" si="149">RIGHT(N:N,(FIND("/",N1541))-3)</f>
        <v>hotobooks</v>
      </c>
      <c r="S1541" s="9">
        <f t="shared" si="147"/>
        <v>42736.919201388882</v>
      </c>
      <c r="T1541" s="9">
        <f t="shared" si="148"/>
        <v>42769.919201388882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9"/>
        <v>hotobooks</v>
      </c>
      <c r="S1542" s="9">
        <f t="shared" si="147"/>
        <v>41970.00712962963</v>
      </c>
      <c r="T1542" s="9">
        <f t="shared" si="148"/>
        <v>42000.052083333328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9"/>
        <v>hy/nature</v>
      </c>
      <c r="S1543" s="9">
        <f t="shared" si="147"/>
        <v>42005.712245370371</v>
      </c>
      <c r="T1543" s="9">
        <f t="shared" si="148"/>
        <v>42035.712245370371</v>
      </c>
    </row>
    <row r="1544" spans="1:20" ht="57.6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9"/>
        <v>hy/nature</v>
      </c>
      <c r="S1544" s="9">
        <f t="shared" si="147"/>
        <v>42201.996527777781</v>
      </c>
      <c r="T1544" s="9">
        <f t="shared" si="148"/>
        <v>42216.996527777781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9"/>
        <v>hy/nature</v>
      </c>
      <c r="S1545" s="9">
        <f t="shared" si="147"/>
        <v>41966.509652777779</v>
      </c>
      <c r="T1545" s="9">
        <f t="shared" si="148"/>
        <v>41996.551319444443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9"/>
        <v>hy/nature</v>
      </c>
      <c r="S1546" s="9">
        <f t="shared" si="147"/>
        <v>42084.051203703704</v>
      </c>
      <c r="T1546" s="9">
        <f t="shared" si="148"/>
        <v>42126.012499999997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9"/>
        <v>hy/nature</v>
      </c>
      <c r="S1547" s="9">
        <f t="shared" si="147"/>
        <v>42062.884652777779</v>
      </c>
      <c r="T1547" s="9">
        <f t="shared" si="148"/>
        <v>42096.886111111111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9"/>
        <v>hy/nature</v>
      </c>
      <c r="S1548" s="9">
        <f t="shared" si="147"/>
        <v>41870.212951388887</v>
      </c>
      <c r="T1548" s="9">
        <f t="shared" si="148"/>
        <v>41930.212951388887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9"/>
        <v>hy/nature</v>
      </c>
      <c r="S1549" s="9">
        <f t="shared" si="147"/>
        <v>42813.426875000005</v>
      </c>
      <c r="T1549" s="9">
        <f t="shared" si="148"/>
        <v>42820.426875000005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9"/>
        <v>hy/nature</v>
      </c>
      <c r="S1550" s="9">
        <f t="shared" si="147"/>
        <v>42317.88217592593</v>
      </c>
      <c r="T1550" s="9">
        <f t="shared" si="148"/>
        <v>42347.923842592587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9"/>
        <v>hy/nature</v>
      </c>
      <c r="S1551" s="9">
        <f t="shared" si="147"/>
        <v>42312.136099537034</v>
      </c>
      <c r="T1551" s="9">
        <f t="shared" si="148"/>
        <v>42342.177766203706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9"/>
        <v>hy/nature</v>
      </c>
      <c r="S1552" s="9">
        <f t="shared" si="147"/>
        <v>42503.449467592596</v>
      </c>
      <c r="T1552" s="9">
        <f t="shared" si="148"/>
        <v>42533.449467592596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9"/>
        <v>hy/nature</v>
      </c>
      <c r="S1553" s="9">
        <f t="shared" si="147"/>
        <v>42152.824525462958</v>
      </c>
      <c r="T1553" s="9">
        <f t="shared" si="148"/>
        <v>42182.824525462958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9"/>
        <v>hy/nature</v>
      </c>
      <c r="S1554" s="9">
        <f t="shared" si="147"/>
        <v>41923.688750000001</v>
      </c>
      <c r="T1554" s="9">
        <f t="shared" si="148"/>
        <v>41944.165972222225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9"/>
        <v>hy/nature</v>
      </c>
      <c r="S1555" s="9">
        <f t="shared" si="147"/>
        <v>42250.282951388886</v>
      </c>
      <c r="T1555" s="9">
        <f t="shared" si="148"/>
        <v>42280.282951388886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9"/>
        <v>hy/nature</v>
      </c>
      <c r="S1556" s="9">
        <f t="shared" si="147"/>
        <v>42219.252199074079</v>
      </c>
      <c r="T1556" s="9">
        <f t="shared" si="148"/>
        <v>42249.252199074079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9"/>
        <v>hy/nature</v>
      </c>
      <c r="S1557" s="9">
        <f t="shared" si="147"/>
        <v>42272.613796296297</v>
      </c>
      <c r="T1557" s="9">
        <f t="shared" si="148"/>
        <v>42295.708333333328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9"/>
        <v>hy/nature</v>
      </c>
      <c r="S1558" s="9">
        <f t="shared" si="147"/>
        <v>42556.153055555551</v>
      </c>
      <c r="T1558" s="9">
        <f t="shared" si="148"/>
        <v>42586.153055555551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9"/>
        <v>hy/nature</v>
      </c>
      <c r="S1559" s="9">
        <f t="shared" si="147"/>
        <v>41902.65315972222</v>
      </c>
      <c r="T1559" s="9">
        <f t="shared" si="148"/>
        <v>41933.65315972222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9"/>
        <v>hy/nature</v>
      </c>
      <c r="S1560" s="9">
        <f t="shared" si="147"/>
        <v>42216.397673611107</v>
      </c>
      <c r="T1560" s="9">
        <f t="shared" si="148"/>
        <v>42275.508333333331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9"/>
        <v>hy/nature</v>
      </c>
      <c r="S1561" s="9">
        <f t="shared" si="147"/>
        <v>42139.05322916666</v>
      </c>
      <c r="T1561" s="9">
        <f t="shared" si="148"/>
        <v>42154.05322916666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9"/>
        <v>hy/nature</v>
      </c>
      <c r="S1562" s="9">
        <f t="shared" si="147"/>
        <v>41967.020752314813</v>
      </c>
      <c r="T1562" s="9">
        <f t="shared" si="148"/>
        <v>41987.062418981484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9"/>
        <v>rt books</v>
      </c>
      <c r="S1563" s="9">
        <f t="shared" si="147"/>
        <v>41586.041701388887</v>
      </c>
      <c r="T1563" s="9">
        <f t="shared" si="148"/>
        <v>41616.083368055559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9"/>
        <v>rt books</v>
      </c>
      <c r="S1564" s="9">
        <f t="shared" si="147"/>
        <v>40110.566157407404</v>
      </c>
      <c r="T1564" s="9">
        <f t="shared" si="148"/>
        <v>40180.034722222219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9"/>
        <v>rt books</v>
      </c>
      <c r="S1565" s="9">
        <f t="shared" si="147"/>
        <v>41683.742488425924</v>
      </c>
      <c r="T1565" s="9">
        <f t="shared" si="148"/>
        <v>41743.700821759259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9"/>
        <v>rt books</v>
      </c>
      <c r="S1566" s="9">
        <f t="shared" si="147"/>
        <v>42152.367002314815</v>
      </c>
      <c r="T1566" s="9">
        <f t="shared" si="148"/>
        <v>42183.836805555555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9"/>
        <v>rt books</v>
      </c>
      <c r="S1567" s="9">
        <f t="shared" si="147"/>
        <v>40703.729872685188</v>
      </c>
      <c r="T1567" s="9">
        <f t="shared" si="148"/>
        <v>40733.729872685188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9"/>
        <v>rt books</v>
      </c>
      <c r="S1568" s="9">
        <f t="shared" si="147"/>
        <v>42580.916712962964</v>
      </c>
      <c r="T1568" s="9">
        <f t="shared" si="148"/>
        <v>42609.916666666672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9"/>
        <v>rt books</v>
      </c>
      <c r="S1569" s="9">
        <f t="shared" si="147"/>
        <v>41702.936863425923</v>
      </c>
      <c r="T1569" s="9">
        <f t="shared" si="148"/>
        <v>41718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9"/>
        <v>rt books</v>
      </c>
      <c r="S1570" s="9">
        <f t="shared" si="147"/>
        <v>41993.062326388885</v>
      </c>
      <c r="T1570" s="9">
        <f t="shared" si="148"/>
        <v>42028.062326388885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9"/>
        <v>rt books</v>
      </c>
      <c r="S1571" s="9">
        <f t="shared" si="147"/>
        <v>41420.679560185185</v>
      </c>
      <c r="T1571" s="9">
        <f t="shared" si="148"/>
        <v>41450.679560185185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9"/>
        <v>rt books</v>
      </c>
      <c r="S1572" s="9">
        <f t="shared" si="147"/>
        <v>42469.813449074078</v>
      </c>
      <c r="T1572" s="9">
        <f t="shared" si="148"/>
        <v>42499.771782407406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9"/>
        <v>rt books</v>
      </c>
      <c r="S1573" s="9">
        <f t="shared" si="147"/>
        <v>42175.769479166673</v>
      </c>
      <c r="T1573" s="9">
        <f t="shared" si="148"/>
        <v>42205.769479166673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9"/>
        <v>rt books</v>
      </c>
      <c r="S1574" s="9">
        <f t="shared" si="147"/>
        <v>42435.033090277779</v>
      </c>
      <c r="T1574" s="9">
        <f t="shared" si="148"/>
        <v>42459.999305555553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9"/>
        <v>rt books</v>
      </c>
      <c r="S1575" s="9">
        <f t="shared" si="147"/>
        <v>42817.000023148154</v>
      </c>
      <c r="T1575" s="9">
        <f t="shared" si="148"/>
        <v>42857.165972222225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9"/>
        <v>rt books</v>
      </c>
      <c r="S1576" s="9">
        <f t="shared" si="147"/>
        <v>42048.927418981482</v>
      </c>
      <c r="T1576" s="9">
        <f t="shared" si="148"/>
        <v>42083.927418981482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9"/>
        <v>rt books</v>
      </c>
      <c r="S1577" s="9">
        <f t="shared" si="147"/>
        <v>41830.524259259262</v>
      </c>
      <c r="T1577" s="9">
        <f t="shared" si="148"/>
        <v>41860.524259259262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9"/>
        <v>rt books</v>
      </c>
      <c r="S1578" s="9">
        <f t="shared" si="147"/>
        <v>42171.879259259258</v>
      </c>
      <c r="T1578" s="9">
        <f t="shared" si="148"/>
        <v>42216.879259259258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9"/>
        <v>rt books</v>
      </c>
      <c r="S1579" s="9">
        <f t="shared" si="147"/>
        <v>41085.847777777781</v>
      </c>
      <c r="T1579" s="9">
        <f t="shared" si="148"/>
        <v>41145.847777777781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9"/>
        <v>rt books</v>
      </c>
      <c r="S1580" s="9">
        <f t="shared" si="147"/>
        <v>40430.065868055557</v>
      </c>
      <c r="T1580" s="9">
        <f t="shared" si="148"/>
        <v>40454.083333333336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9"/>
        <v>rt books</v>
      </c>
      <c r="S1581" s="9">
        <f t="shared" si="147"/>
        <v>41512.996423611112</v>
      </c>
      <c r="T1581" s="9">
        <f t="shared" si="148"/>
        <v>41545.996423611112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9"/>
        <v>rt books</v>
      </c>
      <c r="S1582" s="9">
        <f t="shared" si="147"/>
        <v>41021.050069444449</v>
      </c>
      <c r="T1582" s="9">
        <f t="shared" si="148"/>
        <v>41081.050069444449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9"/>
        <v>hy/places</v>
      </c>
      <c r="S1583" s="9">
        <f t="shared" si="147"/>
        <v>42356.448958333334</v>
      </c>
      <c r="T1583" s="9">
        <f t="shared" si="148"/>
        <v>42388.448958333334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9"/>
        <v>hy/places</v>
      </c>
      <c r="S1584" s="9">
        <f t="shared" si="147"/>
        <v>42277.789965277778</v>
      </c>
      <c r="T1584" s="9">
        <f t="shared" si="148"/>
        <v>42334.888888888891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9"/>
        <v>hy/places</v>
      </c>
      <c r="S1585" s="9">
        <f t="shared" si="147"/>
        <v>41908.904988425929</v>
      </c>
      <c r="T1585" s="9">
        <f t="shared" si="148"/>
        <v>41938.904988425929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9"/>
        <v>hy/places</v>
      </c>
      <c r="S1586" s="9">
        <f t="shared" si="147"/>
        <v>41810.649317129632</v>
      </c>
      <c r="T1586" s="9">
        <f t="shared" si="148"/>
        <v>41820.649317129632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9"/>
        <v>hy/places</v>
      </c>
      <c r="S1587" s="9">
        <f t="shared" si="147"/>
        <v>42738.895462962959</v>
      </c>
      <c r="T1587" s="9">
        <f t="shared" si="148"/>
        <v>42760.458333333328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9"/>
        <v>hy/places</v>
      </c>
      <c r="S1588" s="9">
        <f t="shared" si="147"/>
        <v>42100.104421296302</v>
      </c>
      <c r="T1588" s="9">
        <f t="shared" si="148"/>
        <v>42130.062754629631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9"/>
        <v>hy/places</v>
      </c>
      <c r="S1589" s="9">
        <f t="shared" si="147"/>
        <v>41987.950983796298</v>
      </c>
      <c r="T1589" s="9">
        <f t="shared" si="148"/>
        <v>42017.950983796298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9"/>
        <v>hy/places</v>
      </c>
      <c r="S1590" s="9">
        <f t="shared" si="147"/>
        <v>42036.24998842593</v>
      </c>
      <c r="T1590" s="9">
        <f t="shared" si="148"/>
        <v>42066.841666666667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9"/>
        <v>hy/places</v>
      </c>
      <c r="S1591" s="9">
        <f t="shared" si="147"/>
        <v>42287.984791666662</v>
      </c>
      <c r="T1591" s="9">
        <f t="shared" si="148"/>
        <v>42317.984791666662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9"/>
        <v>hy/places</v>
      </c>
      <c r="S1592" s="9">
        <f t="shared" si="147"/>
        <v>42271.857222222221</v>
      </c>
      <c r="T1592" s="9">
        <f t="shared" si="148"/>
        <v>42301.857222222221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9"/>
        <v>hy/places</v>
      </c>
      <c r="S1593" s="9">
        <f t="shared" si="147"/>
        <v>42464.726168981477</v>
      </c>
      <c r="T1593" s="9">
        <f t="shared" si="148"/>
        <v>42494.68450231482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9"/>
        <v>hy/places</v>
      </c>
      <c r="S1594" s="9">
        <f t="shared" si="147"/>
        <v>42077.072743055556</v>
      </c>
      <c r="T1594" s="9">
        <f t="shared" si="148"/>
        <v>42122.031076388885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9"/>
        <v>hy/places</v>
      </c>
      <c r="S1595" s="9">
        <f t="shared" si="147"/>
        <v>42064.845543981486</v>
      </c>
      <c r="T1595" s="9">
        <f t="shared" si="148"/>
        <v>42094.845543981486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9"/>
        <v>hy/places</v>
      </c>
      <c r="S1596" s="9">
        <f t="shared" si="147"/>
        <v>42476.712754629625</v>
      </c>
      <c r="T1596" s="9">
        <f t="shared" si="148"/>
        <v>42536.681249999994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9"/>
        <v>hy/places</v>
      </c>
      <c r="S1597" s="9">
        <f t="shared" si="147"/>
        <v>41811.050092592595</v>
      </c>
      <c r="T1597" s="9">
        <f t="shared" si="148"/>
        <v>41839.842361111114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9"/>
        <v>hy/places</v>
      </c>
      <c r="S1598" s="9">
        <f t="shared" si="147"/>
        <v>41972.430196759262</v>
      </c>
      <c r="T1598" s="9">
        <f t="shared" si="148"/>
        <v>42017.471863425926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9"/>
        <v>hy/places</v>
      </c>
      <c r="S1599" s="9">
        <f t="shared" si="147"/>
        <v>42634.354131944448</v>
      </c>
      <c r="T1599" s="9">
        <f t="shared" si="148"/>
        <v>42664.354131944448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9"/>
        <v>hy/places</v>
      </c>
      <c r="S1600" s="9">
        <f t="shared" si="147"/>
        <v>42182.667337962965</v>
      </c>
      <c r="T1600" s="9">
        <f t="shared" si="148"/>
        <v>42242.667337962965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9"/>
        <v>hy/places</v>
      </c>
      <c r="S1601" s="9">
        <f t="shared" si="147"/>
        <v>42469.53907407407</v>
      </c>
      <c r="T1601" s="9">
        <f t="shared" si="148"/>
        <v>42499.497407407413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9"/>
        <v>hy/places</v>
      </c>
      <c r="S1602" s="9">
        <f t="shared" si="147"/>
        <v>41822.057314814818</v>
      </c>
      <c r="T1602" s="9">
        <f t="shared" si="148"/>
        <v>41866.21597222222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</f>
        <v>1.082492</v>
      </c>
      <c r="P1603">
        <f t="shared" ref="P1603:P1666" si="151">E1603/L1603</f>
        <v>48.325535714285714</v>
      </c>
      <c r="Q1603" t="str">
        <f t="shared" ref="Q1603:Q1666" si="152">LEFT(N:N,(FIND("/",N1603))-1)</f>
        <v>music</v>
      </c>
      <c r="R1603" t="str">
        <f t="shared" si="149"/>
        <v>ock</v>
      </c>
      <c r="S1603" s="9">
        <f t="shared" ref="S1603:S1666" si="153">(((J1603/60)/60)/24)+DATE(1970,2,1)</f>
        <v>40669.092974537038</v>
      </c>
      <c r="T1603" s="9">
        <f t="shared" ref="T1603:T1666" si="154">(((I1603/60)/60)/24)+DATE(1970,2,1)</f>
        <v>40699.092974537038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49"/>
        <v>ock</v>
      </c>
      <c r="S1604" s="9">
        <f t="shared" si="153"/>
        <v>40819.297650462962</v>
      </c>
      <c r="T1604" s="9">
        <f t="shared" si="154"/>
        <v>40861.958333333336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ref="R1605:R1668" si="155">RIGHT(N:N,(FIND("/",N1605))-3)</f>
        <v>ock</v>
      </c>
      <c r="S1605" s="9">
        <f t="shared" si="153"/>
        <v>40907.169664351852</v>
      </c>
      <c r="T1605" s="9">
        <f t="shared" si="154"/>
        <v>40967.169664351852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5"/>
        <v>ock</v>
      </c>
      <c r="S1606" s="9">
        <f t="shared" si="153"/>
        <v>40976.845312500001</v>
      </c>
      <c r="T1606" s="9">
        <f t="shared" si="154"/>
        <v>41016.80364583333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5"/>
        <v>ock</v>
      </c>
      <c r="S1607" s="9">
        <f t="shared" si="153"/>
        <v>40778.012881944444</v>
      </c>
      <c r="T1607" s="9">
        <f t="shared" si="154"/>
        <v>40787.291666666664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5"/>
        <v>ock</v>
      </c>
      <c r="S1608" s="9">
        <f t="shared" si="153"/>
        <v>40567.111550925925</v>
      </c>
      <c r="T1608" s="9">
        <f t="shared" si="154"/>
        <v>40657.069884259261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5"/>
        <v>ock</v>
      </c>
      <c r="S1609" s="9">
        <f t="shared" si="153"/>
        <v>41084.80846064815</v>
      </c>
      <c r="T1609" s="9">
        <f t="shared" si="154"/>
        <v>41105.80846064815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5"/>
        <v>ock</v>
      </c>
      <c r="S1610" s="9">
        <f t="shared" si="153"/>
        <v>41638.83085648148</v>
      </c>
      <c r="T1610" s="9">
        <f t="shared" si="154"/>
        <v>41671.226388888892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5"/>
        <v>ock</v>
      </c>
      <c r="S1611" s="9">
        <f t="shared" si="153"/>
        <v>40827.001261574071</v>
      </c>
      <c r="T1611" s="9">
        <f t="shared" si="154"/>
        <v>40880.333333333336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5"/>
        <v>ock</v>
      </c>
      <c r="S1612" s="9">
        <f t="shared" si="153"/>
        <v>41259.924884259257</v>
      </c>
      <c r="T1612" s="9">
        <f t="shared" si="154"/>
        <v>41289.924884259257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5"/>
        <v>ock</v>
      </c>
      <c r="S1613" s="9">
        <f t="shared" si="153"/>
        <v>41440.00037037037</v>
      </c>
      <c r="T1613" s="9">
        <f t="shared" si="154"/>
        <v>41461.00037037037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5"/>
        <v>ock</v>
      </c>
      <c r="S1614" s="9">
        <f t="shared" si="153"/>
        <v>41277.874814814815</v>
      </c>
      <c r="T1614" s="9">
        <f t="shared" si="154"/>
        <v>41307.874814814815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5"/>
        <v>ock</v>
      </c>
      <c r="S1615" s="9">
        <f t="shared" si="153"/>
        <v>41113.069467592592</v>
      </c>
      <c r="T1615" s="9">
        <f t="shared" si="154"/>
        <v>41143.069467592592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5"/>
        <v>ock</v>
      </c>
      <c r="S1616" s="9">
        <f t="shared" si="153"/>
        <v>41825.981122685182</v>
      </c>
      <c r="T1616" s="9">
        <f t="shared" si="154"/>
        <v>41885.708333333336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5"/>
        <v>ock</v>
      </c>
      <c r="S1617" s="9">
        <f t="shared" si="153"/>
        <v>40876.050879629627</v>
      </c>
      <c r="T1617" s="9">
        <f t="shared" si="154"/>
        <v>40921.092546296299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5"/>
        <v>ock</v>
      </c>
      <c r="S1618" s="9">
        <f t="shared" si="153"/>
        <v>41225.715520833335</v>
      </c>
      <c r="T1618" s="9">
        <f t="shared" si="154"/>
        <v>41266.916666666664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5"/>
        <v>ock</v>
      </c>
      <c r="S1619" s="9">
        <f t="shared" si="153"/>
        <v>41577.664212962962</v>
      </c>
      <c r="T1619" s="9">
        <f t="shared" si="154"/>
        <v>41610.791666666664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5"/>
        <v>ock</v>
      </c>
      <c r="S1620" s="9">
        <f t="shared" si="153"/>
        <v>41332.654340277775</v>
      </c>
      <c r="T1620" s="9">
        <f t="shared" si="154"/>
        <v>41372.654340277775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5"/>
        <v>ock</v>
      </c>
      <c r="S1621" s="9">
        <f t="shared" si="153"/>
        <v>41907.18618055556</v>
      </c>
      <c r="T1621" s="9">
        <f t="shared" si="154"/>
        <v>41928.18618055556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5"/>
        <v>ock</v>
      </c>
      <c r="S1622" s="9">
        <f t="shared" si="153"/>
        <v>41352.339583333334</v>
      </c>
      <c r="T1622" s="9">
        <f t="shared" si="154"/>
        <v>41359.339583333334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5"/>
        <v>ock</v>
      </c>
      <c r="S1623" s="9">
        <f t="shared" si="153"/>
        <v>41034.60665509259</v>
      </c>
      <c r="T1623" s="9">
        <f t="shared" si="154"/>
        <v>41088.165972222225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5"/>
        <v>ock</v>
      </c>
      <c r="S1624" s="9">
        <f t="shared" si="153"/>
        <v>41981.29483796296</v>
      </c>
      <c r="T1624" s="9">
        <f t="shared" si="154"/>
        <v>42021.332638888889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5"/>
        <v>ock</v>
      </c>
      <c r="S1625" s="9">
        <f t="shared" si="153"/>
        <v>41484.688530092593</v>
      </c>
      <c r="T1625" s="9">
        <f t="shared" si="154"/>
        <v>41544.688530092593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5"/>
        <v>ock</v>
      </c>
      <c r="S1626" s="9">
        <f t="shared" si="153"/>
        <v>41274.367303240739</v>
      </c>
      <c r="T1626" s="9">
        <f t="shared" si="154"/>
        <v>41314.367303240739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5"/>
        <v>ock</v>
      </c>
      <c r="S1627" s="9">
        <f t="shared" si="153"/>
        <v>41166.699687500004</v>
      </c>
      <c r="T1627" s="9">
        <f t="shared" si="154"/>
        <v>41194.699687500004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5"/>
        <v>ock</v>
      </c>
      <c r="S1628" s="9">
        <f t="shared" si="153"/>
        <v>41610.847997685189</v>
      </c>
      <c r="T1628" s="9">
        <f t="shared" si="154"/>
        <v>41640.889664351853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5"/>
        <v>ock</v>
      </c>
      <c r="S1629" s="9">
        <f t="shared" si="153"/>
        <v>41236.707048611112</v>
      </c>
      <c r="T1629" s="9">
        <f t="shared" si="154"/>
        <v>41270.207638888889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5"/>
        <v>ock</v>
      </c>
      <c r="S1630" s="9">
        <f t="shared" si="153"/>
        <v>41805.737060185187</v>
      </c>
      <c r="T1630" s="9">
        <f t="shared" si="154"/>
        <v>41838.737060185187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5"/>
        <v>ock</v>
      </c>
      <c r="S1631" s="9">
        <f t="shared" si="153"/>
        <v>41676.867280092592</v>
      </c>
      <c r="T1631" s="9">
        <f t="shared" si="154"/>
        <v>41721.867280092592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5"/>
        <v>ock</v>
      </c>
      <c r="S1632" s="9">
        <f t="shared" si="153"/>
        <v>40970.837673611109</v>
      </c>
      <c r="T1632" s="9">
        <f t="shared" si="154"/>
        <v>41001.290972222225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5"/>
        <v>ock</v>
      </c>
      <c r="S1633" s="9">
        <f t="shared" si="153"/>
        <v>41195.859502314815</v>
      </c>
      <c r="T1633" s="9">
        <f t="shared" si="154"/>
        <v>41225.859502314815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5"/>
        <v>ock</v>
      </c>
      <c r="S1634" s="9">
        <f t="shared" si="153"/>
        <v>40781.340902777774</v>
      </c>
      <c r="T1634" s="9">
        <f t="shared" si="154"/>
        <v>40841.340902777774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5"/>
        <v>ock</v>
      </c>
      <c r="S1635" s="9">
        <f t="shared" si="153"/>
        <v>40927.883750000001</v>
      </c>
      <c r="T1635" s="9">
        <f t="shared" si="154"/>
        <v>40955.208333333336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5"/>
        <v>ock</v>
      </c>
      <c r="S1636" s="9">
        <f t="shared" si="153"/>
        <v>40689.189826388887</v>
      </c>
      <c r="T1636" s="9">
        <f t="shared" si="154"/>
        <v>40727.249305555553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5"/>
        <v>ock</v>
      </c>
      <c r="S1637" s="9">
        <f t="shared" si="153"/>
        <v>42533.868761574078</v>
      </c>
      <c r="T1637" s="9">
        <f t="shared" si="154"/>
        <v>42593.868761574078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5"/>
        <v>ock</v>
      </c>
      <c r="S1638" s="9">
        <f t="shared" si="153"/>
        <v>40694.08666666667</v>
      </c>
      <c r="T1638" s="9">
        <f t="shared" si="154"/>
        <v>40737.166666666664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5"/>
        <v>ock</v>
      </c>
      <c r="S1639" s="9">
        <f t="shared" si="153"/>
        <v>40153.751620370371</v>
      </c>
      <c r="T1639" s="9">
        <f t="shared" si="154"/>
        <v>40209.98541666667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5"/>
        <v>ock</v>
      </c>
      <c r="S1640" s="9">
        <f t="shared" si="153"/>
        <v>41319.68712962963</v>
      </c>
      <c r="T1640" s="9">
        <f t="shared" si="154"/>
        <v>41364.892361111109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5"/>
        <v>ock</v>
      </c>
      <c r="S1641" s="9">
        <f t="shared" si="153"/>
        <v>40972.652372685188</v>
      </c>
      <c r="T1641" s="9">
        <f t="shared" si="154"/>
        <v>41002.652372685188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5"/>
        <v>ock</v>
      </c>
      <c r="S1642" s="9">
        <f t="shared" si="153"/>
        <v>40410.23096064815</v>
      </c>
      <c r="T1642" s="9">
        <f t="shared" si="154"/>
        <v>40424.082638888889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5"/>
        <v>pop</v>
      </c>
      <c r="S1643" s="9">
        <f t="shared" si="153"/>
        <v>41993.596574074079</v>
      </c>
      <c r="T1643" s="9">
        <f t="shared" si="154"/>
        <v>42023.596574074079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5"/>
        <v>pop</v>
      </c>
      <c r="S1644" s="9">
        <f t="shared" si="153"/>
        <v>40719.024618055555</v>
      </c>
      <c r="T1644" s="9">
        <f t="shared" si="154"/>
        <v>40739.024618055555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5"/>
        <v>pop</v>
      </c>
      <c r="S1645" s="9">
        <f t="shared" si="153"/>
        <v>41177.824212962965</v>
      </c>
      <c r="T1645" s="9">
        <f t="shared" si="154"/>
        <v>41207.824212962965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5"/>
        <v>pop</v>
      </c>
      <c r="S1646" s="9">
        <f t="shared" si="153"/>
        <v>41206.05972222222</v>
      </c>
      <c r="T1646" s="9">
        <f t="shared" si="154"/>
        <v>41266.101388888892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5"/>
        <v>pop</v>
      </c>
      <c r="S1647" s="9">
        <f t="shared" si="153"/>
        <v>41552.617361111108</v>
      </c>
      <c r="T1647" s="9">
        <f t="shared" si="154"/>
        <v>41566.617361111108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5"/>
        <v>pop</v>
      </c>
      <c r="S1648" s="9">
        <f t="shared" si="153"/>
        <v>41864.450266203705</v>
      </c>
      <c r="T1648" s="9">
        <f t="shared" si="154"/>
        <v>41896.757638888892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5"/>
        <v>pop</v>
      </c>
      <c r="S1649" s="9">
        <f t="shared" si="153"/>
        <v>41070.409456018519</v>
      </c>
      <c r="T1649" s="9">
        <f t="shared" si="154"/>
        <v>41100.409456018519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5"/>
        <v>pop</v>
      </c>
      <c r="S1650" s="9">
        <f t="shared" si="153"/>
        <v>40623.704652777778</v>
      </c>
      <c r="T1650" s="9">
        <f t="shared" si="154"/>
        <v>40653.662986111114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5"/>
        <v>pop</v>
      </c>
      <c r="S1651" s="9">
        <f t="shared" si="153"/>
        <v>41768.684664351851</v>
      </c>
      <c r="T1651" s="9">
        <f t="shared" si="154"/>
        <v>41813.684664351851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5"/>
        <v>pop</v>
      </c>
      <c r="S1652" s="9">
        <f t="shared" si="153"/>
        <v>41557.435613425929</v>
      </c>
      <c r="T1652" s="9">
        <f t="shared" si="154"/>
        <v>41587.435613425929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5"/>
        <v>pop</v>
      </c>
      <c r="S1653" s="9">
        <f t="shared" si="153"/>
        <v>40656.900694444441</v>
      </c>
      <c r="T1653" s="9">
        <f t="shared" si="154"/>
        <v>40690.290972222225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5"/>
        <v>pop</v>
      </c>
      <c r="S1654" s="9">
        <f t="shared" si="153"/>
        <v>41603.492974537039</v>
      </c>
      <c r="T1654" s="9">
        <f t="shared" si="154"/>
        <v>41633.534641203703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5"/>
        <v>pop</v>
      </c>
      <c r="S1655" s="9">
        <f t="shared" si="153"/>
        <v>40657.834444444445</v>
      </c>
      <c r="T1655" s="9">
        <f t="shared" si="154"/>
        <v>40688.834444444445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5"/>
        <v>pop</v>
      </c>
      <c r="S1656" s="9">
        <f t="shared" si="153"/>
        <v>41018.890740740739</v>
      </c>
      <c r="T1656" s="9">
        <f t="shared" si="154"/>
        <v>41048.890740740739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5"/>
        <v>pop</v>
      </c>
      <c r="S1657" s="9">
        <f t="shared" si="153"/>
        <v>41005.791898148149</v>
      </c>
      <c r="T1657" s="9">
        <f t="shared" si="154"/>
        <v>41035.750231481477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5"/>
        <v>pop</v>
      </c>
      <c r="S1658" s="9">
        <f t="shared" si="153"/>
        <v>41257.928842592592</v>
      </c>
      <c r="T1658" s="9">
        <f t="shared" si="154"/>
        <v>41287.928842592592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5"/>
        <v>pop</v>
      </c>
      <c r="S1659" s="9">
        <f t="shared" si="153"/>
        <v>41054.782037037039</v>
      </c>
      <c r="T1659" s="9">
        <f t="shared" si="154"/>
        <v>41084.782037037039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5"/>
        <v>pop</v>
      </c>
      <c r="S1660" s="9">
        <f t="shared" si="153"/>
        <v>41254.22184027778</v>
      </c>
      <c r="T1660" s="9">
        <f t="shared" si="154"/>
        <v>41292.597222222219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5"/>
        <v>pop</v>
      </c>
      <c r="S1661" s="9">
        <f t="shared" si="153"/>
        <v>41627.913437499999</v>
      </c>
      <c r="T1661" s="9">
        <f t="shared" si="154"/>
        <v>41656.5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5"/>
        <v>pop</v>
      </c>
      <c r="S1662" s="9">
        <f t="shared" si="153"/>
        <v>42490.693865740745</v>
      </c>
      <c r="T1662" s="9">
        <f t="shared" si="154"/>
        <v>42521.915972222225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5"/>
        <v>pop</v>
      </c>
      <c r="S1663" s="9">
        <f t="shared" si="153"/>
        <v>42374.998043981483</v>
      </c>
      <c r="T1663" s="9">
        <f t="shared" si="154"/>
        <v>42417.875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5"/>
        <v>pop</v>
      </c>
      <c r="S1664" s="9">
        <f t="shared" si="153"/>
        <v>40879.198333333334</v>
      </c>
      <c r="T1664" s="9">
        <f t="shared" si="154"/>
        <v>40939.24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5"/>
        <v>pop</v>
      </c>
      <c r="S1665" s="9">
        <f t="shared" si="153"/>
        <v>42037.02207175926</v>
      </c>
      <c r="T1665" s="9">
        <f t="shared" si="154"/>
        <v>42067.02207175926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5"/>
        <v>pop</v>
      </c>
      <c r="S1666" s="9">
        <f t="shared" si="153"/>
        <v>40970.761782407404</v>
      </c>
      <c r="T1666" s="9">
        <f t="shared" si="154"/>
        <v>41015.165972222225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</f>
        <v>1.1945714285714286</v>
      </c>
      <c r="P1667">
        <f t="shared" ref="P1667:P1730" si="157">E1667/L1667</f>
        <v>44.956989247311824</v>
      </c>
      <c r="Q1667" t="str">
        <f t="shared" ref="Q1667:Q1730" si="158">LEFT(N:N,(FIND("/",N1667))-1)</f>
        <v>music</v>
      </c>
      <c r="R1667" t="str">
        <f t="shared" si="155"/>
        <v>pop</v>
      </c>
      <c r="S1667" s="9">
        <f t="shared" ref="S1667:S1730" si="159">(((J1667/60)/60)/24)+DATE(1970,2,1)</f>
        <v>40595.649456018517</v>
      </c>
      <c r="T1667" s="9">
        <f t="shared" ref="T1667:T1730" si="160">(((I1667/60)/60)/24)+DATE(1970,2,1)</f>
        <v>40627.125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5"/>
        <v>pop</v>
      </c>
      <c r="S1668" s="9">
        <f t="shared" si="159"/>
        <v>41362.253159722226</v>
      </c>
      <c r="T1668" s="9">
        <f t="shared" si="160"/>
        <v>41392.211493055554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ref="R1669:R1732" si="161">RIGHT(N:N,(FIND("/",N1669))-3)</f>
        <v>pop</v>
      </c>
      <c r="S1669" s="9">
        <f t="shared" si="159"/>
        <v>41713.0705787037</v>
      </c>
      <c r="T1669" s="9">
        <f t="shared" si="160"/>
        <v>41740.290972222225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61"/>
        <v>pop</v>
      </c>
      <c r="S1670" s="9">
        <f t="shared" si="159"/>
        <v>40876.14975694444</v>
      </c>
      <c r="T1670" s="9">
        <f t="shared" si="160"/>
        <v>40906.191423611112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61"/>
        <v>pop</v>
      </c>
      <c r="S1671" s="9">
        <f t="shared" si="159"/>
        <v>42492.885138888887</v>
      </c>
      <c r="T1671" s="9">
        <f t="shared" si="160"/>
        <v>42552.885138888887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61"/>
        <v>pop</v>
      </c>
      <c r="S1672" s="9">
        <f t="shared" si="159"/>
        <v>40344.930543981485</v>
      </c>
      <c r="T1672" s="9">
        <f t="shared" si="160"/>
        <v>40395.166666666664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61"/>
        <v>pop</v>
      </c>
      <c r="S1673" s="9">
        <f t="shared" si="159"/>
        <v>42584.54414351852</v>
      </c>
      <c r="T1673" s="9">
        <f t="shared" si="160"/>
        <v>42614.54414351852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61"/>
        <v>pop</v>
      </c>
      <c r="S1674" s="9">
        <f t="shared" si="159"/>
        <v>41065.656597222223</v>
      </c>
      <c r="T1674" s="9">
        <f t="shared" si="160"/>
        <v>41095.656597222223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61"/>
        <v>pop</v>
      </c>
      <c r="S1675" s="9">
        <f t="shared" si="159"/>
        <v>42070.878379629634</v>
      </c>
      <c r="T1675" s="9">
        <f t="shared" si="160"/>
        <v>42100.878379629634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61"/>
        <v>pop</v>
      </c>
      <c r="S1676" s="9">
        <f t="shared" si="159"/>
        <v>42600.605393518519</v>
      </c>
      <c r="T1676" s="9">
        <f t="shared" si="160"/>
        <v>42631.290972222225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61"/>
        <v>pop</v>
      </c>
      <c r="S1677" s="9">
        <f t="shared" si="159"/>
        <v>40833.733101851853</v>
      </c>
      <c r="T1677" s="9">
        <f t="shared" si="160"/>
        <v>40863.918749999997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61"/>
        <v>pop</v>
      </c>
      <c r="S1678" s="9">
        <f t="shared" si="159"/>
        <v>41004.72623842593</v>
      </c>
      <c r="T1678" s="9">
        <f t="shared" si="160"/>
        <v>41051.165972222225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61"/>
        <v>pop</v>
      </c>
      <c r="S1679" s="9">
        <f t="shared" si="159"/>
        <v>42447.407129629632</v>
      </c>
      <c r="T1679" s="9">
        <f t="shared" si="160"/>
        <v>42507.249305555553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61"/>
        <v>pop</v>
      </c>
      <c r="S1680" s="9">
        <f t="shared" si="159"/>
        <v>41693.854988425926</v>
      </c>
      <c r="T1680" s="9">
        <f t="shared" si="160"/>
        <v>41707.854988425926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61"/>
        <v>pop</v>
      </c>
      <c r="S1681" s="9">
        <f t="shared" si="159"/>
        <v>40754.068807870368</v>
      </c>
      <c r="T1681" s="9">
        <f t="shared" si="160"/>
        <v>40777.068807870368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61"/>
        <v>pop</v>
      </c>
      <c r="S1682" s="9">
        <f t="shared" si="159"/>
        <v>41833.757719907408</v>
      </c>
      <c r="T1682" s="9">
        <f t="shared" si="160"/>
        <v>41863.757719907408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61"/>
        <v>ith</v>
      </c>
      <c r="S1683" s="9">
        <f t="shared" si="159"/>
        <v>42805.121342592596</v>
      </c>
      <c r="T1683" s="9">
        <f t="shared" si="160"/>
        <v>42854.083333333328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61"/>
        <v>ith</v>
      </c>
      <c r="S1684" s="9">
        <f t="shared" si="159"/>
        <v>42810.21365740741</v>
      </c>
      <c r="T1684" s="9">
        <f t="shared" si="160"/>
        <v>42870.171990740739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61"/>
        <v>ith</v>
      </c>
      <c r="S1685" s="9">
        <f t="shared" si="159"/>
        <v>42839.781689814816</v>
      </c>
      <c r="T1685" s="9">
        <f t="shared" si="160"/>
        <v>42863.781689814816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61"/>
        <v>ith</v>
      </c>
      <c r="S1686" s="9">
        <f t="shared" si="159"/>
        <v>42814.815289351856</v>
      </c>
      <c r="T1686" s="9">
        <f t="shared" si="160"/>
        <v>42842.773622685185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61"/>
        <v>ith</v>
      </c>
      <c r="S1687" s="9">
        <f t="shared" si="159"/>
        <v>42819.2502662037</v>
      </c>
      <c r="T1687" s="9">
        <f t="shared" si="160"/>
        <v>42849.208599537036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61"/>
        <v>ith</v>
      </c>
      <c r="S1688" s="9">
        <f t="shared" si="159"/>
        <v>42823.843969907408</v>
      </c>
      <c r="T1688" s="9">
        <f t="shared" si="160"/>
        <v>42883.802303240736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61"/>
        <v>ith</v>
      </c>
      <c r="S1689" s="9">
        <f t="shared" si="159"/>
        <v>42833.046817129631</v>
      </c>
      <c r="T1689" s="9">
        <f t="shared" si="160"/>
        <v>42866.84375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61"/>
        <v>ith</v>
      </c>
      <c r="S1690" s="9">
        <f t="shared" si="159"/>
        <v>42835.534652777773</v>
      </c>
      <c r="T1690" s="9">
        <f t="shared" si="160"/>
        <v>42865.492986111116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61"/>
        <v>ith</v>
      </c>
      <c r="S1691" s="9">
        <f t="shared" si="159"/>
        <v>42811.942476851851</v>
      </c>
      <c r="T1691" s="9">
        <f t="shared" si="160"/>
        <v>42841.900810185187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61"/>
        <v>ith</v>
      </c>
      <c r="S1692" s="9">
        <f t="shared" si="159"/>
        <v>42832.43104166667</v>
      </c>
      <c r="T1692" s="9">
        <f t="shared" si="160"/>
        <v>42862.389374999999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61"/>
        <v>ith</v>
      </c>
      <c r="S1693" s="9">
        <f t="shared" si="159"/>
        <v>42826.701481481476</v>
      </c>
      <c r="T1693" s="9">
        <f t="shared" si="160"/>
        <v>42859.041666666672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61"/>
        <v>ith</v>
      </c>
      <c r="S1694" s="9">
        <f t="shared" si="159"/>
        <v>42819.151238425926</v>
      </c>
      <c r="T1694" s="9">
        <f t="shared" si="160"/>
        <v>42851.999305555553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61"/>
        <v>ith</v>
      </c>
      <c r="S1695" s="9">
        <f t="shared" si="159"/>
        <v>42834.920277777783</v>
      </c>
      <c r="T1695" s="9">
        <f t="shared" si="160"/>
        <v>42865.833333333328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61"/>
        <v>ith</v>
      </c>
      <c r="S1696" s="9">
        <f t="shared" si="159"/>
        <v>42822.669837962967</v>
      </c>
      <c r="T1696" s="9">
        <f t="shared" si="160"/>
        <v>42852.191666666666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61"/>
        <v>ith</v>
      </c>
      <c r="S1697" s="9">
        <f t="shared" si="159"/>
        <v>42832.031412037039</v>
      </c>
      <c r="T1697" s="9">
        <f t="shared" si="160"/>
        <v>42866.041666666672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61"/>
        <v>ith</v>
      </c>
      <c r="S1698" s="9">
        <f t="shared" si="159"/>
        <v>42827.069571759261</v>
      </c>
      <c r="T1698" s="9">
        <f t="shared" si="160"/>
        <v>42857.027905092589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61"/>
        <v>ith</v>
      </c>
      <c r="S1699" s="9">
        <f t="shared" si="159"/>
        <v>42836.032962962956</v>
      </c>
      <c r="T1699" s="9">
        <f t="shared" si="160"/>
        <v>42865.991296296299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61"/>
        <v>ith</v>
      </c>
      <c r="S1700" s="9">
        <f t="shared" si="159"/>
        <v>42827.207870370374</v>
      </c>
      <c r="T1700" s="9">
        <f t="shared" si="160"/>
        <v>42851.147916666669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61"/>
        <v>ith</v>
      </c>
      <c r="S1701" s="9">
        <f t="shared" si="159"/>
        <v>42837.863946759258</v>
      </c>
      <c r="T1701" s="9">
        <f t="shared" si="160"/>
        <v>42867.863946759258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61"/>
        <v>ith</v>
      </c>
      <c r="S1702" s="9">
        <f t="shared" si="159"/>
        <v>42827.071643518517</v>
      </c>
      <c r="T1702" s="9">
        <f t="shared" si="160"/>
        <v>42857.166666666672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61"/>
        <v>ith</v>
      </c>
      <c r="S1703" s="9">
        <f t="shared" si="159"/>
        <v>42020.664409722223</v>
      </c>
      <c r="T1703" s="9">
        <f t="shared" si="160"/>
        <v>42050.664409722223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61"/>
        <v>ith</v>
      </c>
      <c r="S1704" s="9">
        <f t="shared" si="159"/>
        <v>42094.869791666672</v>
      </c>
      <c r="T1704" s="9">
        <f t="shared" si="160"/>
        <v>42124.828125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61"/>
        <v>ith</v>
      </c>
      <c r="S1705" s="9">
        <f t="shared" si="159"/>
        <v>42218.281678240746</v>
      </c>
      <c r="T1705" s="9">
        <f t="shared" si="160"/>
        <v>42278.281678240746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61"/>
        <v>ith</v>
      </c>
      <c r="S1706" s="9">
        <f t="shared" si="159"/>
        <v>42052.139733796299</v>
      </c>
      <c r="T1706" s="9">
        <f t="shared" si="160"/>
        <v>42082.139733796299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61"/>
        <v>ith</v>
      </c>
      <c r="S1707" s="9">
        <f t="shared" si="159"/>
        <v>42276.016736111109</v>
      </c>
      <c r="T1707" s="9">
        <f t="shared" si="160"/>
        <v>42287.666666666672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61"/>
        <v>ith</v>
      </c>
      <c r="S1708" s="9">
        <f t="shared" si="159"/>
        <v>42210.306388888886</v>
      </c>
      <c r="T1708" s="9">
        <f t="shared" si="160"/>
        <v>42270.306388888886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61"/>
        <v>ith</v>
      </c>
      <c r="S1709" s="9">
        <f t="shared" si="159"/>
        <v>42458.721006944441</v>
      </c>
      <c r="T1709" s="9">
        <f t="shared" si="160"/>
        <v>42488.679340277777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61"/>
        <v>ith</v>
      </c>
      <c r="S1710" s="9">
        <f t="shared" si="159"/>
        <v>42482.866967592592</v>
      </c>
      <c r="T1710" s="9">
        <f t="shared" si="160"/>
        <v>42522.866967592592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61"/>
        <v>ith</v>
      </c>
      <c r="S1711" s="9">
        <f t="shared" si="159"/>
        <v>41872.56381944444</v>
      </c>
      <c r="T1711" s="9">
        <f t="shared" si="160"/>
        <v>41913.818749999999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61"/>
        <v>ith</v>
      </c>
      <c r="S1712" s="9">
        <f t="shared" si="159"/>
        <v>42372.59129629629</v>
      </c>
      <c r="T1712" s="9">
        <f t="shared" si="160"/>
        <v>42418.541666666672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61"/>
        <v>ith</v>
      </c>
      <c r="S1713" s="9">
        <f t="shared" si="159"/>
        <v>41883.646226851852</v>
      </c>
      <c r="T1713" s="9">
        <f t="shared" si="160"/>
        <v>41914.646226851852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61"/>
        <v>ith</v>
      </c>
      <c r="S1714" s="9">
        <f t="shared" si="159"/>
        <v>42156.913807870369</v>
      </c>
      <c r="T1714" s="9">
        <f t="shared" si="160"/>
        <v>42216.913807870369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61"/>
        <v>ith</v>
      </c>
      <c r="S1715" s="9">
        <f t="shared" si="159"/>
        <v>41918.801064814819</v>
      </c>
      <c r="T1715" s="9">
        <f t="shared" si="160"/>
        <v>41948.801064814819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61"/>
        <v>ith</v>
      </c>
      <c r="S1716" s="9">
        <f t="shared" si="159"/>
        <v>42126.918530092589</v>
      </c>
      <c r="T1716" s="9">
        <f t="shared" si="160"/>
        <v>42156.918530092589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61"/>
        <v>ith</v>
      </c>
      <c r="S1717" s="9">
        <f t="shared" si="159"/>
        <v>42095.217418981483</v>
      </c>
      <c r="T1717" s="9">
        <f t="shared" si="160"/>
        <v>42125.140277777777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61"/>
        <v>ith</v>
      </c>
      <c r="S1718" s="9">
        <f t="shared" si="159"/>
        <v>42704.577534722222</v>
      </c>
      <c r="T1718" s="9">
        <f t="shared" si="160"/>
        <v>42744.619201388887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61"/>
        <v>ith</v>
      </c>
      <c r="S1719" s="9">
        <f t="shared" si="159"/>
        <v>42491.98192129629</v>
      </c>
      <c r="T1719" s="9">
        <f t="shared" si="160"/>
        <v>42512.166666666672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61"/>
        <v>ith</v>
      </c>
      <c r="S1720" s="9">
        <f t="shared" si="159"/>
        <v>42491.610520833332</v>
      </c>
      <c r="T1720" s="9">
        <f t="shared" si="160"/>
        <v>42535.207638888889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61"/>
        <v>ith</v>
      </c>
      <c r="S1721" s="9">
        <f t="shared" si="159"/>
        <v>41900.534618055557</v>
      </c>
      <c r="T1721" s="9">
        <f t="shared" si="160"/>
        <v>41930.534618055557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61"/>
        <v>ith</v>
      </c>
      <c r="S1722" s="9">
        <f t="shared" si="159"/>
        <v>41953.783229166671</v>
      </c>
      <c r="T1722" s="9">
        <f t="shared" si="160"/>
        <v>41983.824895833335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61"/>
        <v>ith</v>
      </c>
      <c r="S1723" s="9">
        <f t="shared" si="159"/>
        <v>42350.461377314816</v>
      </c>
      <c r="T1723" s="9">
        <f t="shared" si="160"/>
        <v>42380.461377314816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61"/>
        <v>ith</v>
      </c>
      <c r="S1724" s="9">
        <f t="shared" si="159"/>
        <v>42456.960983796293</v>
      </c>
      <c r="T1724" s="9">
        <f t="shared" si="160"/>
        <v>42494.006944444445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61"/>
        <v>ith</v>
      </c>
      <c r="S1725" s="9">
        <f t="shared" si="159"/>
        <v>42160.82540509259</v>
      </c>
      <c r="T1725" s="9">
        <f t="shared" si="160"/>
        <v>42217.25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61"/>
        <v>ith</v>
      </c>
      <c r="S1726" s="9">
        <f t="shared" si="159"/>
        <v>41943.932430555556</v>
      </c>
      <c r="T1726" s="9">
        <f t="shared" si="160"/>
        <v>41973.932430555556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61"/>
        <v>ith</v>
      </c>
      <c r="S1727" s="9">
        <f t="shared" si="159"/>
        <v>41876.968159722222</v>
      </c>
      <c r="T1727" s="9">
        <f t="shared" si="160"/>
        <v>41906.968159722222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61"/>
        <v>ith</v>
      </c>
      <c r="S1728" s="9">
        <f t="shared" si="159"/>
        <v>41819.919722222221</v>
      </c>
      <c r="T1728" s="9">
        <f t="shared" si="160"/>
        <v>41848.919722222221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61"/>
        <v>ith</v>
      </c>
      <c r="S1729" s="9">
        <f t="shared" si="159"/>
        <v>42075.927974537044</v>
      </c>
      <c r="T1729" s="9">
        <f t="shared" si="160"/>
        <v>42130.458333333328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61"/>
        <v>ith</v>
      </c>
      <c r="S1730" s="9">
        <f t="shared" si="159"/>
        <v>42299.625856481478</v>
      </c>
      <c r="T1730" s="9">
        <f t="shared" si="160"/>
        <v>42329.625856481478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</f>
        <v>0</v>
      </c>
      <c r="P1731" t="e">
        <f t="shared" ref="P1731:P1794" si="163">E1731/L1731</f>
        <v>#DIV/0!</v>
      </c>
      <c r="Q1731" t="str">
        <f t="shared" ref="Q1731:Q1794" si="164">LEFT(N:N,(FIND("/",N1731))-1)</f>
        <v>music</v>
      </c>
      <c r="R1731" t="str">
        <f t="shared" si="161"/>
        <v>ith</v>
      </c>
      <c r="S1731" s="9">
        <f t="shared" ref="S1731:S1794" si="165">(((J1731/60)/60)/24)+DATE(1970,2,1)</f>
        <v>42502.052152777775</v>
      </c>
      <c r="T1731" s="9">
        <f t="shared" ref="T1731:T1794" si="166">(((I1731/60)/60)/24)+DATE(1970,2,1)</f>
        <v>42562.052152777775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1"/>
        <v>ith</v>
      </c>
      <c r="S1732" s="9">
        <f t="shared" si="165"/>
        <v>42303.087766203709</v>
      </c>
      <c r="T1732" s="9">
        <f t="shared" si="166"/>
        <v>42333.087766203709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ref="R1733:R1796" si="167">RIGHT(N:N,(FIND("/",N1733))-3)</f>
        <v>ith</v>
      </c>
      <c r="S1733" s="9">
        <f t="shared" si="165"/>
        <v>42183.906851851847</v>
      </c>
      <c r="T1733" s="9">
        <f t="shared" si="166"/>
        <v>42197.625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7"/>
        <v>ith</v>
      </c>
      <c r="S1734" s="9">
        <f t="shared" si="165"/>
        <v>42356.683807870373</v>
      </c>
      <c r="T1734" s="9">
        <f t="shared" si="166"/>
        <v>42416.208333333328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7"/>
        <v>ith</v>
      </c>
      <c r="S1735" s="9">
        <f t="shared" si="165"/>
        <v>42645.675625000003</v>
      </c>
      <c r="T1735" s="9">
        <f t="shared" si="166"/>
        <v>42657.895833333328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7"/>
        <v>ith</v>
      </c>
      <c r="S1736" s="9">
        <f t="shared" si="165"/>
        <v>42133.036527777775</v>
      </c>
      <c r="T1736" s="9">
        <f t="shared" si="166"/>
        <v>42163.036527777775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7"/>
        <v>ith</v>
      </c>
      <c r="S1737" s="9">
        <f t="shared" si="165"/>
        <v>42590.814178240747</v>
      </c>
      <c r="T1737" s="9">
        <f t="shared" si="166"/>
        <v>42620.814178240747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7"/>
        <v>ith</v>
      </c>
      <c r="S1738" s="9">
        <f t="shared" si="165"/>
        <v>42317.861493055556</v>
      </c>
      <c r="T1738" s="9">
        <f t="shared" si="166"/>
        <v>42347.90315972222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7"/>
        <v>ith</v>
      </c>
      <c r="S1739" s="9">
        <f t="shared" si="165"/>
        <v>42206.948981481488</v>
      </c>
      <c r="T1739" s="9">
        <f t="shared" si="166"/>
        <v>42236.948981481488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7"/>
        <v>ith</v>
      </c>
      <c r="S1740" s="9">
        <f t="shared" si="165"/>
        <v>41915.874328703707</v>
      </c>
      <c r="T1740" s="9">
        <f t="shared" si="166"/>
        <v>41945.874328703707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7"/>
        <v>ith</v>
      </c>
      <c r="S1741" s="9">
        <f t="shared" si="165"/>
        <v>42466.874212962968</v>
      </c>
      <c r="T1741" s="9">
        <f t="shared" si="166"/>
        <v>42525.832546296297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7"/>
        <v>ith</v>
      </c>
      <c r="S1742" s="9">
        <f t="shared" si="165"/>
        <v>42202.817384259266</v>
      </c>
      <c r="T1742" s="9">
        <f t="shared" si="166"/>
        <v>42232.817384259266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7"/>
        <v>hotobooks</v>
      </c>
      <c r="S1743" s="9">
        <f t="shared" si="165"/>
        <v>42151.628136574072</v>
      </c>
      <c r="T1743" s="9">
        <f t="shared" si="166"/>
        <v>42196.628136574072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7"/>
        <v>hotobooks</v>
      </c>
      <c r="S1744" s="9">
        <f t="shared" si="165"/>
        <v>42741.876967592587</v>
      </c>
      <c r="T1744" s="9">
        <f t="shared" si="166"/>
        <v>42773.875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7"/>
        <v>hotobooks</v>
      </c>
      <c r="S1745" s="9">
        <f t="shared" si="165"/>
        <v>42617.925636574073</v>
      </c>
      <c r="T1745" s="9">
        <f t="shared" si="166"/>
        <v>42640.165972222225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7"/>
        <v>hotobooks</v>
      </c>
      <c r="S1746" s="9">
        <f t="shared" si="165"/>
        <v>42057.605057870373</v>
      </c>
      <c r="T1746" s="9">
        <f t="shared" si="166"/>
        <v>42102.563391203701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7"/>
        <v>hotobooks</v>
      </c>
      <c r="S1747" s="9">
        <f t="shared" si="165"/>
        <v>42721.259699074071</v>
      </c>
      <c r="T1747" s="9">
        <f t="shared" si="166"/>
        <v>42757.083333333328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7"/>
        <v>hotobooks</v>
      </c>
      <c r="S1748" s="9">
        <f t="shared" si="165"/>
        <v>42699.176701388889</v>
      </c>
      <c r="T1748" s="9">
        <f t="shared" si="166"/>
        <v>42729.083333333328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7"/>
        <v>hotobooks</v>
      </c>
      <c r="S1749" s="9">
        <f t="shared" si="165"/>
        <v>42323.435532407413</v>
      </c>
      <c r="T1749" s="9">
        <f t="shared" si="166"/>
        <v>42352.625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7"/>
        <v>hotobooks</v>
      </c>
      <c r="S1750" s="9">
        <f t="shared" si="165"/>
        <v>42250.950729166667</v>
      </c>
      <c r="T1750" s="9">
        <f t="shared" si="166"/>
        <v>42280.950729166667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7"/>
        <v>hotobooks</v>
      </c>
      <c r="S1751" s="9">
        <f t="shared" si="165"/>
        <v>42789.975937499999</v>
      </c>
      <c r="T1751" s="9">
        <f t="shared" si="166"/>
        <v>42826.791666666672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7"/>
        <v>hotobooks</v>
      </c>
      <c r="S1752" s="9">
        <f t="shared" si="165"/>
        <v>42485.836851851855</v>
      </c>
      <c r="T1752" s="9">
        <f t="shared" si="166"/>
        <v>42510.836851851855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7"/>
        <v>hotobooks</v>
      </c>
      <c r="S1753" s="9">
        <f t="shared" si="165"/>
        <v>42083.7815162037</v>
      </c>
      <c r="T1753" s="9">
        <f t="shared" si="166"/>
        <v>42113.739849537036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7"/>
        <v>hotobooks</v>
      </c>
      <c r="S1754" s="9">
        <f t="shared" si="165"/>
        <v>42658.253263888888</v>
      </c>
      <c r="T1754" s="9">
        <f t="shared" si="166"/>
        <v>42688.253263888888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7"/>
        <v>hotobooks</v>
      </c>
      <c r="S1755" s="9">
        <f t="shared" si="165"/>
        <v>42451.74962962963</v>
      </c>
      <c r="T1755" s="9">
        <f t="shared" si="166"/>
        <v>42481.707962962959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7"/>
        <v>hotobooks</v>
      </c>
      <c r="S1756" s="9">
        <f t="shared" si="165"/>
        <v>42098.876770833333</v>
      </c>
      <c r="T1756" s="9">
        <f t="shared" si="166"/>
        <v>42128.835104166668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7"/>
        <v>hotobooks</v>
      </c>
      <c r="S1757" s="9">
        <f t="shared" si="165"/>
        <v>42283.788900462961</v>
      </c>
      <c r="T1757" s="9">
        <f t="shared" si="166"/>
        <v>42313.788900462961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7"/>
        <v>hotobooks</v>
      </c>
      <c r="S1758" s="9">
        <f t="shared" si="165"/>
        <v>42602.167465277773</v>
      </c>
      <c r="T1758" s="9">
        <f t="shared" si="166"/>
        <v>42642.167465277773</v>
      </c>
    </row>
    <row r="1759" spans="1:20" ht="43.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7"/>
        <v>hotobooks</v>
      </c>
      <c r="S1759" s="9">
        <f t="shared" si="165"/>
        <v>42764.827349537038</v>
      </c>
      <c r="T1759" s="9">
        <f t="shared" si="166"/>
        <v>42794.811805555553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7"/>
        <v>hotobooks</v>
      </c>
      <c r="S1760" s="9">
        <f t="shared" si="165"/>
        <v>42536.955925925926</v>
      </c>
      <c r="T1760" s="9">
        <f t="shared" si="166"/>
        <v>42596.955925925926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7"/>
        <v>hotobooks</v>
      </c>
      <c r="S1761" s="9">
        <f t="shared" si="165"/>
        <v>42099.829039351855</v>
      </c>
      <c r="T1761" s="9">
        <f t="shared" si="166"/>
        <v>42119.787372685183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7"/>
        <v>hotobooks</v>
      </c>
      <c r="S1762" s="9">
        <f t="shared" si="165"/>
        <v>42436.67260416667</v>
      </c>
      <c r="T1762" s="9">
        <f t="shared" si="166"/>
        <v>42456.67260416667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7"/>
        <v>hotobooks</v>
      </c>
      <c r="S1763" s="9">
        <f t="shared" si="165"/>
        <v>42240.567824074074</v>
      </c>
      <c r="T1763" s="9">
        <f t="shared" si="166"/>
        <v>42290.567824074074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7"/>
        <v>hotobooks</v>
      </c>
      <c r="S1764" s="9">
        <f t="shared" si="165"/>
        <v>42441.982002314813</v>
      </c>
      <c r="T1764" s="9">
        <f t="shared" si="166"/>
        <v>42471.982002314813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7"/>
        <v>hotobooks</v>
      </c>
      <c r="S1765" s="9">
        <f t="shared" si="165"/>
        <v>42667.868518518517</v>
      </c>
      <c r="T1765" s="9">
        <f t="shared" si="166"/>
        <v>42697.868518518517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7"/>
        <v>hotobooks</v>
      </c>
      <c r="S1766" s="9">
        <f t="shared" si="165"/>
        <v>41856.485868055555</v>
      </c>
      <c r="T1766" s="9">
        <f t="shared" si="166"/>
        <v>41885.485868055555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7"/>
        <v>hotobooks</v>
      </c>
      <c r="S1767" s="9">
        <f t="shared" si="165"/>
        <v>41865.980462962965</v>
      </c>
      <c r="T1767" s="9">
        <f t="shared" si="166"/>
        <v>41895.980462962965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7"/>
        <v>hotobooks</v>
      </c>
      <c r="S1768" s="9">
        <f t="shared" si="165"/>
        <v>41886.859814814816</v>
      </c>
      <c r="T1768" s="9">
        <f t="shared" si="166"/>
        <v>41907.859814814816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7"/>
        <v>hotobooks</v>
      </c>
      <c r="S1769" s="9">
        <f t="shared" si="165"/>
        <v>41855.658379629633</v>
      </c>
      <c r="T1769" s="9">
        <f t="shared" si="166"/>
        <v>41885.658379629633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7"/>
        <v>hotobooks</v>
      </c>
      <c r="S1770" s="9">
        <f t="shared" si="165"/>
        <v>41880.560694444444</v>
      </c>
      <c r="T1770" s="9">
        <f t="shared" si="166"/>
        <v>41940.560694444444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7"/>
        <v>hotobooks</v>
      </c>
      <c r="S1771" s="9">
        <f t="shared" si="165"/>
        <v>42018.818969907406</v>
      </c>
      <c r="T1771" s="9">
        <f t="shared" si="166"/>
        <v>42048.818969907406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7"/>
        <v>hotobooks</v>
      </c>
      <c r="S1772" s="9">
        <f t="shared" si="165"/>
        <v>41922.780023148152</v>
      </c>
      <c r="T1772" s="9">
        <f t="shared" si="166"/>
        <v>41957.780023148152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7"/>
        <v>hotobooks</v>
      </c>
      <c r="S1773" s="9">
        <f t="shared" si="165"/>
        <v>41936.979629629634</v>
      </c>
      <c r="T1773" s="9">
        <f t="shared" si="166"/>
        <v>41966.979629629634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7"/>
        <v>hotobooks</v>
      </c>
      <c r="S1774" s="9">
        <f t="shared" si="165"/>
        <v>41797.718009259261</v>
      </c>
      <c r="T1774" s="9">
        <f t="shared" si="166"/>
        <v>41857.718009259261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7"/>
        <v>hotobooks</v>
      </c>
      <c r="S1775" s="9">
        <f t="shared" si="165"/>
        <v>42009.760393518518</v>
      </c>
      <c r="T1775" s="9">
        <f t="shared" si="166"/>
        <v>42054.760393518518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7"/>
        <v>hotobooks</v>
      </c>
      <c r="S1776" s="9">
        <f t="shared" si="165"/>
        <v>41961.218657407408</v>
      </c>
      <c r="T1776" s="9">
        <f t="shared" si="166"/>
        <v>42003.624305555553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7"/>
        <v>hotobooks</v>
      </c>
      <c r="S1777" s="9">
        <f t="shared" si="165"/>
        <v>41922.976388888892</v>
      </c>
      <c r="T1777" s="9">
        <f t="shared" si="166"/>
        <v>41967.976388888892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7"/>
        <v>hotobooks</v>
      </c>
      <c r="S1778" s="9">
        <f t="shared" si="165"/>
        <v>41936.95684027778</v>
      </c>
      <c r="T1778" s="9">
        <f t="shared" si="166"/>
        <v>41972.95684027778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7"/>
        <v>hotobooks</v>
      </c>
      <c r="S1779" s="9">
        <f t="shared" si="165"/>
        <v>42056.357094907406</v>
      </c>
      <c r="T1779" s="9">
        <f t="shared" si="166"/>
        <v>42086.357094907406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7"/>
        <v>hotobooks</v>
      </c>
      <c r="S1780" s="9">
        <f t="shared" si="165"/>
        <v>42076.86336805555</v>
      </c>
      <c r="T1780" s="9">
        <f t="shared" si="166"/>
        <v>42121.821701388893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7"/>
        <v>hotobooks</v>
      </c>
      <c r="S1781" s="9">
        <f t="shared" si="165"/>
        <v>42616.691898148143</v>
      </c>
      <c r="T1781" s="9">
        <f t="shared" si="166"/>
        <v>42646.691898148143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7"/>
        <v>hotobooks</v>
      </c>
      <c r="S1782" s="9">
        <f t="shared" si="165"/>
        <v>42524.600810185191</v>
      </c>
      <c r="T1782" s="9">
        <f t="shared" si="166"/>
        <v>42584.600810185191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7"/>
        <v>hotobooks</v>
      </c>
      <c r="S1783" s="9">
        <f t="shared" si="165"/>
        <v>42628.617418981477</v>
      </c>
      <c r="T1783" s="9">
        <f t="shared" si="166"/>
        <v>42659.617418981477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7"/>
        <v>hotobooks</v>
      </c>
      <c r="S1784" s="9">
        <f t="shared" si="165"/>
        <v>42419.575104166666</v>
      </c>
      <c r="T1784" s="9">
        <f t="shared" si="166"/>
        <v>42452.575104166666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7"/>
        <v>hotobooks</v>
      </c>
      <c r="S1785" s="9">
        <f t="shared" si="165"/>
        <v>42146.949976851851</v>
      </c>
      <c r="T1785" s="9">
        <f t="shared" si="166"/>
        <v>42176.949976851851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7"/>
        <v>hotobooks</v>
      </c>
      <c r="S1786" s="9">
        <f t="shared" si="165"/>
        <v>42034.655555555553</v>
      </c>
      <c r="T1786" s="9">
        <f t="shared" si="166"/>
        <v>42066.142361111109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7"/>
        <v>hotobooks</v>
      </c>
      <c r="S1787" s="9">
        <f t="shared" si="165"/>
        <v>41928.134895833333</v>
      </c>
      <c r="T1787" s="9">
        <f t="shared" si="166"/>
        <v>41959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7"/>
        <v>hotobooks</v>
      </c>
      <c r="S1788" s="9">
        <f t="shared" si="165"/>
        <v>41989.550659722227</v>
      </c>
      <c r="T1788" s="9">
        <f t="shared" si="166"/>
        <v>42019.550659722227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7"/>
        <v>hotobooks</v>
      </c>
      <c r="S1789" s="9">
        <f t="shared" si="165"/>
        <v>42099.65552083333</v>
      </c>
      <c r="T1789" s="9">
        <f t="shared" si="166"/>
        <v>42129.613854166666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7"/>
        <v>hotobooks</v>
      </c>
      <c r="S1790" s="9">
        <f t="shared" si="165"/>
        <v>41944.94840277778</v>
      </c>
      <c r="T1790" s="9">
        <f t="shared" si="166"/>
        <v>41974.94840277778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7"/>
        <v>hotobooks</v>
      </c>
      <c r="S1791" s="9">
        <f t="shared" si="165"/>
        <v>41987.250034722223</v>
      </c>
      <c r="T1791" s="9">
        <f t="shared" si="166"/>
        <v>42047.250034722223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7"/>
        <v>hotobooks</v>
      </c>
      <c r="S1792" s="9">
        <f t="shared" si="165"/>
        <v>42041.674513888895</v>
      </c>
      <c r="T1792" s="9">
        <f t="shared" si="166"/>
        <v>42071.674513888895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7"/>
        <v>hotobooks</v>
      </c>
      <c r="S1793" s="9">
        <f t="shared" si="165"/>
        <v>42004.740335648152</v>
      </c>
      <c r="T1793" s="9">
        <f t="shared" si="166"/>
        <v>42064.740335648152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7"/>
        <v>hotobooks</v>
      </c>
      <c r="S1794" s="9">
        <f t="shared" si="165"/>
        <v>42220.031041666662</v>
      </c>
      <c r="T1794" s="9">
        <f t="shared" si="166"/>
        <v>42257.290972222225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</f>
        <v>1.3333333333333334E-2</v>
      </c>
      <c r="P1795">
        <f t="shared" ref="P1795:P1858" si="169">E1795/L1795</f>
        <v>20</v>
      </c>
      <c r="Q1795" t="str">
        <f t="shared" ref="Q1795:Q1858" si="170">LEFT(N:N,(FIND("/",N1795))-1)</f>
        <v>photography</v>
      </c>
      <c r="R1795" t="str">
        <f t="shared" si="167"/>
        <v>hotobooks</v>
      </c>
      <c r="S1795" s="9">
        <f t="shared" ref="S1795:S1858" si="171">(((J1795/60)/60)/24)+DATE(1970,2,1)</f>
        <v>41971.89166666667</v>
      </c>
      <c r="T1795" s="9">
        <f t="shared" ref="T1795:T1858" si="172">(((I1795/60)/60)/24)+DATE(1970,2,1)</f>
        <v>42001.933333333334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67"/>
        <v>hotobooks</v>
      </c>
      <c r="S1796" s="9">
        <f t="shared" si="171"/>
        <v>42042.551180555558</v>
      </c>
      <c r="T1796" s="9">
        <f t="shared" si="172"/>
        <v>42077.551180555558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ref="R1797:R1860" si="173">RIGHT(N:N,(FIND("/",N1797))-3)</f>
        <v>hotobooks</v>
      </c>
      <c r="S1797" s="9">
        <f t="shared" si="171"/>
        <v>42659.288668981477</v>
      </c>
      <c r="T1797" s="9">
        <f t="shared" si="172"/>
        <v>42688.666666666672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3"/>
        <v>hotobooks</v>
      </c>
      <c r="S1798" s="9">
        <f t="shared" si="171"/>
        <v>42546.439421296294</v>
      </c>
      <c r="T1798" s="9">
        <f t="shared" si="172"/>
        <v>42606.439421296294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3"/>
        <v>hotobooks</v>
      </c>
      <c r="S1799" s="9">
        <f t="shared" si="171"/>
        <v>42720.56931712963</v>
      </c>
      <c r="T1799" s="9">
        <f t="shared" si="172"/>
        <v>42750.56931712963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3"/>
        <v>hotobooks</v>
      </c>
      <c r="S1800" s="9">
        <f t="shared" si="171"/>
        <v>42375.32677083333</v>
      </c>
      <c r="T1800" s="9">
        <f t="shared" si="172"/>
        <v>42435.32677083333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3"/>
        <v>hotobooks</v>
      </c>
      <c r="S1801" s="9">
        <f t="shared" si="171"/>
        <v>41965.842685185184</v>
      </c>
      <c r="T1801" s="9">
        <f t="shared" si="172"/>
        <v>41985.884351851855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3"/>
        <v>hotobooks</v>
      </c>
      <c r="S1802" s="9">
        <f t="shared" si="171"/>
        <v>42654.606134259258</v>
      </c>
      <c r="T1802" s="9">
        <f t="shared" si="172"/>
        <v>42684.606134259258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3"/>
        <v>hotobooks</v>
      </c>
      <c r="S1803" s="9">
        <f t="shared" si="171"/>
        <v>42352.660509259258</v>
      </c>
      <c r="T1803" s="9">
        <f t="shared" si="172"/>
        <v>42384.506944444445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3"/>
        <v>hotobooks</v>
      </c>
      <c r="S1804" s="9">
        <f t="shared" si="171"/>
        <v>42190.47256944445</v>
      </c>
      <c r="T1804" s="9">
        <f t="shared" si="172"/>
        <v>42213.915972222225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3"/>
        <v>hotobooks</v>
      </c>
      <c r="S1805" s="9">
        <f t="shared" si="171"/>
        <v>42049.071550925932</v>
      </c>
      <c r="T1805" s="9">
        <f t="shared" si="172"/>
        <v>42080.071550925932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3"/>
        <v>hotobooks</v>
      </c>
      <c r="S1806" s="9">
        <f t="shared" si="171"/>
        <v>42313.678287037037</v>
      </c>
      <c r="T1806" s="9">
        <f t="shared" si="172"/>
        <v>42353.719953703709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3"/>
        <v>hotobooks</v>
      </c>
      <c r="S1807" s="9">
        <f t="shared" si="171"/>
        <v>42278.803912037038</v>
      </c>
      <c r="T1807" s="9">
        <f t="shared" si="172"/>
        <v>42310.75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3"/>
        <v>hotobooks</v>
      </c>
      <c r="S1808" s="9">
        <f t="shared" si="171"/>
        <v>41908.638298611113</v>
      </c>
      <c r="T1808" s="9">
        <f t="shared" si="172"/>
        <v>41943.638298611113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3"/>
        <v>hotobooks</v>
      </c>
      <c r="S1809" s="9">
        <f t="shared" si="171"/>
        <v>41911.068437499998</v>
      </c>
      <c r="T1809" s="9">
        <f t="shared" si="172"/>
        <v>41941.068437499998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3"/>
        <v>hotobooks</v>
      </c>
      <c r="S1810" s="9">
        <f t="shared" si="171"/>
        <v>42773.680902777778</v>
      </c>
      <c r="T1810" s="9">
        <f t="shared" si="172"/>
        <v>42808.680902777778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3"/>
        <v>hotobooks</v>
      </c>
      <c r="S1811" s="9">
        <f t="shared" si="171"/>
        <v>42060.907858796301</v>
      </c>
      <c r="T1811" s="9">
        <f t="shared" si="172"/>
        <v>42095.907858796301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3"/>
        <v>hotobooks</v>
      </c>
      <c r="S1812" s="9">
        <f t="shared" si="171"/>
        <v>41891.91002314815</v>
      </c>
      <c r="T1812" s="9">
        <f t="shared" si="172"/>
        <v>41903.91002314815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3"/>
        <v>hotobooks</v>
      </c>
      <c r="S1813" s="9">
        <f t="shared" si="171"/>
        <v>41907.433680555558</v>
      </c>
      <c r="T1813" s="9">
        <f t="shared" si="172"/>
        <v>41967.166666666664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3"/>
        <v>hotobooks</v>
      </c>
      <c r="S1814" s="9">
        <f t="shared" si="171"/>
        <v>42555.318703703699</v>
      </c>
      <c r="T1814" s="9">
        <f t="shared" si="172"/>
        <v>42585.318703703699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3"/>
        <v>hotobooks</v>
      </c>
      <c r="S1815" s="9">
        <f t="shared" si="171"/>
        <v>41860.889027777775</v>
      </c>
      <c r="T1815" s="9">
        <f t="shared" si="172"/>
        <v>41890.889027777775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3"/>
        <v>hotobooks</v>
      </c>
      <c r="S1816" s="9">
        <f t="shared" si="171"/>
        <v>42064.314074074078</v>
      </c>
      <c r="T1816" s="9">
        <f t="shared" si="172"/>
        <v>42094.314074074078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3"/>
        <v>hotobooks</v>
      </c>
      <c r="S1817" s="9">
        <f t="shared" si="171"/>
        <v>42203.906678240746</v>
      </c>
      <c r="T1817" s="9">
        <f t="shared" si="172"/>
        <v>42217.906678240746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3"/>
        <v>hotobooks</v>
      </c>
      <c r="S1818" s="9">
        <f t="shared" si="171"/>
        <v>42579.876192129625</v>
      </c>
      <c r="T1818" s="9">
        <f t="shared" si="172"/>
        <v>42607.791666666672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3"/>
        <v>hotobooks</v>
      </c>
      <c r="S1819" s="9">
        <f t="shared" si="171"/>
        <v>42736.662118055552</v>
      </c>
      <c r="T1819" s="9">
        <f t="shared" si="172"/>
        <v>42796.290972222225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3"/>
        <v>hotobooks</v>
      </c>
      <c r="S1820" s="9">
        <f t="shared" si="171"/>
        <v>42098.234375</v>
      </c>
      <c r="T1820" s="9">
        <f t="shared" si="172"/>
        <v>42128.192708333328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3"/>
        <v>hotobooks</v>
      </c>
      <c r="S1821" s="9">
        <f t="shared" si="171"/>
        <v>41851.752268518518</v>
      </c>
      <c r="T1821" s="9">
        <f t="shared" si="172"/>
        <v>41881.752268518518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3"/>
        <v>hotobooks</v>
      </c>
      <c r="S1822" s="9">
        <f t="shared" si="171"/>
        <v>42096.084375000006</v>
      </c>
      <c r="T1822" s="9">
        <f t="shared" si="172"/>
        <v>42126.042708333334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3"/>
        <v>ock</v>
      </c>
      <c r="S1823" s="9">
        <f t="shared" si="171"/>
        <v>40957.319062499999</v>
      </c>
      <c r="T1823" s="9">
        <f t="shared" si="172"/>
        <v>41002.319062499999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3"/>
        <v>ock</v>
      </c>
      <c r="S1824" s="9">
        <f t="shared" si="171"/>
        <v>41665.797013888885</v>
      </c>
      <c r="T1824" s="9">
        <f t="shared" si="172"/>
        <v>41701.792361111111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3"/>
        <v>ock</v>
      </c>
      <c r="S1825" s="9">
        <f t="shared" si="171"/>
        <v>41207.684907407405</v>
      </c>
      <c r="T1825" s="9">
        <f t="shared" si="172"/>
        <v>41237.684907407405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3"/>
        <v>ock</v>
      </c>
      <c r="S1826" s="9">
        <f t="shared" si="171"/>
        <v>41657.916284722225</v>
      </c>
      <c r="T1826" s="9">
        <f t="shared" si="172"/>
        <v>41678.088888888888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3"/>
        <v>ock</v>
      </c>
      <c r="S1827" s="9">
        <f t="shared" si="171"/>
        <v>41474.83452546296</v>
      </c>
      <c r="T1827" s="9">
        <f t="shared" si="172"/>
        <v>41497.83452546296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3"/>
        <v>ock</v>
      </c>
      <c r="S1828" s="9">
        <f t="shared" si="171"/>
        <v>41688.923807870371</v>
      </c>
      <c r="T1828" s="9">
        <f t="shared" si="172"/>
        <v>41718.923807870371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3"/>
        <v>ock</v>
      </c>
      <c r="S1829" s="9">
        <f t="shared" si="171"/>
        <v>40586.325937499998</v>
      </c>
      <c r="T1829" s="9">
        <f t="shared" si="172"/>
        <v>40636.325937499998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3"/>
        <v>ock</v>
      </c>
      <c r="S1830" s="9">
        <f t="shared" si="171"/>
        <v>41767.899652777778</v>
      </c>
      <c r="T1830" s="9">
        <f t="shared" si="172"/>
        <v>41799.916666666664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3"/>
        <v>ock</v>
      </c>
      <c r="S1831" s="9">
        <f t="shared" si="171"/>
        <v>40547.087627314817</v>
      </c>
      <c r="T1831" s="9">
        <f t="shared" si="172"/>
        <v>40595.916666666664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3"/>
        <v>ock</v>
      </c>
      <c r="S1832" s="9">
        <f t="shared" si="171"/>
        <v>41695.684108796297</v>
      </c>
      <c r="T1832" s="9">
        <f t="shared" si="172"/>
        <v>41725.684108796297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3"/>
        <v>ock</v>
      </c>
      <c r="S1833" s="9">
        <f t="shared" si="171"/>
        <v>41057.996099537035</v>
      </c>
      <c r="T1833" s="9">
        <f t="shared" si="172"/>
        <v>41072.996099537035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3"/>
        <v>ock</v>
      </c>
      <c r="S1834" s="9">
        <f t="shared" si="171"/>
        <v>40607.539664351854</v>
      </c>
      <c r="T1834" s="9">
        <f t="shared" si="172"/>
        <v>40637.539664351854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3"/>
        <v>ock</v>
      </c>
      <c r="S1835" s="9">
        <f t="shared" si="171"/>
        <v>41334.044016203705</v>
      </c>
      <c r="T1835" s="9">
        <f t="shared" si="172"/>
        <v>41366.332638888889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3"/>
        <v>ock</v>
      </c>
      <c r="S1836" s="9">
        <f t="shared" si="171"/>
        <v>42019.964062500003</v>
      </c>
      <c r="T1836" s="9">
        <f t="shared" si="172"/>
        <v>42059.964062500003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3"/>
        <v>ock</v>
      </c>
      <c r="S1837" s="9">
        <f t="shared" si="171"/>
        <v>42461.702210648145</v>
      </c>
      <c r="T1837" s="9">
        <f t="shared" si="172"/>
        <v>42491.660543981481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3"/>
        <v>ock</v>
      </c>
      <c r="S1838" s="9">
        <f t="shared" si="171"/>
        <v>41336.809363425928</v>
      </c>
      <c r="T1838" s="9">
        <f t="shared" si="172"/>
        <v>41353.809363425928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3"/>
        <v>ock</v>
      </c>
      <c r="S1839" s="9">
        <f t="shared" si="171"/>
        <v>40957.047858796301</v>
      </c>
      <c r="T1839" s="9">
        <f t="shared" si="172"/>
        <v>41017.006192129629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3"/>
        <v>ock</v>
      </c>
      <c r="S1840" s="9">
        <f t="shared" si="171"/>
        <v>40819.786539351851</v>
      </c>
      <c r="T1840" s="9">
        <f t="shared" si="172"/>
        <v>40848.125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3"/>
        <v>ock</v>
      </c>
      <c r="S1841" s="9">
        <f t="shared" si="171"/>
        <v>42645.722013888888</v>
      </c>
      <c r="T1841" s="9">
        <f t="shared" si="172"/>
        <v>42675.722013888888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3"/>
        <v>ock</v>
      </c>
      <c r="S1842" s="9">
        <f t="shared" si="171"/>
        <v>41413.096180555556</v>
      </c>
      <c r="T1842" s="9">
        <f t="shared" si="172"/>
        <v>41432.207638888889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3"/>
        <v>ock</v>
      </c>
      <c r="S1843" s="9">
        <f t="shared" si="171"/>
        <v>41776.84542824074</v>
      </c>
      <c r="T1843" s="9">
        <f t="shared" si="172"/>
        <v>41810.207638888889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3"/>
        <v>ock</v>
      </c>
      <c r="S1844" s="9">
        <f t="shared" si="171"/>
        <v>42062.631724537037</v>
      </c>
      <c r="T1844" s="9">
        <f t="shared" si="172"/>
        <v>42096.249305555553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3"/>
        <v>ock</v>
      </c>
      <c r="S1845" s="9">
        <f t="shared" si="171"/>
        <v>40595.994837962964</v>
      </c>
      <c r="T1845" s="9">
        <f t="shared" si="172"/>
        <v>40625.994837962964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3"/>
        <v>ock</v>
      </c>
      <c r="S1846" s="9">
        <f t="shared" si="171"/>
        <v>40697.973541666666</v>
      </c>
      <c r="T1846" s="9">
        <f t="shared" si="172"/>
        <v>40736.125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3"/>
        <v>ock</v>
      </c>
      <c r="S1847" s="9">
        <f t="shared" si="171"/>
        <v>42554.333310185189</v>
      </c>
      <c r="T1847" s="9">
        <f t="shared" si="172"/>
        <v>42569.204861111109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3"/>
        <v>ock</v>
      </c>
      <c r="S1848" s="9">
        <f t="shared" si="171"/>
        <v>41259.650196759263</v>
      </c>
      <c r="T1848" s="9">
        <f t="shared" si="172"/>
        <v>41289.650196759263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3"/>
        <v>ock</v>
      </c>
      <c r="S1849" s="9">
        <f t="shared" si="171"/>
        <v>42125.236481481479</v>
      </c>
      <c r="T1849" s="9">
        <f t="shared" si="172"/>
        <v>42146.236481481479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3"/>
        <v>ock</v>
      </c>
      <c r="S1850" s="9">
        <f t="shared" si="171"/>
        <v>40722.788055555553</v>
      </c>
      <c r="T1850" s="9">
        <f t="shared" si="172"/>
        <v>40786.290972222225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3"/>
        <v>ock</v>
      </c>
      <c r="S1851" s="9">
        <f t="shared" si="171"/>
        <v>41200.845590277779</v>
      </c>
      <c r="T1851" s="9">
        <f t="shared" si="172"/>
        <v>41230.845590277779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3"/>
        <v>ock</v>
      </c>
      <c r="S1852" s="9">
        <f t="shared" si="171"/>
        <v>41831.959490740745</v>
      </c>
      <c r="T1852" s="9">
        <f t="shared" si="172"/>
        <v>41861.959490740745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3"/>
        <v>ock</v>
      </c>
      <c r="S1853" s="9">
        <f t="shared" si="171"/>
        <v>41858.906689814816</v>
      </c>
      <c r="T1853" s="9">
        <f t="shared" si="172"/>
        <v>41879.041666666664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3"/>
        <v>ock</v>
      </c>
      <c r="S1854" s="9">
        <f t="shared" si="171"/>
        <v>42112.77143518519</v>
      </c>
      <c r="T1854" s="9">
        <f t="shared" si="172"/>
        <v>42150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3"/>
        <v>ock</v>
      </c>
      <c r="S1855" s="9">
        <f t="shared" si="171"/>
        <v>41208.060381944444</v>
      </c>
      <c r="T1855" s="9">
        <f t="shared" si="172"/>
        <v>41258.102048611108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3"/>
        <v>ock</v>
      </c>
      <c r="S1856" s="9">
        <f t="shared" si="171"/>
        <v>41419.021261574075</v>
      </c>
      <c r="T1856" s="9">
        <f t="shared" si="172"/>
        <v>41449.021261574075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3"/>
        <v>ock</v>
      </c>
      <c r="S1857" s="9">
        <f t="shared" si="171"/>
        <v>41631.538657407407</v>
      </c>
      <c r="T1857" s="9">
        <f t="shared" si="172"/>
        <v>41676.538657407407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3"/>
        <v>ock</v>
      </c>
      <c r="S1858" s="9">
        <f t="shared" si="171"/>
        <v>41848.854999999996</v>
      </c>
      <c r="T1858" s="9">
        <f t="shared" si="172"/>
        <v>41869.854999999996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</f>
        <v>1</v>
      </c>
      <c r="P1859">
        <f t="shared" ref="P1859:P1922" si="175">E1859/L1859</f>
        <v>136.36363636363637</v>
      </c>
      <c r="Q1859" t="str">
        <f t="shared" ref="Q1859:Q1922" si="176">LEFT(N:N,(FIND("/",N1859))-1)</f>
        <v>music</v>
      </c>
      <c r="R1859" t="str">
        <f t="shared" si="173"/>
        <v>ock</v>
      </c>
      <c r="S1859" s="9">
        <f t="shared" ref="S1859:S1922" si="177">(((J1859/60)/60)/24)+DATE(1970,2,1)</f>
        <v>41895.76866898148</v>
      </c>
      <c r="T1859" s="9">
        <f t="shared" ref="T1859:T1922" si="178">(((I1859/60)/60)/24)+DATE(1970,2,1)</f>
        <v>41925.76866898148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3"/>
        <v>ock</v>
      </c>
      <c r="S1860" s="9">
        <f t="shared" si="177"/>
        <v>40864.200474537036</v>
      </c>
      <c r="T1860" s="9">
        <f t="shared" si="178"/>
        <v>40924.242141203707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ref="R1861:R1924" si="179">RIGHT(N:N,(FIND("/",N1861))-3)</f>
        <v>ock</v>
      </c>
      <c r="S1861" s="9">
        <f t="shared" si="177"/>
        <v>40809.770011574074</v>
      </c>
      <c r="T1861" s="9">
        <f t="shared" si="178"/>
        <v>40839.770011574074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9"/>
        <v>ock</v>
      </c>
      <c r="S1862" s="9">
        <f t="shared" si="177"/>
        <v>41686.709305555552</v>
      </c>
      <c r="T1862" s="9">
        <f t="shared" si="178"/>
        <v>41707.709305555552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9"/>
        <v>mes</v>
      </c>
      <c r="S1863" s="9">
        <f t="shared" si="177"/>
        <v>42031.300243055557</v>
      </c>
      <c r="T1863" s="9">
        <f t="shared" si="178"/>
        <v>42061.300243055557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9"/>
        <v>mes</v>
      </c>
      <c r="S1864" s="9">
        <f t="shared" si="177"/>
        <v>42786.492754629624</v>
      </c>
      <c r="T1864" s="9">
        <f t="shared" si="178"/>
        <v>42833.3125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9"/>
        <v>mes</v>
      </c>
      <c r="S1865" s="9">
        <f t="shared" si="177"/>
        <v>41803.797280092593</v>
      </c>
      <c r="T1865" s="9">
        <f t="shared" si="178"/>
        <v>41833.797280092593</v>
      </c>
    </row>
    <row r="1866" spans="1:20" ht="57.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9"/>
        <v>mes</v>
      </c>
      <c r="S1866" s="9">
        <f t="shared" si="177"/>
        <v>41764.716435185182</v>
      </c>
      <c r="T1866" s="9">
        <f t="shared" si="178"/>
        <v>41794.716435185182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9"/>
        <v>mes</v>
      </c>
      <c r="S1867" s="9">
        <f t="shared" si="177"/>
        <v>42676.367442129631</v>
      </c>
      <c r="T1867" s="9">
        <f t="shared" si="178"/>
        <v>42711.409108796302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9"/>
        <v>mes</v>
      </c>
      <c r="S1868" s="9">
        <f t="shared" si="177"/>
        <v>42773.246493055558</v>
      </c>
      <c r="T1868" s="9">
        <f t="shared" si="178"/>
        <v>42826.166666666672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9"/>
        <v>mes</v>
      </c>
      <c r="S1869" s="9">
        <f t="shared" si="177"/>
        <v>42680.924907407403</v>
      </c>
      <c r="T1869" s="9">
        <f t="shared" si="178"/>
        <v>42710.924907407403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9"/>
        <v>mes</v>
      </c>
      <c r="S1870" s="9">
        <f t="shared" si="177"/>
        <v>42359.779224537036</v>
      </c>
      <c r="T1870" s="9">
        <f t="shared" si="178"/>
        <v>42384.332638888889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9"/>
        <v>mes</v>
      </c>
      <c r="S1871" s="9">
        <f t="shared" si="177"/>
        <v>42740.002881944441</v>
      </c>
      <c r="T1871" s="9">
        <f t="shared" si="178"/>
        <v>42770.002881944441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9"/>
        <v>mes</v>
      </c>
      <c r="S1872" s="9">
        <f t="shared" si="177"/>
        <v>42402.355729166666</v>
      </c>
      <c r="T1872" s="9">
        <f t="shared" si="178"/>
        <v>42431.178472222222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9"/>
        <v>mes</v>
      </c>
      <c r="S1873" s="9">
        <f t="shared" si="177"/>
        <v>41954.783576388887</v>
      </c>
      <c r="T1873" s="9">
        <f t="shared" si="178"/>
        <v>41994.825243055559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9"/>
        <v>mes</v>
      </c>
      <c r="S1874" s="9">
        <f t="shared" si="177"/>
        <v>42186.129652777774</v>
      </c>
      <c r="T1874" s="9">
        <f t="shared" si="178"/>
        <v>42216.129652777774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9"/>
        <v>mes</v>
      </c>
      <c r="S1875" s="9">
        <f t="shared" si="177"/>
        <v>42195.615856481483</v>
      </c>
      <c r="T1875" s="9">
        <f t="shared" si="178"/>
        <v>42224.697916666672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9"/>
        <v>mes</v>
      </c>
      <c r="S1876" s="9">
        <f t="shared" si="177"/>
        <v>42560.969131944439</v>
      </c>
      <c r="T1876" s="9">
        <f t="shared" si="178"/>
        <v>42580.969131944439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9"/>
        <v>mes</v>
      </c>
      <c r="S1877" s="9">
        <f t="shared" si="177"/>
        <v>42559.899398148147</v>
      </c>
      <c r="T1877" s="9">
        <f t="shared" si="178"/>
        <v>42619.899398148147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9"/>
        <v>mes</v>
      </c>
      <c r="S1878" s="9">
        <f t="shared" si="177"/>
        <v>41807.284780092588</v>
      </c>
      <c r="T1878" s="9">
        <f t="shared" si="178"/>
        <v>41837.284780092588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9"/>
        <v>mes</v>
      </c>
      <c r="S1879" s="9">
        <f t="shared" si="177"/>
        <v>42066.029224537036</v>
      </c>
      <c r="T1879" s="9">
        <f t="shared" si="178"/>
        <v>42095.029224537036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9"/>
        <v>mes</v>
      </c>
      <c r="S1880" s="9">
        <f t="shared" si="177"/>
        <v>41804.008738425924</v>
      </c>
      <c r="T1880" s="9">
        <f t="shared" si="178"/>
        <v>41834.008738425924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9"/>
        <v>mes</v>
      </c>
      <c r="S1881" s="9">
        <f t="shared" si="177"/>
        <v>42444.649641203709</v>
      </c>
      <c r="T1881" s="9">
        <f t="shared" si="178"/>
        <v>42474.607974537037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9"/>
        <v>mes</v>
      </c>
      <c r="S1882" s="9">
        <f t="shared" si="177"/>
        <v>42461.566898148143</v>
      </c>
      <c r="T1882" s="9">
        <f t="shared" si="178"/>
        <v>42490.525231481486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9"/>
        <v>ock</v>
      </c>
      <c r="S1883" s="9">
        <f t="shared" si="177"/>
        <v>42074.152650462958</v>
      </c>
      <c r="T1883" s="9">
        <f t="shared" si="178"/>
        <v>42104.110983796301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9"/>
        <v>ock</v>
      </c>
      <c r="S1884" s="9">
        <f t="shared" si="177"/>
        <v>41098.949212962965</v>
      </c>
      <c r="T1884" s="9">
        <f t="shared" si="178"/>
        <v>41131.991666666669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9"/>
        <v>ock</v>
      </c>
      <c r="S1885" s="9">
        <f t="shared" si="177"/>
        <v>41008.948009259257</v>
      </c>
      <c r="T1885" s="9">
        <f t="shared" si="178"/>
        <v>41038.906342592592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9"/>
        <v>ock</v>
      </c>
      <c r="S1886" s="9">
        <f t="shared" si="177"/>
        <v>41236.198321759257</v>
      </c>
      <c r="T1886" s="9">
        <f t="shared" si="178"/>
        <v>41271.5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9"/>
        <v>ock</v>
      </c>
      <c r="S1887" s="9">
        <f t="shared" si="177"/>
        <v>41130.093865740739</v>
      </c>
      <c r="T1887" s="9">
        <f t="shared" si="178"/>
        <v>41162.916666666664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9"/>
        <v>ock</v>
      </c>
      <c r="S1888" s="9">
        <f t="shared" si="177"/>
        <v>41956.906689814816</v>
      </c>
      <c r="T1888" s="9">
        <f t="shared" si="178"/>
        <v>41986.94835648148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9"/>
        <v>ock</v>
      </c>
      <c r="S1889" s="9">
        <f t="shared" si="177"/>
        <v>42354.800138888888</v>
      </c>
      <c r="T1889" s="9">
        <f t="shared" si="178"/>
        <v>42372.895833333328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9"/>
        <v>ock</v>
      </c>
      <c r="S1890" s="9">
        <f t="shared" si="177"/>
        <v>40330.239953703705</v>
      </c>
      <c r="T1890" s="9">
        <f t="shared" si="178"/>
        <v>40361.207638888889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9"/>
        <v>ock</v>
      </c>
      <c r="S1891" s="9">
        <f t="shared" si="177"/>
        <v>41330.793356481481</v>
      </c>
      <c r="T1891" s="9">
        <f t="shared" si="178"/>
        <v>41375.751689814817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9"/>
        <v>ock</v>
      </c>
      <c r="S1892" s="9">
        <f t="shared" si="177"/>
        <v>41259.786203703705</v>
      </c>
      <c r="T1892" s="9">
        <f t="shared" si="178"/>
        <v>41289.786203703705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9"/>
        <v>ock</v>
      </c>
      <c r="S1893" s="9">
        <f t="shared" si="177"/>
        <v>40366.798078703701</v>
      </c>
      <c r="T1893" s="9">
        <f t="shared" si="178"/>
        <v>40412.25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9"/>
        <v>ock</v>
      </c>
      <c r="S1894" s="9">
        <f t="shared" si="177"/>
        <v>40702.637511574074</v>
      </c>
      <c r="T1894" s="9">
        <f t="shared" si="178"/>
        <v>40732.637511574074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9"/>
        <v>ock</v>
      </c>
      <c r="S1895" s="9">
        <f t="shared" si="177"/>
        <v>40663.94195601852</v>
      </c>
      <c r="T1895" s="9">
        <f t="shared" si="178"/>
        <v>40680.165972222225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9"/>
        <v>ock</v>
      </c>
      <c r="S1896" s="9">
        <f t="shared" si="177"/>
        <v>40951.904895833337</v>
      </c>
      <c r="T1896" s="9">
        <f t="shared" si="178"/>
        <v>40982.904895833337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9"/>
        <v>ock</v>
      </c>
      <c r="S1897" s="9">
        <f t="shared" si="177"/>
        <v>42298.746782407412</v>
      </c>
      <c r="T1897" s="9">
        <f t="shared" si="178"/>
        <v>42328.746782407412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9"/>
        <v>ock</v>
      </c>
      <c r="S1898" s="9">
        <f t="shared" si="177"/>
        <v>41012.710243055553</v>
      </c>
      <c r="T1898" s="9">
        <f t="shared" si="178"/>
        <v>41042.710243055553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9"/>
        <v>ock</v>
      </c>
      <c r="S1899" s="9">
        <f t="shared" si="177"/>
        <v>41711.583402777782</v>
      </c>
      <c r="T1899" s="9">
        <f t="shared" si="178"/>
        <v>41733.875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9"/>
        <v>ock</v>
      </c>
      <c r="S1900" s="9">
        <f t="shared" si="177"/>
        <v>42397.192974537036</v>
      </c>
      <c r="T1900" s="9">
        <f t="shared" si="178"/>
        <v>42432.75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9"/>
        <v>ock</v>
      </c>
      <c r="S1901" s="9">
        <f t="shared" si="177"/>
        <v>42089.941736111112</v>
      </c>
      <c r="T1901" s="9">
        <f t="shared" si="178"/>
        <v>42119.90006944444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9"/>
        <v>ock</v>
      </c>
      <c r="S1902" s="9">
        <f t="shared" si="177"/>
        <v>41191.871886574074</v>
      </c>
      <c r="T1902" s="9">
        <f t="shared" si="178"/>
        <v>41219.415972222225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9"/>
        <v>/gadgets</v>
      </c>
      <c r="S1903" s="9">
        <f t="shared" si="177"/>
        <v>42147.54315972222</v>
      </c>
      <c r="T1903" s="9">
        <f t="shared" si="178"/>
        <v>42177.541666666672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9"/>
        <v>/gadgets</v>
      </c>
      <c r="S1904" s="9">
        <f t="shared" si="177"/>
        <v>42068.789895833332</v>
      </c>
      <c r="T1904" s="9">
        <f t="shared" si="178"/>
        <v>42098.789895833332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9"/>
        <v>/gadgets</v>
      </c>
      <c r="S1905" s="9">
        <f t="shared" si="177"/>
        <v>42733.770729166667</v>
      </c>
      <c r="T1905" s="9">
        <f t="shared" si="178"/>
        <v>42793.770729166667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9"/>
        <v>/gadgets</v>
      </c>
      <c r="S1906" s="9">
        <f t="shared" si="177"/>
        <v>42357.685428240744</v>
      </c>
      <c r="T1906" s="9">
        <f t="shared" si="178"/>
        <v>42402.685428240744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9"/>
        <v>/gadgets</v>
      </c>
      <c r="S1907" s="9">
        <f t="shared" si="177"/>
        <v>41890.925856481481</v>
      </c>
      <c r="T1907" s="9">
        <f t="shared" si="178"/>
        <v>41920.925856481481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9"/>
        <v>/gadgets</v>
      </c>
      <c r="S1908" s="9">
        <f t="shared" si="177"/>
        <v>42545.671099537038</v>
      </c>
      <c r="T1908" s="9">
        <f t="shared" si="178"/>
        <v>42575.671099537038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9"/>
        <v>/gadgets</v>
      </c>
      <c r="S1909" s="9">
        <f t="shared" si="177"/>
        <v>41798.587094907409</v>
      </c>
      <c r="T1909" s="9">
        <f t="shared" si="178"/>
        <v>41813.587094907409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9"/>
        <v>/gadgets</v>
      </c>
      <c r="S1910" s="9">
        <f t="shared" si="177"/>
        <v>42734.917824074073</v>
      </c>
      <c r="T1910" s="9">
        <f t="shared" si="178"/>
        <v>42764.917824074073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9"/>
        <v>/gadgets</v>
      </c>
      <c r="S1911" s="9">
        <f t="shared" si="177"/>
        <v>41936.429155092592</v>
      </c>
      <c r="T1911" s="9">
        <f t="shared" si="178"/>
        <v>41966.429155092592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9"/>
        <v>/gadgets</v>
      </c>
      <c r="S1912" s="9">
        <f t="shared" si="177"/>
        <v>42295.963159722218</v>
      </c>
      <c r="T1912" s="9">
        <f t="shared" si="178"/>
        <v>42339.947916666672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9"/>
        <v>/gadgets</v>
      </c>
      <c r="S1913" s="9">
        <f t="shared" si="177"/>
        <v>41861.033958333333</v>
      </c>
      <c r="T1913" s="9">
        <f t="shared" si="178"/>
        <v>41891.033958333333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9"/>
        <v>/gadgets</v>
      </c>
      <c r="S1914" s="9">
        <f t="shared" si="177"/>
        <v>42160.226388888885</v>
      </c>
      <c r="T1914" s="9">
        <f t="shared" si="178"/>
        <v>42190.226388888885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9"/>
        <v>/gadgets</v>
      </c>
      <c r="S1915" s="9">
        <f t="shared" si="177"/>
        <v>41921.511319444442</v>
      </c>
      <c r="T1915" s="9">
        <f t="shared" si="178"/>
        <v>41951.511319444442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9"/>
        <v>/gadgets</v>
      </c>
      <c r="S1916" s="9">
        <f t="shared" si="177"/>
        <v>41960.174456018518</v>
      </c>
      <c r="T1916" s="9">
        <f t="shared" si="178"/>
        <v>41975.165972222225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9"/>
        <v>/gadgets</v>
      </c>
      <c r="S1917" s="9">
        <f t="shared" si="177"/>
        <v>41895.04886574074</v>
      </c>
      <c r="T1917" s="9">
        <f t="shared" si="178"/>
        <v>41915.04886574074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9"/>
        <v>/gadgets</v>
      </c>
      <c r="S1918" s="9">
        <f t="shared" si="177"/>
        <v>42687.717303240745</v>
      </c>
      <c r="T1918" s="9">
        <f t="shared" si="178"/>
        <v>42712.758969907409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9"/>
        <v>/gadgets</v>
      </c>
      <c r="S1919" s="9">
        <f t="shared" si="177"/>
        <v>42777.270057870366</v>
      </c>
      <c r="T1919" s="9">
        <f t="shared" si="178"/>
        <v>42807.270057870366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9"/>
        <v>/gadgets</v>
      </c>
      <c r="S1920" s="9">
        <f t="shared" si="177"/>
        <v>41859.789942129632</v>
      </c>
      <c r="T1920" s="9">
        <f t="shared" si="178"/>
        <v>41894.789942129632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9"/>
        <v>/gadgets</v>
      </c>
      <c r="S1921" s="9">
        <f t="shared" si="177"/>
        <v>42144.875567129624</v>
      </c>
      <c r="T1921" s="9">
        <f t="shared" si="178"/>
        <v>42174.875567129624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9"/>
        <v>/gadgets</v>
      </c>
      <c r="S1922" s="9">
        <f t="shared" si="177"/>
        <v>42301.875706018516</v>
      </c>
      <c r="T1922" s="9">
        <f t="shared" si="178"/>
        <v>42329.958333333328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</f>
        <v>1.3680000000000001</v>
      </c>
      <c r="P1923">
        <f t="shared" ref="P1923:P1986" si="181">E1923/L1923</f>
        <v>54</v>
      </c>
      <c r="Q1923" t="str">
        <f t="shared" ref="Q1923:Q1986" si="182">LEFT(N:N,(FIND("/",N1923))-1)</f>
        <v>music</v>
      </c>
      <c r="R1923" t="str">
        <f t="shared" si="179"/>
        <v>ock</v>
      </c>
      <c r="S1923" s="9">
        <f t="shared" ref="S1923:S1986" si="183">(((J1923/60)/60)/24)+DATE(1970,2,1)</f>
        <v>41105.221562500003</v>
      </c>
      <c r="T1923" s="9">
        <f t="shared" ref="T1923:T1986" si="184">(((I1923/60)/60)/24)+DATE(1970,2,1)</f>
        <v>41135.221562500003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79"/>
        <v>ock</v>
      </c>
      <c r="S1924" s="9">
        <f t="shared" si="183"/>
        <v>41621.255868055552</v>
      </c>
      <c r="T1924" s="9">
        <f t="shared" si="184"/>
        <v>41651.255868055552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ref="R1925:R1988" si="185">RIGHT(N:N,(FIND("/",N1925))-3)</f>
        <v>ock</v>
      </c>
      <c r="S1925" s="9">
        <f t="shared" si="183"/>
        <v>40803.848749999997</v>
      </c>
      <c r="T1925" s="9">
        <f t="shared" si="184"/>
        <v>40844.207638888889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5"/>
        <v>ock</v>
      </c>
      <c r="S1926" s="9">
        <f t="shared" si="183"/>
        <v>41657.761053240742</v>
      </c>
      <c r="T1926" s="9">
        <f t="shared" si="184"/>
        <v>41685.814583333333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5"/>
        <v>ock</v>
      </c>
      <c r="S1927" s="9">
        <f t="shared" si="183"/>
        <v>41566.90148148148</v>
      </c>
      <c r="T1927" s="9">
        <f t="shared" si="184"/>
        <v>41589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5"/>
        <v>ock</v>
      </c>
      <c r="S1928" s="9">
        <f t="shared" si="183"/>
        <v>40487.954351851848</v>
      </c>
      <c r="T1928" s="9">
        <f t="shared" si="184"/>
        <v>40515.018055555556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5"/>
        <v>ock</v>
      </c>
      <c r="S1929" s="9">
        <f t="shared" si="183"/>
        <v>40991.861562500002</v>
      </c>
      <c r="T1929" s="9">
        <f t="shared" si="184"/>
        <v>41007.207638888889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5"/>
        <v>ock</v>
      </c>
      <c r="S1930" s="9">
        <f t="shared" si="183"/>
        <v>41402.648078703707</v>
      </c>
      <c r="T1930" s="9">
        <f t="shared" si="184"/>
        <v>41432.648078703707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5"/>
        <v>ock</v>
      </c>
      <c r="S1931" s="9">
        <f t="shared" si="183"/>
        <v>40718.021597222221</v>
      </c>
      <c r="T1931" s="9">
        <f t="shared" si="184"/>
        <v>40760.021597222221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5"/>
        <v>ock</v>
      </c>
      <c r="S1932" s="9">
        <f t="shared" si="183"/>
        <v>41433.558819444443</v>
      </c>
      <c r="T1932" s="9">
        <f t="shared" si="184"/>
        <v>41493.558819444443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5"/>
        <v>ock</v>
      </c>
      <c r="S1933" s="9">
        <f t="shared" si="183"/>
        <v>41068.892465277779</v>
      </c>
      <c r="T1933" s="9">
        <f t="shared" si="184"/>
        <v>41082.145833333336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5"/>
        <v>ock</v>
      </c>
      <c r="S1934" s="9">
        <f t="shared" si="183"/>
        <v>40942.809872685182</v>
      </c>
      <c r="T1934" s="9">
        <f t="shared" si="184"/>
        <v>40963.809872685182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5"/>
        <v>ock</v>
      </c>
      <c r="S1935" s="9">
        <f t="shared" si="183"/>
        <v>41910.130868055552</v>
      </c>
      <c r="T1935" s="9">
        <f t="shared" si="184"/>
        <v>41940.130868055552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5"/>
        <v>ock</v>
      </c>
      <c r="S1936" s="9">
        <f t="shared" si="183"/>
        <v>40896.867141203707</v>
      </c>
      <c r="T1936" s="9">
        <f t="shared" si="184"/>
        <v>40933.208333333336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5"/>
        <v>ock</v>
      </c>
      <c r="S1937" s="9">
        <f t="shared" si="183"/>
        <v>41804.932534722226</v>
      </c>
      <c r="T1937" s="9">
        <f t="shared" si="184"/>
        <v>41842.207638888889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5"/>
        <v>ock</v>
      </c>
      <c r="S1938" s="9">
        <f t="shared" si="183"/>
        <v>40883.889699074076</v>
      </c>
      <c r="T1938" s="9">
        <f t="shared" si="184"/>
        <v>40914.249305555553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5"/>
        <v>ock</v>
      </c>
      <c r="S1939" s="9">
        <f t="shared" si="183"/>
        <v>41090.118993055556</v>
      </c>
      <c r="T1939" s="9">
        <f t="shared" si="184"/>
        <v>41106.165972222225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5"/>
        <v>ock</v>
      </c>
      <c r="S1940" s="9">
        <f t="shared" si="183"/>
        <v>41457.259618055556</v>
      </c>
      <c r="T1940" s="9">
        <f t="shared" si="184"/>
        <v>41488.208333333336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5"/>
        <v>ock</v>
      </c>
      <c r="S1941" s="9">
        <f t="shared" si="183"/>
        <v>41344.985046296293</v>
      </c>
      <c r="T1941" s="9">
        <f t="shared" si="184"/>
        <v>41374.943379629629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5"/>
        <v>ock</v>
      </c>
      <c r="S1942" s="9">
        <f t="shared" si="183"/>
        <v>40701.507326388892</v>
      </c>
      <c r="T1942" s="9">
        <f t="shared" si="184"/>
        <v>40740.165972222225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5"/>
        <v>hardware</v>
      </c>
      <c r="S1943" s="9">
        <f t="shared" si="183"/>
        <v>41775.290868055556</v>
      </c>
      <c r="T1943" s="9">
        <f t="shared" si="184"/>
        <v>41805.290868055556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5"/>
        <v>hardware</v>
      </c>
      <c r="S1944" s="9">
        <f t="shared" si="183"/>
        <v>40669.828009259261</v>
      </c>
      <c r="T1944" s="9">
        <f t="shared" si="184"/>
        <v>40759.828009259261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5"/>
        <v>hardware</v>
      </c>
      <c r="S1945" s="9">
        <f t="shared" si="183"/>
        <v>42579.269861111112</v>
      </c>
      <c r="T1945" s="9">
        <f t="shared" si="184"/>
        <v>42624.269861111112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5"/>
        <v>hardware</v>
      </c>
      <c r="S1946" s="9">
        <f t="shared" si="183"/>
        <v>41761.584374999999</v>
      </c>
      <c r="T1946" s="9">
        <f t="shared" si="184"/>
        <v>41791.584374999999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5"/>
        <v>hardware</v>
      </c>
      <c r="S1947" s="9">
        <f t="shared" si="183"/>
        <v>42188.251828703709</v>
      </c>
      <c r="T1947" s="9">
        <f t="shared" si="184"/>
        <v>42228.251828703709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5"/>
        <v>hardware</v>
      </c>
      <c r="S1948" s="9">
        <f t="shared" si="183"/>
        <v>41720.150011574071</v>
      </c>
      <c r="T1948" s="9">
        <f t="shared" si="184"/>
        <v>41780.108344907407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5"/>
        <v>hardware</v>
      </c>
      <c r="S1949" s="9">
        <f t="shared" si="183"/>
        <v>40133.918055555558</v>
      </c>
      <c r="T1949" s="9">
        <f t="shared" si="184"/>
        <v>40171.249305555553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5"/>
        <v>hardware</v>
      </c>
      <c r="S1950" s="9">
        <f t="shared" si="183"/>
        <v>42504.604270833333</v>
      </c>
      <c r="T1950" s="9">
        <f t="shared" si="184"/>
        <v>42558.709722222222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5"/>
        <v>hardware</v>
      </c>
      <c r="S1951" s="9">
        <f t="shared" si="183"/>
        <v>41831.423043981478</v>
      </c>
      <c r="T1951" s="9">
        <f t="shared" si="184"/>
        <v>41861.423043981478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5"/>
        <v>hardware</v>
      </c>
      <c r="S1952" s="9">
        <f t="shared" si="183"/>
        <v>40655.181400462963</v>
      </c>
      <c r="T1952" s="9">
        <f t="shared" si="184"/>
        <v>40686.181400462963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5"/>
        <v>hardware</v>
      </c>
      <c r="S1953" s="9">
        <f t="shared" si="183"/>
        <v>42682.420567129629</v>
      </c>
      <c r="T1953" s="9">
        <f t="shared" si="184"/>
        <v>42712.462233796294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5"/>
        <v>hardware</v>
      </c>
      <c r="S1954" s="9">
        <f t="shared" si="183"/>
        <v>41557.60665509259</v>
      </c>
      <c r="T1954" s="9">
        <f t="shared" si="184"/>
        <v>41594.60665509259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5"/>
        <v>hardware</v>
      </c>
      <c r="S1955" s="9">
        <f t="shared" si="183"/>
        <v>40972.199826388889</v>
      </c>
      <c r="T1955" s="9">
        <f t="shared" si="184"/>
        <v>41001.125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5"/>
        <v>hardware</v>
      </c>
      <c r="S1956" s="9">
        <f t="shared" si="183"/>
        <v>42425.580740740741</v>
      </c>
      <c r="T1956" s="9">
        <f t="shared" si="184"/>
        <v>42472.208333333328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5"/>
        <v>hardware</v>
      </c>
      <c r="S1957" s="9">
        <f t="shared" si="183"/>
        <v>41051.271770833337</v>
      </c>
      <c r="T1957" s="9">
        <f t="shared" si="184"/>
        <v>41083.791666666664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5"/>
        <v>hardware</v>
      </c>
      <c r="S1958" s="9">
        <f t="shared" si="183"/>
        <v>42098.923668981486</v>
      </c>
      <c r="T1958" s="9">
        <f t="shared" si="184"/>
        <v>42143.882002314815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5"/>
        <v>hardware</v>
      </c>
      <c r="S1959" s="9">
        <f t="shared" si="183"/>
        <v>41210.098530092589</v>
      </c>
      <c r="T1959" s="9">
        <f t="shared" si="184"/>
        <v>41240.098530092589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5"/>
        <v>hardware</v>
      </c>
      <c r="S1960" s="9">
        <f t="shared" si="183"/>
        <v>41357.987974537034</v>
      </c>
      <c r="T1960" s="9">
        <f t="shared" si="184"/>
        <v>41387.94630787037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5"/>
        <v>hardware</v>
      </c>
      <c r="S1961" s="9">
        <f t="shared" si="183"/>
        <v>41902.845601851855</v>
      </c>
      <c r="T1961" s="9">
        <f t="shared" si="184"/>
        <v>41944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5"/>
        <v>hardware</v>
      </c>
      <c r="S1962" s="9">
        <f t="shared" si="183"/>
        <v>41995.362743055557</v>
      </c>
      <c r="T1962" s="9">
        <f t="shared" si="184"/>
        <v>42025.362743055557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5"/>
        <v>hardware</v>
      </c>
      <c r="S1963" s="9">
        <f t="shared" si="183"/>
        <v>41179.194641203707</v>
      </c>
      <c r="T1963" s="9">
        <f t="shared" si="184"/>
        <v>41219.165972222225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5"/>
        <v>hardware</v>
      </c>
      <c r="S1964" s="9">
        <f t="shared" si="183"/>
        <v>41773.780509259261</v>
      </c>
      <c r="T1964" s="9">
        <f t="shared" si="184"/>
        <v>41803.780509259261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5"/>
        <v>hardware</v>
      </c>
      <c r="S1965" s="9">
        <f t="shared" si="183"/>
        <v>41894.429791666669</v>
      </c>
      <c r="T1965" s="9">
        <f t="shared" si="184"/>
        <v>41929.429791666669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5"/>
        <v>hardware</v>
      </c>
      <c r="S1966" s="9">
        <f t="shared" si="183"/>
        <v>42483.272824074069</v>
      </c>
      <c r="T1966" s="9">
        <f t="shared" si="184"/>
        <v>42513.272824074069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5"/>
        <v>hardware</v>
      </c>
      <c r="S1967" s="9">
        <f t="shared" si="183"/>
        <v>40929.089236111111</v>
      </c>
      <c r="T1967" s="9">
        <f t="shared" si="184"/>
        <v>40951.041666666664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5"/>
        <v>hardware</v>
      </c>
      <c r="S1968" s="9">
        <f t="shared" si="183"/>
        <v>41866.540486111109</v>
      </c>
      <c r="T1968" s="9">
        <f t="shared" si="184"/>
        <v>41896.540486111109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5"/>
        <v>hardware</v>
      </c>
      <c r="S1969" s="9">
        <f t="shared" si="183"/>
        <v>41761.663530092592</v>
      </c>
      <c r="T1969" s="9">
        <f t="shared" si="184"/>
        <v>41791.663530092592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5"/>
        <v>hardware</v>
      </c>
      <c r="S1970" s="9">
        <f t="shared" si="183"/>
        <v>42707.586979166663</v>
      </c>
      <c r="T1970" s="9">
        <f t="shared" si="184"/>
        <v>42738.628645833334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5"/>
        <v>hardware</v>
      </c>
      <c r="S1971" s="9">
        <f t="shared" si="183"/>
        <v>42588.792453703703</v>
      </c>
      <c r="T1971" s="9">
        <f t="shared" si="184"/>
        <v>42618.792453703703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5"/>
        <v>hardware</v>
      </c>
      <c r="S1972" s="9">
        <f t="shared" si="183"/>
        <v>41355.193298611113</v>
      </c>
      <c r="T1972" s="9">
        <f t="shared" si="184"/>
        <v>41415.151631944449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5"/>
        <v>hardware</v>
      </c>
      <c r="S1973" s="9">
        <f t="shared" si="183"/>
        <v>41592.500706018516</v>
      </c>
      <c r="T1973" s="9">
        <f t="shared" si="184"/>
        <v>41624.166666666664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5"/>
        <v>hardware</v>
      </c>
      <c r="S1974" s="9">
        <f t="shared" si="183"/>
        <v>41232.012083333335</v>
      </c>
      <c r="T1974" s="9">
        <f t="shared" si="184"/>
        <v>41262.053749999999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5"/>
        <v>hardware</v>
      </c>
      <c r="S1975" s="9">
        <f t="shared" si="183"/>
        <v>42580.722962962958</v>
      </c>
      <c r="T1975" s="9">
        <f t="shared" si="184"/>
        <v>42619.291666666672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5"/>
        <v>hardware</v>
      </c>
      <c r="S1976" s="9">
        <f t="shared" si="183"/>
        <v>41476.334131944444</v>
      </c>
      <c r="T1976" s="9">
        <f t="shared" si="184"/>
        <v>41536.334131944444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5"/>
        <v>hardware</v>
      </c>
      <c r="S1977" s="9">
        <f t="shared" si="183"/>
        <v>41344.755219907405</v>
      </c>
      <c r="T1977" s="9">
        <f t="shared" si="184"/>
        <v>41374.755219907405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5"/>
        <v>hardware</v>
      </c>
      <c r="S1978" s="9">
        <f t="shared" si="183"/>
        <v>41469.899594907409</v>
      </c>
      <c r="T1978" s="9">
        <f t="shared" si="184"/>
        <v>41499.899594907409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5"/>
        <v>hardware</v>
      </c>
      <c r="S1979" s="9">
        <f t="shared" si="183"/>
        <v>42342.216898148152</v>
      </c>
      <c r="T1979" s="9">
        <f t="shared" si="184"/>
        <v>42388.332638888889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5"/>
        <v>hardware</v>
      </c>
      <c r="S1980" s="9">
        <f t="shared" si="183"/>
        <v>41070.225601851853</v>
      </c>
      <c r="T1980" s="9">
        <f t="shared" si="184"/>
        <v>41103.291666666664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5"/>
        <v>hardware</v>
      </c>
      <c r="S1981" s="9">
        <f t="shared" si="183"/>
        <v>42321.460023148145</v>
      </c>
      <c r="T1981" s="9">
        <f t="shared" si="184"/>
        <v>42358.207638888889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5"/>
        <v>hardware</v>
      </c>
      <c r="S1982" s="9">
        <f t="shared" si="183"/>
        <v>42454.542384259257</v>
      </c>
      <c r="T1982" s="9">
        <f t="shared" si="184"/>
        <v>42494.500717592593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5"/>
        <v>hy/people</v>
      </c>
      <c r="S1983" s="9">
        <f t="shared" si="183"/>
        <v>41830.725289351853</v>
      </c>
      <c r="T1983" s="9">
        <f t="shared" si="184"/>
        <v>41860.725289351853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5"/>
        <v>hy/people</v>
      </c>
      <c r="S1984" s="9">
        <f t="shared" si="183"/>
        <v>42709.586655092593</v>
      </c>
      <c r="T1984" s="9">
        <f t="shared" si="184"/>
        <v>42739.628321759257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5"/>
        <v>hy/people</v>
      </c>
      <c r="S1985" s="9">
        <f t="shared" si="183"/>
        <v>42624.011782407411</v>
      </c>
      <c r="T1985" s="9">
        <f t="shared" si="184"/>
        <v>42646.291666666672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5"/>
        <v>hy/people</v>
      </c>
      <c r="S1986" s="9">
        <f t="shared" si="183"/>
        <v>41944.790289351848</v>
      </c>
      <c r="T1986" s="9">
        <f t="shared" si="184"/>
        <v>42004.831956018519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</f>
        <v>3.1875000000000001E-2</v>
      </c>
      <c r="P1987">
        <f t="shared" ref="P1987:P2050" si="187">E1987/L1987</f>
        <v>12.75</v>
      </c>
      <c r="Q1987" t="str">
        <f t="shared" ref="Q1987:Q2050" si="188">LEFT(N:N,(FIND("/",N1987))-1)</f>
        <v>photography</v>
      </c>
      <c r="R1987" t="str">
        <f t="shared" si="185"/>
        <v>hy/people</v>
      </c>
      <c r="S1987" s="9">
        <f t="shared" ref="S1987:S2050" si="189">(((J1987/60)/60)/24)+DATE(1970,2,1)</f>
        <v>42586.698738425926</v>
      </c>
      <c r="T1987" s="9">
        <f t="shared" ref="T1987:T2050" si="190">(((I1987/60)/60)/24)+DATE(1970,2,1)</f>
        <v>42615.958333333328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5"/>
        <v>hy/people</v>
      </c>
      <c r="S1988" s="9">
        <f t="shared" si="189"/>
        <v>42444.433831018512</v>
      </c>
      <c r="T1988" s="9">
        <f t="shared" si="190"/>
        <v>42474.392164351855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ref="R1989:R2052" si="191">RIGHT(N:N,(FIND("/",N1989))-3)</f>
        <v>hy/people</v>
      </c>
      <c r="S1989" s="9">
        <f t="shared" si="189"/>
        <v>42065.639768518522</v>
      </c>
      <c r="T1989" s="9">
        <f t="shared" si="190"/>
        <v>42095.639768518522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91"/>
        <v>hy/people</v>
      </c>
      <c r="S1990" s="9">
        <f t="shared" si="189"/>
        <v>42237.763217592597</v>
      </c>
      <c r="T1990" s="9">
        <f t="shared" si="190"/>
        <v>42267.763217592597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91"/>
        <v>hy/people</v>
      </c>
      <c r="S1991" s="9">
        <f t="shared" si="189"/>
        <v>42716.680648148147</v>
      </c>
      <c r="T1991" s="9">
        <f t="shared" si="190"/>
        <v>42746.680648148147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91"/>
        <v>hy/people</v>
      </c>
      <c r="S1992" s="9">
        <f t="shared" si="189"/>
        <v>42429.195972222224</v>
      </c>
      <c r="T1992" s="9">
        <f t="shared" si="190"/>
        <v>42444.195972222224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91"/>
        <v>hy/people</v>
      </c>
      <c r="S1993" s="9">
        <f t="shared" si="189"/>
        <v>42198.89335648148</v>
      </c>
      <c r="T1993" s="9">
        <f t="shared" si="190"/>
        <v>42219.89335648148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91"/>
        <v>hy/people</v>
      </c>
      <c r="S1994" s="9">
        <f t="shared" si="189"/>
        <v>42054.143414351856</v>
      </c>
      <c r="T1994" s="9">
        <f t="shared" si="190"/>
        <v>42084.143414351856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91"/>
        <v>hy/people</v>
      </c>
      <c r="S1995" s="9">
        <f t="shared" si="189"/>
        <v>42360.58839120371</v>
      </c>
      <c r="T1995" s="9">
        <f t="shared" si="190"/>
        <v>42390.58839120371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91"/>
        <v>hy/people</v>
      </c>
      <c r="S1996" s="9">
        <f t="shared" si="189"/>
        <v>42682.006273148145</v>
      </c>
      <c r="T1996" s="9">
        <f t="shared" si="190"/>
        <v>42742.047939814816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91"/>
        <v>hy/people</v>
      </c>
      <c r="S1997" s="9">
        <f t="shared" si="189"/>
        <v>42212.902037037042</v>
      </c>
      <c r="T1997" s="9">
        <f t="shared" si="190"/>
        <v>42232.902037037042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91"/>
        <v>hy/people</v>
      </c>
      <c r="S1998" s="9">
        <f t="shared" si="189"/>
        <v>41831.819571759261</v>
      </c>
      <c r="T1998" s="9">
        <f t="shared" si="190"/>
        <v>41861.819571759261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91"/>
        <v>hy/people</v>
      </c>
      <c r="S1999" s="9">
        <f t="shared" si="189"/>
        <v>41878.930694444447</v>
      </c>
      <c r="T1999" s="9">
        <f t="shared" si="190"/>
        <v>41908.930694444447</v>
      </c>
    </row>
    <row r="2000" spans="1:20" ht="57.6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91"/>
        <v>hy/people</v>
      </c>
      <c r="S2000" s="9">
        <f t="shared" si="189"/>
        <v>41838.118495370371</v>
      </c>
      <c r="T2000" s="9">
        <f t="shared" si="190"/>
        <v>41883.118495370371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91"/>
        <v>hy/people</v>
      </c>
      <c r="S2001" s="9">
        <f t="shared" si="189"/>
        <v>41957.482731481483</v>
      </c>
      <c r="T2001" s="9">
        <f t="shared" si="190"/>
        <v>41987.524398148147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91"/>
        <v>hy/people</v>
      </c>
      <c r="S2002" s="9">
        <f t="shared" si="189"/>
        <v>42376.951539351852</v>
      </c>
      <c r="T2002" s="9">
        <f t="shared" si="190"/>
        <v>42406.951539351852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91"/>
        <v>hardware</v>
      </c>
      <c r="S2003" s="9">
        <f t="shared" si="189"/>
        <v>42167.209675925929</v>
      </c>
      <c r="T2003" s="9">
        <f t="shared" si="190"/>
        <v>42198.833333333328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91"/>
        <v>hardware</v>
      </c>
      <c r="S2004" s="9">
        <f t="shared" si="189"/>
        <v>42759.71230324074</v>
      </c>
      <c r="T2004" s="9">
        <f t="shared" si="190"/>
        <v>42789.71230324074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91"/>
        <v>hardware</v>
      </c>
      <c r="S2005" s="9">
        <f t="shared" si="189"/>
        <v>40378.125601851854</v>
      </c>
      <c r="T2005" s="9">
        <f t="shared" si="190"/>
        <v>40392.958333333336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91"/>
        <v>hardware</v>
      </c>
      <c r="S2006" s="9">
        <f t="shared" si="189"/>
        <v>41831.604895833334</v>
      </c>
      <c r="T2006" s="9">
        <f t="shared" si="190"/>
        <v>41861.604895833334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91"/>
        <v>hardware</v>
      </c>
      <c r="S2007" s="9">
        <f t="shared" si="189"/>
        <v>41566.812708333331</v>
      </c>
      <c r="T2007" s="9">
        <f t="shared" si="190"/>
        <v>41594.165972222225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91"/>
        <v>hardware</v>
      </c>
      <c r="S2008" s="9">
        <f t="shared" si="189"/>
        <v>41972.500520833331</v>
      </c>
      <c r="T2008" s="9">
        <f t="shared" si="190"/>
        <v>42007.542187500003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91"/>
        <v>hardware</v>
      </c>
      <c r="S2009" s="9">
        <f t="shared" si="189"/>
        <v>40378.837800925925</v>
      </c>
      <c r="T2009" s="9">
        <f t="shared" si="190"/>
        <v>40445.166666666664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91"/>
        <v>hardware</v>
      </c>
      <c r="S2010" s="9">
        <f t="shared" si="189"/>
        <v>40792.604421296295</v>
      </c>
      <c r="T2010" s="9">
        <f t="shared" si="190"/>
        <v>40836.604421296295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91"/>
        <v>hardware</v>
      </c>
      <c r="S2011" s="9">
        <f t="shared" si="189"/>
        <v>42692.323414351849</v>
      </c>
      <c r="T2011" s="9">
        <f t="shared" si="190"/>
        <v>42728.365081018521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91"/>
        <v>hardware</v>
      </c>
      <c r="S2012" s="9">
        <f t="shared" si="189"/>
        <v>42601.996423611112</v>
      </c>
      <c r="T2012" s="9">
        <f t="shared" si="190"/>
        <v>42631.996423611112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91"/>
        <v>hardware</v>
      </c>
      <c r="S2013" s="9">
        <f t="shared" si="189"/>
        <v>42378.358483796299</v>
      </c>
      <c r="T2013" s="9">
        <f t="shared" si="190"/>
        <v>42411.958333333328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91"/>
        <v>hardware</v>
      </c>
      <c r="S2014" s="9">
        <f t="shared" si="189"/>
        <v>42041.822233796294</v>
      </c>
      <c r="T2014" s="9">
        <f t="shared" si="190"/>
        <v>42071.822233796294</v>
      </c>
    </row>
    <row r="2015" spans="1:20" ht="57.6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91"/>
        <v>hardware</v>
      </c>
      <c r="S2015" s="9">
        <f t="shared" si="189"/>
        <v>42530.960810185185</v>
      </c>
      <c r="T2015" s="9">
        <f t="shared" si="190"/>
        <v>42590.960810185185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91"/>
        <v>hardware</v>
      </c>
      <c r="S2016" s="9">
        <f t="shared" si="189"/>
        <v>41355.214571759258</v>
      </c>
      <c r="T2016" s="9">
        <f t="shared" si="190"/>
        <v>41389.172905092593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91"/>
        <v>hardware</v>
      </c>
      <c r="S2017" s="9">
        <f t="shared" si="189"/>
        <v>40796.876886574071</v>
      </c>
      <c r="T2017" s="9">
        <f t="shared" si="190"/>
        <v>40826.876886574071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91"/>
        <v>hardware</v>
      </c>
      <c r="S2018" s="9">
        <f t="shared" si="189"/>
        <v>41343.88077546296</v>
      </c>
      <c r="T2018" s="9">
        <f t="shared" si="190"/>
        <v>41373.88077546296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91"/>
        <v>hardware</v>
      </c>
      <c r="S2019" s="9">
        <f t="shared" si="189"/>
        <v>40992.057349537034</v>
      </c>
      <c r="T2019" s="9">
        <f t="shared" si="190"/>
        <v>41023.166666666664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91"/>
        <v>hardware</v>
      </c>
      <c r="S2020" s="9">
        <f t="shared" si="189"/>
        <v>42230.365844907406</v>
      </c>
      <c r="T2020" s="9">
        <f t="shared" si="190"/>
        <v>42260.365844907406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91"/>
        <v>hardware</v>
      </c>
      <c r="S2021" s="9">
        <f t="shared" si="189"/>
        <v>42636.70857638889</v>
      </c>
      <c r="T2021" s="9">
        <f t="shared" si="190"/>
        <v>42666.70857638889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91"/>
        <v>hardware</v>
      </c>
      <c r="S2022" s="9">
        <f t="shared" si="189"/>
        <v>41768.097499999996</v>
      </c>
      <c r="T2022" s="9">
        <f t="shared" si="190"/>
        <v>41804.961111111108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91"/>
        <v>hardware</v>
      </c>
      <c r="S2023" s="9">
        <f t="shared" si="189"/>
        <v>41892.070567129631</v>
      </c>
      <c r="T2023" s="9">
        <f t="shared" si="190"/>
        <v>41937.070567129631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91"/>
        <v>hardware</v>
      </c>
      <c r="S2024" s="9">
        <f t="shared" si="189"/>
        <v>42533.569120370375</v>
      </c>
      <c r="T2024" s="9">
        <f t="shared" si="190"/>
        <v>42563.569120370375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91"/>
        <v>hardware</v>
      </c>
      <c r="S2025" s="9">
        <f t="shared" si="189"/>
        <v>42167.420752314814</v>
      </c>
      <c r="T2025" s="9">
        <f t="shared" si="190"/>
        <v>42197.420752314814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91"/>
        <v>hardware</v>
      </c>
      <c r="S2026" s="9">
        <f t="shared" si="189"/>
        <v>41130.966944444444</v>
      </c>
      <c r="T2026" s="9">
        <f t="shared" si="190"/>
        <v>41165.125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91"/>
        <v>hardware</v>
      </c>
      <c r="S2027" s="9">
        <f t="shared" si="189"/>
        <v>42167.184560185182</v>
      </c>
      <c r="T2027" s="9">
        <f t="shared" si="190"/>
        <v>42197.184560185182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91"/>
        <v>hardware</v>
      </c>
      <c r="S2028" s="9">
        <f t="shared" si="189"/>
        <v>41735.735937500001</v>
      </c>
      <c r="T2028" s="9">
        <f t="shared" si="190"/>
        <v>41781.165972222225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91"/>
        <v>hardware</v>
      </c>
      <c r="S2029" s="9">
        <f t="shared" si="189"/>
        <v>42079.813877314817</v>
      </c>
      <c r="T2029" s="9">
        <f t="shared" si="190"/>
        <v>42124.772210648152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91"/>
        <v>hardware</v>
      </c>
      <c r="S2030" s="9">
        <f t="shared" si="189"/>
        <v>40246.919050925928</v>
      </c>
      <c r="T2030" s="9">
        <f t="shared" si="190"/>
        <v>40283.913194444445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91"/>
        <v>hardware</v>
      </c>
      <c r="S2031" s="9">
        <f t="shared" si="189"/>
        <v>41879.021770833337</v>
      </c>
      <c r="T2031" s="9">
        <f t="shared" si="190"/>
        <v>41909.021770833337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91"/>
        <v>hardware</v>
      </c>
      <c r="S2032" s="9">
        <f t="shared" si="189"/>
        <v>41243.996481481481</v>
      </c>
      <c r="T2032" s="9">
        <f t="shared" si="190"/>
        <v>41273.996481481481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91"/>
        <v>hardware</v>
      </c>
      <c r="S2033" s="9">
        <f t="shared" si="189"/>
        <v>42006.329317129625</v>
      </c>
      <c r="T2033" s="9">
        <f t="shared" si="190"/>
        <v>42044.041666666672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91"/>
        <v>hardware</v>
      </c>
      <c r="S2034" s="9">
        <f t="shared" si="189"/>
        <v>42720.565671296295</v>
      </c>
      <c r="T2034" s="9">
        <f t="shared" si="190"/>
        <v>42750.208333333328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91"/>
        <v>hardware</v>
      </c>
      <c r="S2035" s="9">
        <f t="shared" si="189"/>
        <v>41756.082384259258</v>
      </c>
      <c r="T2035" s="9">
        <f t="shared" si="190"/>
        <v>41786.082384259258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91"/>
        <v>hardware</v>
      </c>
      <c r="S2036" s="9">
        <f t="shared" si="189"/>
        <v>42107.130011574074</v>
      </c>
      <c r="T2036" s="9">
        <f t="shared" si="190"/>
        <v>42162.290277777778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91"/>
        <v>hardware</v>
      </c>
      <c r="S2037" s="9">
        <f t="shared" si="189"/>
        <v>42342.625081018516</v>
      </c>
      <c r="T2037" s="9">
        <f t="shared" si="190"/>
        <v>42388.041666666672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91"/>
        <v>hardware</v>
      </c>
      <c r="S2038" s="9">
        <f t="shared" si="189"/>
        <v>41769.864803240744</v>
      </c>
      <c r="T2038" s="9">
        <f t="shared" si="190"/>
        <v>41799.864803240744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91"/>
        <v>hardware</v>
      </c>
      <c r="S2039" s="9">
        <f t="shared" si="189"/>
        <v>41609.210104166668</v>
      </c>
      <c r="T2039" s="9">
        <f t="shared" si="190"/>
        <v>41669.251770833333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91"/>
        <v>hardware</v>
      </c>
      <c r="S2040" s="9">
        <f t="shared" si="189"/>
        <v>41455.27107638889</v>
      </c>
      <c r="T2040" s="9">
        <f t="shared" si="190"/>
        <v>41487.75</v>
      </c>
    </row>
    <row r="2041" spans="1:20" ht="43.2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91"/>
        <v>hardware</v>
      </c>
      <c r="S2041" s="9">
        <f t="shared" si="189"/>
        <v>42706.438946759255</v>
      </c>
      <c r="T2041" s="9">
        <f t="shared" si="190"/>
        <v>42736.207638888889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91"/>
        <v>hardware</v>
      </c>
      <c r="S2042" s="9">
        <f t="shared" si="189"/>
        <v>41609.927118055559</v>
      </c>
      <c r="T2042" s="9">
        <f t="shared" si="190"/>
        <v>41624.968784722223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91"/>
        <v>hardware</v>
      </c>
      <c r="S2043" s="9">
        <f t="shared" si="189"/>
        <v>42685.525775462964</v>
      </c>
      <c r="T2043" s="9">
        <f t="shared" si="190"/>
        <v>42715.567442129628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91"/>
        <v>hardware</v>
      </c>
      <c r="S2044" s="9">
        <f t="shared" si="189"/>
        <v>42362.708032407405</v>
      </c>
      <c r="T2044" s="9">
        <f t="shared" si="190"/>
        <v>42422.708032407405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91"/>
        <v>hardware</v>
      </c>
      <c r="S2045" s="9">
        <f t="shared" si="189"/>
        <v>42692.176817129628</v>
      </c>
      <c r="T2045" s="9">
        <f t="shared" si="190"/>
        <v>42746.207638888889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91"/>
        <v>hardware</v>
      </c>
      <c r="S2046" s="9">
        <f t="shared" si="189"/>
        <v>42169.684189814812</v>
      </c>
      <c r="T2046" s="9">
        <f t="shared" si="190"/>
        <v>42199.684189814812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91"/>
        <v>hardware</v>
      </c>
      <c r="S2047" s="9">
        <f t="shared" si="189"/>
        <v>41100.088506944441</v>
      </c>
      <c r="T2047" s="9">
        <f t="shared" si="190"/>
        <v>41130.088506944441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91"/>
        <v>hardware</v>
      </c>
      <c r="S2048" s="9">
        <f t="shared" si="189"/>
        <v>41418.171805555554</v>
      </c>
      <c r="T2048" s="9">
        <f t="shared" si="190"/>
        <v>41448.171805555554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91"/>
        <v>hardware</v>
      </c>
      <c r="S2049" s="9">
        <f t="shared" si="189"/>
        <v>42112.903587962966</v>
      </c>
      <c r="T2049" s="9">
        <f t="shared" si="190"/>
        <v>42142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91"/>
        <v>hardware</v>
      </c>
      <c r="S2050" s="9">
        <f t="shared" si="189"/>
        <v>41418.651516203703</v>
      </c>
      <c r="T2050" s="9">
        <f t="shared" si="190"/>
        <v>41448.651516203703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</f>
        <v>1.2019070000000001</v>
      </c>
      <c r="P2051">
        <f t="shared" ref="P2051:P2114" si="193">E2051/L2051</f>
        <v>80.991037735849048</v>
      </c>
      <c r="Q2051" t="str">
        <f t="shared" ref="Q2051:Q2114" si="194">LEFT(N:N,(FIND("/",N2051))-1)</f>
        <v>technology</v>
      </c>
      <c r="R2051" t="str">
        <f t="shared" si="191"/>
        <v>hardware</v>
      </c>
      <c r="S2051" s="9">
        <f t="shared" ref="S2051:S2114" si="195">(((J2051/60)/60)/24)+DATE(1970,2,1)</f>
        <v>41606.527349537035</v>
      </c>
      <c r="T2051" s="9">
        <f t="shared" ref="T2051:T2114" si="196">(((I2051/60)/60)/24)+DATE(1970,2,1)</f>
        <v>41641.957638888889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1"/>
        <v>hardware</v>
      </c>
      <c r="S2052" s="9">
        <f t="shared" si="195"/>
        <v>42146.071504629625</v>
      </c>
      <c r="T2052" s="9">
        <f t="shared" si="196"/>
        <v>42186.071504629625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ref="R2053:R2116" si="197">RIGHT(N:N,(FIND("/",N2053))-3)</f>
        <v>hardware</v>
      </c>
      <c r="S2053" s="9">
        <f t="shared" si="195"/>
        <v>41635.022418981483</v>
      </c>
      <c r="T2053" s="9">
        <f t="shared" si="196"/>
        <v>41665.022418981483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7"/>
        <v>hardware</v>
      </c>
      <c r="S2054" s="9">
        <f t="shared" si="195"/>
        <v>42406.08394675926</v>
      </c>
      <c r="T2054" s="9">
        <f t="shared" si="196"/>
        <v>42451.08394675926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7"/>
        <v>hardware</v>
      </c>
      <c r="S2055" s="9">
        <f t="shared" si="195"/>
        <v>42334.617488425924</v>
      </c>
      <c r="T2055" s="9">
        <f t="shared" si="196"/>
        <v>42364.659155092595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7"/>
        <v>hardware</v>
      </c>
      <c r="S2056" s="9">
        <f t="shared" si="195"/>
        <v>41762.520949074074</v>
      </c>
      <c r="T2056" s="9">
        <f t="shared" si="196"/>
        <v>41792.520949074074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7"/>
        <v>hardware</v>
      </c>
      <c r="S2057" s="9">
        <f t="shared" si="195"/>
        <v>41977.674108796295</v>
      </c>
      <c r="T2057" s="9">
        <f t="shared" si="196"/>
        <v>42007.166666666672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7"/>
        <v>hardware</v>
      </c>
      <c r="S2058" s="9">
        <f t="shared" si="195"/>
        <v>41382.76090277778</v>
      </c>
      <c r="T2058" s="9">
        <f t="shared" si="196"/>
        <v>41412.76090277778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7"/>
        <v>hardware</v>
      </c>
      <c r="S2059" s="9">
        <f t="shared" si="195"/>
        <v>42427.494583333333</v>
      </c>
      <c r="T2059" s="9">
        <f t="shared" si="196"/>
        <v>42457.494583333333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7"/>
        <v>hardware</v>
      </c>
      <c r="S2060" s="9">
        <f t="shared" si="195"/>
        <v>42057.370717592596</v>
      </c>
      <c r="T2060" s="9">
        <f t="shared" si="196"/>
        <v>42096.833333333328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7"/>
        <v>hardware</v>
      </c>
      <c r="S2061" s="9">
        <f t="shared" si="195"/>
        <v>42392.602476851855</v>
      </c>
      <c r="T2061" s="9">
        <f t="shared" si="196"/>
        <v>42431.915972222225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7"/>
        <v>hardware</v>
      </c>
      <c r="S2062" s="9">
        <f t="shared" si="195"/>
        <v>41814.642939814818</v>
      </c>
      <c r="T2062" s="9">
        <f t="shared" si="196"/>
        <v>41874.642939814818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7"/>
        <v>hardware</v>
      </c>
      <c r="S2063" s="9">
        <f t="shared" si="195"/>
        <v>42736.764513888891</v>
      </c>
      <c r="T2063" s="9">
        <f t="shared" si="196"/>
        <v>42766.764513888891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7"/>
        <v>hardware</v>
      </c>
      <c r="S2064" s="9">
        <f t="shared" si="195"/>
        <v>42454.3830787037</v>
      </c>
      <c r="T2064" s="9">
        <f t="shared" si="196"/>
        <v>42484.341412037036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7"/>
        <v>hardware</v>
      </c>
      <c r="S2065" s="9">
        <f t="shared" si="195"/>
        <v>42503.73265046296</v>
      </c>
      <c r="T2065" s="9">
        <f t="shared" si="196"/>
        <v>42536.73265046296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7"/>
        <v>hardware</v>
      </c>
      <c r="S2066" s="9">
        <f t="shared" si="195"/>
        <v>41420.364849537036</v>
      </c>
      <c r="T2066" s="9">
        <f t="shared" si="196"/>
        <v>41456.5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7"/>
        <v>hardware</v>
      </c>
      <c r="S2067" s="9">
        <f t="shared" si="195"/>
        <v>41634.333668981482</v>
      </c>
      <c r="T2067" s="9">
        <f t="shared" si="196"/>
        <v>41664.333668981482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7"/>
        <v>hardware</v>
      </c>
      <c r="S2068" s="9">
        <f t="shared" si="195"/>
        <v>41875.771793981483</v>
      </c>
      <c r="T2068" s="9">
        <f t="shared" si="196"/>
        <v>41905.771793981483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7"/>
        <v>hardware</v>
      </c>
      <c r="S2069" s="9">
        <f t="shared" si="195"/>
        <v>42146.853888888887</v>
      </c>
      <c r="T2069" s="9">
        <f t="shared" si="196"/>
        <v>42179.853888888887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7"/>
        <v>hardware</v>
      </c>
      <c r="S2070" s="9">
        <f t="shared" si="195"/>
        <v>42664.841608796298</v>
      </c>
      <c r="T2070" s="9">
        <f t="shared" si="196"/>
        <v>42694.841608796298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7"/>
        <v>hardware</v>
      </c>
      <c r="S2071" s="9">
        <f t="shared" si="195"/>
        <v>42371.972118055557</v>
      </c>
      <c r="T2071" s="9">
        <f t="shared" si="196"/>
        <v>42402.972118055557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7"/>
        <v>hardware</v>
      </c>
      <c r="S2072" s="9">
        <f t="shared" si="195"/>
        <v>42550.6565162037</v>
      </c>
      <c r="T2072" s="9">
        <f t="shared" si="196"/>
        <v>42580.6565162037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7"/>
        <v>hardware</v>
      </c>
      <c r="S2073" s="9">
        <f t="shared" si="195"/>
        <v>42631.278749999998</v>
      </c>
      <c r="T2073" s="9">
        <f t="shared" si="196"/>
        <v>42676.278749999998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7"/>
        <v>hardware</v>
      </c>
      <c r="S2074" s="9">
        <f t="shared" si="195"/>
        <v>42498.581388888888</v>
      </c>
      <c r="T2074" s="9">
        <f t="shared" si="196"/>
        <v>42528.581388888888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7"/>
        <v>hardware</v>
      </c>
      <c r="S2075" s="9">
        <f t="shared" si="195"/>
        <v>42118.668032407411</v>
      </c>
      <c r="T2075" s="9">
        <f t="shared" si="196"/>
        <v>42163.668032407411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7"/>
        <v>hardware</v>
      </c>
      <c r="S2076" s="9">
        <f t="shared" si="195"/>
        <v>42497.826180555552</v>
      </c>
      <c r="T2076" s="9">
        <f t="shared" si="196"/>
        <v>42527.826180555552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7"/>
        <v>hardware</v>
      </c>
      <c r="S2077" s="9">
        <f t="shared" si="195"/>
        <v>41481.681574074071</v>
      </c>
      <c r="T2077" s="9">
        <f t="shared" si="196"/>
        <v>41511.681574074071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7"/>
        <v>hardware</v>
      </c>
      <c r="S2078" s="9">
        <f t="shared" si="195"/>
        <v>41834.880659722221</v>
      </c>
      <c r="T2078" s="9">
        <f t="shared" si="196"/>
        <v>41874.880659722221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7"/>
        <v>hardware</v>
      </c>
      <c r="S2079" s="9">
        <f t="shared" si="195"/>
        <v>42134.042546296296</v>
      </c>
      <c r="T2079" s="9">
        <f t="shared" si="196"/>
        <v>42191.875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7"/>
        <v>hardware</v>
      </c>
      <c r="S2080" s="9">
        <f t="shared" si="195"/>
        <v>42723.771493055552</v>
      </c>
      <c r="T2080" s="9">
        <f t="shared" si="196"/>
        <v>42753.771493055552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7"/>
        <v>hardware</v>
      </c>
      <c r="S2081" s="9">
        <f t="shared" si="195"/>
        <v>42181.71056712963</v>
      </c>
      <c r="T2081" s="9">
        <f t="shared" si="196"/>
        <v>42211.791666666672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7"/>
        <v>hardware</v>
      </c>
      <c r="S2082" s="9">
        <f t="shared" si="195"/>
        <v>42320.957175925927</v>
      </c>
      <c r="T2082" s="9">
        <f t="shared" si="196"/>
        <v>42350.998842592591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7"/>
        <v>ock</v>
      </c>
      <c r="S2083" s="9">
        <f t="shared" si="195"/>
        <v>41035.156886574077</v>
      </c>
      <c r="T2083" s="9">
        <f t="shared" si="196"/>
        <v>41076.207638888889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7"/>
        <v>ock</v>
      </c>
      <c r="S2084" s="9">
        <f t="shared" si="195"/>
        <v>40842.120324074072</v>
      </c>
      <c r="T2084" s="9">
        <f t="shared" si="196"/>
        <v>40902.161990740737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7"/>
        <v>ock</v>
      </c>
      <c r="S2085" s="9">
        <f t="shared" si="195"/>
        <v>41065.72216435185</v>
      </c>
      <c r="T2085" s="9">
        <f t="shared" si="196"/>
        <v>41095.72216435185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7"/>
        <v>ock</v>
      </c>
      <c r="S2086" s="9">
        <f t="shared" si="195"/>
        <v>41762.833124999997</v>
      </c>
      <c r="T2086" s="9">
        <f t="shared" si="196"/>
        <v>41794.290972222225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7"/>
        <v>ock</v>
      </c>
      <c r="S2087" s="9">
        <f t="shared" si="195"/>
        <v>41106.835497685184</v>
      </c>
      <c r="T2087" s="9">
        <f t="shared" si="196"/>
        <v>41136.835497685184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7"/>
        <v>ock</v>
      </c>
      <c r="S2088" s="9">
        <f t="shared" si="195"/>
        <v>40891.67050925926</v>
      </c>
      <c r="T2088" s="9">
        <f t="shared" si="196"/>
        <v>40922.207638888889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7"/>
        <v>ock</v>
      </c>
      <c r="S2089" s="9">
        <f t="shared" si="195"/>
        <v>40795.204375000001</v>
      </c>
      <c r="T2089" s="9">
        <f t="shared" si="196"/>
        <v>40825.204375000001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7"/>
        <v>ock</v>
      </c>
      <c r="S2090" s="9">
        <f t="shared" si="195"/>
        <v>40426.714722222219</v>
      </c>
      <c r="T2090" s="9">
        <f t="shared" si="196"/>
        <v>40463.165972222225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7"/>
        <v>ock</v>
      </c>
      <c r="S2091" s="9">
        <f t="shared" si="195"/>
        <v>41484.076319444444</v>
      </c>
      <c r="T2091" s="9">
        <f t="shared" si="196"/>
        <v>41519.076319444444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7"/>
        <v>ock</v>
      </c>
      <c r="S2092" s="9">
        <f t="shared" si="195"/>
        <v>41330.381423611114</v>
      </c>
      <c r="T2092" s="9">
        <f t="shared" si="196"/>
        <v>41360.381423611114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7"/>
        <v>ock</v>
      </c>
      <c r="S2093" s="9">
        <f t="shared" si="195"/>
        <v>40586.322662037033</v>
      </c>
      <c r="T2093" s="9">
        <f t="shared" si="196"/>
        <v>40634.833333333336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7"/>
        <v>ock</v>
      </c>
      <c r="S2094" s="9">
        <f t="shared" si="195"/>
        <v>40794.707546296297</v>
      </c>
      <c r="T2094" s="9">
        <f t="shared" si="196"/>
        <v>40854.707546296297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7"/>
        <v>ock</v>
      </c>
      <c r="S2095" s="9">
        <f t="shared" si="195"/>
        <v>41236.854537037041</v>
      </c>
      <c r="T2095" s="9">
        <f t="shared" si="196"/>
        <v>41296.896203703705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7"/>
        <v>ock</v>
      </c>
      <c r="S2096" s="9">
        <f t="shared" si="195"/>
        <v>40970.02002314815</v>
      </c>
      <c r="T2096" s="9">
        <f t="shared" si="196"/>
        <v>41004.125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7"/>
        <v>ock</v>
      </c>
      <c r="S2097" s="9">
        <f t="shared" si="195"/>
        <v>40789.733483796292</v>
      </c>
      <c r="T2097" s="9">
        <f t="shared" si="196"/>
        <v>40849.733483796292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7"/>
        <v>ock</v>
      </c>
      <c r="S2098" s="9">
        <f t="shared" si="195"/>
        <v>41223.758506944447</v>
      </c>
      <c r="T2098" s="9">
        <f t="shared" si="196"/>
        <v>41239.165972222225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7"/>
        <v>ock</v>
      </c>
      <c r="S2099" s="9">
        <f t="shared" si="195"/>
        <v>40849.58489583333</v>
      </c>
      <c r="T2099" s="9">
        <f t="shared" si="196"/>
        <v>40909.626562500001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7"/>
        <v>ock</v>
      </c>
      <c r="S2100" s="9">
        <f t="shared" si="195"/>
        <v>40977.11383101852</v>
      </c>
      <c r="T2100" s="9">
        <f t="shared" si="196"/>
        <v>41007.11383101852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7"/>
        <v>ock</v>
      </c>
      <c r="S2101" s="9">
        <f t="shared" si="195"/>
        <v>42204.746342592596</v>
      </c>
      <c r="T2101" s="9">
        <f t="shared" si="196"/>
        <v>42218.152777777781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7"/>
        <v>ock</v>
      </c>
      <c r="S2102" s="9">
        <f t="shared" si="195"/>
        <v>41105.834965277776</v>
      </c>
      <c r="T2102" s="9">
        <f t="shared" si="196"/>
        <v>41121.165972222225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7"/>
        <v>ock</v>
      </c>
      <c r="S2103" s="9">
        <f t="shared" si="195"/>
        <v>40923.149467592593</v>
      </c>
      <c r="T2103" s="9">
        <f t="shared" si="196"/>
        <v>40983.149467592593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7"/>
        <v>ock</v>
      </c>
      <c r="S2104" s="9">
        <f t="shared" si="195"/>
        <v>40669.868611111109</v>
      </c>
      <c r="T2104" s="9">
        <f t="shared" si="196"/>
        <v>40699.868611111109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7"/>
        <v>ock</v>
      </c>
      <c r="S2105" s="9">
        <f t="shared" si="195"/>
        <v>41223.754942129628</v>
      </c>
      <c r="T2105" s="9">
        <f t="shared" si="196"/>
        <v>41253.7966087963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7"/>
        <v>ock</v>
      </c>
      <c r="S2106" s="9">
        <f t="shared" si="195"/>
        <v>41425.074467592596</v>
      </c>
      <c r="T2106" s="9">
        <f t="shared" si="196"/>
        <v>41456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7"/>
        <v>ock</v>
      </c>
      <c r="S2107" s="9">
        <f t="shared" si="195"/>
        <v>41982.788807870369</v>
      </c>
      <c r="T2107" s="9">
        <f t="shared" si="196"/>
        <v>41995.166666666672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7"/>
        <v>ock</v>
      </c>
      <c r="S2108" s="9">
        <f t="shared" si="195"/>
        <v>41301.21497685185</v>
      </c>
      <c r="T2108" s="9">
        <f t="shared" si="196"/>
        <v>41331.21497685185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7"/>
        <v>ock</v>
      </c>
      <c r="S2109" s="9">
        <f t="shared" si="195"/>
        <v>41965.71056712963</v>
      </c>
      <c r="T2109" s="9">
        <f t="shared" si="196"/>
        <v>41986.752233796295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7"/>
        <v>ock</v>
      </c>
      <c r="S2110" s="9">
        <f t="shared" si="195"/>
        <v>41166.175694444442</v>
      </c>
      <c r="T2110" s="9">
        <f t="shared" si="196"/>
        <v>41193.163194444445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7"/>
        <v>ock</v>
      </c>
      <c r="S2111" s="9">
        <f t="shared" si="195"/>
        <v>42191.708530092597</v>
      </c>
      <c r="T2111" s="9">
        <f t="shared" si="196"/>
        <v>42221.708530092597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7"/>
        <v>ock</v>
      </c>
      <c r="S2112" s="9">
        <f t="shared" si="195"/>
        <v>41790.670937499999</v>
      </c>
      <c r="T2112" s="9">
        <f t="shared" si="196"/>
        <v>41818.207638888889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7"/>
        <v>ock</v>
      </c>
      <c r="S2113" s="9">
        <f t="shared" si="195"/>
        <v>40734.197048611109</v>
      </c>
      <c r="T2113" s="9">
        <f t="shared" si="196"/>
        <v>40801.041666666664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7"/>
        <v>ock</v>
      </c>
      <c r="S2114" s="9">
        <f t="shared" si="195"/>
        <v>41396.928159722222</v>
      </c>
      <c r="T2114" s="9">
        <f t="shared" si="196"/>
        <v>41410.928159722222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</f>
        <v>1.0485714285714285</v>
      </c>
      <c r="P2115">
        <f t="shared" ref="P2115:P2178" si="199">E2115/L2115</f>
        <v>68.598130841121488</v>
      </c>
      <c r="Q2115" t="str">
        <f t="shared" ref="Q2115:Q2178" si="200">LEFT(N:N,(FIND("/",N2115))-1)</f>
        <v>music</v>
      </c>
      <c r="R2115" t="str">
        <f t="shared" si="197"/>
        <v>ock</v>
      </c>
      <c r="S2115" s="9">
        <f t="shared" ref="S2115:S2178" si="201">(((J2115/60)/60)/24)+DATE(1970,2,1)</f>
        <v>41901.86546296296</v>
      </c>
      <c r="T2115" s="9">
        <f t="shared" ref="T2115:T2178" si="202">(((I2115/60)/60)/24)+DATE(1970,2,1)</f>
        <v>41936.86546296296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197"/>
        <v>ock</v>
      </c>
      <c r="S2116" s="9">
        <f t="shared" si="201"/>
        <v>40489.815625000003</v>
      </c>
      <c r="T2116" s="9">
        <f t="shared" si="202"/>
        <v>40552.207638888889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ref="R2117:R2180" si="203">RIGHT(N:N,(FIND("/",N2117))-3)</f>
        <v>ock</v>
      </c>
      <c r="S2117" s="9">
        <f t="shared" si="201"/>
        <v>40595.081030092595</v>
      </c>
      <c r="T2117" s="9">
        <f t="shared" si="202"/>
        <v>40625.081030092595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3"/>
        <v>ock</v>
      </c>
      <c r="S2118" s="9">
        <f t="shared" si="201"/>
        <v>41167.777812500004</v>
      </c>
      <c r="T2118" s="9">
        <f t="shared" si="202"/>
        <v>41215.777812500004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3"/>
        <v>ock</v>
      </c>
      <c r="S2119" s="9">
        <f t="shared" si="201"/>
        <v>42321.059594907405</v>
      </c>
      <c r="T2119" s="9">
        <f t="shared" si="202"/>
        <v>42335.207638888889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3"/>
        <v>ock</v>
      </c>
      <c r="S2120" s="9">
        <f t="shared" si="201"/>
        <v>40749.839537037034</v>
      </c>
      <c r="T2120" s="9">
        <f t="shared" si="202"/>
        <v>40779.839537037034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3"/>
        <v>ock</v>
      </c>
      <c r="S2121" s="9">
        <f t="shared" si="201"/>
        <v>41138.130150462966</v>
      </c>
      <c r="T2121" s="9">
        <f t="shared" si="202"/>
        <v>41168.130150462966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3"/>
        <v>ock</v>
      </c>
      <c r="S2122" s="9">
        <f t="shared" si="201"/>
        <v>41622.964537037034</v>
      </c>
      <c r="T2122" s="9">
        <f t="shared" si="202"/>
        <v>41671.964537037034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3"/>
        <v>mes</v>
      </c>
      <c r="S2123" s="9">
        <f t="shared" si="201"/>
        <v>42747.7424537037</v>
      </c>
      <c r="T2123" s="9">
        <f t="shared" si="202"/>
        <v>42777.7424537037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3"/>
        <v>mes</v>
      </c>
      <c r="S2124" s="9">
        <f t="shared" si="201"/>
        <v>42743.300567129627</v>
      </c>
      <c r="T2124" s="9">
        <f t="shared" si="202"/>
        <v>42773.300567129627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3"/>
        <v>mes</v>
      </c>
      <c r="S2125" s="9">
        <f t="shared" si="201"/>
        <v>40229.424849537041</v>
      </c>
      <c r="T2125" s="9">
        <f t="shared" si="202"/>
        <v>40283.290972222225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3"/>
        <v>mes</v>
      </c>
      <c r="S2126" s="9">
        <f t="shared" si="201"/>
        <v>40495.028182870366</v>
      </c>
      <c r="T2126" s="9">
        <f t="shared" si="202"/>
        <v>40543.208333333336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3"/>
        <v>mes</v>
      </c>
      <c r="S2127" s="9">
        <f t="shared" si="201"/>
        <v>42222.023530092592</v>
      </c>
      <c r="T2127" s="9">
        <f t="shared" si="202"/>
        <v>42252.023530092592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3"/>
        <v>mes</v>
      </c>
      <c r="S2128" s="9">
        <f t="shared" si="201"/>
        <v>41982.973229166666</v>
      </c>
      <c r="T2128" s="9">
        <f t="shared" si="202"/>
        <v>42012.973229166666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3"/>
        <v>mes</v>
      </c>
      <c r="S2129" s="9">
        <f t="shared" si="201"/>
        <v>42076.50535879629</v>
      </c>
      <c r="T2129" s="9">
        <f t="shared" si="202"/>
        <v>42106.463692129633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3"/>
        <v>mes</v>
      </c>
      <c r="S2130" s="9">
        <f t="shared" si="201"/>
        <v>41874.772789351853</v>
      </c>
      <c r="T2130" s="9">
        <f t="shared" si="202"/>
        <v>41934.772789351853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3"/>
        <v>mes</v>
      </c>
      <c r="S2131" s="9">
        <f t="shared" si="201"/>
        <v>42440.024305555555</v>
      </c>
      <c r="T2131" s="9">
        <f t="shared" si="202"/>
        <v>42470.024305555555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3"/>
        <v>mes</v>
      </c>
      <c r="S2132" s="9">
        <f t="shared" si="201"/>
        <v>41863.086377314816</v>
      </c>
      <c r="T2132" s="9">
        <f t="shared" si="202"/>
        <v>41898.086377314816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3"/>
        <v>mes</v>
      </c>
      <c r="S2133" s="9">
        <f t="shared" si="201"/>
        <v>42198.207071759258</v>
      </c>
      <c r="T2133" s="9">
        <f t="shared" si="202"/>
        <v>42228.207071759258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3"/>
        <v>mes</v>
      </c>
      <c r="S2134" s="9">
        <f t="shared" si="201"/>
        <v>41674.487175925926</v>
      </c>
      <c r="T2134" s="9">
        <f t="shared" si="202"/>
        <v>41704.487175925926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3"/>
        <v>mes</v>
      </c>
      <c r="S2135" s="9">
        <f t="shared" si="201"/>
        <v>40650.097210648149</v>
      </c>
      <c r="T2135" s="9">
        <f t="shared" si="202"/>
        <v>40688.290972222225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3"/>
        <v>mes</v>
      </c>
      <c r="S2136" s="9">
        <f t="shared" si="201"/>
        <v>41392.886469907404</v>
      </c>
      <c r="T2136" s="9">
        <f t="shared" si="202"/>
        <v>41422.886469907404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3"/>
        <v>mes</v>
      </c>
      <c r="S2137" s="9">
        <f t="shared" si="201"/>
        <v>41187.963344907403</v>
      </c>
      <c r="T2137" s="9">
        <f t="shared" si="202"/>
        <v>41217.963344907403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3"/>
        <v>mes</v>
      </c>
      <c r="S2138" s="9">
        <f t="shared" si="201"/>
        <v>41567.509097222224</v>
      </c>
      <c r="T2138" s="9">
        <f t="shared" si="202"/>
        <v>41597.509097222224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3"/>
        <v>mes</v>
      </c>
      <c r="S2139" s="9">
        <f t="shared" si="201"/>
        <v>41979.771168981482</v>
      </c>
      <c r="T2139" s="9">
        <f t="shared" si="202"/>
        <v>42009.771168981482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3"/>
        <v>mes</v>
      </c>
      <c r="S2140" s="9">
        <f t="shared" si="201"/>
        <v>41588.013182870374</v>
      </c>
      <c r="T2140" s="9">
        <f t="shared" si="202"/>
        <v>41618.054849537039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3"/>
        <v>mes</v>
      </c>
      <c r="S2141" s="9">
        <f t="shared" si="201"/>
        <v>42678.750092592592</v>
      </c>
      <c r="T2141" s="9">
        <f t="shared" si="202"/>
        <v>42708.750092592592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3"/>
        <v>mes</v>
      </c>
      <c r="S2142" s="9">
        <f t="shared" si="201"/>
        <v>41286.833611111113</v>
      </c>
      <c r="T2142" s="9">
        <f t="shared" si="202"/>
        <v>41316.833611111113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3"/>
        <v>mes</v>
      </c>
      <c r="S2143" s="9">
        <f t="shared" si="201"/>
        <v>41958.235636574071</v>
      </c>
      <c r="T2143" s="9">
        <f t="shared" si="202"/>
        <v>41988.277303240742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3"/>
        <v>mes</v>
      </c>
      <c r="S2144" s="9">
        <f t="shared" si="201"/>
        <v>42371.701504629629</v>
      </c>
      <c r="T2144" s="9">
        <f t="shared" si="202"/>
        <v>42399.701504629629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3"/>
        <v>mes</v>
      </c>
      <c r="S2145" s="9">
        <f t="shared" si="201"/>
        <v>40363.886712962965</v>
      </c>
      <c r="T2145" s="9">
        <f t="shared" si="202"/>
        <v>40411.791666666664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3"/>
        <v>mes</v>
      </c>
      <c r="S2146" s="9">
        <f t="shared" si="201"/>
        <v>41530.546759259261</v>
      </c>
      <c r="T2146" s="9">
        <f t="shared" si="202"/>
        <v>41562.546759259261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3"/>
        <v>mes</v>
      </c>
      <c r="S2147" s="9">
        <f t="shared" si="201"/>
        <v>41606.237430555557</v>
      </c>
      <c r="T2147" s="9">
        <f t="shared" si="202"/>
        <v>41636.279097222221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3"/>
        <v>mes</v>
      </c>
      <c r="S2148" s="9">
        <f t="shared" si="201"/>
        <v>42428.679513888885</v>
      </c>
      <c r="T2148" s="9">
        <f t="shared" si="202"/>
        <v>42442.679513888885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3"/>
        <v>mes</v>
      </c>
      <c r="S2149" s="9">
        <f t="shared" si="201"/>
        <v>41958.295694444445</v>
      </c>
      <c r="T2149" s="9">
        <f t="shared" si="202"/>
        <v>41990.337361111116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3"/>
        <v>mes</v>
      </c>
      <c r="S2150" s="9">
        <f t="shared" si="201"/>
        <v>42097.733587962968</v>
      </c>
      <c r="T2150" s="9">
        <f t="shared" si="202"/>
        <v>42127.691921296297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3"/>
        <v>mes</v>
      </c>
      <c r="S2151" s="9">
        <f t="shared" si="201"/>
        <v>40386.024953703702</v>
      </c>
      <c r="T2151" s="9">
        <f t="shared" si="202"/>
        <v>40421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3"/>
        <v>mes</v>
      </c>
      <c r="S2152" s="9">
        <f t="shared" si="201"/>
        <v>42565.284710648149</v>
      </c>
      <c r="T2152" s="9">
        <f t="shared" si="202"/>
        <v>42595.284710648149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3"/>
        <v>mes</v>
      </c>
      <c r="S2153" s="9">
        <f t="shared" si="201"/>
        <v>42551.847384259265</v>
      </c>
      <c r="T2153" s="9">
        <f t="shared" si="202"/>
        <v>42581.847384259265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3"/>
        <v>mes</v>
      </c>
      <c r="S2154" s="9">
        <f t="shared" si="201"/>
        <v>41714.832280092596</v>
      </c>
      <c r="T2154" s="9">
        <f t="shared" si="202"/>
        <v>41744.790613425925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3"/>
        <v>mes</v>
      </c>
      <c r="S2155" s="9">
        <f t="shared" si="201"/>
        <v>42005.911087962959</v>
      </c>
      <c r="T2155" s="9">
        <f t="shared" si="202"/>
        <v>42045.332638888889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3"/>
        <v>mes</v>
      </c>
      <c r="S2156" s="9">
        <f t="shared" si="201"/>
        <v>41678.632256944446</v>
      </c>
      <c r="T2156" s="9">
        <f t="shared" si="202"/>
        <v>41698.632256944446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3"/>
        <v>mes</v>
      </c>
      <c r="S2157" s="9">
        <f t="shared" si="201"/>
        <v>42461.747511574074</v>
      </c>
      <c r="T2157" s="9">
        <f t="shared" si="202"/>
        <v>42491.70584490741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3"/>
        <v>mes</v>
      </c>
      <c r="S2158" s="9">
        <f t="shared" si="201"/>
        <v>41519.85423611111</v>
      </c>
      <c r="T2158" s="9">
        <f t="shared" si="202"/>
        <v>41564.85423611111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3"/>
        <v>mes</v>
      </c>
      <c r="S2159" s="9">
        <f t="shared" si="201"/>
        <v>42725.98128472222</v>
      </c>
      <c r="T2159" s="9">
        <f t="shared" si="202"/>
        <v>42758.332638888889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3"/>
        <v>mes</v>
      </c>
      <c r="S2160" s="9">
        <f t="shared" si="201"/>
        <v>41295.853865740741</v>
      </c>
      <c r="T2160" s="9">
        <f t="shared" si="202"/>
        <v>41340.853865740741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3"/>
        <v>mes</v>
      </c>
      <c r="S2161" s="9">
        <f t="shared" si="201"/>
        <v>40741.731180555551</v>
      </c>
      <c r="T2161" s="9">
        <f t="shared" si="202"/>
        <v>40771.731180555551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3"/>
        <v>mes</v>
      </c>
      <c r="S2162" s="9">
        <f t="shared" si="201"/>
        <v>41049.711863425924</v>
      </c>
      <c r="T2162" s="9">
        <f t="shared" si="202"/>
        <v>41079.711863425924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3"/>
        <v>ock</v>
      </c>
      <c r="S2163" s="9">
        <f t="shared" si="201"/>
        <v>42271.852534722217</v>
      </c>
      <c r="T2163" s="9">
        <f t="shared" si="202"/>
        <v>42301.852534722217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3"/>
        <v>ock</v>
      </c>
      <c r="S2164" s="9">
        <f t="shared" si="201"/>
        <v>41844.766099537039</v>
      </c>
      <c r="T2164" s="9">
        <f t="shared" si="202"/>
        <v>41875.766099537039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3"/>
        <v>ock</v>
      </c>
      <c r="S2165" s="9">
        <f t="shared" si="201"/>
        <v>42142.899537037039</v>
      </c>
      <c r="T2165" s="9">
        <f t="shared" si="202"/>
        <v>42194.159722222219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3"/>
        <v>ock</v>
      </c>
      <c r="S2166" s="9">
        <f t="shared" si="201"/>
        <v>42546.71775462963</v>
      </c>
      <c r="T2166" s="9">
        <f t="shared" si="202"/>
        <v>42577.165972222225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3"/>
        <v>ock</v>
      </c>
      <c r="S2167" s="9">
        <f t="shared" si="201"/>
        <v>42469.667071759264</v>
      </c>
      <c r="T2167" s="9">
        <f t="shared" si="202"/>
        <v>42499.625405092593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3"/>
        <v>ock</v>
      </c>
      <c r="S2168" s="9">
        <f t="shared" si="201"/>
        <v>41964.838171296295</v>
      </c>
      <c r="T2168" s="9">
        <f t="shared" si="202"/>
        <v>42009.879837962959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3"/>
        <v>ock</v>
      </c>
      <c r="S2169" s="9">
        <f t="shared" si="201"/>
        <v>41184.066400462965</v>
      </c>
      <c r="T2169" s="9">
        <f t="shared" si="202"/>
        <v>41198.066400462965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3"/>
        <v>ock</v>
      </c>
      <c r="S2170" s="9">
        <f t="shared" si="201"/>
        <v>42776.600243055553</v>
      </c>
      <c r="T2170" s="9">
        <f t="shared" si="202"/>
        <v>42807.208333333328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3"/>
        <v>ock</v>
      </c>
      <c r="S2171" s="9">
        <f t="shared" si="201"/>
        <v>42824.700821759259</v>
      </c>
      <c r="T2171" s="9">
        <f t="shared" si="202"/>
        <v>42827.700821759259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3"/>
        <v>ock</v>
      </c>
      <c r="S2172" s="9">
        <f t="shared" si="201"/>
        <v>42229.750254629631</v>
      </c>
      <c r="T2172" s="9">
        <f t="shared" si="202"/>
        <v>42269.750254629631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3"/>
        <v>ock</v>
      </c>
      <c r="S2173" s="9">
        <f t="shared" si="201"/>
        <v>42172.95711805555</v>
      </c>
      <c r="T2173" s="9">
        <f t="shared" si="202"/>
        <v>42208.208333333328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3"/>
        <v>ock</v>
      </c>
      <c r="S2174" s="9">
        <f t="shared" si="201"/>
        <v>42113.580092592587</v>
      </c>
      <c r="T2174" s="9">
        <f t="shared" si="202"/>
        <v>42143.580092592587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3"/>
        <v>ock</v>
      </c>
      <c r="S2175" s="9">
        <f t="shared" si="201"/>
        <v>41526.692627314813</v>
      </c>
      <c r="T2175" s="9">
        <f t="shared" si="202"/>
        <v>41558.165972222225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3"/>
        <v>ock</v>
      </c>
      <c r="S2176" s="9">
        <f t="shared" si="201"/>
        <v>42496.542905092589</v>
      </c>
      <c r="T2176" s="9">
        <f t="shared" si="202"/>
        <v>42526.542905092589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3"/>
        <v>ock</v>
      </c>
      <c r="S2177" s="9">
        <f t="shared" si="201"/>
        <v>42596.009097222224</v>
      </c>
      <c r="T2177" s="9">
        <f t="shared" si="202"/>
        <v>42603.009097222224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3"/>
        <v>ock</v>
      </c>
      <c r="S2178" s="9">
        <f t="shared" si="201"/>
        <v>42127.633206018523</v>
      </c>
      <c r="T2178" s="9">
        <f t="shared" si="202"/>
        <v>42157.633206018523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</f>
        <v>1.0012000000000001</v>
      </c>
      <c r="P2179">
        <f t="shared" ref="P2179:P2242" si="205">E2179/L2179</f>
        <v>65.868421052631575</v>
      </c>
      <c r="Q2179" t="str">
        <f t="shared" ref="Q2179:Q2242" si="206">LEFT(N:N,(FIND("/",N2179))-1)</f>
        <v>music</v>
      </c>
      <c r="R2179" t="str">
        <f t="shared" si="203"/>
        <v>ock</v>
      </c>
      <c r="S2179" s="9">
        <f t="shared" ref="S2179:S2242" si="207">(((J2179/60)/60)/24)+DATE(1970,2,1)</f>
        <v>42533.250775462962</v>
      </c>
      <c r="T2179" s="9">
        <f t="shared" ref="T2179:T2242" si="208">(((I2179/60)/60)/24)+DATE(1970,2,1)</f>
        <v>42558.250775462962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3"/>
        <v>ock</v>
      </c>
      <c r="S2180" s="9">
        <f t="shared" si="207"/>
        <v>42754.63653935185</v>
      </c>
      <c r="T2180" s="9">
        <f t="shared" si="208"/>
        <v>42784.63653935185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ref="R2181:R2244" si="209">RIGHT(N:N,(FIND("/",N2181))-3)</f>
        <v>ock</v>
      </c>
      <c r="S2181" s="9">
        <f t="shared" si="207"/>
        <v>42106.171203703707</v>
      </c>
      <c r="T2181" s="9">
        <f t="shared" si="208"/>
        <v>42136.171203703707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9"/>
        <v>ock</v>
      </c>
      <c r="S2182" s="9">
        <f t="shared" si="207"/>
        <v>42310.669768518521</v>
      </c>
      <c r="T2182" s="9">
        <f t="shared" si="208"/>
        <v>42352.711435185185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9"/>
        <v>mes</v>
      </c>
      <c r="S2183" s="9">
        <f t="shared" si="207"/>
        <v>42804.005243055552</v>
      </c>
      <c r="T2183" s="9">
        <f t="shared" si="208"/>
        <v>42818.005243055552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9"/>
        <v>mes</v>
      </c>
      <c r="S2184" s="9">
        <f t="shared" si="207"/>
        <v>41910.900752314818</v>
      </c>
      <c r="T2184" s="9">
        <f t="shared" si="208"/>
        <v>41945.900752314818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9"/>
        <v>mes</v>
      </c>
      <c r="S2185" s="9">
        <f t="shared" si="207"/>
        <v>42776.365474537044</v>
      </c>
      <c r="T2185" s="9">
        <f t="shared" si="208"/>
        <v>42806.208333333328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9"/>
        <v>mes</v>
      </c>
      <c r="S2186" s="9">
        <f t="shared" si="207"/>
        <v>42411.690289351856</v>
      </c>
      <c r="T2186" s="9">
        <f t="shared" si="208"/>
        <v>42425.666666666672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9"/>
        <v>mes</v>
      </c>
      <c r="S2187" s="9">
        <f t="shared" si="207"/>
        <v>41350.349988425929</v>
      </c>
      <c r="T2187" s="9">
        <f t="shared" si="208"/>
        <v>41390.349988425929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9"/>
        <v>mes</v>
      </c>
      <c r="S2188" s="9">
        <f t="shared" si="207"/>
        <v>42614.615081018521</v>
      </c>
      <c r="T2188" s="9">
        <f t="shared" si="208"/>
        <v>42651.083333333328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9"/>
        <v>mes</v>
      </c>
      <c r="S2189" s="9">
        <f t="shared" si="207"/>
        <v>42099.209097222221</v>
      </c>
      <c r="T2189" s="9">
        <f t="shared" si="208"/>
        <v>42128.165972222225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9"/>
        <v>mes</v>
      </c>
      <c r="S2190" s="9">
        <f t="shared" si="207"/>
        <v>42664.586122685185</v>
      </c>
      <c r="T2190" s="9">
        <f t="shared" si="208"/>
        <v>42699.708333333328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9"/>
        <v>mes</v>
      </c>
      <c r="S2191" s="9">
        <f t="shared" si="207"/>
        <v>42498.788194444445</v>
      </c>
      <c r="T2191" s="9">
        <f t="shared" si="208"/>
        <v>42512.916666666672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9"/>
        <v>mes</v>
      </c>
      <c r="S2192" s="9">
        <f t="shared" si="207"/>
        <v>42448.625046296293</v>
      </c>
      <c r="T2192" s="9">
        <f t="shared" si="208"/>
        <v>42483.290972222225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9"/>
        <v>mes</v>
      </c>
      <c r="S2193" s="9">
        <f t="shared" si="207"/>
        <v>42799.833645833336</v>
      </c>
      <c r="T2193" s="9">
        <f t="shared" si="208"/>
        <v>42811.833645833336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9"/>
        <v>mes</v>
      </c>
      <c r="S2194" s="9">
        <f t="shared" si="207"/>
        <v>42722.8512037037</v>
      </c>
      <c r="T2194" s="9">
        <f t="shared" si="208"/>
        <v>42750.958333333328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9"/>
        <v>mes</v>
      </c>
      <c r="S2195" s="9">
        <f t="shared" si="207"/>
        <v>42695.405925925923</v>
      </c>
      <c r="T2195" s="9">
        <f t="shared" si="208"/>
        <v>42726.207638888889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9"/>
        <v>mes</v>
      </c>
      <c r="S2196" s="9">
        <f t="shared" si="207"/>
        <v>42456.757986111115</v>
      </c>
      <c r="T2196" s="9">
        <f t="shared" si="208"/>
        <v>42486.716319444444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9"/>
        <v>mes</v>
      </c>
      <c r="S2197" s="9">
        <f t="shared" si="207"/>
        <v>42228.771990740745</v>
      </c>
      <c r="T2197" s="9">
        <f t="shared" si="208"/>
        <v>42258.771990740745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9"/>
        <v>mes</v>
      </c>
      <c r="S2198" s="9">
        <f t="shared" si="207"/>
        <v>42706.487291666665</v>
      </c>
      <c r="T2198" s="9">
        <f t="shared" si="208"/>
        <v>42737.291666666672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9"/>
        <v>mes</v>
      </c>
      <c r="S2199" s="9">
        <f t="shared" si="207"/>
        <v>42064.584016203706</v>
      </c>
      <c r="T2199" s="9">
        <f t="shared" si="208"/>
        <v>42094.584016203706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9"/>
        <v>mes</v>
      </c>
      <c r="S2200" s="9">
        <f t="shared" si="207"/>
        <v>42323.513888888891</v>
      </c>
      <c r="T2200" s="9">
        <f t="shared" si="208"/>
        <v>42353.555555555555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9"/>
        <v>mes</v>
      </c>
      <c r="S2201" s="9">
        <f t="shared" si="207"/>
        <v>42293.416643518518</v>
      </c>
      <c r="T2201" s="9">
        <f t="shared" si="208"/>
        <v>42323.416643518518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9"/>
        <v>mes</v>
      </c>
      <c r="S2202" s="9">
        <f t="shared" si="207"/>
        <v>42194.625787037032</v>
      </c>
      <c r="T2202" s="9">
        <f t="shared" si="208"/>
        <v>42222.125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9"/>
        <v>sic</v>
      </c>
      <c r="S2203" s="9">
        <f t="shared" si="207"/>
        <v>41307.846817129634</v>
      </c>
      <c r="T2203" s="9">
        <f t="shared" si="208"/>
        <v>41321.846817129634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9"/>
        <v>sic</v>
      </c>
      <c r="S2204" s="9">
        <f t="shared" si="207"/>
        <v>41215.849166666667</v>
      </c>
      <c r="T2204" s="9">
        <f t="shared" si="208"/>
        <v>41245.849166666667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9"/>
        <v>sic</v>
      </c>
      <c r="S2205" s="9">
        <f t="shared" si="207"/>
        <v>42272.85974537037</v>
      </c>
      <c r="T2205" s="9">
        <f t="shared" si="208"/>
        <v>42302.85974537037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9"/>
        <v>sic</v>
      </c>
      <c r="S2206" s="9">
        <f t="shared" si="207"/>
        <v>41343.311562499999</v>
      </c>
      <c r="T2206" s="9">
        <f t="shared" si="208"/>
        <v>41373.311562499999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9"/>
        <v>sic</v>
      </c>
      <c r="S2207" s="9">
        <f t="shared" si="207"/>
        <v>41062.82163194444</v>
      </c>
      <c r="T2207" s="9">
        <f t="shared" si="208"/>
        <v>41092.82163194444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9"/>
        <v>sic</v>
      </c>
      <c r="S2208" s="9">
        <f t="shared" si="207"/>
        <v>41028.257222222222</v>
      </c>
      <c r="T2208" s="9">
        <f t="shared" si="208"/>
        <v>41046.257222222222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9"/>
        <v>sic</v>
      </c>
      <c r="S2209" s="9">
        <f t="shared" si="207"/>
        <v>41595.194131944445</v>
      </c>
      <c r="T2209" s="9">
        <f t="shared" si="208"/>
        <v>41625.235798611109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9"/>
        <v>sic</v>
      </c>
      <c r="S2210" s="9">
        <f t="shared" si="207"/>
        <v>40977.882245370369</v>
      </c>
      <c r="T2210" s="9">
        <f t="shared" si="208"/>
        <v>41037.166666666664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9"/>
        <v>sic</v>
      </c>
      <c r="S2211" s="9">
        <f t="shared" si="207"/>
        <v>41763.479675925926</v>
      </c>
      <c r="T2211" s="9">
        <f t="shared" si="208"/>
        <v>41774.958333333336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9"/>
        <v>sic</v>
      </c>
      <c r="S2212" s="9">
        <f t="shared" si="207"/>
        <v>40987.066087962965</v>
      </c>
      <c r="T2212" s="9">
        <f t="shared" si="208"/>
        <v>41044.73333333333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9"/>
        <v>sic</v>
      </c>
      <c r="S2213" s="9">
        <f t="shared" si="207"/>
        <v>41747.785011574073</v>
      </c>
      <c r="T2213" s="9">
        <f t="shared" si="208"/>
        <v>41770.290972222225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9"/>
        <v>sic</v>
      </c>
      <c r="S2214" s="9">
        <f t="shared" si="207"/>
        <v>41579.747418981482</v>
      </c>
      <c r="T2214" s="9">
        <f t="shared" si="208"/>
        <v>41613.041666666664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9"/>
        <v>sic</v>
      </c>
      <c r="S2215" s="9">
        <f t="shared" si="207"/>
        <v>42140.826145833329</v>
      </c>
      <c r="T2215" s="9">
        <f t="shared" si="208"/>
        <v>42170.826145833329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9"/>
        <v>sic</v>
      </c>
      <c r="S2216" s="9">
        <f t="shared" si="207"/>
        <v>41677.792222222226</v>
      </c>
      <c r="T2216" s="9">
        <f t="shared" si="208"/>
        <v>41707.792222222226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9"/>
        <v>sic</v>
      </c>
      <c r="S2217" s="9">
        <f t="shared" si="207"/>
        <v>40989.717268518521</v>
      </c>
      <c r="T2217" s="9">
        <f t="shared" si="208"/>
        <v>41012.290972222225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9"/>
        <v>sic</v>
      </c>
      <c r="S2218" s="9">
        <f t="shared" si="207"/>
        <v>42225.751678240747</v>
      </c>
      <c r="T2218" s="9">
        <f t="shared" si="208"/>
        <v>42239.751678240747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9"/>
        <v>sic</v>
      </c>
      <c r="S2219" s="9">
        <f t="shared" si="207"/>
        <v>42330.776770833334</v>
      </c>
      <c r="T2219" s="9">
        <f t="shared" si="208"/>
        <v>42341.333333333328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9"/>
        <v>sic</v>
      </c>
      <c r="S2220" s="9">
        <f t="shared" si="207"/>
        <v>41158.812303240738</v>
      </c>
      <c r="T2220" s="9">
        <f t="shared" si="208"/>
        <v>41181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9"/>
        <v>sic</v>
      </c>
      <c r="S2221" s="9">
        <f t="shared" si="207"/>
        <v>42236.718888888892</v>
      </c>
      <c r="T2221" s="9">
        <f t="shared" si="208"/>
        <v>42266.718888888892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9"/>
        <v>sic</v>
      </c>
      <c r="S2222" s="9">
        <f t="shared" si="207"/>
        <v>41483.060601851852</v>
      </c>
      <c r="T2222" s="9">
        <f t="shared" si="208"/>
        <v>41513.060601851852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9"/>
        <v>mes</v>
      </c>
      <c r="S2223" s="9">
        <f t="shared" si="207"/>
        <v>42483.666770833333</v>
      </c>
      <c r="T2223" s="9">
        <f t="shared" si="208"/>
        <v>42514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9"/>
        <v>mes</v>
      </c>
      <c r="S2224" s="9">
        <f t="shared" si="207"/>
        <v>40937.787581018521</v>
      </c>
      <c r="T2224" s="9">
        <f t="shared" si="208"/>
        <v>40967.787581018521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9"/>
        <v>mes</v>
      </c>
      <c r="S2225" s="9">
        <f t="shared" si="207"/>
        <v>42183.640833333338</v>
      </c>
      <c r="T2225" s="9">
        <f t="shared" si="208"/>
        <v>42213.640833333338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9"/>
        <v>mes</v>
      </c>
      <c r="S2226" s="9">
        <f t="shared" si="207"/>
        <v>42675.667534722219</v>
      </c>
      <c r="T2226" s="9">
        <f t="shared" si="208"/>
        <v>42703.791666666672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9"/>
        <v>mes</v>
      </c>
      <c r="S2227" s="9">
        <f t="shared" si="207"/>
        <v>41904.79184027778</v>
      </c>
      <c r="T2227" s="9">
        <f t="shared" si="208"/>
        <v>41934.79184027778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9"/>
        <v>mes</v>
      </c>
      <c r="S2228" s="9">
        <f t="shared" si="207"/>
        <v>42412.79886574074</v>
      </c>
      <c r="T2228" s="9">
        <f t="shared" si="208"/>
        <v>42443.207638888889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9"/>
        <v>mes</v>
      </c>
      <c r="S2229" s="9">
        <f t="shared" si="207"/>
        <v>41592.807349537034</v>
      </c>
      <c r="T2229" s="9">
        <f t="shared" si="208"/>
        <v>41622.849016203705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9"/>
        <v>mes</v>
      </c>
      <c r="S2230" s="9">
        <f t="shared" si="207"/>
        <v>42233.278194444443</v>
      </c>
      <c r="T2230" s="9">
        <f t="shared" si="208"/>
        <v>42263.278194444443</v>
      </c>
    </row>
    <row r="2231" spans="1:20" ht="57.6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9"/>
        <v>mes</v>
      </c>
      <c r="S2231" s="9">
        <f t="shared" si="207"/>
        <v>41515.664247685185</v>
      </c>
      <c r="T2231" s="9">
        <f t="shared" si="208"/>
        <v>41551.166666666664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9"/>
        <v>mes</v>
      </c>
      <c r="S2232" s="9">
        <f t="shared" si="207"/>
        <v>41755.881099537037</v>
      </c>
      <c r="T2232" s="9">
        <f t="shared" si="208"/>
        <v>41785.881099537037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9"/>
        <v>mes</v>
      </c>
      <c r="S2233" s="9">
        <f t="shared" si="207"/>
        <v>41454.910891203705</v>
      </c>
      <c r="T2233" s="9">
        <f t="shared" si="208"/>
        <v>41481.208333333336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9"/>
        <v>mes</v>
      </c>
      <c r="S2234" s="9">
        <f t="shared" si="207"/>
        <v>41837.794074074074</v>
      </c>
      <c r="T2234" s="9">
        <f t="shared" si="208"/>
        <v>41870.125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9"/>
        <v>mes</v>
      </c>
      <c r="S2235" s="9">
        <f t="shared" si="207"/>
        <v>42362.378923611104</v>
      </c>
      <c r="T2235" s="9">
        <f t="shared" si="208"/>
        <v>42383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9"/>
        <v>mes</v>
      </c>
      <c r="S2236" s="9">
        <f t="shared" si="207"/>
        <v>42741.824618055558</v>
      </c>
      <c r="T2236" s="9">
        <f t="shared" si="208"/>
        <v>42771.824618055558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9"/>
        <v>mes</v>
      </c>
      <c r="S2237" s="9">
        <f t="shared" si="207"/>
        <v>42093.022118055553</v>
      </c>
      <c r="T2237" s="9">
        <f t="shared" si="208"/>
        <v>42122.980451388896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9"/>
        <v>mes</v>
      </c>
      <c r="S2238" s="9">
        <f t="shared" si="207"/>
        <v>42402.617164351846</v>
      </c>
      <c r="T2238" s="9">
        <f t="shared" si="208"/>
        <v>42432.617164351846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9"/>
        <v>mes</v>
      </c>
      <c r="S2239" s="9">
        <f t="shared" si="207"/>
        <v>41946.003275462965</v>
      </c>
      <c r="T2239" s="9">
        <f t="shared" si="208"/>
        <v>41986.332638888889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9"/>
        <v>mes</v>
      </c>
      <c r="S2240" s="9">
        <f t="shared" si="207"/>
        <v>42805.621712962966</v>
      </c>
      <c r="T2240" s="9">
        <f t="shared" si="208"/>
        <v>42835.621712962966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9"/>
        <v>mes</v>
      </c>
      <c r="S2241" s="9">
        <f t="shared" si="207"/>
        <v>41603.958495370374</v>
      </c>
      <c r="T2241" s="9">
        <f t="shared" si="208"/>
        <v>41640.168055555558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9"/>
        <v>mes</v>
      </c>
      <c r="S2242" s="9">
        <f t="shared" si="207"/>
        <v>42483.825740740736</v>
      </c>
      <c r="T2242" s="9">
        <f t="shared" si="208"/>
        <v>42513.825740740736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</f>
        <v>8.0640000000000001</v>
      </c>
      <c r="P2243">
        <f t="shared" ref="P2243:P2306" si="211">E2243/L2243</f>
        <v>49.472392638036808</v>
      </c>
      <c r="Q2243" t="str">
        <f t="shared" ref="Q2243:Q2306" si="212">LEFT(N:N,(FIND("/",N2243))-1)</f>
        <v>games</v>
      </c>
      <c r="R2243" t="str">
        <f t="shared" si="209"/>
        <v>mes</v>
      </c>
      <c r="S2243" s="9">
        <f t="shared" ref="S2243:S2306" si="213">(((J2243/60)/60)/24)+DATE(1970,2,1)</f>
        <v>42797.827546296292</v>
      </c>
      <c r="T2243" s="9">
        <f t="shared" ref="T2243:T2306" si="214">(((I2243/60)/60)/24)+DATE(1970,2,1)</f>
        <v>42827.827546296292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09"/>
        <v>mes</v>
      </c>
      <c r="S2244" s="9">
        <f t="shared" si="213"/>
        <v>41600.575613425928</v>
      </c>
      <c r="T2244" s="9">
        <f t="shared" si="214"/>
        <v>41636.126388888886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ref="R2245:R2308" si="215">RIGHT(N:N,(FIND("/",N2245))-3)</f>
        <v>mes</v>
      </c>
      <c r="S2245" s="9">
        <f t="shared" si="213"/>
        <v>42831.751041666663</v>
      </c>
      <c r="T2245" s="9">
        <f t="shared" si="214"/>
        <v>42838.125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5"/>
        <v>mes</v>
      </c>
      <c r="S2246" s="9">
        <f t="shared" si="213"/>
        <v>42678.818819444445</v>
      </c>
      <c r="T2246" s="9">
        <f t="shared" si="214"/>
        <v>42690.854166666672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5"/>
        <v>mes</v>
      </c>
      <c r="S2247" s="9">
        <f t="shared" si="213"/>
        <v>41691.708530092597</v>
      </c>
      <c r="T2247" s="9">
        <f t="shared" si="214"/>
        <v>41722.75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5"/>
        <v>mes</v>
      </c>
      <c r="S2248" s="9">
        <f t="shared" si="213"/>
        <v>42252.79178240741</v>
      </c>
      <c r="T2248" s="9">
        <f t="shared" si="214"/>
        <v>42282.79178240741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5"/>
        <v>mes</v>
      </c>
      <c r="S2249" s="9">
        <f t="shared" si="213"/>
        <v>42231.666261574079</v>
      </c>
      <c r="T2249" s="9">
        <f t="shared" si="214"/>
        <v>42245.666261574079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5"/>
        <v>mes</v>
      </c>
      <c r="S2250" s="9">
        <f t="shared" si="213"/>
        <v>42719.875902777778</v>
      </c>
      <c r="T2250" s="9">
        <f t="shared" si="214"/>
        <v>42749.875902777778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5"/>
        <v>mes</v>
      </c>
      <c r="S2251" s="9">
        <f t="shared" si="213"/>
        <v>41367.703298611108</v>
      </c>
      <c r="T2251" s="9">
        <f t="shared" si="214"/>
        <v>41397.661631944444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5"/>
        <v>mes</v>
      </c>
      <c r="S2252" s="9">
        <f t="shared" si="213"/>
        <v>42708.005474537036</v>
      </c>
      <c r="T2252" s="9">
        <f t="shared" si="214"/>
        <v>42738.0471412037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5"/>
        <v>mes</v>
      </c>
      <c r="S2253" s="9">
        <f t="shared" si="213"/>
        <v>41877.34579861111</v>
      </c>
      <c r="T2253" s="9">
        <f t="shared" si="214"/>
        <v>41898.34579861111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5"/>
        <v>mes</v>
      </c>
      <c r="S2254" s="9">
        <f t="shared" si="213"/>
        <v>42604.327986111108</v>
      </c>
      <c r="T2254" s="9">
        <f t="shared" si="214"/>
        <v>42619.327986111108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5"/>
        <v>mes</v>
      </c>
      <c r="S2255" s="9">
        <f t="shared" si="213"/>
        <v>42327.631331018521</v>
      </c>
      <c r="T2255" s="9">
        <f t="shared" si="214"/>
        <v>42357.672997685186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5"/>
        <v>mes</v>
      </c>
      <c r="S2256" s="9">
        <f t="shared" si="213"/>
        <v>42783.647777777776</v>
      </c>
      <c r="T2256" s="9">
        <f t="shared" si="214"/>
        <v>42790.647777777776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5"/>
        <v>mes</v>
      </c>
      <c r="S2257" s="9">
        <f t="shared" si="213"/>
        <v>42498.951979166668</v>
      </c>
      <c r="T2257" s="9">
        <f t="shared" si="214"/>
        <v>42528.951979166668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5"/>
        <v>mes</v>
      </c>
      <c r="S2258" s="9">
        <f t="shared" si="213"/>
        <v>42713.451921296291</v>
      </c>
      <c r="T2258" s="9">
        <f t="shared" si="214"/>
        <v>42727.451921296291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5"/>
        <v>mes</v>
      </c>
      <c r="S2259" s="9">
        <f t="shared" si="213"/>
        <v>42536.936678240745</v>
      </c>
      <c r="T2259" s="9">
        <f t="shared" si="214"/>
        <v>42571.958333333328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5"/>
        <v>mes</v>
      </c>
      <c r="S2260" s="9">
        <f t="shared" si="213"/>
        <v>42167.75100694444</v>
      </c>
      <c r="T2260" s="9">
        <f t="shared" si="214"/>
        <v>42197.75100694444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5"/>
        <v>mes</v>
      </c>
      <c r="S2261" s="9">
        <f t="shared" si="213"/>
        <v>42733.804814814815</v>
      </c>
      <c r="T2261" s="9">
        <f t="shared" si="214"/>
        <v>42743.804814814815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5"/>
        <v>mes</v>
      </c>
      <c r="S2262" s="9">
        <f t="shared" si="213"/>
        <v>41726.016782407409</v>
      </c>
      <c r="T2262" s="9">
        <f t="shared" si="214"/>
        <v>41755.975115740745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5"/>
        <v>mes</v>
      </c>
      <c r="S2263" s="9">
        <f t="shared" si="213"/>
        <v>42790.724768518514</v>
      </c>
      <c r="T2263" s="9">
        <f t="shared" si="214"/>
        <v>42811.724768518514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5"/>
        <v>mes</v>
      </c>
      <c r="S2264" s="9">
        <f t="shared" si="213"/>
        <v>41957.585162037038</v>
      </c>
      <c r="T2264" s="9">
        <f t="shared" si="214"/>
        <v>41992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5"/>
        <v>mes</v>
      </c>
      <c r="S2265" s="9">
        <f t="shared" si="213"/>
        <v>42045.832326388889</v>
      </c>
      <c r="T2265" s="9">
        <f t="shared" si="214"/>
        <v>42066.832326388889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5"/>
        <v>mes</v>
      </c>
      <c r="S2266" s="9">
        <f t="shared" si="213"/>
        <v>42527.582337962958</v>
      </c>
      <c r="T2266" s="9">
        <f t="shared" si="214"/>
        <v>42544.125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5"/>
        <v>mes</v>
      </c>
      <c r="S2267" s="9">
        <f t="shared" si="213"/>
        <v>42720.853090277778</v>
      </c>
      <c r="T2267" s="9">
        <f t="shared" si="214"/>
        <v>42727.853090277778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5"/>
        <v>mes</v>
      </c>
      <c r="S2268" s="9">
        <f t="shared" si="213"/>
        <v>42500.874907407408</v>
      </c>
      <c r="T2268" s="9">
        <f t="shared" si="214"/>
        <v>42518.083333333328</v>
      </c>
    </row>
    <row r="2269" spans="1:20" ht="57.6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5"/>
        <v>mes</v>
      </c>
      <c r="S2269" s="9">
        <f t="shared" si="213"/>
        <v>41999.829826388886</v>
      </c>
      <c r="T2269" s="9">
        <f t="shared" si="214"/>
        <v>42025.041666666672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5"/>
        <v>mes</v>
      </c>
      <c r="S2270" s="9">
        <f t="shared" si="213"/>
        <v>42807.082349537035</v>
      </c>
      <c r="T2270" s="9">
        <f t="shared" si="214"/>
        <v>42837.082349537035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5"/>
        <v>mes</v>
      </c>
      <c r="S2271" s="9">
        <f t="shared" si="213"/>
        <v>42807.704432870371</v>
      </c>
      <c r="T2271" s="9">
        <f t="shared" si="214"/>
        <v>42832.208333333328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5"/>
        <v>mes</v>
      </c>
      <c r="S2272" s="9">
        <f t="shared" si="213"/>
        <v>42756.869363425925</v>
      </c>
      <c r="T2272" s="9">
        <f t="shared" si="214"/>
        <v>42776.915972222225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5"/>
        <v>mes</v>
      </c>
      <c r="S2273" s="9">
        <f t="shared" si="213"/>
        <v>42715.000046296293</v>
      </c>
      <c r="T2273" s="9">
        <f t="shared" si="214"/>
        <v>42745.000046296293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5"/>
        <v>mes</v>
      </c>
      <c r="S2274" s="9">
        <f t="shared" si="213"/>
        <v>42346.699490740735</v>
      </c>
      <c r="T2274" s="9">
        <f t="shared" si="214"/>
        <v>42376.699490740735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5"/>
        <v>mes</v>
      </c>
      <c r="S2275" s="9">
        <f t="shared" si="213"/>
        <v>42812.549097222218</v>
      </c>
      <c r="T2275" s="9">
        <f t="shared" si="214"/>
        <v>42837.507430555561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5"/>
        <v>mes</v>
      </c>
      <c r="S2276" s="9">
        <f t="shared" si="213"/>
        <v>41694.500659722224</v>
      </c>
      <c r="T2276" s="9">
        <f t="shared" si="214"/>
        <v>41724.500659722224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5"/>
        <v>mes</v>
      </c>
      <c r="S2277" s="9">
        <f t="shared" si="213"/>
        <v>41996.616655092599</v>
      </c>
      <c r="T2277" s="9">
        <f t="shared" si="214"/>
        <v>42026.616655092599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5"/>
        <v>mes</v>
      </c>
      <c r="S2278" s="9">
        <f t="shared" si="213"/>
        <v>41645.651493055557</v>
      </c>
      <c r="T2278" s="9">
        <f t="shared" si="214"/>
        <v>41675.651493055557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5"/>
        <v>mes</v>
      </c>
      <c r="S2279" s="9">
        <f t="shared" si="213"/>
        <v>40967.678506944445</v>
      </c>
      <c r="T2279" s="9">
        <f t="shared" si="214"/>
        <v>40997.678506944445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5"/>
        <v>mes</v>
      </c>
      <c r="S2280" s="9">
        <f t="shared" si="213"/>
        <v>42369.709108796291</v>
      </c>
      <c r="T2280" s="9">
        <f t="shared" si="214"/>
        <v>42403.957638888889</v>
      </c>
    </row>
    <row r="2281" spans="1:20" ht="57.6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5"/>
        <v>mes</v>
      </c>
      <c r="S2281" s="9">
        <f t="shared" si="213"/>
        <v>42051.806701388887</v>
      </c>
      <c r="T2281" s="9">
        <f t="shared" si="214"/>
        <v>42070.166666666672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5"/>
        <v>mes</v>
      </c>
      <c r="S2282" s="9">
        <f t="shared" si="213"/>
        <v>42265.624895833331</v>
      </c>
      <c r="T2282" s="9">
        <f t="shared" si="214"/>
        <v>42295.624895833331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5"/>
        <v>ock</v>
      </c>
      <c r="S2283" s="9">
        <f t="shared" si="213"/>
        <v>40718.285844907405</v>
      </c>
      <c r="T2283" s="9">
        <f t="shared" si="214"/>
        <v>40780.284722222219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5"/>
        <v>ock</v>
      </c>
      <c r="S2284" s="9">
        <f t="shared" si="213"/>
        <v>42354.17460648148</v>
      </c>
      <c r="T2284" s="9">
        <f t="shared" si="214"/>
        <v>42414.17460648148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5"/>
        <v>ock</v>
      </c>
      <c r="S2285" s="9">
        <f t="shared" si="213"/>
        <v>41009.125046296293</v>
      </c>
      <c r="T2285" s="9">
        <f t="shared" si="214"/>
        <v>41069.083379629628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5"/>
        <v>ock</v>
      </c>
      <c r="S2286" s="9">
        <f t="shared" si="213"/>
        <v>40616.796817129631</v>
      </c>
      <c r="T2286" s="9">
        <f t="shared" si="214"/>
        <v>40645.166666666664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5"/>
        <v>ock</v>
      </c>
      <c r="S2287" s="9">
        <f t="shared" si="213"/>
        <v>41090.185682870368</v>
      </c>
      <c r="T2287" s="9">
        <f t="shared" si="214"/>
        <v>41120.185682870368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5"/>
        <v>ock</v>
      </c>
      <c r="S2288" s="9">
        <f t="shared" si="213"/>
        <v>41525.963587962964</v>
      </c>
      <c r="T2288" s="9">
        <f t="shared" si="214"/>
        <v>41554.165972222225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5"/>
        <v>ock</v>
      </c>
      <c r="S2289" s="9">
        <f t="shared" si="213"/>
        <v>41823.667361111111</v>
      </c>
      <c r="T2289" s="9">
        <f t="shared" si="214"/>
        <v>41844.667361111111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5"/>
        <v>ock</v>
      </c>
      <c r="S2290" s="9">
        <f t="shared" si="213"/>
        <v>41098.827418981484</v>
      </c>
      <c r="T2290" s="9">
        <f t="shared" si="214"/>
        <v>41117.75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5"/>
        <v>ock</v>
      </c>
      <c r="S2291" s="9">
        <f t="shared" si="213"/>
        <v>41602.998379629629</v>
      </c>
      <c r="T2291" s="9">
        <f t="shared" si="214"/>
        <v>41645.973611111112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5"/>
        <v>ock</v>
      </c>
      <c r="S2292" s="9">
        <f t="shared" si="213"/>
        <v>40101.253819444442</v>
      </c>
      <c r="T2292" s="9">
        <f t="shared" si="214"/>
        <v>40179.708333333336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5"/>
        <v>ock</v>
      </c>
      <c r="S2293" s="9">
        <f t="shared" si="213"/>
        <v>41018.977060185185</v>
      </c>
      <c r="T2293" s="9">
        <f t="shared" si="214"/>
        <v>41053.166666666664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5"/>
        <v>ock</v>
      </c>
      <c r="S2294" s="9">
        <f t="shared" si="213"/>
        <v>41018.697638888887</v>
      </c>
      <c r="T2294" s="9">
        <f t="shared" si="214"/>
        <v>41048.697638888887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5"/>
        <v>ock</v>
      </c>
      <c r="S2295" s="9">
        <f t="shared" si="213"/>
        <v>41182.708321759259</v>
      </c>
      <c r="T2295" s="9">
        <f t="shared" si="214"/>
        <v>41208.165972222225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5"/>
        <v>ock</v>
      </c>
      <c r="S2296" s="9">
        <f t="shared" si="213"/>
        <v>41295.72314814815</v>
      </c>
      <c r="T2296" s="9">
        <f t="shared" si="214"/>
        <v>41325.72314814815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5"/>
        <v>ock</v>
      </c>
      <c r="S2297" s="9">
        <f t="shared" si="213"/>
        <v>41301.954351851848</v>
      </c>
      <c r="T2297" s="9">
        <f t="shared" si="214"/>
        <v>41331.954351851848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5"/>
        <v>ock</v>
      </c>
      <c r="S2298" s="9">
        <f t="shared" si="213"/>
        <v>40958.731782407405</v>
      </c>
      <c r="T2298" s="9">
        <f t="shared" si="214"/>
        <v>40993.731782407405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5"/>
        <v>ock</v>
      </c>
      <c r="S2299" s="9">
        <f t="shared" si="213"/>
        <v>40979.042233796295</v>
      </c>
      <c r="T2299" s="9">
        <f t="shared" si="214"/>
        <v>41013.165972222225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5"/>
        <v>ock</v>
      </c>
      <c r="S2300" s="9">
        <f t="shared" si="213"/>
        <v>41725.84065972222</v>
      </c>
      <c r="T2300" s="9">
        <f t="shared" si="214"/>
        <v>41755.798993055556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5"/>
        <v>ock</v>
      </c>
      <c r="S2301" s="9">
        <f t="shared" si="213"/>
        <v>40596.032511574071</v>
      </c>
      <c r="T2301" s="9">
        <f t="shared" si="214"/>
        <v>40611.032511574071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5"/>
        <v>ock</v>
      </c>
      <c r="S2302" s="9">
        <f t="shared" si="213"/>
        <v>41105.727037037039</v>
      </c>
      <c r="T2302" s="9">
        <f t="shared" si="214"/>
        <v>41119.727037037039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5"/>
        <v>ock</v>
      </c>
      <c r="S2303" s="9">
        <f t="shared" si="213"/>
        <v>41447.146944444445</v>
      </c>
      <c r="T2303" s="9">
        <f t="shared" si="214"/>
        <v>41477.146944444445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5"/>
        <v>ock</v>
      </c>
      <c r="S2304" s="9">
        <f t="shared" si="213"/>
        <v>41636.868449074071</v>
      </c>
      <c r="T2304" s="9">
        <f t="shared" si="214"/>
        <v>41670.291666666664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5"/>
        <v>ock</v>
      </c>
      <c r="S2305" s="9">
        <f t="shared" si="213"/>
        <v>40881.111064814817</v>
      </c>
      <c r="T2305" s="9">
        <f t="shared" si="214"/>
        <v>40921.152731481481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5"/>
        <v>ock</v>
      </c>
      <c r="S2306" s="9">
        <f t="shared" si="213"/>
        <v>40533.815868055557</v>
      </c>
      <c r="T2306" s="9">
        <f t="shared" si="214"/>
        <v>40575.207638888889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</f>
        <v>1.0122777777777778</v>
      </c>
      <c r="P2307">
        <f t="shared" ref="P2307:P2370" si="217">E2307/L2307</f>
        <v>109.10778443113773</v>
      </c>
      <c r="Q2307" t="str">
        <f t="shared" ref="Q2307:Q2370" si="218">LEFT(N:N,(FIND("/",N2307))-1)</f>
        <v>music</v>
      </c>
      <c r="R2307" t="str">
        <f t="shared" si="215"/>
        <v>ock</v>
      </c>
      <c r="S2307" s="9">
        <f t="shared" ref="S2307:S2370" si="219">(((J2307/60)/60)/24)+DATE(1970,2,1)</f>
        <v>41865.695277777777</v>
      </c>
      <c r="T2307" s="9">
        <f t="shared" ref="T2307:T2370" si="220">(((I2307/60)/60)/24)+DATE(1970,2,1)</f>
        <v>41890.75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5"/>
        <v>ock</v>
      </c>
      <c r="S2308" s="9">
        <f t="shared" si="219"/>
        <v>40979.16815972222</v>
      </c>
      <c r="T2308" s="9">
        <f t="shared" si="220"/>
        <v>41009.16815972222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ref="R2309:R2372" si="221">RIGHT(N:N,(FIND("/",N2309))-3)</f>
        <v>ock</v>
      </c>
      <c r="S2309" s="9">
        <f t="shared" si="219"/>
        <v>41035.802465277775</v>
      </c>
      <c r="T2309" s="9">
        <f t="shared" si="220"/>
        <v>41065.802407407406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21"/>
        <v>ock</v>
      </c>
      <c r="S2310" s="9">
        <f t="shared" si="219"/>
        <v>41882.962916666671</v>
      </c>
      <c r="T2310" s="9">
        <f t="shared" si="220"/>
        <v>41911.041666666664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21"/>
        <v>ock</v>
      </c>
      <c r="S2311" s="9">
        <f t="shared" si="219"/>
        <v>41338.987696759257</v>
      </c>
      <c r="T2311" s="9">
        <f t="shared" si="220"/>
        <v>41373.987696759257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21"/>
        <v>ock</v>
      </c>
      <c r="S2312" s="9">
        <f t="shared" si="219"/>
        <v>41355.79415509259</v>
      </c>
      <c r="T2312" s="9">
        <f t="shared" si="220"/>
        <v>41385.752488425926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21"/>
        <v>ock</v>
      </c>
      <c r="S2313" s="9">
        <f t="shared" si="219"/>
        <v>41767.004502314812</v>
      </c>
      <c r="T2313" s="9">
        <f t="shared" si="220"/>
        <v>41797.004502314812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21"/>
        <v>ock</v>
      </c>
      <c r="S2314" s="9">
        <f t="shared" si="219"/>
        <v>41747.632847222223</v>
      </c>
      <c r="T2314" s="9">
        <f t="shared" si="220"/>
        <v>41778.958333333336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21"/>
        <v>ock</v>
      </c>
      <c r="S2315" s="9">
        <f t="shared" si="219"/>
        <v>41033.958634259259</v>
      </c>
      <c r="T2315" s="9">
        <f t="shared" si="220"/>
        <v>41063.958634259259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21"/>
        <v>ock</v>
      </c>
      <c r="S2316" s="9">
        <f t="shared" si="219"/>
        <v>41068.551585648151</v>
      </c>
      <c r="T2316" s="9">
        <f t="shared" si="220"/>
        <v>41098.551585648151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21"/>
        <v>ock</v>
      </c>
      <c r="S2317" s="9">
        <f t="shared" si="219"/>
        <v>41035.72619212963</v>
      </c>
      <c r="T2317" s="9">
        <f t="shared" si="220"/>
        <v>41065.72619212963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21"/>
        <v>ock</v>
      </c>
      <c r="S2318" s="9">
        <f t="shared" si="219"/>
        <v>40110.725115740745</v>
      </c>
      <c r="T2318" s="9">
        <f t="shared" si="220"/>
        <v>40187.76666666667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21"/>
        <v>ock</v>
      </c>
      <c r="S2319" s="9">
        <f t="shared" si="219"/>
        <v>40223.542233796295</v>
      </c>
      <c r="T2319" s="9">
        <f t="shared" si="220"/>
        <v>40255.208333333336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21"/>
        <v>ock</v>
      </c>
      <c r="S2320" s="9">
        <f t="shared" si="219"/>
        <v>40081.643680555557</v>
      </c>
      <c r="T2320" s="9">
        <f t="shared" si="220"/>
        <v>40113.165972222225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21"/>
        <v>ock</v>
      </c>
      <c r="S2321" s="9">
        <f t="shared" si="219"/>
        <v>41624.082002314812</v>
      </c>
      <c r="T2321" s="9">
        <f t="shared" si="220"/>
        <v>41654.082002314812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21"/>
        <v>ock</v>
      </c>
      <c r="S2322" s="9">
        <f t="shared" si="219"/>
        <v>41727.817129629628</v>
      </c>
      <c r="T2322" s="9">
        <f t="shared" si="220"/>
        <v>41762.775462962964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21"/>
        <v>ch</v>
      </c>
      <c r="S2323" s="9">
        <f t="shared" si="219"/>
        <v>42830.260428240741</v>
      </c>
      <c r="T2323" s="9">
        <f t="shared" si="220"/>
        <v>42860.21876157407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21"/>
        <v>ch</v>
      </c>
      <c r="S2324" s="9">
        <f t="shared" si="219"/>
        <v>42835.895474537043</v>
      </c>
      <c r="T2324" s="9">
        <f t="shared" si="220"/>
        <v>42865.853807870371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21"/>
        <v>ch</v>
      </c>
      <c r="S2325" s="9">
        <f t="shared" si="219"/>
        <v>42838.755173611105</v>
      </c>
      <c r="T2325" s="9">
        <f t="shared" si="220"/>
        <v>42845.755173611105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21"/>
        <v>ch</v>
      </c>
      <c r="S2326" s="9">
        <f t="shared" si="219"/>
        <v>42821.885243055556</v>
      </c>
      <c r="T2326" s="9">
        <f t="shared" si="220"/>
        <v>42851.843576388885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21"/>
        <v>ch</v>
      </c>
      <c r="S2327" s="9">
        <f t="shared" si="219"/>
        <v>42825.022349537037</v>
      </c>
      <c r="T2327" s="9">
        <f t="shared" si="220"/>
        <v>42854.980682870373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21"/>
        <v>ch</v>
      </c>
      <c r="S2328" s="9">
        <f t="shared" si="219"/>
        <v>42835.034120370372</v>
      </c>
      <c r="T2328" s="9">
        <f t="shared" si="220"/>
        <v>42886.708333333328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21"/>
        <v>ch</v>
      </c>
      <c r="S2329" s="9">
        <f t="shared" si="219"/>
        <v>41873.917129629634</v>
      </c>
      <c r="T2329" s="9">
        <f t="shared" si="220"/>
        <v>41908.917129629634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21"/>
        <v>ch</v>
      </c>
      <c r="S2330" s="9">
        <f t="shared" si="219"/>
        <v>42170.781678240746</v>
      </c>
      <c r="T2330" s="9">
        <f t="shared" si="220"/>
        <v>42200.781678240746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21"/>
        <v>ch</v>
      </c>
      <c r="S2331" s="9">
        <f t="shared" si="219"/>
        <v>41838.624374999999</v>
      </c>
      <c r="T2331" s="9">
        <f t="shared" si="220"/>
        <v>41868.624374999999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21"/>
        <v>ch</v>
      </c>
      <c r="S2332" s="9">
        <f t="shared" si="219"/>
        <v>42363.89980324074</v>
      </c>
      <c r="T2332" s="9">
        <f t="shared" si="220"/>
        <v>42394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21"/>
        <v>ch</v>
      </c>
      <c r="S2333" s="9">
        <f t="shared" si="219"/>
        <v>41870.005671296298</v>
      </c>
      <c r="T2333" s="9">
        <f t="shared" si="220"/>
        <v>41900.005671296298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21"/>
        <v>ch</v>
      </c>
      <c r="S2334" s="9">
        <f t="shared" si="219"/>
        <v>42042.628136574072</v>
      </c>
      <c r="T2334" s="9">
        <f t="shared" si="220"/>
        <v>42072.628136574072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21"/>
        <v>ch</v>
      </c>
      <c r="S2335" s="9">
        <f t="shared" si="219"/>
        <v>41798.650347222225</v>
      </c>
      <c r="T2335" s="9">
        <f t="shared" si="220"/>
        <v>41819.743055555555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21"/>
        <v>ch</v>
      </c>
      <c r="S2336" s="9">
        <f t="shared" si="219"/>
        <v>41949.670115740737</v>
      </c>
      <c r="T2336" s="9">
        <f t="shared" si="220"/>
        <v>41979.731944444444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21"/>
        <v>ch</v>
      </c>
      <c r="S2337" s="9">
        <f t="shared" si="219"/>
        <v>41802.572256944448</v>
      </c>
      <c r="T2337" s="9">
        <f t="shared" si="220"/>
        <v>41832.572256944448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21"/>
        <v>ch</v>
      </c>
      <c r="S2338" s="9">
        <f t="shared" si="219"/>
        <v>41697.924710648149</v>
      </c>
      <c r="T2338" s="9">
        <f t="shared" si="220"/>
        <v>41737.924710648149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21"/>
        <v>ch</v>
      </c>
      <c r="S2339" s="9">
        <f t="shared" si="219"/>
        <v>41817.640543981484</v>
      </c>
      <c r="T2339" s="9">
        <f t="shared" si="220"/>
        <v>41847.640543981484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21"/>
        <v>ch</v>
      </c>
      <c r="S2340" s="9">
        <f t="shared" si="219"/>
        <v>41820.896805555552</v>
      </c>
      <c r="T2340" s="9">
        <f t="shared" si="220"/>
        <v>41850.896805555552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21"/>
        <v>ch</v>
      </c>
      <c r="S2341" s="9">
        <f t="shared" si="219"/>
        <v>42723.79987268518</v>
      </c>
      <c r="T2341" s="9">
        <f t="shared" si="220"/>
        <v>42754.332638888889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21"/>
        <v>ch</v>
      </c>
      <c r="S2342" s="9">
        <f t="shared" si="219"/>
        <v>42674.642800925925</v>
      </c>
      <c r="T2342" s="9">
        <f t="shared" si="220"/>
        <v>42704.642800925925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21"/>
        <v>logy/web</v>
      </c>
      <c r="S2343" s="9">
        <f t="shared" si="219"/>
        <v>42198.813703703709</v>
      </c>
      <c r="T2343" s="9">
        <f t="shared" si="220"/>
        <v>42228.813703703709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21"/>
        <v>logy/web</v>
      </c>
      <c r="S2344" s="9">
        <f t="shared" si="219"/>
        <v>41928.702199074076</v>
      </c>
      <c r="T2344" s="9">
        <f t="shared" si="220"/>
        <v>41949.208333333336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21"/>
        <v>logy/web</v>
      </c>
      <c r="S2345" s="9">
        <f t="shared" si="219"/>
        <v>42358.825289351851</v>
      </c>
      <c r="T2345" s="9">
        <f t="shared" si="220"/>
        <v>42408.82430555555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21"/>
        <v>logy/web</v>
      </c>
      <c r="S2346" s="9">
        <f t="shared" si="219"/>
        <v>42546.727650462963</v>
      </c>
      <c r="T2346" s="9">
        <f t="shared" si="220"/>
        <v>42576.727650462963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21"/>
        <v>logy/web</v>
      </c>
      <c r="S2347" s="9">
        <f t="shared" si="219"/>
        <v>42091.001805555556</v>
      </c>
      <c r="T2347" s="9">
        <f t="shared" si="220"/>
        <v>42125.985416666663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21"/>
        <v>logy/web</v>
      </c>
      <c r="S2348" s="9">
        <f t="shared" si="219"/>
        <v>42646.79896990741</v>
      </c>
      <c r="T2348" s="9">
        <f t="shared" si="220"/>
        <v>42691.79896990741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21"/>
        <v>logy/web</v>
      </c>
      <c r="S2349" s="9">
        <f t="shared" si="219"/>
        <v>42608.607361111113</v>
      </c>
      <c r="T2349" s="9">
        <f t="shared" si="220"/>
        <v>42638.607361111113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21"/>
        <v>logy/web</v>
      </c>
      <c r="S2350" s="9">
        <f t="shared" si="219"/>
        <v>42391.932152777779</v>
      </c>
      <c r="T2350" s="9">
        <f t="shared" si="220"/>
        <v>42451.932152777779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21"/>
        <v>logy/web</v>
      </c>
      <c r="S2351" s="9">
        <f t="shared" si="219"/>
        <v>42229.775787037041</v>
      </c>
      <c r="T2351" s="9">
        <f t="shared" si="220"/>
        <v>42258.775787037041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21"/>
        <v>logy/web</v>
      </c>
      <c r="S2352" s="9">
        <f t="shared" si="219"/>
        <v>42739.842245370368</v>
      </c>
      <c r="T2352" s="9">
        <f t="shared" si="220"/>
        <v>42769.842245370368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21"/>
        <v>logy/web</v>
      </c>
      <c r="S2353" s="9">
        <f t="shared" si="219"/>
        <v>42125.101145833338</v>
      </c>
      <c r="T2353" s="9">
        <f t="shared" si="220"/>
        <v>42155.101145833338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21"/>
        <v>logy/web</v>
      </c>
      <c r="S2354" s="9">
        <f t="shared" si="219"/>
        <v>42132.633703703701</v>
      </c>
      <c r="T2354" s="9">
        <f t="shared" si="220"/>
        <v>42192.633703703701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21"/>
        <v>logy/web</v>
      </c>
      <c r="S2355" s="9">
        <f t="shared" si="219"/>
        <v>42134.676180555558</v>
      </c>
      <c r="T2355" s="9">
        <f t="shared" si="220"/>
        <v>42146.676180555558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21"/>
        <v>logy/web</v>
      </c>
      <c r="S2356" s="9">
        <f t="shared" si="219"/>
        <v>41985.722916666666</v>
      </c>
      <c r="T2356" s="9">
        <f t="shared" si="220"/>
        <v>42045.722916666666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21"/>
        <v>logy/web</v>
      </c>
      <c r="S2357" s="9">
        <f t="shared" si="219"/>
        <v>42127.918240740735</v>
      </c>
      <c r="T2357" s="9">
        <f t="shared" si="220"/>
        <v>42157.918240740735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21"/>
        <v>logy/web</v>
      </c>
      <c r="S2358" s="9">
        <f t="shared" si="219"/>
        <v>42161.78361111111</v>
      </c>
      <c r="T2358" s="9">
        <f t="shared" si="220"/>
        <v>42191.78361111111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21"/>
        <v>logy/web</v>
      </c>
      <c r="S2359" s="9">
        <f t="shared" si="219"/>
        <v>42295.620115740734</v>
      </c>
      <c r="T2359" s="9">
        <f t="shared" si="220"/>
        <v>42325.620115740734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21"/>
        <v>logy/web</v>
      </c>
      <c r="S2360" s="9">
        <f t="shared" si="219"/>
        <v>42009.930972222224</v>
      </c>
      <c r="T2360" s="9">
        <f t="shared" si="220"/>
        <v>42066.027083333334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21"/>
        <v>logy/web</v>
      </c>
      <c r="S2361" s="9">
        <f t="shared" si="219"/>
        <v>42190.649583333332</v>
      </c>
      <c r="T2361" s="9">
        <f t="shared" si="220"/>
        <v>42250.649583333332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21"/>
        <v>logy/web</v>
      </c>
      <c r="S2362" s="9">
        <f t="shared" si="219"/>
        <v>42408.70694444445</v>
      </c>
      <c r="T2362" s="9">
        <f t="shared" si="220"/>
        <v>42438.70694444445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21"/>
        <v>logy/web</v>
      </c>
      <c r="S2363" s="9">
        <f t="shared" si="219"/>
        <v>42497.858888888892</v>
      </c>
      <c r="T2363" s="9">
        <f t="shared" si="220"/>
        <v>42521.916666666672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21"/>
        <v>logy/web</v>
      </c>
      <c r="S2364" s="9">
        <f t="shared" si="219"/>
        <v>41985.688310185185</v>
      </c>
      <c r="T2364" s="9">
        <f t="shared" si="220"/>
        <v>42015.688310185185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21"/>
        <v>logy/web</v>
      </c>
      <c r="S2365" s="9">
        <f t="shared" si="219"/>
        <v>42353.011574074073</v>
      </c>
      <c r="T2365" s="9">
        <f t="shared" si="220"/>
        <v>42398.011574074073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21"/>
        <v>logy/web</v>
      </c>
      <c r="S2366" s="9">
        <f t="shared" si="219"/>
        <v>42279.934675925921</v>
      </c>
      <c r="T2366" s="9">
        <f t="shared" si="220"/>
        <v>42334.934675925921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21"/>
        <v>logy/web</v>
      </c>
      <c r="S2367" s="9">
        <f t="shared" si="219"/>
        <v>42377.736400462964</v>
      </c>
      <c r="T2367" s="9">
        <f t="shared" si="220"/>
        <v>42417.958333333328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21"/>
        <v>logy/web</v>
      </c>
      <c r="S2368" s="9">
        <f t="shared" si="219"/>
        <v>42299.531631944439</v>
      </c>
      <c r="T2368" s="9">
        <f t="shared" si="220"/>
        <v>42329.531631944439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21"/>
        <v>logy/web</v>
      </c>
      <c r="S2369" s="9">
        <f t="shared" si="219"/>
        <v>42456.970092592594</v>
      </c>
      <c r="T2369" s="9">
        <f t="shared" si="220"/>
        <v>42516.928425925929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21"/>
        <v>logy/web</v>
      </c>
      <c r="S2370" s="9">
        <f t="shared" si="219"/>
        <v>42094.721817129626</v>
      </c>
      <c r="T2370" s="9">
        <f t="shared" si="220"/>
        <v>42139.680150462969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</f>
        <v>0</v>
      </c>
      <c r="P2371" t="e">
        <f t="shared" ref="P2371:P2434" si="223">E2371/L2371</f>
        <v>#DIV/0!</v>
      </c>
      <c r="Q2371" t="str">
        <f t="shared" ref="Q2371:Q2434" si="224">LEFT(N:N,(FIND("/",N2371))-1)</f>
        <v>technology</v>
      </c>
      <c r="R2371" t="str">
        <f t="shared" si="221"/>
        <v>logy/web</v>
      </c>
      <c r="S2371" s="9">
        <f t="shared" ref="S2371:S2434" si="225">(((J2371/60)/60)/24)+DATE(1970,2,1)</f>
        <v>42411.812627314815</v>
      </c>
      <c r="T2371" s="9">
        <f t="shared" ref="T2371:T2434" si="226">(((I2371/60)/60)/24)+DATE(1970,2,1)</f>
        <v>42441.812627314815</v>
      </c>
    </row>
    <row r="2372" spans="1:20" ht="57.6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1"/>
        <v>logy/web</v>
      </c>
      <c r="S2372" s="9">
        <f t="shared" si="225"/>
        <v>41992.18913194444</v>
      </c>
      <c r="T2372" s="9">
        <f t="shared" si="226"/>
        <v>42022.18913194444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ref="R2373:R2436" si="227">RIGHT(N:N,(FIND("/",N2373))-3)</f>
        <v>logy/web</v>
      </c>
      <c r="S2373" s="9">
        <f t="shared" si="225"/>
        <v>42181.777731481481</v>
      </c>
      <c r="T2373" s="9">
        <f t="shared" si="226"/>
        <v>42211.777731481481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7"/>
        <v>logy/web</v>
      </c>
      <c r="S2374" s="9">
        <f t="shared" si="225"/>
        <v>42119.069108796291</v>
      </c>
      <c r="T2374" s="9">
        <f t="shared" si="226"/>
        <v>42149.069108796291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7"/>
        <v>logy/web</v>
      </c>
      <c r="S2375" s="9">
        <f t="shared" si="225"/>
        <v>42246.662314814821</v>
      </c>
      <c r="T2375" s="9">
        <f t="shared" si="226"/>
        <v>42276.662314814821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7"/>
        <v>logy/web</v>
      </c>
      <c r="S2376" s="9">
        <f t="shared" si="225"/>
        <v>42048.843287037031</v>
      </c>
      <c r="T2376" s="9">
        <f t="shared" si="226"/>
        <v>42078.843287037031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7"/>
        <v>logy/web</v>
      </c>
      <c r="S2377" s="9">
        <f t="shared" si="225"/>
        <v>42623.836076388892</v>
      </c>
      <c r="T2377" s="9">
        <f t="shared" si="226"/>
        <v>42653.836076388892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7"/>
        <v>logy/web</v>
      </c>
      <c r="S2378" s="9">
        <f t="shared" si="225"/>
        <v>42349.925532407404</v>
      </c>
      <c r="T2378" s="9">
        <f t="shared" si="226"/>
        <v>42379.925532407404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7"/>
        <v>logy/web</v>
      </c>
      <c r="S2379" s="9">
        <f t="shared" si="225"/>
        <v>42700.870173611111</v>
      </c>
      <c r="T2379" s="9">
        <f t="shared" si="226"/>
        <v>42730.911840277782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7"/>
        <v>logy/web</v>
      </c>
      <c r="S2380" s="9">
        <f t="shared" si="225"/>
        <v>42244.013078703705</v>
      </c>
      <c r="T2380" s="9">
        <f t="shared" si="226"/>
        <v>42273.013078703705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7"/>
        <v>logy/web</v>
      </c>
      <c r="S2381" s="9">
        <f t="shared" si="225"/>
        <v>42268.016388888893</v>
      </c>
      <c r="T2381" s="9">
        <f t="shared" si="226"/>
        <v>42313.016388888893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7"/>
        <v>logy/web</v>
      </c>
      <c r="S2382" s="9">
        <f t="shared" si="225"/>
        <v>42279.793310185181</v>
      </c>
      <c r="T2382" s="9">
        <f t="shared" si="226"/>
        <v>42309.793310185181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7"/>
        <v>logy/web</v>
      </c>
      <c r="S2383" s="9">
        <f t="shared" si="225"/>
        <v>42105.935740740737</v>
      </c>
      <c r="T2383" s="9">
        <f t="shared" si="226"/>
        <v>42135.935740740737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7"/>
        <v>logy/web</v>
      </c>
      <c r="S2384" s="9">
        <f t="shared" si="225"/>
        <v>42226.187534722223</v>
      </c>
      <c r="T2384" s="9">
        <f t="shared" si="226"/>
        <v>42251.187534722223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7"/>
        <v>logy/web</v>
      </c>
      <c r="S2385" s="9">
        <f t="shared" si="225"/>
        <v>42058.056793981479</v>
      </c>
      <c r="T2385" s="9">
        <f t="shared" si="226"/>
        <v>42088.056793981479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7"/>
        <v>logy/web</v>
      </c>
      <c r="S2386" s="9">
        <f t="shared" si="225"/>
        <v>41958.067627314813</v>
      </c>
      <c r="T2386" s="9">
        <f t="shared" si="226"/>
        <v>41988.109293981484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7"/>
        <v>logy/web</v>
      </c>
      <c r="S2387" s="9">
        <f t="shared" si="225"/>
        <v>42222.70175925926</v>
      </c>
      <c r="T2387" s="9">
        <f t="shared" si="226"/>
        <v>42252.70175925926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7"/>
        <v>logy/web</v>
      </c>
      <c r="S2388" s="9">
        <f t="shared" si="225"/>
        <v>41985.838240740741</v>
      </c>
      <c r="T2388" s="9">
        <f t="shared" si="226"/>
        <v>42045.838240740741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7"/>
        <v>logy/web</v>
      </c>
      <c r="S2389" s="9">
        <f t="shared" si="225"/>
        <v>42559.626620370371</v>
      </c>
      <c r="T2389" s="9">
        <f t="shared" si="226"/>
        <v>42604.626620370371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7"/>
        <v>logy/web</v>
      </c>
      <c r="S2390" s="9">
        <f t="shared" si="225"/>
        <v>42020.853692129633</v>
      </c>
      <c r="T2390" s="9">
        <f t="shared" si="226"/>
        <v>42050.811805555553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7"/>
        <v>logy/web</v>
      </c>
      <c r="S2391" s="9">
        <f t="shared" si="225"/>
        <v>42210.653379629628</v>
      </c>
      <c r="T2391" s="9">
        <f t="shared" si="226"/>
        <v>42241.915972222225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7"/>
        <v>logy/web</v>
      </c>
      <c r="S2392" s="9">
        <f t="shared" si="225"/>
        <v>41999.262314814812</v>
      </c>
      <c r="T2392" s="9">
        <f t="shared" si="226"/>
        <v>42039.262314814812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7"/>
        <v>logy/web</v>
      </c>
      <c r="S2393" s="9">
        <f t="shared" si="225"/>
        <v>42095.794490740736</v>
      </c>
      <c r="T2393" s="9">
        <f t="shared" si="226"/>
        <v>42125.752824074079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7"/>
        <v>logy/web</v>
      </c>
      <c r="S2394" s="9">
        <f t="shared" si="225"/>
        <v>42307.120636574073</v>
      </c>
      <c r="T2394" s="9">
        <f t="shared" si="226"/>
        <v>42337.120636574073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7"/>
        <v>logy/web</v>
      </c>
      <c r="S2395" s="9">
        <f t="shared" si="225"/>
        <v>42225.648344907408</v>
      </c>
      <c r="T2395" s="9">
        <f t="shared" si="226"/>
        <v>42255.648344907408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7"/>
        <v>logy/web</v>
      </c>
      <c r="S2396" s="9">
        <f t="shared" si="225"/>
        <v>42062.362187499995</v>
      </c>
      <c r="T2396" s="9">
        <f t="shared" si="226"/>
        <v>42092.362187499995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7"/>
        <v>logy/web</v>
      </c>
      <c r="S2397" s="9">
        <f t="shared" si="225"/>
        <v>42748.121377314819</v>
      </c>
      <c r="T2397" s="9">
        <f t="shared" si="226"/>
        <v>42776.372916666667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7"/>
        <v>logy/web</v>
      </c>
      <c r="S2398" s="9">
        <f t="shared" si="225"/>
        <v>42293.849050925928</v>
      </c>
      <c r="T2398" s="9">
        <f t="shared" si="226"/>
        <v>42323.849050925928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7"/>
        <v>logy/web</v>
      </c>
      <c r="S2399" s="9">
        <f t="shared" si="225"/>
        <v>42007.88490740741</v>
      </c>
      <c r="T2399" s="9">
        <f t="shared" si="226"/>
        <v>42037.88490740741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7"/>
        <v>logy/web</v>
      </c>
      <c r="S2400" s="9">
        <f t="shared" si="225"/>
        <v>42188.916481481487</v>
      </c>
      <c r="T2400" s="9">
        <f t="shared" si="226"/>
        <v>42218.916481481487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7"/>
        <v>logy/web</v>
      </c>
      <c r="S2401" s="9">
        <f t="shared" si="225"/>
        <v>41987.853078703702</v>
      </c>
      <c r="T2401" s="9">
        <f t="shared" si="226"/>
        <v>42022.853078703702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7"/>
        <v>logy/web</v>
      </c>
      <c r="S2402" s="9">
        <f t="shared" si="225"/>
        <v>42475.268101851849</v>
      </c>
      <c r="T2402" s="9">
        <f t="shared" si="226"/>
        <v>42505.268101851849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7"/>
        <v>ks</v>
      </c>
      <c r="S2403" s="9">
        <f t="shared" si="225"/>
        <v>42405.822870370372</v>
      </c>
      <c r="T2403" s="9">
        <f t="shared" si="226"/>
        <v>42465.822870370372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7"/>
        <v>ks</v>
      </c>
      <c r="S2404" s="9">
        <f t="shared" si="225"/>
        <v>42138.679756944446</v>
      </c>
      <c r="T2404" s="9">
        <f t="shared" si="226"/>
        <v>42168.679756944446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7"/>
        <v>ks</v>
      </c>
      <c r="S2405" s="9">
        <f t="shared" si="225"/>
        <v>42430.882615740738</v>
      </c>
      <c r="T2405" s="9">
        <f t="shared" si="226"/>
        <v>42490.840949074074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7"/>
        <v>ks</v>
      </c>
      <c r="S2406" s="9">
        <f t="shared" si="225"/>
        <v>42373.03943287037</v>
      </c>
      <c r="T2406" s="9">
        <f t="shared" si="226"/>
        <v>42403.03943287037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7"/>
        <v>ks</v>
      </c>
      <c r="S2407" s="9">
        <f t="shared" si="225"/>
        <v>42626.585358796292</v>
      </c>
      <c r="T2407" s="9">
        <f t="shared" si="226"/>
        <v>42647.585358796292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7"/>
        <v>ks</v>
      </c>
      <c r="S2408" s="9">
        <f t="shared" si="225"/>
        <v>42014.110995370371</v>
      </c>
      <c r="T2408" s="9">
        <f t="shared" si="226"/>
        <v>42054.110995370371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7"/>
        <v>ks</v>
      </c>
      <c r="S2409" s="9">
        <f t="shared" si="225"/>
        <v>42113.575555555552</v>
      </c>
      <c r="T2409" s="9">
        <f t="shared" si="226"/>
        <v>42136.25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7"/>
        <v>ks</v>
      </c>
      <c r="S2410" s="9">
        <f t="shared" si="225"/>
        <v>41950.140706018516</v>
      </c>
      <c r="T2410" s="9">
        <f t="shared" si="226"/>
        <v>41980.182372685187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7"/>
        <v>ks</v>
      </c>
      <c r="S2411" s="9">
        <f t="shared" si="225"/>
        <v>42235.875868055555</v>
      </c>
      <c r="T2411" s="9">
        <f t="shared" si="226"/>
        <v>42265.875868055555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7"/>
        <v>ks</v>
      </c>
      <c r="S2412" s="9">
        <f t="shared" si="225"/>
        <v>42255.408275462964</v>
      </c>
      <c r="T2412" s="9">
        <f t="shared" si="226"/>
        <v>42285.408275462964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7"/>
        <v>ks</v>
      </c>
      <c r="S2413" s="9">
        <f t="shared" si="225"/>
        <v>42242.732430555552</v>
      </c>
      <c r="T2413" s="9">
        <f t="shared" si="226"/>
        <v>42272.732430555552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7"/>
        <v>ks</v>
      </c>
      <c r="S2414" s="9">
        <f t="shared" si="225"/>
        <v>42686.736956018518</v>
      </c>
      <c r="T2414" s="9">
        <f t="shared" si="226"/>
        <v>42731.778622685189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7"/>
        <v>ks</v>
      </c>
      <c r="S2415" s="9">
        <f t="shared" si="225"/>
        <v>41791.10974537037</v>
      </c>
      <c r="T2415" s="9">
        <f t="shared" si="226"/>
        <v>41821.979166666664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7"/>
        <v>ks</v>
      </c>
      <c r="S2416" s="9">
        <f t="shared" si="225"/>
        <v>42229.695138888885</v>
      </c>
      <c r="T2416" s="9">
        <f t="shared" si="226"/>
        <v>42269.165972222225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7"/>
        <v>ks</v>
      </c>
      <c r="S2417" s="9">
        <f t="shared" si="225"/>
        <v>42567.862800925926</v>
      </c>
      <c r="T2417" s="9">
        <f t="shared" si="226"/>
        <v>42597.862800925926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7"/>
        <v>ks</v>
      </c>
      <c r="S2418" s="9">
        <f t="shared" si="225"/>
        <v>42050.737766203703</v>
      </c>
      <c r="T2418" s="9">
        <f t="shared" si="226"/>
        <v>42108.625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7"/>
        <v>ks</v>
      </c>
      <c r="S2419" s="9">
        <f t="shared" si="225"/>
        <v>41862.884108796294</v>
      </c>
      <c r="T2419" s="9">
        <f t="shared" si="226"/>
        <v>41892.884108796294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7"/>
        <v>ks</v>
      </c>
      <c r="S2420" s="9">
        <f t="shared" si="225"/>
        <v>42058.856990740736</v>
      </c>
      <c r="T2420" s="9">
        <f t="shared" si="226"/>
        <v>42118.815324074079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7"/>
        <v>ks</v>
      </c>
      <c r="S2421" s="9">
        <f t="shared" si="225"/>
        <v>42024.738298611104</v>
      </c>
      <c r="T2421" s="9">
        <f t="shared" si="226"/>
        <v>42084.738298611104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7"/>
        <v>ks</v>
      </c>
      <c r="S2422" s="9">
        <f t="shared" si="225"/>
        <v>41924.028877314813</v>
      </c>
      <c r="T2422" s="9">
        <f t="shared" si="226"/>
        <v>41984.070543981477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7"/>
        <v>ks</v>
      </c>
      <c r="S2423" s="9">
        <f t="shared" si="225"/>
        <v>42057.687453703707</v>
      </c>
      <c r="T2423" s="9">
        <f t="shared" si="226"/>
        <v>42087.687453703707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7"/>
        <v>ks</v>
      </c>
      <c r="S2424" s="9">
        <f t="shared" si="225"/>
        <v>42075.724953703699</v>
      </c>
      <c r="T2424" s="9">
        <f t="shared" si="226"/>
        <v>42105.683287037042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7"/>
        <v>ks</v>
      </c>
      <c r="S2425" s="9">
        <f t="shared" si="225"/>
        <v>42005.704745370371</v>
      </c>
      <c r="T2425" s="9">
        <f t="shared" si="226"/>
        <v>42035.704745370371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7"/>
        <v>ks</v>
      </c>
      <c r="S2426" s="9">
        <f t="shared" si="225"/>
        <v>41940.892453703702</v>
      </c>
      <c r="T2426" s="9">
        <f t="shared" si="226"/>
        <v>41970.892453703702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7"/>
        <v>ks</v>
      </c>
      <c r="S2427" s="9">
        <f t="shared" si="225"/>
        <v>42533.913761574076</v>
      </c>
      <c r="T2427" s="9">
        <f t="shared" si="226"/>
        <v>42548.919444444444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7"/>
        <v>ks</v>
      </c>
      <c r="S2428" s="9">
        <f t="shared" si="225"/>
        <v>42195.170046296291</v>
      </c>
      <c r="T2428" s="9">
        <f t="shared" si="226"/>
        <v>42255.170046296291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7"/>
        <v>ks</v>
      </c>
      <c r="S2429" s="9">
        <f t="shared" si="225"/>
        <v>42443.318668981476</v>
      </c>
      <c r="T2429" s="9">
        <f t="shared" si="226"/>
        <v>42483.277002314819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7"/>
        <v>ks</v>
      </c>
      <c r="S2430" s="9">
        <f t="shared" si="225"/>
        <v>42076.784155092595</v>
      </c>
      <c r="T2430" s="9">
        <f t="shared" si="226"/>
        <v>42106.742488425924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7"/>
        <v>ks</v>
      </c>
      <c r="S2431" s="9">
        <f t="shared" si="225"/>
        <v>42765.879236111112</v>
      </c>
      <c r="T2431" s="9">
        <f t="shared" si="226"/>
        <v>42802.697222222225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7"/>
        <v>ks</v>
      </c>
      <c r="S2432" s="9">
        <f t="shared" si="225"/>
        <v>42413.130833333329</v>
      </c>
      <c r="T2432" s="9">
        <f t="shared" si="226"/>
        <v>42443.130833333329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7"/>
        <v>ks</v>
      </c>
      <c r="S2433" s="9">
        <f t="shared" si="225"/>
        <v>42520.099687499998</v>
      </c>
      <c r="T2433" s="9">
        <f t="shared" si="226"/>
        <v>42580.099687499998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7"/>
        <v>ks</v>
      </c>
      <c r="S2434" s="9">
        <f t="shared" si="225"/>
        <v>42072.218715277777</v>
      </c>
      <c r="T2434" s="9">
        <f t="shared" si="226"/>
        <v>42102.218715277777</v>
      </c>
    </row>
    <row r="2435" spans="1:20" ht="57.6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</f>
        <v>0</v>
      </c>
      <c r="P2435" t="e">
        <f t="shared" ref="P2435:P2498" si="229">E2435/L2435</f>
        <v>#DIV/0!</v>
      </c>
      <c r="Q2435" t="str">
        <f t="shared" ref="Q2435:Q2498" si="230">LEFT(N:N,(FIND("/",N2435))-1)</f>
        <v>food</v>
      </c>
      <c r="R2435" t="str">
        <f t="shared" si="227"/>
        <v>ks</v>
      </c>
      <c r="S2435" s="9">
        <f t="shared" ref="S2435:S2498" si="231">(((J2435/60)/60)/24)+DATE(1970,2,1)</f>
        <v>42428.89980324074</v>
      </c>
      <c r="T2435" s="9">
        <f t="shared" ref="T2435:T2498" si="232">(((I2435/60)/60)/24)+DATE(1970,2,1)</f>
        <v>42458.89980324074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27"/>
        <v>ks</v>
      </c>
      <c r="S2436" s="9">
        <f t="shared" si="231"/>
        <v>42211.18604166666</v>
      </c>
      <c r="T2436" s="9">
        <f t="shared" si="232"/>
        <v>42251.18604166666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ref="R2437:R2500" si="233">RIGHT(N:N,(FIND("/",N2437))-3)</f>
        <v>ks</v>
      </c>
      <c r="S2437" s="9">
        <f t="shared" si="231"/>
        <v>42283.277615740735</v>
      </c>
      <c r="T2437" s="9">
        <f t="shared" si="232"/>
        <v>42313.277615740735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3"/>
        <v>ks</v>
      </c>
      <c r="S2438" s="9">
        <f t="shared" si="231"/>
        <v>42369.615393518514</v>
      </c>
      <c r="T2438" s="9">
        <f t="shared" si="232"/>
        <v>42429.615393518514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3"/>
        <v>ks</v>
      </c>
      <c r="S2439" s="9">
        <f t="shared" si="231"/>
        <v>42062.965138888889</v>
      </c>
      <c r="T2439" s="9">
        <f t="shared" si="232"/>
        <v>42111.75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3"/>
        <v>ks</v>
      </c>
      <c r="S2440" s="9">
        <f t="shared" si="231"/>
        <v>42316.91506944444</v>
      </c>
      <c r="T2440" s="9">
        <f t="shared" si="232"/>
        <v>42376.956736111111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3"/>
        <v>ks</v>
      </c>
      <c r="S2441" s="9">
        <f t="shared" si="231"/>
        <v>42296.818622685183</v>
      </c>
      <c r="T2441" s="9">
        <f t="shared" si="232"/>
        <v>42326.818622685183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3"/>
        <v>ks</v>
      </c>
      <c r="S2442" s="9">
        <f t="shared" si="231"/>
        <v>42414.899456018517</v>
      </c>
      <c r="T2442" s="9">
        <f t="shared" si="232"/>
        <v>42444.899456018517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3"/>
        <v>ch</v>
      </c>
      <c r="S2443" s="9">
        <f t="shared" si="231"/>
        <v>42218.125625000001</v>
      </c>
      <c r="T2443" s="9">
        <f t="shared" si="232"/>
        <v>42239.207638888889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3"/>
        <v>ch</v>
      </c>
      <c r="S2444" s="9">
        <f t="shared" si="231"/>
        <v>42083.666990740734</v>
      </c>
      <c r="T2444" s="9">
        <f t="shared" si="232"/>
        <v>42113.625324074077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3"/>
        <v>ch</v>
      </c>
      <c r="S2445" s="9">
        <f t="shared" si="231"/>
        <v>41867.625254629631</v>
      </c>
      <c r="T2445" s="9">
        <f t="shared" si="232"/>
        <v>41897.625254629631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3"/>
        <v>ch</v>
      </c>
      <c r="S2446" s="9">
        <f t="shared" si="231"/>
        <v>42516.754525462966</v>
      </c>
      <c r="T2446" s="9">
        <f t="shared" si="232"/>
        <v>42546.754525462966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3"/>
        <v>ch</v>
      </c>
      <c r="S2447" s="9">
        <f t="shared" si="231"/>
        <v>42274.190057870372</v>
      </c>
      <c r="T2447" s="9">
        <f t="shared" si="232"/>
        <v>42304.190057870372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3"/>
        <v>ch</v>
      </c>
      <c r="S2448" s="9">
        <f t="shared" si="231"/>
        <v>42701.602673611109</v>
      </c>
      <c r="T2448" s="9">
        <f t="shared" si="232"/>
        <v>42731.64434027778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3"/>
        <v>ch</v>
      </c>
      <c r="S2449" s="9">
        <f t="shared" si="231"/>
        <v>42685.469826388886</v>
      </c>
      <c r="T2449" s="9">
        <f t="shared" si="232"/>
        <v>42717.166666666672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3"/>
        <v>ch</v>
      </c>
      <c r="S2450" s="9">
        <f t="shared" si="231"/>
        <v>42638.316122685181</v>
      </c>
      <c r="T2450" s="9">
        <f t="shared" si="232"/>
        <v>42644.233333333337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3"/>
        <v>ch</v>
      </c>
      <c r="S2451" s="9">
        <f t="shared" si="231"/>
        <v>41974.142534722225</v>
      </c>
      <c r="T2451" s="9">
        <f t="shared" si="232"/>
        <v>42004.184201388889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3"/>
        <v>ch</v>
      </c>
      <c r="S2452" s="9">
        <f t="shared" si="231"/>
        <v>41933.07240740741</v>
      </c>
      <c r="T2452" s="9">
        <f t="shared" si="232"/>
        <v>41971.132638888892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3"/>
        <v>ch</v>
      </c>
      <c r="S2453" s="9">
        <f t="shared" si="231"/>
        <v>42810.908449074079</v>
      </c>
      <c r="T2453" s="9">
        <f t="shared" si="232"/>
        <v>42830.908449074079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3"/>
        <v>ch</v>
      </c>
      <c r="S2454" s="9">
        <f t="shared" si="231"/>
        <v>42369.84375</v>
      </c>
      <c r="T2454" s="9">
        <f t="shared" si="232"/>
        <v>42398.958333333328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3"/>
        <v>ch</v>
      </c>
      <c r="S2455" s="9">
        <f t="shared" si="231"/>
        <v>42769.692233796297</v>
      </c>
      <c r="T2455" s="9">
        <f t="shared" si="232"/>
        <v>42799.692233796297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3"/>
        <v>ch</v>
      </c>
      <c r="S2456" s="9">
        <f t="shared" si="231"/>
        <v>42801.201481481476</v>
      </c>
      <c r="T2456" s="9">
        <f t="shared" si="232"/>
        <v>42836.201481481476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3"/>
        <v>ch</v>
      </c>
      <c r="S2457" s="9">
        <f t="shared" si="231"/>
        <v>42483.781828703708</v>
      </c>
      <c r="T2457" s="9">
        <f t="shared" si="232"/>
        <v>42511.781828703708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3"/>
        <v>ch</v>
      </c>
      <c r="S2458" s="9">
        <f t="shared" si="231"/>
        <v>42792.961099537039</v>
      </c>
      <c r="T2458" s="9">
        <f t="shared" si="232"/>
        <v>42822.961099537039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3"/>
        <v>ch</v>
      </c>
      <c r="S2459" s="9">
        <f t="shared" si="231"/>
        <v>42454.602500000001</v>
      </c>
      <c r="T2459" s="9">
        <f t="shared" si="232"/>
        <v>42484.560833333337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3"/>
        <v>ch</v>
      </c>
      <c r="S2460" s="9">
        <f t="shared" si="231"/>
        <v>42526.871736111112</v>
      </c>
      <c r="T2460" s="9">
        <f t="shared" si="232"/>
        <v>42561.791666666672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3"/>
        <v>ch</v>
      </c>
      <c r="S2461" s="9">
        <f t="shared" si="231"/>
        <v>42438.637557870374</v>
      </c>
      <c r="T2461" s="9">
        <f t="shared" si="232"/>
        <v>42483.595891203702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3"/>
        <v>ch</v>
      </c>
      <c r="S2462" s="9">
        <f t="shared" si="231"/>
        <v>42735.187118055561</v>
      </c>
      <c r="T2462" s="9">
        <f t="shared" si="232"/>
        <v>42769.178472222222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3"/>
        <v>ock</v>
      </c>
      <c r="S2463" s="9">
        <f t="shared" si="231"/>
        <v>40815.012696759259</v>
      </c>
      <c r="T2463" s="9">
        <f t="shared" si="232"/>
        <v>40848.125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3"/>
        <v>ock</v>
      </c>
      <c r="S2464" s="9">
        <f t="shared" si="231"/>
        <v>41120.186296296299</v>
      </c>
      <c r="T2464" s="9">
        <f t="shared" si="232"/>
        <v>41140.186296296299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3"/>
        <v>ock</v>
      </c>
      <c r="S2465" s="9">
        <f t="shared" si="231"/>
        <v>41372.111400462964</v>
      </c>
      <c r="T2465" s="9">
        <f t="shared" si="232"/>
        <v>41411.791666666664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3"/>
        <v>ock</v>
      </c>
      <c r="S2466" s="9">
        <f t="shared" si="231"/>
        <v>42279.90042824074</v>
      </c>
      <c r="T2466" s="9">
        <f t="shared" si="232"/>
        <v>42308.811805555553</v>
      </c>
    </row>
    <row r="2467" spans="1:20" ht="43.2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3"/>
        <v>ock</v>
      </c>
      <c r="S2467" s="9">
        <f t="shared" si="231"/>
        <v>41176.719305555554</v>
      </c>
      <c r="T2467" s="9">
        <f t="shared" si="232"/>
        <v>41206.719305555554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3"/>
        <v>ock</v>
      </c>
      <c r="S2468" s="9">
        <f t="shared" si="231"/>
        <v>41404.102465277778</v>
      </c>
      <c r="T2468" s="9">
        <f t="shared" si="232"/>
        <v>41434.102465277778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3"/>
        <v>ock</v>
      </c>
      <c r="S2469" s="9">
        <f t="shared" si="231"/>
        <v>41056.874201388891</v>
      </c>
      <c r="T2469" s="9">
        <f t="shared" si="232"/>
        <v>41070.708333333336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3"/>
        <v>ock</v>
      </c>
      <c r="S2470" s="9">
        <f t="shared" si="231"/>
        <v>41205.154178240737</v>
      </c>
      <c r="T2470" s="9">
        <f t="shared" si="232"/>
        <v>41241.208333333336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3"/>
        <v>ock</v>
      </c>
      <c r="S2471" s="9">
        <f t="shared" si="231"/>
        <v>40588.429733796293</v>
      </c>
      <c r="T2471" s="9">
        <f t="shared" si="232"/>
        <v>40613.429733796293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3"/>
        <v>ock</v>
      </c>
      <c r="S2472" s="9">
        <f t="shared" si="231"/>
        <v>41054.07471064815</v>
      </c>
      <c r="T2472" s="9">
        <f t="shared" si="232"/>
        <v>41084.07471064815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3"/>
        <v>ock</v>
      </c>
      <c r="S2473" s="9">
        <f t="shared" si="231"/>
        <v>40924.992962962962</v>
      </c>
      <c r="T2473" s="9">
        <f t="shared" si="232"/>
        <v>40964.992962962962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3"/>
        <v>ock</v>
      </c>
      <c r="S2474" s="9">
        <f t="shared" si="231"/>
        <v>40385.11550925926</v>
      </c>
      <c r="T2474" s="9">
        <f t="shared" si="232"/>
        <v>40456.043749999997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3"/>
        <v>ock</v>
      </c>
      <c r="S2475" s="9">
        <f t="shared" si="231"/>
        <v>41224.748483796298</v>
      </c>
      <c r="T2475" s="9">
        <f t="shared" si="232"/>
        <v>41254.790150462963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3"/>
        <v>ock</v>
      </c>
      <c r="S2476" s="9">
        <f t="shared" si="231"/>
        <v>40448.011296296296</v>
      </c>
      <c r="T2476" s="9">
        <f t="shared" si="232"/>
        <v>40493.011296296296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3"/>
        <v>ock</v>
      </c>
      <c r="S2477" s="9">
        <f t="shared" si="231"/>
        <v>40341.287673611114</v>
      </c>
      <c r="T2477" s="9">
        <f t="shared" si="232"/>
        <v>40400.916666666664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3"/>
        <v>ock</v>
      </c>
      <c r="S2478" s="9">
        <f t="shared" si="231"/>
        <v>41944.328356481477</v>
      </c>
      <c r="T2478" s="9">
        <f t="shared" si="232"/>
        <v>41977.370023148149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3"/>
        <v>ock</v>
      </c>
      <c r="S2479" s="9">
        <f t="shared" si="231"/>
        <v>41119.691493055558</v>
      </c>
      <c r="T2479" s="9">
        <f t="shared" si="232"/>
        <v>41164.691493055558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3"/>
        <v>ock</v>
      </c>
      <c r="S2480" s="9">
        <f t="shared" si="231"/>
        <v>41288.950381944444</v>
      </c>
      <c r="T2480" s="9">
        <f t="shared" si="232"/>
        <v>41318.950381944444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3"/>
        <v>ock</v>
      </c>
      <c r="S2481" s="9">
        <f t="shared" si="231"/>
        <v>41138.726782407408</v>
      </c>
      <c r="T2481" s="9">
        <f t="shared" si="232"/>
        <v>41149.083333333336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3"/>
        <v>ock</v>
      </c>
      <c r="S2482" s="9">
        <f t="shared" si="231"/>
        <v>42258.936157407406</v>
      </c>
      <c r="T2482" s="9">
        <f t="shared" si="232"/>
        <v>42318.936157407406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3"/>
        <v>ock</v>
      </c>
      <c r="S2483" s="9">
        <f t="shared" si="231"/>
        <v>41030.645925925928</v>
      </c>
      <c r="T2483" s="9">
        <f t="shared" si="232"/>
        <v>41060.645925925928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3"/>
        <v>ock</v>
      </c>
      <c r="S2484" s="9">
        <f t="shared" si="231"/>
        <v>40742.782210648147</v>
      </c>
      <c r="T2484" s="9">
        <f t="shared" si="232"/>
        <v>40787.782210648147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3"/>
        <v>ock</v>
      </c>
      <c r="S2485" s="9">
        <f t="shared" si="231"/>
        <v>41001.750034722223</v>
      </c>
      <c r="T2485" s="9">
        <f t="shared" si="232"/>
        <v>41061.708368055559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3"/>
        <v>ock</v>
      </c>
      <c r="S2486" s="9">
        <f t="shared" si="231"/>
        <v>40802.916701388887</v>
      </c>
      <c r="T2486" s="9">
        <f t="shared" si="232"/>
        <v>40832.916701388887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3"/>
        <v>ock</v>
      </c>
      <c r="S2487" s="9">
        <f t="shared" si="231"/>
        <v>40824.998599537037</v>
      </c>
      <c r="T2487" s="9">
        <f t="shared" si="232"/>
        <v>40859.998599537037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3"/>
        <v>ock</v>
      </c>
      <c r="S2488" s="9">
        <f t="shared" si="231"/>
        <v>41022.708055555559</v>
      </c>
      <c r="T2488" s="9">
        <f t="shared" si="232"/>
        <v>41052.708055555559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3"/>
        <v>ock</v>
      </c>
      <c r="S2489" s="9">
        <f t="shared" si="231"/>
        <v>41057.083298611113</v>
      </c>
      <c r="T2489" s="9">
        <f t="shared" si="232"/>
        <v>41087.083298611113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3"/>
        <v>ock</v>
      </c>
      <c r="S2490" s="9">
        <f t="shared" si="231"/>
        <v>40864.633194444446</v>
      </c>
      <c r="T2490" s="9">
        <f t="shared" si="232"/>
        <v>40894.674861111111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3"/>
        <v>ock</v>
      </c>
      <c r="S2491" s="9">
        <f t="shared" si="231"/>
        <v>41404.690266203703</v>
      </c>
      <c r="T2491" s="9">
        <f t="shared" si="232"/>
        <v>41434.690266203703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3"/>
        <v>ock</v>
      </c>
      <c r="S2492" s="9">
        <f t="shared" si="231"/>
        <v>41054.227731481478</v>
      </c>
      <c r="T2492" s="9">
        <f t="shared" si="232"/>
        <v>41114.227731481478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3"/>
        <v>ock</v>
      </c>
      <c r="S2493" s="9">
        <f t="shared" si="231"/>
        <v>40573.839282407411</v>
      </c>
      <c r="T2493" s="9">
        <f t="shared" si="232"/>
        <v>40590.07708333333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3"/>
        <v>ock</v>
      </c>
      <c r="S2494" s="9">
        <f t="shared" si="231"/>
        <v>41055.985972222225</v>
      </c>
      <c r="T2494" s="9">
        <f t="shared" si="232"/>
        <v>41107.415972222225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3"/>
        <v>ock</v>
      </c>
      <c r="S2495" s="9">
        <f t="shared" si="231"/>
        <v>41379.168287037035</v>
      </c>
      <c r="T2495" s="9">
        <f t="shared" si="232"/>
        <v>41424.168287037035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3"/>
        <v>ock</v>
      </c>
      <c r="S2496" s="9">
        <f t="shared" si="231"/>
        <v>41053.645185185182</v>
      </c>
      <c r="T2496" s="9">
        <f t="shared" si="232"/>
        <v>41083.645185185182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3"/>
        <v>ock</v>
      </c>
      <c r="S2497" s="9">
        <f t="shared" si="231"/>
        <v>41067.946469907409</v>
      </c>
      <c r="T2497" s="9">
        <f t="shared" si="232"/>
        <v>41097.946469907409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3"/>
        <v>ock</v>
      </c>
      <c r="S2498" s="9">
        <f t="shared" si="231"/>
        <v>41358.996435185189</v>
      </c>
      <c r="T2498" s="9">
        <f t="shared" si="232"/>
        <v>41393.954768518517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</f>
        <v>1.127715</v>
      </c>
      <c r="P2499">
        <f t="shared" ref="P2499:P2562" si="235">E2499/L2499</f>
        <v>80.551071428571419</v>
      </c>
      <c r="Q2499" t="str">
        <f t="shared" ref="Q2499:Q2562" si="236">LEFT(N:N,(FIND("/",N2499))-1)</f>
        <v>music</v>
      </c>
      <c r="R2499" t="str">
        <f t="shared" si="233"/>
        <v>ock</v>
      </c>
      <c r="S2499" s="9">
        <f t="shared" ref="S2499:S2562" si="237">(((J2499/60)/60)/24)+DATE(1970,2,1)</f>
        <v>40761.878912037035</v>
      </c>
      <c r="T2499" s="9">
        <f t="shared" ref="T2499:T2562" si="238">(((I2499/60)/60)/24)+DATE(1970,2,1)</f>
        <v>40791.878912037035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3"/>
        <v>ock</v>
      </c>
      <c r="S2500" s="9">
        <f t="shared" si="237"/>
        <v>42048.967442129629</v>
      </c>
      <c r="T2500" s="9">
        <f t="shared" si="238"/>
        <v>42062.967442129629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ref="R2501:R2564" si="239">RIGHT(N:N,(FIND("/",N2501))-3)</f>
        <v>ock</v>
      </c>
      <c r="S2501" s="9">
        <f t="shared" si="237"/>
        <v>41257.648576388885</v>
      </c>
      <c r="T2501" s="9">
        <f t="shared" si="238"/>
        <v>41305.75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9"/>
        <v>ock</v>
      </c>
      <c r="S2502" s="9">
        <f t="shared" si="237"/>
        <v>41084.772858796299</v>
      </c>
      <c r="T2502" s="9">
        <f t="shared" si="238"/>
        <v>41114.772858796299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9"/>
        <v>ts</v>
      </c>
      <c r="S2503" s="9">
        <f t="shared" si="237"/>
        <v>42275.776666666665</v>
      </c>
      <c r="T2503" s="9">
        <f t="shared" si="238"/>
        <v>42305.776666666665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9"/>
        <v>ts</v>
      </c>
      <c r="S2504" s="9">
        <f t="shared" si="237"/>
        <v>41889.825439814813</v>
      </c>
      <c r="T2504" s="9">
        <f t="shared" si="238"/>
        <v>41934.825439814813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9"/>
        <v>ts</v>
      </c>
      <c r="S2505" s="9">
        <f t="shared" si="237"/>
        <v>42529.899398148147</v>
      </c>
      <c r="T2505" s="9">
        <f t="shared" si="238"/>
        <v>42559.879166666666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9"/>
        <v>ts</v>
      </c>
      <c r="S2506" s="9">
        <f t="shared" si="237"/>
        <v>41959.015439814815</v>
      </c>
      <c r="T2506" s="9">
        <f t="shared" si="238"/>
        <v>41989.057106481487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9"/>
        <v>ts</v>
      </c>
      <c r="S2507" s="9">
        <f t="shared" si="237"/>
        <v>42078.05574074074</v>
      </c>
      <c r="T2507" s="9">
        <f t="shared" si="238"/>
        <v>42108.014074074075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9"/>
        <v>ts</v>
      </c>
      <c r="S2508" s="9">
        <f t="shared" si="237"/>
        <v>42289.297094907408</v>
      </c>
      <c r="T2508" s="9">
        <f t="shared" si="238"/>
        <v>42311.875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9"/>
        <v>ts</v>
      </c>
      <c r="S2509" s="9">
        <f t="shared" si="237"/>
        <v>42136.072962962964</v>
      </c>
      <c r="T2509" s="9">
        <f t="shared" si="238"/>
        <v>42166.072962962964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9"/>
        <v>ts</v>
      </c>
      <c r="S2510" s="9">
        <f t="shared" si="237"/>
        <v>41866.951782407406</v>
      </c>
      <c r="T2510" s="9">
        <f t="shared" si="238"/>
        <v>41896.951782407406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9"/>
        <v>ts</v>
      </c>
      <c r="S2511" s="9">
        <f t="shared" si="237"/>
        <v>42089.809594907405</v>
      </c>
      <c r="T2511" s="9">
        <f t="shared" si="238"/>
        <v>42145.767928240741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9"/>
        <v>ts</v>
      </c>
      <c r="S2512" s="9">
        <f t="shared" si="237"/>
        <v>42109.997361111105</v>
      </c>
      <c r="T2512" s="9">
        <f t="shared" si="238"/>
        <v>42169.997361111105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9"/>
        <v>ts</v>
      </c>
      <c r="S2513" s="9">
        <f t="shared" si="237"/>
        <v>42402.446909722217</v>
      </c>
      <c r="T2513" s="9">
        <f t="shared" si="238"/>
        <v>42432.446909722217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9"/>
        <v>ts</v>
      </c>
      <c r="S2514" s="9">
        <f t="shared" si="237"/>
        <v>42002.876863425925</v>
      </c>
      <c r="T2514" s="9">
        <f t="shared" si="238"/>
        <v>42017.876863425925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9"/>
        <v>ts</v>
      </c>
      <c r="S2515" s="9">
        <f t="shared" si="237"/>
        <v>42763.00681712963</v>
      </c>
      <c r="T2515" s="9">
        <f t="shared" si="238"/>
        <v>42823.00681712963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9"/>
        <v>ts</v>
      </c>
      <c r="S2516" s="9">
        <f t="shared" si="237"/>
        <v>41885.389780092592</v>
      </c>
      <c r="T2516" s="9">
        <f t="shared" si="238"/>
        <v>41902.389780092592</v>
      </c>
    </row>
    <row r="2517" spans="1:20" ht="57.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9"/>
        <v>ts</v>
      </c>
      <c r="S2517" s="9">
        <f t="shared" si="237"/>
        <v>42058.839733796296</v>
      </c>
      <c r="T2517" s="9">
        <f t="shared" si="238"/>
        <v>42088.839733796296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9"/>
        <v>ts</v>
      </c>
      <c r="S2518" s="9">
        <f t="shared" si="237"/>
        <v>41973.653379629628</v>
      </c>
      <c r="T2518" s="9">
        <f t="shared" si="238"/>
        <v>42003.6950462963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9"/>
        <v>ts</v>
      </c>
      <c r="S2519" s="9">
        <f t="shared" si="237"/>
        <v>42083.802430555559</v>
      </c>
      <c r="T2519" s="9">
        <f t="shared" si="238"/>
        <v>42113.760763888888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9"/>
        <v>ts</v>
      </c>
      <c r="S2520" s="9">
        <f t="shared" si="237"/>
        <v>41957.680879629632</v>
      </c>
      <c r="T2520" s="9">
        <f t="shared" si="238"/>
        <v>41987.722546296296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9"/>
        <v>ts</v>
      </c>
      <c r="S2521" s="9">
        <f t="shared" si="237"/>
        <v>41840.155138888891</v>
      </c>
      <c r="T2521" s="9">
        <f t="shared" si="238"/>
        <v>41870.155138888891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9"/>
        <v>ts</v>
      </c>
      <c r="S2522" s="9">
        <f t="shared" si="237"/>
        <v>42643.600520833337</v>
      </c>
      <c r="T2522" s="9">
        <f t="shared" si="238"/>
        <v>42689.806249999994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9"/>
        <v>sic</v>
      </c>
      <c r="S2523" s="9">
        <f t="shared" si="237"/>
        <v>42300.967835648145</v>
      </c>
      <c r="T2523" s="9">
        <f t="shared" si="238"/>
        <v>42321.967835648145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9"/>
        <v>sic</v>
      </c>
      <c r="S2524" s="9">
        <f t="shared" si="237"/>
        <v>42491.573611111111</v>
      </c>
      <c r="T2524" s="9">
        <f t="shared" si="238"/>
        <v>42513.619444444441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9"/>
        <v>sic</v>
      </c>
      <c r="S2525" s="9">
        <f t="shared" si="237"/>
        <v>41961.975601851853</v>
      </c>
      <c r="T2525" s="9">
        <f t="shared" si="238"/>
        <v>41992.017268518524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9"/>
        <v>sic</v>
      </c>
      <c r="S2526" s="9">
        <f t="shared" si="237"/>
        <v>41992.807372685187</v>
      </c>
      <c r="T2526" s="9">
        <f t="shared" si="238"/>
        <v>42025.1875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9"/>
        <v>sic</v>
      </c>
      <c r="S2527" s="9">
        <f t="shared" si="237"/>
        <v>41089.844571759262</v>
      </c>
      <c r="T2527" s="9">
        <f t="shared" si="238"/>
        <v>41119.844571759262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9"/>
        <v>sic</v>
      </c>
      <c r="S2528" s="9">
        <f t="shared" si="237"/>
        <v>41984.091134259259</v>
      </c>
      <c r="T2528" s="9">
        <f t="shared" si="238"/>
        <v>42012.207638888889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9"/>
        <v>sic</v>
      </c>
      <c r="S2529" s="9">
        <f t="shared" si="237"/>
        <v>41577.75105324074</v>
      </c>
      <c r="T2529" s="9">
        <f t="shared" si="238"/>
        <v>41596.165972222225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9"/>
        <v>sic</v>
      </c>
      <c r="S2530" s="9">
        <f t="shared" si="237"/>
        <v>42248.834525462968</v>
      </c>
      <c r="T2530" s="9">
        <f t="shared" si="238"/>
        <v>42267.458333333328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9"/>
        <v>sic</v>
      </c>
      <c r="S2531" s="9">
        <f t="shared" si="237"/>
        <v>40979.080729166664</v>
      </c>
      <c r="T2531" s="9">
        <f t="shared" si="238"/>
        <v>41024.0390625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9"/>
        <v>sic</v>
      </c>
      <c r="S2532" s="9">
        <f t="shared" si="237"/>
        <v>42112.864641203705</v>
      </c>
      <c r="T2532" s="9">
        <f t="shared" si="238"/>
        <v>42145.201388888891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9"/>
        <v>sic</v>
      </c>
      <c r="S2533" s="9">
        <f t="shared" si="237"/>
        <v>42239.680023148147</v>
      </c>
      <c r="T2533" s="9">
        <f t="shared" si="238"/>
        <v>42262.165972222225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9"/>
        <v>sic</v>
      </c>
      <c r="S2534" s="9">
        <f t="shared" si="237"/>
        <v>41138.849143518521</v>
      </c>
      <c r="T2534" s="9">
        <f t="shared" si="238"/>
        <v>41168.849143518521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9"/>
        <v>sic</v>
      </c>
      <c r="S2535" s="9">
        <f t="shared" si="237"/>
        <v>41335.751284722224</v>
      </c>
      <c r="T2535" s="9">
        <f t="shared" si="238"/>
        <v>41365.750787037039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9"/>
        <v>sic</v>
      </c>
      <c r="S2536" s="9">
        <f t="shared" si="237"/>
        <v>40158.700370370374</v>
      </c>
      <c r="T2536" s="9">
        <f t="shared" si="238"/>
        <v>40210.25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9"/>
        <v>sic</v>
      </c>
      <c r="S2537" s="9">
        <f t="shared" si="237"/>
        <v>41974.791030092594</v>
      </c>
      <c r="T2537" s="9">
        <f t="shared" si="238"/>
        <v>42005.832696759258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9"/>
        <v>sic</v>
      </c>
      <c r="S2538" s="9">
        <f t="shared" si="237"/>
        <v>41495.106087962966</v>
      </c>
      <c r="T2538" s="9">
        <f t="shared" si="238"/>
        <v>41516.106087962966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9"/>
        <v>sic</v>
      </c>
      <c r="S2539" s="9">
        <f t="shared" si="237"/>
        <v>40727.648784722223</v>
      </c>
      <c r="T2539" s="9">
        <f t="shared" si="238"/>
        <v>40787.648784722223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9"/>
        <v>sic</v>
      </c>
      <c r="S2540" s="9">
        <f t="shared" si="237"/>
        <v>41329.509965277779</v>
      </c>
      <c r="T2540" s="9">
        <f t="shared" si="238"/>
        <v>41360.207638888889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9"/>
        <v>sic</v>
      </c>
      <c r="S2541" s="9">
        <f t="shared" si="237"/>
        <v>42008.902222222227</v>
      </c>
      <c r="T2541" s="9">
        <f t="shared" si="238"/>
        <v>42068.902222222227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9"/>
        <v>sic</v>
      </c>
      <c r="S2542" s="9">
        <f t="shared" si="237"/>
        <v>40816.675011574072</v>
      </c>
      <c r="T2542" s="9">
        <f t="shared" si="238"/>
        <v>40876.675011574072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9"/>
        <v>sic</v>
      </c>
      <c r="S2543" s="9">
        <f t="shared" si="237"/>
        <v>41514.449282407404</v>
      </c>
      <c r="T2543" s="9">
        <f t="shared" si="238"/>
        <v>41574.449282407404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9"/>
        <v>sic</v>
      </c>
      <c r="S2544" s="9">
        <f t="shared" si="237"/>
        <v>41540.426585648151</v>
      </c>
      <c r="T2544" s="9">
        <f t="shared" si="238"/>
        <v>41579.165972222225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9"/>
        <v>sic</v>
      </c>
      <c r="S2545" s="9">
        <f t="shared" si="237"/>
        <v>40545.107615740737</v>
      </c>
      <c r="T2545" s="9">
        <f t="shared" si="238"/>
        <v>40576.125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9"/>
        <v>sic</v>
      </c>
      <c r="S2546" s="9">
        <f t="shared" si="237"/>
        <v>41099.520474537036</v>
      </c>
      <c r="T2546" s="9">
        <f t="shared" si="238"/>
        <v>41129.520474537036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9"/>
        <v>sic</v>
      </c>
      <c r="S2547" s="9">
        <f t="shared" si="237"/>
        <v>42058.13817129629</v>
      </c>
      <c r="T2547" s="9">
        <f t="shared" si="238"/>
        <v>42093.020833333328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9"/>
        <v>sic</v>
      </c>
      <c r="S2548" s="9">
        <f t="shared" si="237"/>
        <v>41555.858553240738</v>
      </c>
      <c r="T2548" s="9">
        <f t="shared" si="238"/>
        <v>41583.208333333336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9"/>
        <v>sic</v>
      </c>
      <c r="S2549" s="9">
        <f t="shared" si="237"/>
        <v>41004.773182870369</v>
      </c>
      <c r="T2549" s="9">
        <f t="shared" si="238"/>
        <v>41034.731516203705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9"/>
        <v>sic</v>
      </c>
      <c r="S2550" s="9">
        <f t="shared" si="237"/>
        <v>42649.625428240746</v>
      </c>
      <c r="T2550" s="9">
        <f t="shared" si="238"/>
        <v>42674.185416666667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9"/>
        <v>sic</v>
      </c>
      <c r="S2551" s="9">
        <f t="shared" si="237"/>
        <v>41421.757754629631</v>
      </c>
      <c r="T2551" s="9">
        <f t="shared" si="238"/>
        <v>41456.708333333336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9"/>
        <v>sic</v>
      </c>
      <c r="S2552" s="9">
        <f t="shared" si="237"/>
        <v>42259.634328703702</v>
      </c>
      <c r="T2552" s="9">
        <f t="shared" si="238"/>
        <v>42316.165972222225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9"/>
        <v>sic</v>
      </c>
      <c r="S2553" s="9">
        <f t="shared" si="237"/>
        <v>40992.252141203702</v>
      </c>
      <c r="T2553" s="9">
        <f t="shared" si="238"/>
        <v>41020.866666666669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9"/>
        <v>sic</v>
      </c>
      <c r="S2554" s="9">
        <f t="shared" si="237"/>
        <v>42800.809965277775</v>
      </c>
      <c r="T2554" s="9">
        <f t="shared" si="238"/>
        <v>42830.809965277775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9"/>
        <v>sic</v>
      </c>
      <c r="S2555" s="9">
        <f t="shared" si="237"/>
        <v>41144.199155092596</v>
      </c>
      <c r="T2555" s="9">
        <f t="shared" si="238"/>
        <v>41204.199155092596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9"/>
        <v>sic</v>
      </c>
      <c r="S2556" s="9">
        <f t="shared" si="237"/>
        <v>42156.078275462962</v>
      </c>
      <c r="T2556" s="9">
        <f t="shared" si="238"/>
        <v>42187.165972222225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9"/>
        <v>sic</v>
      </c>
      <c r="S2557" s="9">
        <f t="shared" si="237"/>
        <v>41057.655011574076</v>
      </c>
      <c r="T2557" s="9">
        <f t="shared" si="238"/>
        <v>41088.655011574076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9"/>
        <v>sic</v>
      </c>
      <c r="S2558" s="9">
        <f t="shared" si="237"/>
        <v>41253.991400462961</v>
      </c>
      <c r="T2558" s="9">
        <f t="shared" si="238"/>
        <v>41298.991400462961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9"/>
        <v>sic</v>
      </c>
      <c r="S2559" s="9">
        <f t="shared" si="237"/>
        <v>41775.745208333334</v>
      </c>
      <c r="T2559" s="9">
        <f t="shared" si="238"/>
        <v>41805.745208333334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9"/>
        <v>sic</v>
      </c>
      <c r="S2560" s="9">
        <f t="shared" si="237"/>
        <v>42124.860023148154</v>
      </c>
      <c r="T2560" s="9">
        <f t="shared" si="238"/>
        <v>42156.582638888889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9"/>
        <v>sic</v>
      </c>
      <c r="S2561" s="9">
        <f t="shared" si="237"/>
        <v>40860.873657407406</v>
      </c>
      <c r="T2561" s="9">
        <f t="shared" si="238"/>
        <v>40893.817361111112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9"/>
        <v>sic</v>
      </c>
      <c r="S2562" s="9">
        <f t="shared" si="237"/>
        <v>42070.951087962967</v>
      </c>
      <c r="T2562" s="9">
        <f t="shared" si="238"/>
        <v>42100.951087962967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</f>
        <v>0</v>
      </c>
      <c r="P2563" t="e">
        <f t="shared" ref="P2563:P2626" si="241">E2563/L2563</f>
        <v>#DIV/0!</v>
      </c>
      <c r="Q2563" t="str">
        <f t="shared" ref="Q2563:Q2626" si="242">LEFT(N:N,(FIND("/",N2563))-1)</f>
        <v>food</v>
      </c>
      <c r="R2563" t="str">
        <f t="shared" si="239"/>
        <v>ks</v>
      </c>
      <c r="S2563" s="9">
        <f t="shared" ref="S2563:S2626" si="243">(((J2563/60)/60)/24)+DATE(1970,2,1)</f>
        <v>42291.528807870374</v>
      </c>
      <c r="T2563" s="9">
        <f t="shared" ref="T2563:T2626" si="244">(((I2563/60)/60)/24)+DATE(1970,2,1)</f>
        <v>42321.528807870374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39"/>
        <v>ks</v>
      </c>
      <c r="S2564" s="9">
        <f t="shared" si="243"/>
        <v>42625.524756944447</v>
      </c>
      <c r="T2564" s="9">
        <f t="shared" si="244"/>
        <v>42685.524756944447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ref="R2565:R2628" si="245">RIGHT(N:N,(FIND("/",N2565))-3)</f>
        <v>ks</v>
      </c>
      <c r="S2565" s="9">
        <f t="shared" si="243"/>
        <v>42186.139479166668</v>
      </c>
      <c r="T2565" s="9">
        <f t="shared" si="244"/>
        <v>42246.139479166668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5"/>
        <v>ks</v>
      </c>
      <c r="S2566" s="9">
        <f t="shared" si="243"/>
        <v>41853.040497685186</v>
      </c>
      <c r="T2566" s="9">
        <f t="shared" si="244"/>
        <v>41883.040497685186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5"/>
        <v>ks</v>
      </c>
      <c r="S2567" s="9">
        <f t="shared" si="243"/>
        <v>42471.650335648148</v>
      </c>
      <c r="T2567" s="9">
        <f t="shared" si="244"/>
        <v>42530.868055555555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5"/>
        <v>ks</v>
      </c>
      <c r="S2568" s="9">
        <f t="shared" si="243"/>
        <v>41873.980879629627</v>
      </c>
      <c r="T2568" s="9">
        <f t="shared" si="244"/>
        <v>41903.980879629627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5"/>
        <v>ks</v>
      </c>
      <c r="S2569" s="9">
        <f t="shared" si="243"/>
        <v>42118.878912037035</v>
      </c>
      <c r="T2569" s="9">
        <f t="shared" si="244"/>
        <v>42148.878912037035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5"/>
        <v>ks</v>
      </c>
      <c r="S2570" s="9">
        <f t="shared" si="243"/>
        <v>42615.666597222225</v>
      </c>
      <c r="T2570" s="9">
        <f t="shared" si="244"/>
        <v>42645.666597222225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5"/>
        <v>ks</v>
      </c>
      <c r="S2571" s="9">
        <f t="shared" si="243"/>
        <v>42265.105462962965</v>
      </c>
      <c r="T2571" s="9">
        <f t="shared" si="244"/>
        <v>42295.105462962965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5"/>
        <v>ks</v>
      </c>
      <c r="S2572" s="9">
        <f t="shared" si="243"/>
        <v>42775.903182870374</v>
      </c>
      <c r="T2572" s="9">
        <f t="shared" si="244"/>
        <v>42805.903182870374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5"/>
        <v>ks</v>
      </c>
      <c r="S2573" s="9">
        <f t="shared" si="243"/>
        <v>42480.341678240744</v>
      </c>
      <c r="T2573" s="9">
        <f t="shared" si="244"/>
        <v>42540.341678240744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5"/>
        <v>ks</v>
      </c>
      <c r="S2574" s="9">
        <f t="shared" si="243"/>
        <v>42108.119409722218</v>
      </c>
      <c r="T2574" s="9">
        <f t="shared" si="244"/>
        <v>42138.119409722218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5"/>
        <v>ks</v>
      </c>
      <c r="S2575" s="9">
        <f t="shared" si="243"/>
        <v>41860.592002314814</v>
      </c>
      <c r="T2575" s="9">
        <f t="shared" si="244"/>
        <v>41905.592002314814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5"/>
        <v>ks</v>
      </c>
      <c r="S2576" s="9">
        <f t="shared" si="243"/>
        <v>42518.825752314813</v>
      </c>
      <c r="T2576" s="9">
        <f t="shared" si="244"/>
        <v>42539.825752314813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5"/>
        <v>ks</v>
      </c>
      <c r="S2577" s="9">
        <f t="shared" si="243"/>
        <v>42017.108726851846</v>
      </c>
      <c r="T2577" s="9">
        <f t="shared" si="244"/>
        <v>42047.108726851846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5"/>
        <v>ks</v>
      </c>
      <c r="S2578" s="9">
        <f t="shared" si="243"/>
        <v>42091.00980324074</v>
      </c>
      <c r="T2578" s="9">
        <f t="shared" si="244"/>
        <v>42135.968136574069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5"/>
        <v>ks</v>
      </c>
      <c r="S2579" s="9">
        <f t="shared" si="243"/>
        <v>41861.820567129631</v>
      </c>
      <c r="T2579" s="9">
        <f t="shared" si="244"/>
        <v>41886.820567129631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5"/>
        <v>ks</v>
      </c>
      <c r="S2580" s="9">
        <f t="shared" si="243"/>
        <v>42269.022905092599</v>
      </c>
      <c r="T2580" s="9">
        <f t="shared" si="244"/>
        <v>42317.708333333328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5"/>
        <v>ks</v>
      </c>
      <c r="S2581" s="9">
        <f t="shared" si="243"/>
        <v>41868.829895833333</v>
      </c>
      <c r="T2581" s="9">
        <f t="shared" si="244"/>
        <v>41928.829895833333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5"/>
        <v>ks</v>
      </c>
      <c r="S2582" s="9">
        <f t="shared" si="243"/>
        <v>42141.326423611114</v>
      </c>
      <c r="T2582" s="9">
        <f t="shared" si="244"/>
        <v>42171.125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5"/>
        <v>ks</v>
      </c>
      <c r="S2583" s="9">
        <f t="shared" si="243"/>
        <v>42325.628449074073</v>
      </c>
      <c r="T2583" s="9">
        <f t="shared" si="244"/>
        <v>42355.670115740737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5"/>
        <v>ks</v>
      </c>
      <c r="S2584" s="9">
        <f t="shared" si="243"/>
        <v>42673.988819444443</v>
      </c>
      <c r="T2584" s="9">
        <f t="shared" si="244"/>
        <v>42703.988819444443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5"/>
        <v>ks</v>
      </c>
      <c r="S2585" s="9">
        <f t="shared" si="243"/>
        <v>42050.76944444445</v>
      </c>
      <c r="T2585" s="9">
        <f t="shared" si="244"/>
        <v>42110.727777777778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5"/>
        <v>ks</v>
      </c>
      <c r="S2586" s="9">
        <f t="shared" si="243"/>
        <v>42171.173252314817</v>
      </c>
      <c r="T2586" s="9">
        <f t="shared" si="244"/>
        <v>42201.173252314817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5"/>
        <v>ks</v>
      </c>
      <c r="S2587" s="9">
        <f t="shared" si="243"/>
        <v>41826.963333333333</v>
      </c>
      <c r="T2587" s="9">
        <f t="shared" si="244"/>
        <v>41856.963333333333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5"/>
        <v>ks</v>
      </c>
      <c r="S2588" s="9">
        <f t="shared" si="243"/>
        <v>42364.330277777779</v>
      </c>
      <c r="T2588" s="9">
        <f t="shared" si="244"/>
        <v>42394.330277777779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5"/>
        <v>ks</v>
      </c>
      <c r="S2589" s="9">
        <f t="shared" si="243"/>
        <v>42369.675381944442</v>
      </c>
      <c r="T2589" s="9">
        <f t="shared" si="244"/>
        <v>42399.675381944442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5"/>
        <v>ks</v>
      </c>
      <c r="S2590" s="9">
        <f t="shared" si="243"/>
        <v>42073.676226851851</v>
      </c>
      <c r="T2590" s="9">
        <f t="shared" si="244"/>
        <v>42125.551388888889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5"/>
        <v>ks</v>
      </c>
      <c r="S2591" s="9">
        <f t="shared" si="243"/>
        <v>42453.536192129628</v>
      </c>
      <c r="T2591" s="9">
        <f t="shared" si="244"/>
        <v>42483.494525462964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5"/>
        <v>ks</v>
      </c>
      <c r="S2592" s="9">
        <f t="shared" si="243"/>
        <v>42419.589085648149</v>
      </c>
      <c r="T2592" s="9">
        <f t="shared" si="244"/>
        <v>42426.589085648149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5"/>
        <v>ks</v>
      </c>
      <c r="S2593" s="9">
        <f t="shared" si="243"/>
        <v>42413.906527777777</v>
      </c>
      <c r="T2593" s="9">
        <f t="shared" si="244"/>
        <v>42473.864861111113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5"/>
        <v>ks</v>
      </c>
      <c r="S2594" s="9">
        <f t="shared" si="243"/>
        <v>41918.801168981481</v>
      </c>
      <c r="T2594" s="9">
        <f t="shared" si="244"/>
        <v>41948.801168981481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5"/>
        <v>ks</v>
      </c>
      <c r="S2595" s="9">
        <f t="shared" si="243"/>
        <v>42120.84520833334</v>
      </c>
      <c r="T2595" s="9">
        <f t="shared" si="244"/>
        <v>42150.84520833334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5"/>
        <v>ks</v>
      </c>
      <c r="S2596" s="9">
        <f t="shared" si="243"/>
        <v>41859.967916666668</v>
      </c>
      <c r="T2596" s="9">
        <f t="shared" si="244"/>
        <v>41889.967916666668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5"/>
        <v>ks</v>
      </c>
      <c r="S2597" s="9">
        <f t="shared" si="243"/>
        <v>42791.244212962964</v>
      </c>
      <c r="T2597" s="9">
        <f t="shared" si="244"/>
        <v>42821.244212962964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5"/>
        <v>ks</v>
      </c>
      <c r="S2598" s="9">
        <f t="shared" si="243"/>
        <v>41859.664456018516</v>
      </c>
      <c r="T2598" s="9">
        <f t="shared" si="244"/>
        <v>41889.664456018516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5"/>
        <v>ks</v>
      </c>
      <c r="S2599" s="9">
        <f t="shared" si="243"/>
        <v>42541.341631944444</v>
      </c>
      <c r="T2599" s="9">
        <f t="shared" si="244"/>
        <v>42571.341631944444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5"/>
        <v>ks</v>
      </c>
      <c r="S2600" s="9">
        <f t="shared" si="243"/>
        <v>42271.840289351851</v>
      </c>
      <c r="T2600" s="9">
        <f t="shared" si="244"/>
        <v>42301.840289351851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5"/>
        <v>ks</v>
      </c>
      <c r="S2601" s="9">
        <f t="shared" si="243"/>
        <v>41840.754016203704</v>
      </c>
      <c r="T2601" s="9">
        <f t="shared" si="244"/>
        <v>41885.754016203704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5"/>
        <v>ks</v>
      </c>
      <c r="S2602" s="9">
        <f t="shared" si="243"/>
        <v>42425.900462962964</v>
      </c>
      <c r="T2602" s="9">
        <f t="shared" si="244"/>
        <v>42485.858796296292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5"/>
        <v>loration</v>
      </c>
      <c r="S2603" s="9">
        <f t="shared" si="243"/>
        <v>41181.902187499996</v>
      </c>
      <c r="T2603" s="9">
        <f t="shared" si="244"/>
        <v>41196.165972222225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5"/>
        <v>loration</v>
      </c>
      <c r="S2604" s="9">
        <f t="shared" si="243"/>
        <v>41946.747314814813</v>
      </c>
      <c r="T2604" s="9">
        <f t="shared" si="244"/>
        <v>41986.888888888891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5"/>
        <v>loration</v>
      </c>
      <c r="S2605" s="9">
        <f t="shared" si="243"/>
        <v>41648.912662037037</v>
      </c>
      <c r="T2605" s="9">
        <f t="shared" si="244"/>
        <v>41662.912662037037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5"/>
        <v>loration</v>
      </c>
      <c r="S2606" s="9">
        <f t="shared" si="243"/>
        <v>41029.051192129627</v>
      </c>
      <c r="T2606" s="9">
        <f t="shared" si="244"/>
        <v>41059.051192129627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5"/>
        <v>loration</v>
      </c>
      <c r="S2607" s="9">
        <f t="shared" si="243"/>
        <v>42539.541550925926</v>
      </c>
      <c r="T2607" s="9">
        <f t="shared" si="244"/>
        <v>42569.541550925926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5"/>
        <v>loration</v>
      </c>
      <c r="S2608" s="9">
        <f t="shared" si="243"/>
        <v>41757.712754629632</v>
      </c>
      <c r="T2608" s="9">
        <f t="shared" si="244"/>
        <v>41789.712754629632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5"/>
        <v>loration</v>
      </c>
      <c r="S2609" s="9">
        <f t="shared" si="243"/>
        <v>42215.874675925923</v>
      </c>
      <c r="T2609" s="9">
        <f t="shared" si="244"/>
        <v>42259.083333333328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5"/>
        <v>loration</v>
      </c>
      <c r="S2610" s="9">
        <f t="shared" si="243"/>
        <v>42798.801712962959</v>
      </c>
      <c r="T2610" s="9">
        <f t="shared" si="244"/>
        <v>42840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5"/>
        <v>loration</v>
      </c>
      <c r="S2611" s="9">
        <f t="shared" si="243"/>
        <v>41106.237858796296</v>
      </c>
      <c r="T2611" s="9">
        <f t="shared" si="244"/>
        <v>41136.237858796296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5"/>
        <v>loration</v>
      </c>
      <c r="S2612" s="9">
        <f t="shared" si="243"/>
        <v>42595.881076388891</v>
      </c>
      <c r="T2612" s="9">
        <f t="shared" si="244"/>
        <v>42635.290972222225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5"/>
        <v>loration</v>
      </c>
      <c r="S2613" s="9">
        <f t="shared" si="243"/>
        <v>42735.335810185185</v>
      </c>
      <c r="T2613" s="9">
        <f t="shared" si="244"/>
        <v>42768.957638888889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5"/>
        <v>loration</v>
      </c>
      <c r="S2614" s="9">
        <f t="shared" si="243"/>
        <v>42013.143171296295</v>
      </c>
      <c r="T2614" s="9">
        <f t="shared" si="244"/>
        <v>42044.143171296295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5"/>
        <v>loration</v>
      </c>
      <c r="S2615" s="9">
        <f t="shared" si="243"/>
        <v>41174.81821759259</v>
      </c>
      <c r="T2615" s="9">
        <f t="shared" si="244"/>
        <v>41204.81821759259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5"/>
        <v>loration</v>
      </c>
      <c r="S2616" s="9">
        <f t="shared" si="243"/>
        <v>41761.708472222221</v>
      </c>
      <c r="T2616" s="9">
        <f t="shared" si="244"/>
        <v>41790.208333333336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5"/>
        <v>loration</v>
      </c>
      <c r="S2617" s="9">
        <f t="shared" si="243"/>
        <v>42484.49726851852</v>
      </c>
      <c r="T2617" s="9">
        <f t="shared" si="244"/>
        <v>42521.5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5"/>
        <v>loration</v>
      </c>
      <c r="S2618" s="9">
        <f t="shared" si="243"/>
        <v>42242.99454861111</v>
      </c>
      <c r="T2618" s="9">
        <f t="shared" si="244"/>
        <v>42272.99454861111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5"/>
        <v>loration</v>
      </c>
      <c r="S2619" s="9">
        <f t="shared" si="243"/>
        <v>41933.874432870369</v>
      </c>
      <c r="T2619" s="9">
        <f t="shared" si="244"/>
        <v>41963.874432870369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5"/>
        <v>loration</v>
      </c>
      <c r="S2620" s="9">
        <f t="shared" si="243"/>
        <v>42310.792372685188</v>
      </c>
      <c r="T2620" s="9">
        <f t="shared" si="244"/>
        <v>42370.834039351852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5"/>
        <v>loration</v>
      </c>
      <c r="S2621" s="9">
        <f t="shared" si="243"/>
        <v>42304.884305555555</v>
      </c>
      <c r="T2621" s="9">
        <f t="shared" si="244"/>
        <v>42331.458333333328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5"/>
        <v>loration</v>
      </c>
      <c r="S2622" s="9">
        <f t="shared" si="243"/>
        <v>42282.16715277778</v>
      </c>
      <c r="T2622" s="9">
        <f t="shared" si="244"/>
        <v>42319.041666666672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5"/>
        <v>loration</v>
      </c>
      <c r="S2623" s="9">
        <f t="shared" si="243"/>
        <v>42146.74754629629</v>
      </c>
      <c r="T2623" s="9">
        <f t="shared" si="244"/>
        <v>42176.74754629629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5"/>
        <v>loration</v>
      </c>
      <c r="S2624" s="9">
        <f t="shared" si="243"/>
        <v>42720.74324074074</v>
      </c>
      <c r="T2624" s="9">
        <f t="shared" si="244"/>
        <v>42765.74324074074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5"/>
        <v>loration</v>
      </c>
      <c r="S2625" s="9">
        <f t="shared" si="243"/>
        <v>42723.256550925929</v>
      </c>
      <c r="T2625" s="9">
        <f t="shared" si="244"/>
        <v>42737.256550925929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5"/>
        <v>loration</v>
      </c>
      <c r="S2626" s="9">
        <f t="shared" si="243"/>
        <v>41175.42155092593</v>
      </c>
      <c r="T2626" s="9">
        <f t="shared" si="244"/>
        <v>41196.42155092593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</f>
        <v>9.56</v>
      </c>
      <c r="P2627">
        <f t="shared" ref="P2627:P2690" si="247">E2627/L2627</f>
        <v>27.576923076923077</v>
      </c>
      <c r="Q2627" t="str">
        <f t="shared" ref="Q2627:Q2690" si="248">LEFT(N:N,(FIND("/",N2627))-1)</f>
        <v>technology</v>
      </c>
      <c r="R2627" t="str">
        <f t="shared" si="245"/>
        <v>loration</v>
      </c>
      <c r="S2627" s="9">
        <f t="shared" ref="S2627:S2690" si="249">(((J2627/60)/60)/24)+DATE(1970,2,1)</f>
        <v>42689.810277777782</v>
      </c>
      <c r="T2627" s="9">
        <f t="shared" ref="T2627:T2690" si="250">(((I2627/60)/60)/24)+DATE(1970,2,1)</f>
        <v>42714.851944444439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5"/>
        <v>loration</v>
      </c>
      <c r="S2628" s="9">
        <f t="shared" si="249"/>
        <v>42159.628113425926</v>
      </c>
      <c r="T2628" s="9">
        <f t="shared" si="250"/>
        <v>42189.628113425926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ref="R2629:R2692" si="251">RIGHT(N:N,(FIND("/",N2629))-3)</f>
        <v>loration</v>
      </c>
      <c r="S2629" s="9">
        <f t="shared" si="249"/>
        <v>42335.829409722224</v>
      </c>
      <c r="T2629" s="9">
        <f t="shared" si="250"/>
        <v>42365.871076388896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51"/>
        <v>loration</v>
      </c>
      <c r="S2630" s="9">
        <f t="shared" si="249"/>
        <v>41984.966053240743</v>
      </c>
      <c r="T2630" s="9">
        <f t="shared" si="250"/>
        <v>42004.966053240743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51"/>
        <v>loration</v>
      </c>
      <c r="S2631" s="9">
        <f t="shared" si="249"/>
        <v>42139.538449074069</v>
      </c>
      <c r="T2631" s="9">
        <f t="shared" si="250"/>
        <v>42169.538449074069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51"/>
        <v>loration</v>
      </c>
      <c r="S2632" s="9">
        <f t="shared" si="249"/>
        <v>42555.105462962965</v>
      </c>
      <c r="T2632" s="9">
        <f t="shared" si="250"/>
        <v>42582.416666666672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51"/>
        <v>loration</v>
      </c>
      <c r="S2633" s="9">
        <f t="shared" si="249"/>
        <v>42249.169293981482</v>
      </c>
      <c r="T2633" s="9">
        <f t="shared" si="250"/>
        <v>42277.169293981482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51"/>
        <v>loration</v>
      </c>
      <c r="S2634" s="9">
        <f t="shared" si="249"/>
        <v>42525.061793981484</v>
      </c>
      <c r="T2634" s="9">
        <f t="shared" si="250"/>
        <v>42550.061793981484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51"/>
        <v>loration</v>
      </c>
      <c r="S2635" s="9">
        <f t="shared" si="249"/>
        <v>41698.823287037041</v>
      </c>
      <c r="T2635" s="9">
        <f t="shared" si="250"/>
        <v>41728.958333333336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51"/>
        <v>loration</v>
      </c>
      <c r="S2636" s="9">
        <f t="shared" si="249"/>
        <v>42643.656493055561</v>
      </c>
      <c r="T2636" s="9">
        <f t="shared" si="250"/>
        <v>42673.656493055561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51"/>
        <v>loration</v>
      </c>
      <c r="S2637" s="9">
        <f t="shared" si="249"/>
        <v>42068.950937500005</v>
      </c>
      <c r="T2637" s="9">
        <f t="shared" si="250"/>
        <v>42103.909270833334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51"/>
        <v>loration</v>
      </c>
      <c r="S2638" s="9">
        <f t="shared" si="249"/>
        <v>42667.614745370374</v>
      </c>
      <c r="T2638" s="9">
        <f t="shared" si="250"/>
        <v>42690.041666666672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51"/>
        <v>loration</v>
      </c>
      <c r="S2639" s="9">
        <f t="shared" si="249"/>
        <v>42670.549479166672</v>
      </c>
      <c r="T2639" s="9">
        <f t="shared" si="250"/>
        <v>42686.549479166672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51"/>
        <v>loration</v>
      </c>
      <c r="S2640" s="9">
        <f t="shared" si="249"/>
        <v>42020.913136574076</v>
      </c>
      <c r="T2640" s="9">
        <f t="shared" si="250"/>
        <v>42050.913136574076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51"/>
        <v>loration</v>
      </c>
      <c r="S2641" s="9">
        <f t="shared" si="249"/>
        <v>42055.86513888889</v>
      </c>
      <c r="T2641" s="9">
        <f t="shared" si="250"/>
        <v>42085.86513888889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51"/>
        <v>loration</v>
      </c>
      <c r="S2642" s="9">
        <f t="shared" si="249"/>
        <v>42134.160578703704</v>
      </c>
      <c r="T2642" s="9">
        <f t="shared" si="250"/>
        <v>42194.160578703704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51"/>
        <v>loration</v>
      </c>
      <c r="S2643" s="9">
        <f t="shared" si="249"/>
        <v>41911.827118055553</v>
      </c>
      <c r="T2643" s="9">
        <f t="shared" si="250"/>
        <v>41928.839583333334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51"/>
        <v>loration</v>
      </c>
      <c r="S2644" s="9">
        <f t="shared" si="249"/>
        <v>42567.246620370366</v>
      </c>
      <c r="T2644" s="9">
        <f t="shared" si="250"/>
        <v>42597.289583333331</v>
      </c>
    </row>
    <row r="2645" spans="1:20" ht="57.6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51"/>
        <v>loration</v>
      </c>
      <c r="S2645" s="9">
        <f t="shared" si="249"/>
        <v>42720.582349537035</v>
      </c>
      <c r="T2645" s="9">
        <f t="shared" si="250"/>
        <v>42756.332638888889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51"/>
        <v>loration</v>
      </c>
      <c r="S2646" s="9">
        <f t="shared" si="249"/>
        <v>42805.792071759264</v>
      </c>
      <c r="T2646" s="9">
        <f t="shared" si="250"/>
        <v>42835.792071759264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51"/>
        <v>loration</v>
      </c>
      <c r="S2647" s="9">
        <f t="shared" si="249"/>
        <v>41952.842627314814</v>
      </c>
      <c r="T2647" s="9">
        <f t="shared" si="250"/>
        <v>41982.884293981479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51"/>
        <v>loration</v>
      </c>
      <c r="S2648" s="9">
        <f t="shared" si="249"/>
        <v>42257.313298611116</v>
      </c>
      <c r="T2648" s="9">
        <f t="shared" si="250"/>
        <v>42287.313298611116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51"/>
        <v>loration</v>
      </c>
      <c r="S2649" s="9">
        <f t="shared" si="249"/>
        <v>42231.261793981481</v>
      </c>
      <c r="T2649" s="9">
        <f t="shared" si="250"/>
        <v>42261.261793981481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51"/>
        <v>loration</v>
      </c>
      <c r="S2650" s="9">
        <f t="shared" si="249"/>
        <v>42439.714814814812</v>
      </c>
      <c r="T2650" s="9">
        <f t="shared" si="250"/>
        <v>42469.714814814812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51"/>
        <v>loration</v>
      </c>
      <c r="S2651" s="9">
        <f t="shared" si="249"/>
        <v>42372.99700231482</v>
      </c>
      <c r="T2651" s="9">
        <f t="shared" si="250"/>
        <v>42432.99700231482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51"/>
        <v>loration</v>
      </c>
      <c r="S2652" s="9">
        <f t="shared" si="249"/>
        <v>42726.624340277776</v>
      </c>
      <c r="T2652" s="9">
        <f t="shared" si="250"/>
        <v>42756.624340277776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51"/>
        <v>loration</v>
      </c>
      <c r="S2653" s="9">
        <f t="shared" si="249"/>
        <v>42358.805659722217</v>
      </c>
      <c r="T2653" s="9">
        <f t="shared" si="250"/>
        <v>42386.805659722217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51"/>
        <v>loration</v>
      </c>
      <c r="S2654" s="9">
        <f t="shared" si="249"/>
        <v>41984.158854166672</v>
      </c>
      <c r="T2654" s="9">
        <f t="shared" si="250"/>
        <v>42014.158854166672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51"/>
        <v>loration</v>
      </c>
      <c r="S2655" s="9">
        <f t="shared" si="249"/>
        <v>41802.651932870373</v>
      </c>
      <c r="T2655" s="9">
        <f t="shared" si="250"/>
        <v>41834.166666666664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51"/>
        <v>loration</v>
      </c>
      <c r="S2656" s="9">
        <f t="shared" si="249"/>
        <v>42086.600995370376</v>
      </c>
      <c r="T2656" s="9">
        <f t="shared" si="250"/>
        <v>42146.559328703705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51"/>
        <v>loration</v>
      </c>
      <c r="S2657" s="9">
        <f t="shared" si="249"/>
        <v>42412.866284722222</v>
      </c>
      <c r="T2657" s="9">
        <f t="shared" si="250"/>
        <v>42440.833333333328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51"/>
        <v>loration</v>
      </c>
      <c r="S2658" s="9">
        <f t="shared" si="249"/>
        <v>42798.688518518517</v>
      </c>
      <c r="T2658" s="9">
        <f t="shared" si="250"/>
        <v>42837.791666666672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51"/>
        <v>loration</v>
      </c>
      <c r="S2659" s="9">
        <f t="shared" si="249"/>
        <v>42582.928854166668</v>
      </c>
      <c r="T2659" s="9">
        <f t="shared" si="250"/>
        <v>42616.0625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51"/>
        <v>loration</v>
      </c>
      <c r="S2660" s="9">
        <f t="shared" si="249"/>
        <v>42582.884189814817</v>
      </c>
      <c r="T2660" s="9">
        <f t="shared" si="250"/>
        <v>42612.884189814817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51"/>
        <v>loration</v>
      </c>
      <c r="S2661" s="9">
        <f t="shared" si="249"/>
        <v>42113.069560185191</v>
      </c>
      <c r="T2661" s="9">
        <f t="shared" si="250"/>
        <v>42143.069560185191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51"/>
        <v>loration</v>
      </c>
      <c r="S2662" s="9">
        <f t="shared" si="249"/>
        <v>42303.713171296295</v>
      </c>
      <c r="T2662" s="9">
        <f t="shared" si="250"/>
        <v>42363.754837962959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51"/>
        <v>erspaces</v>
      </c>
      <c r="S2663" s="9">
        <f t="shared" si="249"/>
        <v>41573.958449074074</v>
      </c>
      <c r="T2663" s="9">
        <f t="shared" si="250"/>
        <v>41603.958449074074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51"/>
        <v>erspaces</v>
      </c>
      <c r="S2664" s="9">
        <f t="shared" si="249"/>
        <v>42238.746678240743</v>
      </c>
      <c r="T2664" s="9">
        <f t="shared" si="250"/>
        <v>42268.746678240743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51"/>
        <v>erspaces</v>
      </c>
      <c r="S2665" s="9">
        <f t="shared" si="249"/>
        <v>42253.622766203705</v>
      </c>
      <c r="T2665" s="9">
        <f t="shared" si="250"/>
        <v>42282.625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51"/>
        <v>erspaces</v>
      </c>
      <c r="S2666" s="9">
        <f t="shared" si="249"/>
        <v>42344.02542824074</v>
      </c>
      <c r="T2666" s="9">
        <f t="shared" si="250"/>
        <v>42378.290972222225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51"/>
        <v>erspaces</v>
      </c>
      <c r="S2667" s="9">
        <f t="shared" si="249"/>
        <v>42114.895532407405</v>
      </c>
      <c r="T2667" s="9">
        <f t="shared" si="250"/>
        <v>42159.895532407405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51"/>
        <v>erspaces</v>
      </c>
      <c r="S2668" s="9">
        <f t="shared" si="249"/>
        <v>42266.764340277776</v>
      </c>
      <c r="T2668" s="9">
        <f t="shared" si="250"/>
        <v>42303.875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51"/>
        <v>erspaces</v>
      </c>
      <c r="S2669" s="9">
        <f t="shared" si="249"/>
        <v>42411.926111111112</v>
      </c>
      <c r="T2669" s="9">
        <f t="shared" si="250"/>
        <v>42441.926111111112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51"/>
        <v>erspaces</v>
      </c>
      <c r="S2670" s="9">
        <f t="shared" si="249"/>
        <v>42306.588715277772</v>
      </c>
      <c r="T2670" s="9">
        <f t="shared" si="250"/>
        <v>42348.60555555555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51"/>
        <v>erspaces</v>
      </c>
      <c r="S2671" s="9">
        <f t="shared" si="249"/>
        <v>42350.035833333335</v>
      </c>
      <c r="T2671" s="9">
        <f t="shared" si="250"/>
        <v>42410.035833333335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51"/>
        <v>erspaces</v>
      </c>
      <c r="S2672" s="9">
        <f t="shared" si="249"/>
        <v>41852.020601851851</v>
      </c>
      <c r="T2672" s="9">
        <f t="shared" si="250"/>
        <v>41880.020601851851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51"/>
        <v>erspaces</v>
      </c>
      <c r="S2673" s="9">
        <f t="shared" si="249"/>
        <v>41993.749027777783</v>
      </c>
      <c r="T2673" s="9">
        <f t="shared" si="250"/>
        <v>42023.818055555559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51"/>
        <v>erspaces</v>
      </c>
      <c r="S2674" s="9">
        <f t="shared" si="249"/>
        <v>42375.884143518517</v>
      </c>
      <c r="T2674" s="9">
        <f t="shared" si="250"/>
        <v>42397.25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51"/>
        <v>erspaces</v>
      </c>
      <c r="S2675" s="9">
        <f t="shared" si="249"/>
        <v>41943.541655092595</v>
      </c>
      <c r="T2675" s="9">
        <f t="shared" si="250"/>
        <v>41972.947916666664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51"/>
        <v>erspaces</v>
      </c>
      <c r="S2676" s="9">
        <f t="shared" si="249"/>
        <v>42560.632754629631</v>
      </c>
      <c r="T2676" s="9">
        <f t="shared" si="250"/>
        <v>42587.207638888889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51"/>
        <v>erspaces</v>
      </c>
      <c r="S2677" s="9">
        <f t="shared" si="249"/>
        <v>41954.857511574075</v>
      </c>
      <c r="T2677" s="9">
        <f t="shared" si="250"/>
        <v>41984.899178240739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51"/>
        <v>erspaces</v>
      </c>
      <c r="S2678" s="9">
        <f t="shared" si="249"/>
        <v>42513.624699074076</v>
      </c>
      <c r="T2678" s="9">
        <f t="shared" si="250"/>
        <v>42543.624699074076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51"/>
        <v>erspaces</v>
      </c>
      <c r="S2679" s="9">
        <f t="shared" si="249"/>
        <v>41824.029432870368</v>
      </c>
      <c r="T2679" s="9">
        <f t="shared" si="250"/>
        <v>41854.029432870368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51"/>
        <v>erspaces</v>
      </c>
      <c r="S2680" s="9">
        <f t="shared" si="249"/>
        <v>42272.798206018517</v>
      </c>
      <c r="T2680" s="9">
        <f t="shared" si="250"/>
        <v>42302.798206018517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51"/>
        <v>erspaces</v>
      </c>
      <c r="S2681" s="9">
        <f t="shared" si="249"/>
        <v>42064.001087962963</v>
      </c>
      <c r="T2681" s="9">
        <f t="shared" si="250"/>
        <v>42094.001087962963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51"/>
        <v>erspaces</v>
      </c>
      <c r="S2682" s="9">
        <f t="shared" si="249"/>
        <v>42467.211701388893</v>
      </c>
      <c r="T2682" s="9">
        <f t="shared" si="250"/>
        <v>42497.170034722221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51"/>
        <v>ks</v>
      </c>
      <c r="S2683" s="9">
        <f t="shared" si="249"/>
        <v>41836.895254629628</v>
      </c>
      <c r="T2683" s="9">
        <f t="shared" si="250"/>
        <v>41861.895254629628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51"/>
        <v>ks</v>
      </c>
      <c r="S2684" s="9">
        <f t="shared" si="249"/>
        <v>41963.871990740743</v>
      </c>
      <c r="T2684" s="9">
        <f t="shared" si="250"/>
        <v>41996.249305555553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51"/>
        <v>ks</v>
      </c>
      <c r="S2685" s="9">
        <f t="shared" si="249"/>
        <v>42065.75509259259</v>
      </c>
      <c r="T2685" s="9">
        <f t="shared" si="250"/>
        <v>42095.75509259259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51"/>
        <v>ks</v>
      </c>
      <c r="S2686" s="9">
        <f t="shared" si="249"/>
        <v>41851.914641203701</v>
      </c>
      <c r="T2686" s="9">
        <f t="shared" si="250"/>
        <v>41891.914641203701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51"/>
        <v>ks</v>
      </c>
      <c r="S2687" s="9">
        <f t="shared" si="249"/>
        <v>42092.69594907407</v>
      </c>
      <c r="T2687" s="9">
        <f t="shared" si="250"/>
        <v>42152.654282407413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51"/>
        <v>ks</v>
      </c>
      <c r="S2688" s="9">
        <f t="shared" si="249"/>
        <v>41923.974803240737</v>
      </c>
      <c r="T2688" s="9">
        <f t="shared" si="250"/>
        <v>41943.974803240737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51"/>
        <v>ks</v>
      </c>
      <c r="S2689" s="9">
        <f t="shared" si="249"/>
        <v>42185.64025462963</v>
      </c>
      <c r="T2689" s="9">
        <f t="shared" si="250"/>
        <v>42215.64025462963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51"/>
        <v>ks</v>
      </c>
      <c r="S2690" s="9">
        <f t="shared" si="249"/>
        <v>42059.118865740747</v>
      </c>
      <c r="T2690" s="9">
        <f t="shared" si="250"/>
        <v>42090.125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</f>
        <v>2.8571428571428571E-5</v>
      </c>
      <c r="P2691">
        <f t="shared" ref="P2691:P2754" si="253">E2691/L2691</f>
        <v>1</v>
      </c>
      <c r="Q2691" t="str">
        <f t="shared" ref="Q2691:Q2754" si="254">LEFT(N:N,(FIND("/",N2691))-1)</f>
        <v>food</v>
      </c>
      <c r="R2691" t="str">
        <f t="shared" si="251"/>
        <v>ks</v>
      </c>
      <c r="S2691" s="9">
        <f t="shared" ref="S2691:S2754" si="255">(((J2691/60)/60)/24)+DATE(1970,2,1)</f>
        <v>42582.961689814809</v>
      </c>
      <c r="T2691" s="9">
        <f t="shared" ref="T2691:T2754" si="256">(((I2691/60)/60)/24)+DATE(1970,2,1)</f>
        <v>42612.961689814809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1"/>
        <v>ks</v>
      </c>
      <c r="S2692" s="9">
        <f t="shared" si="255"/>
        <v>42144.105046296296</v>
      </c>
      <c r="T2692" s="9">
        <f t="shared" si="256"/>
        <v>42189.105046296296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ref="R2693:R2756" si="257">RIGHT(N:N,(FIND("/",N2693))-3)</f>
        <v>ks</v>
      </c>
      <c r="S2693" s="9">
        <f t="shared" si="255"/>
        <v>42120.724039351851</v>
      </c>
      <c r="T2693" s="9">
        <f t="shared" si="256"/>
        <v>42165.724039351851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7"/>
        <v>ks</v>
      </c>
      <c r="S2694" s="9">
        <f t="shared" si="255"/>
        <v>42089.334027777775</v>
      </c>
      <c r="T2694" s="9">
        <f t="shared" si="256"/>
        <v>42119.292361111111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7"/>
        <v>ks</v>
      </c>
      <c r="S2695" s="9">
        <f t="shared" si="255"/>
        <v>41865.138495370367</v>
      </c>
      <c r="T2695" s="9">
        <f t="shared" si="256"/>
        <v>41895.138495370367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7"/>
        <v>ks</v>
      </c>
      <c r="S2696" s="9">
        <f t="shared" si="255"/>
        <v>41909.140497685185</v>
      </c>
      <c r="T2696" s="9">
        <f t="shared" si="256"/>
        <v>41939.140497685185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7"/>
        <v>ks</v>
      </c>
      <c r="S2697" s="9">
        <f t="shared" si="255"/>
        <v>42079.181921296295</v>
      </c>
      <c r="T2697" s="9">
        <f t="shared" si="256"/>
        <v>42139.14025462963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7"/>
        <v>ks</v>
      </c>
      <c r="S2698" s="9">
        <f t="shared" si="255"/>
        <v>41995.844444444447</v>
      </c>
      <c r="T2698" s="9">
        <f t="shared" si="256"/>
        <v>42029.844444444447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7"/>
        <v>ks</v>
      </c>
      <c r="S2699" s="9">
        <f t="shared" si="255"/>
        <v>42218.940081018518</v>
      </c>
      <c r="T2699" s="9">
        <f t="shared" si="256"/>
        <v>42249.916666666672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7"/>
        <v>ks</v>
      </c>
      <c r="S2700" s="9">
        <f t="shared" si="255"/>
        <v>41818.898240740738</v>
      </c>
      <c r="T2700" s="9">
        <f t="shared" si="256"/>
        <v>41848.898240740738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7"/>
        <v>ks</v>
      </c>
      <c r="S2701" s="9">
        <f t="shared" si="255"/>
        <v>41860.896562499998</v>
      </c>
      <c r="T2701" s="9">
        <f t="shared" si="256"/>
        <v>41890.896562499998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7"/>
        <v>ks</v>
      </c>
      <c r="S2702" s="9">
        <f t="shared" si="255"/>
        <v>41901.87467592593</v>
      </c>
      <c r="T2702" s="9">
        <f t="shared" si="256"/>
        <v>41931.87467592593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7"/>
        <v>paces</v>
      </c>
      <c r="S2703" s="9">
        <f t="shared" si="255"/>
        <v>42832.774699074071</v>
      </c>
      <c r="T2703" s="9">
        <f t="shared" si="256"/>
        <v>42863.733032407406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7"/>
        <v>paces</v>
      </c>
      <c r="S2704" s="9">
        <f t="shared" si="255"/>
        <v>42831.801817129628</v>
      </c>
      <c r="T2704" s="9">
        <f t="shared" si="256"/>
        <v>42861.760150462964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7"/>
        <v>paces</v>
      </c>
      <c r="S2705" s="9">
        <f t="shared" si="255"/>
        <v>42787.690162037034</v>
      </c>
      <c r="T2705" s="9">
        <f t="shared" si="256"/>
        <v>42847.648495370369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7"/>
        <v>paces</v>
      </c>
      <c r="S2706" s="9">
        <f t="shared" si="255"/>
        <v>42818.862430555557</v>
      </c>
      <c r="T2706" s="9">
        <f t="shared" si="256"/>
        <v>42861.820763888885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7"/>
        <v>paces</v>
      </c>
      <c r="S2707" s="9">
        <f t="shared" si="255"/>
        <v>42804.916180555556</v>
      </c>
      <c r="T2707" s="9">
        <f t="shared" si="256"/>
        <v>42849.874513888892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7"/>
        <v>paces</v>
      </c>
      <c r="S2708" s="9">
        <f t="shared" si="255"/>
        <v>41930.294942129629</v>
      </c>
      <c r="T2708" s="9">
        <f t="shared" si="256"/>
        <v>41959.290972222225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7"/>
        <v>paces</v>
      </c>
      <c r="S2709" s="9">
        <f t="shared" si="255"/>
        <v>41422.782905092594</v>
      </c>
      <c r="T2709" s="9">
        <f t="shared" si="256"/>
        <v>41452.290972222225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7"/>
        <v>paces</v>
      </c>
      <c r="S2710" s="9">
        <f t="shared" si="255"/>
        <v>42543.698217592595</v>
      </c>
      <c r="T2710" s="9">
        <f t="shared" si="256"/>
        <v>42603.698217592595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7"/>
        <v>paces</v>
      </c>
      <c r="S2711" s="9">
        <f t="shared" si="255"/>
        <v>42643.149780092594</v>
      </c>
      <c r="T2711" s="9">
        <f t="shared" si="256"/>
        <v>42678.165972222225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7"/>
        <v>paces</v>
      </c>
      <c r="S2712" s="9">
        <f t="shared" si="255"/>
        <v>41859.229490740741</v>
      </c>
      <c r="T2712" s="9">
        <f t="shared" si="256"/>
        <v>41891.083333333336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7"/>
        <v>paces</v>
      </c>
      <c r="S2713" s="9">
        <f t="shared" si="255"/>
        <v>41811.745254629634</v>
      </c>
      <c r="T2713" s="9">
        <f t="shared" si="256"/>
        <v>41841.917361111111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7"/>
        <v>paces</v>
      </c>
      <c r="S2714" s="9">
        <f t="shared" si="255"/>
        <v>41463.062037037038</v>
      </c>
      <c r="T2714" s="9">
        <f t="shared" si="256"/>
        <v>41499.75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7"/>
        <v>paces</v>
      </c>
      <c r="S2715" s="9">
        <f t="shared" si="255"/>
        <v>42353.653749999998</v>
      </c>
      <c r="T2715" s="9">
        <f t="shared" si="256"/>
        <v>42393.653749999998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7"/>
        <v>paces</v>
      </c>
      <c r="S2716" s="9">
        <f t="shared" si="255"/>
        <v>42660.655046296291</v>
      </c>
      <c r="T2716" s="9">
        <f t="shared" si="256"/>
        <v>42688.958333333328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7"/>
        <v>paces</v>
      </c>
      <c r="S2717" s="9">
        <f t="shared" si="255"/>
        <v>42418.398472222223</v>
      </c>
      <c r="T2717" s="9">
        <f t="shared" si="256"/>
        <v>42452.398472222223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7"/>
        <v>paces</v>
      </c>
      <c r="S2718" s="9">
        <f t="shared" si="255"/>
        <v>42286.333252314813</v>
      </c>
      <c r="T2718" s="9">
        <f t="shared" si="256"/>
        <v>42316.333252314813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7"/>
        <v>paces</v>
      </c>
      <c r="S2719" s="9">
        <f t="shared" si="255"/>
        <v>41965.914918981485</v>
      </c>
      <c r="T2719" s="9">
        <f t="shared" si="256"/>
        <v>42010.956585648149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7"/>
        <v>paces</v>
      </c>
      <c r="S2720" s="9">
        <f t="shared" si="255"/>
        <v>42496.596585648149</v>
      </c>
      <c r="T2720" s="9">
        <f t="shared" si="256"/>
        <v>42524.958333333328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7"/>
        <v>paces</v>
      </c>
      <c r="S2721" s="9">
        <f t="shared" si="255"/>
        <v>42449.031180555554</v>
      </c>
      <c r="T2721" s="9">
        <f t="shared" si="256"/>
        <v>42508.989513888882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7"/>
        <v>paces</v>
      </c>
      <c r="S2722" s="9">
        <f t="shared" si="255"/>
        <v>42686.465891203698</v>
      </c>
      <c r="T2722" s="9">
        <f t="shared" si="256"/>
        <v>42716.507557870369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7"/>
        <v>hardware</v>
      </c>
      <c r="S2723" s="9">
        <f t="shared" si="255"/>
        <v>41524.543958333335</v>
      </c>
      <c r="T2723" s="9">
        <f t="shared" si="256"/>
        <v>41554.791666666664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7"/>
        <v>hardware</v>
      </c>
      <c r="S2724" s="9">
        <f t="shared" si="255"/>
        <v>42735.857094907406</v>
      </c>
      <c r="T2724" s="9">
        <f t="shared" si="256"/>
        <v>42795.857094907406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7"/>
        <v>hardware</v>
      </c>
      <c r="S2725" s="9">
        <f t="shared" si="255"/>
        <v>41975.83898148148</v>
      </c>
      <c r="T2725" s="9">
        <f t="shared" si="256"/>
        <v>42035.880648148144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7"/>
        <v>hardware</v>
      </c>
      <c r="S2726" s="9">
        <f t="shared" si="255"/>
        <v>42230.32707175926</v>
      </c>
      <c r="T2726" s="9">
        <f t="shared" si="256"/>
        <v>42262.32707175926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7"/>
        <v>hardware</v>
      </c>
      <c r="S2727" s="9">
        <f t="shared" si="255"/>
        <v>42776.744618055556</v>
      </c>
      <c r="T2727" s="9">
        <f t="shared" si="256"/>
        <v>42826.744618055556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7"/>
        <v>hardware</v>
      </c>
      <c r="S2728" s="9">
        <f t="shared" si="255"/>
        <v>42483.579988425925</v>
      </c>
      <c r="T2728" s="9">
        <f t="shared" si="256"/>
        <v>42513.579988425925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7"/>
        <v>hardware</v>
      </c>
      <c r="S2729" s="9">
        <f t="shared" si="255"/>
        <v>42229.676655092597</v>
      </c>
      <c r="T2729" s="9">
        <f t="shared" si="256"/>
        <v>42254.676655092597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7"/>
        <v>hardware</v>
      </c>
      <c r="S2730" s="9">
        <f t="shared" si="255"/>
        <v>42364.59993055556</v>
      </c>
      <c r="T2730" s="9">
        <f t="shared" si="256"/>
        <v>42399.59993055556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7"/>
        <v>hardware</v>
      </c>
      <c r="S2731" s="9">
        <f t="shared" si="255"/>
        <v>42126.240706018521</v>
      </c>
      <c r="T2731" s="9">
        <f t="shared" si="256"/>
        <v>42156.240706018521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7"/>
        <v>hardware</v>
      </c>
      <c r="S2732" s="9">
        <f t="shared" si="255"/>
        <v>41382.541377314818</v>
      </c>
      <c r="T2732" s="9">
        <f t="shared" si="256"/>
        <v>41417.541377314818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7"/>
        <v>hardware</v>
      </c>
      <c r="S2733" s="9">
        <f t="shared" si="255"/>
        <v>41903.525717592594</v>
      </c>
      <c r="T2733" s="9">
        <f t="shared" si="256"/>
        <v>41961.166666666664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7"/>
        <v>hardware</v>
      </c>
      <c r="S2734" s="9">
        <f t="shared" si="255"/>
        <v>41420.808194444442</v>
      </c>
      <c r="T2734" s="9">
        <f t="shared" si="256"/>
        <v>41453</v>
      </c>
    </row>
    <row r="2735" spans="1:20" ht="57.6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7"/>
        <v>hardware</v>
      </c>
      <c r="S2735" s="9">
        <f t="shared" si="255"/>
        <v>42075.272847222222</v>
      </c>
      <c r="T2735" s="9">
        <f t="shared" si="256"/>
        <v>42135.231180555551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7"/>
        <v>hardware</v>
      </c>
      <c r="S2736" s="9">
        <f t="shared" si="255"/>
        <v>42657.668888888889</v>
      </c>
      <c r="T2736" s="9">
        <f t="shared" si="256"/>
        <v>42687.915972222225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7"/>
        <v>hardware</v>
      </c>
      <c r="S2737" s="9">
        <f t="shared" si="255"/>
        <v>41347.120949074073</v>
      </c>
      <c r="T2737" s="9">
        <f t="shared" si="256"/>
        <v>41377.833333333336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7"/>
        <v>hardware</v>
      </c>
      <c r="S2738" s="9">
        <f t="shared" si="255"/>
        <v>41753.666354166664</v>
      </c>
      <c r="T2738" s="9">
        <f t="shared" si="256"/>
        <v>41783.666354166664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7"/>
        <v>hardware</v>
      </c>
      <c r="S2739" s="9">
        <f t="shared" si="255"/>
        <v>41642.917673611111</v>
      </c>
      <c r="T2739" s="9">
        <f t="shared" si="256"/>
        <v>41685.791666666664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7"/>
        <v>hardware</v>
      </c>
      <c r="S2740" s="9">
        <f t="shared" si="255"/>
        <v>42651.143564814818</v>
      </c>
      <c r="T2740" s="9">
        <f t="shared" si="256"/>
        <v>42711.143564814818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7"/>
        <v>hardware</v>
      </c>
      <c r="S2741" s="9">
        <f t="shared" si="255"/>
        <v>41750.887928240743</v>
      </c>
      <c r="T2741" s="9">
        <f t="shared" si="256"/>
        <v>41795.887928240743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7"/>
        <v>hardware</v>
      </c>
      <c r="S2742" s="9">
        <f t="shared" si="255"/>
        <v>42076.031851851847</v>
      </c>
      <c r="T2742" s="9">
        <f t="shared" si="256"/>
        <v>42105.99018518519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7"/>
        <v>'s books</v>
      </c>
      <c r="S2743" s="9">
        <f t="shared" si="255"/>
        <v>41942.657430555555</v>
      </c>
      <c r="T2743" s="9">
        <f t="shared" si="256"/>
        <v>41963.088194444441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7"/>
        <v>'s books</v>
      </c>
      <c r="S2744" s="9">
        <f t="shared" si="255"/>
        <v>41061.719756944447</v>
      </c>
      <c r="T2744" s="9">
        <f t="shared" si="256"/>
        <v>41075.719756944447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7"/>
        <v>'s books</v>
      </c>
      <c r="S2745" s="9">
        <f t="shared" si="255"/>
        <v>42663.328784722224</v>
      </c>
      <c r="T2745" s="9">
        <f t="shared" si="256"/>
        <v>42693.328784722224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7"/>
        <v>'s books</v>
      </c>
      <c r="S2746" s="9">
        <f t="shared" si="255"/>
        <v>40969.062476851854</v>
      </c>
      <c r="T2746" s="9">
        <f t="shared" si="256"/>
        <v>40999.062476851854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7"/>
        <v>'s books</v>
      </c>
      <c r="S2747" s="9">
        <f t="shared" si="255"/>
        <v>41075.988055555557</v>
      </c>
      <c r="T2747" s="9">
        <f t="shared" si="256"/>
        <v>41135.988055555557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7"/>
        <v>'s books</v>
      </c>
      <c r="S2748" s="9">
        <f t="shared" si="255"/>
        <v>41881.781377314815</v>
      </c>
      <c r="T2748" s="9">
        <f t="shared" si="256"/>
        <v>41911.781377314815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7"/>
        <v>'s books</v>
      </c>
      <c r="S2749" s="9">
        <f t="shared" si="255"/>
        <v>41075.64811342593</v>
      </c>
      <c r="T2749" s="9">
        <f t="shared" si="256"/>
        <v>41107.131944444445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7"/>
        <v>'s books</v>
      </c>
      <c r="S2750" s="9">
        <f t="shared" si="255"/>
        <v>42616.7106712963</v>
      </c>
      <c r="T2750" s="9">
        <f t="shared" si="256"/>
        <v>42646.7106712963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7"/>
        <v>'s books</v>
      </c>
      <c r="S2751" s="9">
        <f t="shared" si="255"/>
        <v>42099.799039351856</v>
      </c>
      <c r="T2751" s="9">
        <f t="shared" si="256"/>
        <v>42129.757372685184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7"/>
        <v>'s books</v>
      </c>
      <c r="S2752" s="9">
        <f t="shared" si="255"/>
        <v>41109.899826388886</v>
      </c>
      <c r="T2752" s="9">
        <f t="shared" si="256"/>
        <v>41121.833333333336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7"/>
        <v>'s books</v>
      </c>
      <c r="S2753" s="9">
        <f t="shared" si="255"/>
        <v>41778.887060185189</v>
      </c>
      <c r="T2753" s="9">
        <f t="shared" si="256"/>
        <v>41838.887060185189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7"/>
        <v>'s books</v>
      </c>
      <c r="S2754" s="9">
        <f t="shared" si="255"/>
        <v>40886.765092592592</v>
      </c>
      <c r="T2754" s="9">
        <f t="shared" si="256"/>
        <v>40926.765092592592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</f>
        <v>0.19</v>
      </c>
      <c r="P2755">
        <f t="shared" ref="P2755:P2818" si="259">E2755/L2755</f>
        <v>47.5</v>
      </c>
      <c r="Q2755" t="str">
        <f t="shared" ref="Q2755:Q2818" si="260">LEFT(N:N,(FIND("/",N2755))-1)</f>
        <v>publishing</v>
      </c>
      <c r="R2755" t="str">
        <f t="shared" si="257"/>
        <v>'s books</v>
      </c>
      <c r="S2755" s="9">
        <f t="shared" ref="S2755:S2818" si="261">(((J2755/60)/60)/24)+DATE(1970,2,1)</f>
        <v>41148.900729166664</v>
      </c>
      <c r="T2755" s="9">
        <f t="shared" ref="T2755:T2818" si="262">(((I2755/60)/60)/24)+DATE(1970,2,1)</f>
        <v>41178.900729166664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57"/>
        <v>'s books</v>
      </c>
      <c r="S2756" s="9">
        <f t="shared" si="261"/>
        <v>41894.636006944449</v>
      </c>
      <c r="T2756" s="9">
        <f t="shared" si="262"/>
        <v>41924.636006944449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ref="R2757:R2820" si="263">RIGHT(N:N,(FIND("/",N2757))-3)</f>
        <v>'s books</v>
      </c>
      <c r="S2757" s="9">
        <f t="shared" si="261"/>
        <v>42103.790821759263</v>
      </c>
      <c r="T2757" s="9">
        <f t="shared" si="262"/>
        <v>42133.790821759263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3"/>
        <v>'s books</v>
      </c>
      <c r="S2758" s="9">
        <f t="shared" si="261"/>
        <v>41651.90047453704</v>
      </c>
      <c r="T2758" s="9">
        <f t="shared" si="262"/>
        <v>41681.90047453704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3"/>
        <v>'s books</v>
      </c>
      <c r="S2759" s="9">
        <f t="shared" si="261"/>
        <v>42604.65662037037</v>
      </c>
      <c r="T2759" s="9">
        <f t="shared" si="262"/>
        <v>42619.65662037037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3"/>
        <v>'s books</v>
      </c>
      <c r="S2760" s="9">
        <f t="shared" si="261"/>
        <v>42670.441932870366</v>
      </c>
      <c r="T2760" s="9">
        <f t="shared" si="262"/>
        <v>42684.441932870366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3"/>
        <v>'s books</v>
      </c>
      <c r="S2761" s="9">
        <f t="shared" si="261"/>
        <v>42555.36650462963</v>
      </c>
      <c r="T2761" s="9">
        <f t="shared" si="262"/>
        <v>42598.36650462963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3"/>
        <v>'s books</v>
      </c>
      <c r="S2762" s="9">
        <f t="shared" si="261"/>
        <v>41446.461319444446</v>
      </c>
      <c r="T2762" s="9">
        <f t="shared" si="262"/>
        <v>41476.461319444446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3"/>
        <v>'s books</v>
      </c>
      <c r="S2763" s="9">
        <f t="shared" si="261"/>
        <v>41278.063576388886</v>
      </c>
      <c r="T2763" s="9">
        <f t="shared" si="262"/>
        <v>41308.063576388886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3"/>
        <v>'s books</v>
      </c>
      <c r="S2764" s="9">
        <f t="shared" si="261"/>
        <v>40958.036979166667</v>
      </c>
      <c r="T2764" s="9">
        <f t="shared" si="262"/>
        <v>41017.995312500003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3"/>
        <v>'s books</v>
      </c>
      <c r="S2765" s="9">
        <f t="shared" si="261"/>
        <v>41404.579675925925</v>
      </c>
      <c r="T2765" s="9">
        <f t="shared" si="262"/>
        <v>41449.579675925925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3"/>
        <v>'s books</v>
      </c>
      <c r="S2766" s="9">
        <f t="shared" si="261"/>
        <v>41061.292025462964</v>
      </c>
      <c r="T2766" s="9">
        <f t="shared" si="262"/>
        <v>41090.791666666664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3"/>
        <v>'s books</v>
      </c>
      <c r="S2767" s="9">
        <f t="shared" si="261"/>
        <v>41225.579027777778</v>
      </c>
      <c r="T2767" s="9">
        <f t="shared" si="262"/>
        <v>41241.579027777778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3"/>
        <v>'s books</v>
      </c>
      <c r="S2768" s="9">
        <f t="shared" si="261"/>
        <v>40767.668032407404</v>
      </c>
      <c r="T2768" s="9">
        <f t="shared" si="262"/>
        <v>40797.668032407404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3"/>
        <v>'s books</v>
      </c>
      <c r="S2769" s="9">
        <f t="shared" si="261"/>
        <v>42203.958912037036</v>
      </c>
      <c r="T2769" s="9">
        <f t="shared" si="262"/>
        <v>42263.958912037036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3"/>
        <v>'s books</v>
      </c>
      <c r="S2770" s="9">
        <f t="shared" si="261"/>
        <v>40998.614849537036</v>
      </c>
      <c r="T2770" s="9">
        <f t="shared" si="262"/>
        <v>41028.573182870372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3"/>
        <v>'s books</v>
      </c>
      <c r="S2771" s="9">
        <f t="shared" si="261"/>
        <v>41776.826273148145</v>
      </c>
      <c r="T2771" s="9">
        <f t="shared" si="262"/>
        <v>41826.826273148145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3"/>
        <v>'s books</v>
      </c>
      <c r="S2772" s="9">
        <f t="shared" si="261"/>
        <v>41717.705208333333</v>
      </c>
      <c r="T2772" s="9">
        <f t="shared" si="262"/>
        <v>41747.663541666669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3"/>
        <v>'s books</v>
      </c>
      <c r="S2773" s="9">
        <f t="shared" si="261"/>
        <v>41288.531712962962</v>
      </c>
      <c r="T2773" s="9">
        <f t="shared" si="262"/>
        <v>41337.708333333336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3"/>
        <v>'s books</v>
      </c>
      <c r="S2774" s="9">
        <f t="shared" si="261"/>
        <v>41568.869143518517</v>
      </c>
      <c r="T2774" s="9">
        <f t="shared" si="262"/>
        <v>41583.869143518517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3"/>
        <v>'s books</v>
      </c>
      <c r="S2775" s="9">
        <f t="shared" si="261"/>
        <v>42505.86482638889</v>
      </c>
      <c r="T2775" s="9">
        <f t="shared" si="262"/>
        <v>42515.86482638889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3"/>
        <v>'s books</v>
      </c>
      <c r="S2776" s="9">
        <f t="shared" si="261"/>
        <v>41342.126481481479</v>
      </c>
      <c r="T2776" s="9">
        <f t="shared" si="262"/>
        <v>41372.126481481479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3"/>
        <v>'s books</v>
      </c>
      <c r="S2777" s="9">
        <f t="shared" si="261"/>
        <v>40894.013356481482</v>
      </c>
      <c r="T2777" s="9">
        <f t="shared" si="262"/>
        <v>40924.013356481482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3"/>
        <v>'s books</v>
      </c>
      <c r="S2778" s="9">
        <f t="shared" si="261"/>
        <v>42167.297175925924</v>
      </c>
      <c r="T2778" s="9">
        <f t="shared" si="262"/>
        <v>42198.297175925924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3"/>
        <v>'s books</v>
      </c>
      <c r="S2779" s="9">
        <f t="shared" si="261"/>
        <v>42203.669027777782</v>
      </c>
      <c r="T2779" s="9">
        <f t="shared" si="262"/>
        <v>42233.669027777782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3"/>
        <v>'s books</v>
      </c>
      <c r="S2780" s="9">
        <f t="shared" si="261"/>
        <v>41877.978078703702</v>
      </c>
      <c r="T2780" s="9">
        <f t="shared" si="262"/>
        <v>41907.978078703702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3"/>
        <v>'s books</v>
      </c>
      <c r="S2781" s="9">
        <f t="shared" si="261"/>
        <v>42331.585891203707</v>
      </c>
      <c r="T2781" s="9">
        <f t="shared" si="262"/>
        <v>42361.627557870372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3"/>
        <v>'s books</v>
      </c>
      <c r="S2782" s="9">
        <f t="shared" si="261"/>
        <v>42805.447777777779</v>
      </c>
      <c r="T2782" s="9">
        <f t="shared" si="262"/>
        <v>42835.447777777779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3"/>
        <v>plays</v>
      </c>
      <c r="S2783" s="9">
        <f t="shared" si="261"/>
        <v>42049.94159722222</v>
      </c>
      <c r="T2783" s="9">
        <f t="shared" si="262"/>
        <v>42078.291666666672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3"/>
        <v>plays</v>
      </c>
      <c r="S2784" s="9">
        <f t="shared" si="261"/>
        <v>42057.924976851849</v>
      </c>
      <c r="T2784" s="9">
        <f t="shared" si="262"/>
        <v>42083.207638888889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3"/>
        <v>plays</v>
      </c>
      <c r="S2785" s="9">
        <f t="shared" si="261"/>
        <v>42134.535254629634</v>
      </c>
      <c r="T2785" s="9">
        <f t="shared" si="262"/>
        <v>42148.535254629634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3"/>
        <v>plays</v>
      </c>
      <c r="S2786" s="9">
        <f t="shared" si="261"/>
        <v>41951.787534722222</v>
      </c>
      <c r="T2786" s="9">
        <f t="shared" si="262"/>
        <v>41972.787534722222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3"/>
        <v>plays</v>
      </c>
      <c r="S2787" s="9">
        <f t="shared" si="261"/>
        <v>42589.189432870371</v>
      </c>
      <c r="T2787" s="9">
        <f t="shared" si="262"/>
        <v>42618.875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3"/>
        <v>plays</v>
      </c>
      <c r="S2788" s="9">
        <f t="shared" si="261"/>
        <v>41846.569212962961</v>
      </c>
      <c r="T2788" s="9">
        <f t="shared" si="262"/>
        <v>41860.569212962961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3"/>
        <v>plays</v>
      </c>
      <c r="S2789" s="9">
        <f t="shared" si="261"/>
        <v>41839.198518518519</v>
      </c>
      <c r="T2789" s="9">
        <f t="shared" si="262"/>
        <v>41869.198518518519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3"/>
        <v>plays</v>
      </c>
      <c r="S2790" s="9">
        <f t="shared" si="261"/>
        <v>42581.701886574068</v>
      </c>
      <c r="T2790" s="9">
        <f t="shared" si="262"/>
        <v>42611.701886574068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3"/>
        <v>plays</v>
      </c>
      <c r="S2791" s="9">
        <f t="shared" si="261"/>
        <v>42087.013124999998</v>
      </c>
      <c r="T2791" s="9">
        <f t="shared" si="262"/>
        <v>42106.166666666672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3"/>
        <v>plays</v>
      </c>
      <c r="S2792" s="9">
        <f t="shared" si="261"/>
        <v>42047.938692129625</v>
      </c>
      <c r="T2792" s="9">
        <f t="shared" si="262"/>
        <v>42077.938692129625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3"/>
        <v>plays</v>
      </c>
      <c r="S2793" s="9">
        <f t="shared" si="261"/>
        <v>42622.899988425925</v>
      </c>
      <c r="T2793" s="9">
        <f t="shared" si="262"/>
        <v>42653.166666666672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3"/>
        <v>plays</v>
      </c>
      <c r="S2794" s="9">
        <f t="shared" si="261"/>
        <v>42214.231006944443</v>
      </c>
      <c r="T2794" s="9">
        <f t="shared" si="262"/>
        <v>42259.231006944443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3"/>
        <v>plays</v>
      </c>
      <c r="S2795" s="9">
        <f t="shared" si="261"/>
        <v>42207.419039351851</v>
      </c>
      <c r="T2795" s="9">
        <f t="shared" si="262"/>
        <v>42237.419039351851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3"/>
        <v>plays</v>
      </c>
      <c r="S2796" s="9">
        <f t="shared" si="261"/>
        <v>42447.691655092596</v>
      </c>
      <c r="T2796" s="9">
        <f t="shared" si="262"/>
        <v>42463.791666666672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3"/>
        <v>plays</v>
      </c>
      <c r="S2797" s="9">
        <f t="shared" si="261"/>
        <v>41811.525937500002</v>
      </c>
      <c r="T2797" s="9">
        <f t="shared" si="262"/>
        <v>41827.958333333336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3"/>
        <v>plays</v>
      </c>
      <c r="S2798" s="9">
        <f t="shared" si="261"/>
        <v>41826.528101851851</v>
      </c>
      <c r="T2798" s="9">
        <f t="shared" si="262"/>
        <v>41856.528101851851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3"/>
        <v>plays</v>
      </c>
      <c r="S2799" s="9">
        <f t="shared" si="261"/>
        <v>41829.94027777778</v>
      </c>
      <c r="T2799" s="9">
        <f t="shared" si="262"/>
        <v>41859.94027777778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3"/>
        <v>plays</v>
      </c>
      <c r="S2800" s="9">
        <f t="shared" si="261"/>
        <v>42232.675011574072</v>
      </c>
      <c r="T2800" s="9">
        <f t="shared" si="262"/>
        <v>42247.666666666672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3"/>
        <v>plays</v>
      </c>
      <c r="S2801" s="9">
        <f t="shared" si="261"/>
        <v>42538.264699074076</v>
      </c>
      <c r="T2801" s="9">
        <f t="shared" si="262"/>
        <v>42569.666666666672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3"/>
        <v>plays</v>
      </c>
      <c r="S2802" s="9">
        <f t="shared" si="261"/>
        <v>41979.552847222221</v>
      </c>
      <c r="T2802" s="9">
        <f t="shared" si="262"/>
        <v>42039.552847222221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3"/>
        <v>plays</v>
      </c>
      <c r="S2803" s="9">
        <f t="shared" si="261"/>
        <v>41931.243159722224</v>
      </c>
      <c r="T2803" s="9">
        <f t="shared" si="262"/>
        <v>41953.458333333336</v>
      </c>
    </row>
    <row r="2804" spans="1:20" ht="57.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3"/>
        <v>plays</v>
      </c>
      <c r="S2804" s="9">
        <f t="shared" si="261"/>
        <v>42223.64707175926</v>
      </c>
      <c r="T2804" s="9">
        <f t="shared" si="262"/>
        <v>42253.64707175926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3"/>
        <v>plays</v>
      </c>
      <c r="S2805" s="9">
        <f t="shared" si="261"/>
        <v>42189.065694444449</v>
      </c>
      <c r="T2805" s="9">
        <f t="shared" si="262"/>
        <v>42232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3"/>
        <v>plays</v>
      </c>
      <c r="S2806" s="9">
        <f t="shared" si="261"/>
        <v>41912.453587962962</v>
      </c>
      <c r="T2806" s="9">
        <f t="shared" si="262"/>
        <v>41942.453587962962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3"/>
        <v>plays</v>
      </c>
      <c r="S2807" s="9">
        <f t="shared" si="261"/>
        <v>42244.505474537036</v>
      </c>
      <c r="T2807" s="9">
        <f t="shared" si="262"/>
        <v>42269.505474537036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3"/>
        <v>plays</v>
      </c>
      <c r="S2808" s="9">
        <f t="shared" si="261"/>
        <v>42216.267245370371</v>
      </c>
      <c r="T2808" s="9">
        <f t="shared" si="262"/>
        <v>42252.458333333328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3"/>
        <v>plays</v>
      </c>
      <c r="S2809" s="9">
        <f t="shared" si="261"/>
        <v>42185.873124999998</v>
      </c>
      <c r="T2809" s="9">
        <f t="shared" si="262"/>
        <v>42215.873124999998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3"/>
        <v>plays</v>
      </c>
      <c r="S2810" s="9">
        <f t="shared" si="261"/>
        <v>42239.84646990741</v>
      </c>
      <c r="T2810" s="9">
        <f t="shared" si="262"/>
        <v>42269.84646990741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3"/>
        <v>plays</v>
      </c>
      <c r="S2811" s="9">
        <f t="shared" si="261"/>
        <v>42482.496817129635</v>
      </c>
      <c r="T2811" s="9">
        <f t="shared" si="262"/>
        <v>42490.610416666663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3"/>
        <v>plays</v>
      </c>
      <c r="S2812" s="9">
        <f t="shared" si="261"/>
        <v>41790.13962962963</v>
      </c>
      <c r="T2812" s="9">
        <f t="shared" si="262"/>
        <v>41822.165972222225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3"/>
        <v>plays</v>
      </c>
      <c r="S2813" s="9">
        <f t="shared" si="261"/>
        <v>42059.496562500004</v>
      </c>
      <c r="T2813" s="9">
        <f t="shared" si="262"/>
        <v>42089.496562500004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3"/>
        <v>plays</v>
      </c>
      <c r="S2814" s="9">
        <f t="shared" si="261"/>
        <v>42085.74418981481</v>
      </c>
      <c r="T2814" s="9">
        <f t="shared" si="262"/>
        <v>42131.166666666672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3"/>
        <v>plays</v>
      </c>
      <c r="S2815" s="9">
        <f t="shared" si="261"/>
        <v>42724.742604166662</v>
      </c>
      <c r="T2815" s="9">
        <f t="shared" si="262"/>
        <v>42749.742604166662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3"/>
        <v>plays</v>
      </c>
      <c r="S2816" s="9">
        <f t="shared" si="261"/>
        <v>42134.399479166663</v>
      </c>
      <c r="T2816" s="9">
        <f t="shared" si="262"/>
        <v>42164.399479166663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3"/>
        <v>plays</v>
      </c>
      <c r="S2817" s="9">
        <f t="shared" si="261"/>
        <v>42590.776724537034</v>
      </c>
      <c r="T2817" s="9">
        <f t="shared" si="262"/>
        <v>42620.776724537034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3"/>
        <v>plays</v>
      </c>
      <c r="S2818" s="9">
        <f t="shared" si="261"/>
        <v>42219.467499999999</v>
      </c>
      <c r="T2818" s="9">
        <f t="shared" si="262"/>
        <v>42249.666666666672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</f>
        <v>1.3</v>
      </c>
      <c r="P2819">
        <f t="shared" ref="P2819:P2882" si="265">E2819/L2819</f>
        <v>23.636363636363637</v>
      </c>
      <c r="Q2819" t="str">
        <f t="shared" ref="Q2819:Q2882" si="266">LEFT(N:N,(FIND("/",N2819))-1)</f>
        <v>theater</v>
      </c>
      <c r="R2819" t="str">
        <f t="shared" si="263"/>
        <v>plays</v>
      </c>
      <c r="S2819" s="9">
        <f t="shared" ref="S2819:S2882" si="267">(((J2819/60)/60)/24)+DATE(1970,2,1)</f>
        <v>42054.634976851856</v>
      </c>
      <c r="T2819" s="9">
        <f t="shared" ref="T2819:T2882" si="268">(((I2819/60)/60)/24)+DATE(1970,2,1)</f>
        <v>42094.634976851856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3"/>
        <v>plays</v>
      </c>
      <c r="S2820" s="9">
        <f t="shared" si="267"/>
        <v>42281.598217592589</v>
      </c>
      <c r="T2820" s="9">
        <f t="shared" si="268"/>
        <v>42301.598217592589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ref="R2821:R2884" si="269">RIGHT(N:N,(FIND("/",N2821))-3)</f>
        <v>plays</v>
      </c>
      <c r="S2821" s="9">
        <f t="shared" si="267"/>
        <v>42170.525567129633</v>
      </c>
      <c r="T2821" s="9">
        <f t="shared" si="268"/>
        <v>42200.525567129633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9"/>
        <v>plays</v>
      </c>
      <c r="S2822" s="9">
        <f t="shared" si="267"/>
        <v>42432.610983796301</v>
      </c>
      <c r="T2822" s="9">
        <f t="shared" si="268"/>
        <v>42457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9"/>
        <v>plays</v>
      </c>
      <c r="S2823" s="9">
        <f t="shared" si="267"/>
        <v>41906.922858796301</v>
      </c>
      <c r="T2823" s="9">
        <f t="shared" si="268"/>
        <v>41936.922858796301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9"/>
        <v>plays</v>
      </c>
      <c r="S2824" s="9">
        <f t="shared" si="267"/>
        <v>42091.683935185181</v>
      </c>
      <c r="T2824" s="9">
        <f t="shared" si="268"/>
        <v>42121.642268518524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9"/>
        <v>plays</v>
      </c>
      <c r="S2825" s="9">
        <f t="shared" si="267"/>
        <v>42098.011643518519</v>
      </c>
      <c r="T2825" s="9">
        <f t="shared" si="268"/>
        <v>42125.957638888889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9"/>
        <v>plays</v>
      </c>
      <c r="S2826" s="9">
        <f t="shared" si="267"/>
        <v>42167.270787037036</v>
      </c>
      <c r="T2826" s="9">
        <f t="shared" si="268"/>
        <v>42199.071527777778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9"/>
        <v>plays</v>
      </c>
      <c r="S2827" s="9">
        <f t="shared" si="267"/>
        <v>42343.792662037042</v>
      </c>
      <c r="T2827" s="9">
        <f t="shared" si="268"/>
        <v>42373.792662037042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9"/>
        <v>plays</v>
      </c>
      <c r="S2828" s="9">
        <f t="shared" si="267"/>
        <v>42202.034861111111</v>
      </c>
      <c r="T2828" s="9">
        <f t="shared" si="268"/>
        <v>42226.291666666672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9"/>
        <v>plays</v>
      </c>
      <c r="S2829" s="9">
        <f t="shared" si="267"/>
        <v>42525.683634259258</v>
      </c>
      <c r="T2829" s="9">
        <f t="shared" si="268"/>
        <v>42555.6875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9"/>
        <v>plays</v>
      </c>
      <c r="S2830" s="9">
        <f t="shared" si="267"/>
        <v>42285.264687499999</v>
      </c>
      <c r="T2830" s="9">
        <f t="shared" si="268"/>
        <v>42310.958333333328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9"/>
        <v>plays</v>
      </c>
      <c r="S2831" s="9">
        <f t="shared" si="267"/>
        <v>42526.434236111112</v>
      </c>
      <c r="T2831" s="9">
        <f t="shared" si="268"/>
        <v>42554.434236111112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9"/>
        <v>plays</v>
      </c>
      <c r="S2832" s="9">
        <f t="shared" si="267"/>
        <v>41789.839675925927</v>
      </c>
      <c r="T2832" s="9">
        <f t="shared" si="268"/>
        <v>41802.165972222225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9"/>
        <v>plays</v>
      </c>
      <c r="S2833" s="9">
        <f t="shared" si="267"/>
        <v>42202.824884259258</v>
      </c>
      <c r="T2833" s="9">
        <f t="shared" si="268"/>
        <v>42232.824884259258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9"/>
        <v>plays</v>
      </c>
      <c r="S2834" s="9">
        <f t="shared" si="267"/>
        <v>41969.709421296298</v>
      </c>
      <c r="T2834" s="9">
        <f t="shared" si="268"/>
        <v>41997.916666666672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9"/>
        <v>plays</v>
      </c>
      <c r="S2835" s="9">
        <f t="shared" si="267"/>
        <v>42299.127696759257</v>
      </c>
      <c r="T2835" s="9">
        <f t="shared" si="268"/>
        <v>42319.083333333328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9"/>
        <v>plays</v>
      </c>
      <c r="S2836" s="9">
        <f t="shared" si="267"/>
        <v>42050.959837962961</v>
      </c>
      <c r="T2836" s="9">
        <f t="shared" si="268"/>
        <v>42065.959837962961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9"/>
        <v>plays</v>
      </c>
      <c r="S2837" s="9">
        <f t="shared" si="267"/>
        <v>42344.703900462962</v>
      </c>
      <c r="T2837" s="9">
        <f t="shared" si="268"/>
        <v>42374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9"/>
        <v>plays</v>
      </c>
      <c r="S2838" s="9">
        <f t="shared" si="267"/>
        <v>42777.261782407411</v>
      </c>
      <c r="T2838" s="9">
        <f t="shared" si="268"/>
        <v>42815.207638888889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9"/>
        <v>plays</v>
      </c>
      <c r="S2839" s="9">
        <f t="shared" si="267"/>
        <v>42338.908379629633</v>
      </c>
      <c r="T2839" s="9">
        <f t="shared" si="268"/>
        <v>42378.950046296297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9"/>
        <v>plays</v>
      </c>
      <c r="S2840" s="9">
        <f t="shared" si="267"/>
        <v>41873.607592592591</v>
      </c>
      <c r="T2840" s="9">
        <f t="shared" si="268"/>
        <v>41895.916666666664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9"/>
        <v>plays</v>
      </c>
      <c r="S2841" s="9">
        <f t="shared" si="267"/>
        <v>41884.240208333329</v>
      </c>
      <c r="T2841" s="9">
        <f t="shared" si="268"/>
        <v>41907.207638888889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9"/>
        <v>plays</v>
      </c>
      <c r="S2842" s="9">
        <f t="shared" si="267"/>
        <v>42091.035636574074</v>
      </c>
      <c r="T2842" s="9">
        <f t="shared" si="268"/>
        <v>42112.708333333328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9"/>
        <v>plays</v>
      </c>
      <c r="S2843" s="9">
        <f t="shared" si="267"/>
        <v>42322.739548611105</v>
      </c>
      <c r="T2843" s="9">
        <f t="shared" si="268"/>
        <v>42382.781215277777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9"/>
        <v>plays</v>
      </c>
      <c r="S2844" s="9">
        <f t="shared" si="267"/>
        <v>41815.952488425923</v>
      </c>
      <c r="T2844" s="9">
        <f t="shared" si="268"/>
        <v>41842.458333333336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9"/>
        <v>plays</v>
      </c>
      <c r="S2845" s="9">
        <f t="shared" si="267"/>
        <v>42523.737847222219</v>
      </c>
      <c r="T2845" s="9">
        <f t="shared" si="268"/>
        <v>42565.166666666672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9"/>
        <v>plays</v>
      </c>
      <c r="S2846" s="9">
        <f t="shared" si="267"/>
        <v>42740.546064814815</v>
      </c>
      <c r="T2846" s="9">
        <f t="shared" si="268"/>
        <v>42770.546064814815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9"/>
        <v>plays</v>
      </c>
      <c r="S2847" s="9">
        <f t="shared" si="267"/>
        <v>42134.016585648147</v>
      </c>
      <c r="T2847" s="9">
        <f t="shared" si="268"/>
        <v>42194.016585648147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9"/>
        <v>plays</v>
      </c>
      <c r="S2848" s="9">
        <f t="shared" si="267"/>
        <v>42139.692060185189</v>
      </c>
      <c r="T2848" s="9">
        <f t="shared" si="268"/>
        <v>42184.692060185189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9"/>
        <v>plays</v>
      </c>
      <c r="S2849" s="9">
        <f t="shared" si="267"/>
        <v>42484.806307870371</v>
      </c>
      <c r="T2849" s="9">
        <f t="shared" si="268"/>
        <v>42544.806307870371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9"/>
        <v>plays</v>
      </c>
      <c r="S2850" s="9">
        <f t="shared" si="267"/>
        <v>42154.648831018523</v>
      </c>
      <c r="T2850" s="9">
        <f t="shared" si="268"/>
        <v>42184.648831018523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9"/>
        <v>plays</v>
      </c>
      <c r="S2851" s="9">
        <f t="shared" si="267"/>
        <v>42484.428240740745</v>
      </c>
      <c r="T2851" s="9">
        <f t="shared" si="268"/>
        <v>42514.428240740745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9"/>
        <v>plays</v>
      </c>
      <c r="S2852" s="9">
        <f t="shared" si="267"/>
        <v>41889.007071759261</v>
      </c>
      <c r="T2852" s="9">
        <f t="shared" si="268"/>
        <v>41919.007071759261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9"/>
        <v>plays</v>
      </c>
      <c r="S2853" s="9">
        <f t="shared" si="267"/>
        <v>42421.002650462964</v>
      </c>
      <c r="T2853" s="9">
        <f t="shared" si="268"/>
        <v>42429.970138888893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9"/>
        <v>plays</v>
      </c>
      <c r="S2854" s="9">
        <f t="shared" si="267"/>
        <v>41812.045173611114</v>
      </c>
      <c r="T2854" s="9">
        <f t="shared" si="268"/>
        <v>41842.045173611114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9"/>
        <v>plays</v>
      </c>
      <c r="S2855" s="9">
        <f t="shared" si="267"/>
        <v>41867.190937499996</v>
      </c>
      <c r="T2855" s="9">
        <f t="shared" si="268"/>
        <v>41927.190937499996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9"/>
        <v>plays</v>
      </c>
      <c r="S2856" s="9">
        <f t="shared" si="267"/>
        <v>42142.71665509259</v>
      </c>
      <c r="T2856" s="9">
        <f t="shared" si="268"/>
        <v>42162.71665509259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9"/>
        <v>plays</v>
      </c>
      <c r="S2857" s="9">
        <f t="shared" si="267"/>
        <v>42401.007766203707</v>
      </c>
      <c r="T2857" s="9">
        <f t="shared" si="268"/>
        <v>42429.981944444444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9"/>
        <v>plays</v>
      </c>
      <c r="S2858" s="9">
        <f t="shared" si="267"/>
        <v>42196.037581018521</v>
      </c>
      <c r="T2858" s="9">
        <f t="shared" si="268"/>
        <v>42255.898611111115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9"/>
        <v>plays</v>
      </c>
      <c r="S2859" s="9">
        <f t="shared" si="267"/>
        <v>42757.920081018514</v>
      </c>
      <c r="T2859" s="9">
        <f t="shared" si="268"/>
        <v>42817.75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9"/>
        <v>plays</v>
      </c>
      <c r="S2860" s="9">
        <f t="shared" si="267"/>
        <v>41985.545081018514</v>
      </c>
      <c r="T2860" s="9">
        <f t="shared" si="268"/>
        <v>42009.477777777778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9"/>
        <v>plays</v>
      </c>
      <c r="S2861" s="9">
        <f t="shared" si="267"/>
        <v>42264.362314814818</v>
      </c>
      <c r="T2861" s="9">
        <f t="shared" si="268"/>
        <v>42324.362314814818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9"/>
        <v>plays</v>
      </c>
      <c r="S2862" s="9">
        <f t="shared" si="267"/>
        <v>42511.800648148142</v>
      </c>
      <c r="T2862" s="9">
        <f t="shared" si="268"/>
        <v>42571.800648148142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9"/>
        <v>plays</v>
      </c>
      <c r="S2863" s="9">
        <f t="shared" si="267"/>
        <v>42288.590833333335</v>
      </c>
      <c r="T2863" s="9">
        <f t="shared" si="268"/>
        <v>42302.590833333335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9"/>
        <v>plays</v>
      </c>
      <c r="S2864" s="9">
        <f t="shared" si="267"/>
        <v>41815.789687500001</v>
      </c>
      <c r="T2864" s="9">
        <f t="shared" si="268"/>
        <v>41845.789687500001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9"/>
        <v>plays</v>
      </c>
      <c r="S2865" s="9">
        <f t="shared" si="267"/>
        <v>41862.675034722226</v>
      </c>
      <c r="T2865" s="9">
        <f t="shared" si="268"/>
        <v>41922.675034722226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9"/>
        <v>plays</v>
      </c>
      <c r="S2866" s="9">
        <f t="shared" si="267"/>
        <v>42203.613506944443</v>
      </c>
      <c r="T2866" s="9">
        <f t="shared" si="268"/>
        <v>42233.554166666669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9"/>
        <v>plays</v>
      </c>
      <c r="S2867" s="9">
        <f t="shared" si="267"/>
        <v>41981.114108796297</v>
      </c>
      <c r="T2867" s="9">
        <f t="shared" si="268"/>
        <v>42041.114108796297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9"/>
        <v>plays</v>
      </c>
      <c r="S2868" s="9">
        <f t="shared" si="267"/>
        <v>42658.955104166671</v>
      </c>
      <c r="T2868" s="9">
        <f t="shared" si="268"/>
        <v>42688.916666666672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9"/>
        <v>plays</v>
      </c>
      <c r="S2869" s="9">
        <f t="shared" si="267"/>
        <v>42562.195277777777</v>
      </c>
      <c r="T2869" s="9">
        <f t="shared" si="268"/>
        <v>42586.166666666672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9"/>
        <v>plays</v>
      </c>
      <c r="S2870" s="9">
        <f t="shared" si="267"/>
        <v>42649.827013888891</v>
      </c>
      <c r="T2870" s="9">
        <f t="shared" si="268"/>
        <v>42679.827013888891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9"/>
        <v>plays</v>
      </c>
      <c r="S2871" s="9">
        <f t="shared" si="267"/>
        <v>42571.593530092592</v>
      </c>
      <c r="T2871" s="9">
        <f t="shared" si="268"/>
        <v>42601.593530092592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9"/>
        <v>plays</v>
      </c>
      <c r="S2872" s="9">
        <f t="shared" si="267"/>
        <v>41777.189409722225</v>
      </c>
      <c r="T2872" s="9">
        <f t="shared" si="268"/>
        <v>41807.189409722225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9"/>
        <v>plays</v>
      </c>
      <c r="S2873" s="9">
        <f t="shared" si="267"/>
        <v>42005.738576388889</v>
      </c>
      <c r="T2873" s="9">
        <f t="shared" si="268"/>
        <v>42025.738576388889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9"/>
        <v>plays</v>
      </c>
      <c r="S2874" s="9">
        <f t="shared" si="267"/>
        <v>42146.11618055556</v>
      </c>
      <c r="T2874" s="9">
        <f t="shared" si="268"/>
        <v>42206.11618055556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9"/>
        <v>plays</v>
      </c>
      <c r="S2875" s="9">
        <f t="shared" si="267"/>
        <v>42033.817488425921</v>
      </c>
      <c r="T2875" s="9">
        <f t="shared" si="268"/>
        <v>42063.817488425921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9"/>
        <v>plays</v>
      </c>
      <c r="S2876" s="9">
        <f t="shared" si="267"/>
        <v>42753.84474537037</v>
      </c>
      <c r="T2876" s="9">
        <f t="shared" si="268"/>
        <v>42783.84474537037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9"/>
        <v>plays</v>
      </c>
      <c r="S2877" s="9">
        <f t="shared" si="267"/>
        <v>42496.128391203703</v>
      </c>
      <c r="T2877" s="9">
        <f t="shared" si="268"/>
        <v>42526.128391203703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9"/>
        <v>plays</v>
      </c>
      <c r="S2878" s="9">
        <f t="shared" si="267"/>
        <v>42202.743969907402</v>
      </c>
      <c r="T2878" s="9">
        <f t="shared" si="268"/>
        <v>42232.743969907402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9"/>
        <v>plays</v>
      </c>
      <c r="S2879" s="9">
        <f t="shared" si="267"/>
        <v>42703.955138888887</v>
      </c>
      <c r="T2879" s="9">
        <f t="shared" si="268"/>
        <v>42735.708333333328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9"/>
        <v>plays</v>
      </c>
      <c r="S2880" s="9">
        <f t="shared" si="267"/>
        <v>42159.615682870368</v>
      </c>
      <c r="T2880" s="9">
        <f t="shared" si="268"/>
        <v>42219.615682870368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9"/>
        <v>plays</v>
      </c>
      <c r="S2881" s="9">
        <f t="shared" si="267"/>
        <v>42390.725243055553</v>
      </c>
      <c r="T2881" s="9">
        <f t="shared" si="268"/>
        <v>42420.725243055553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9"/>
        <v>plays</v>
      </c>
      <c r="S2882" s="9">
        <f t="shared" si="267"/>
        <v>42223.905694444446</v>
      </c>
      <c r="T2882" s="9">
        <f t="shared" si="268"/>
        <v>42267.711805555555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</f>
        <v>0</v>
      </c>
      <c r="P2883" t="e">
        <f t="shared" ref="P2883:P2946" si="271">E2883/L2883</f>
        <v>#DIV/0!</v>
      </c>
      <c r="Q2883" t="str">
        <f t="shared" ref="Q2883:Q2946" si="272">LEFT(N:N,(FIND("/",N2883))-1)</f>
        <v>theater</v>
      </c>
      <c r="R2883" t="str">
        <f t="shared" si="269"/>
        <v>plays</v>
      </c>
      <c r="S2883" s="9">
        <f t="shared" ref="S2883:S2946" si="273">(((J2883/60)/60)/24)+DATE(1970,2,1)</f>
        <v>41947.597638888888</v>
      </c>
      <c r="T2883" s="9">
        <f t="shared" ref="T2883:T2946" si="274">(((I2883/60)/60)/24)+DATE(1970,2,1)</f>
        <v>42007.639305555553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69"/>
        <v>plays</v>
      </c>
      <c r="S2884" s="9">
        <f t="shared" si="273"/>
        <v>42492.596273148149</v>
      </c>
      <c r="T2884" s="9">
        <f t="shared" si="274"/>
        <v>42522.596273148149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ref="R2885:R2948" si="275">RIGHT(N:N,(FIND("/",N2885))-3)</f>
        <v>plays</v>
      </c>
      <c r="S2885" s="9">
        <f t="shared" si="273"/>
        <v>42401.90320601852</v>
      </c>
      <c r="T2885" s="9">
        <f t="shared" si="274"/>
        <v>42437.207638888889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5"/>
        <v>plays</v>
      </c>
      <c r="S2886" s="9">
        <f t="shared" si="273"/>
        <v>41979.727256944447</v>
      </c>
      <c r="T2886" s="9">
        <f t="shared" si="274"/>
        <v>42009.727256944447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5"/>
        <v>plays</v>
      </c>
      <c r="S2887" s="9">
        <f t="shared" si="273"/>
        <v>42078.07640046296</v>
      </c>
      <c r="T2887" s="9">
        <f t="shared" si="274"/>
        <v>42108.034733796296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5"/>
        <v>plays</v>
      </c>
      <c r="S2888" s="9">
        <f t="shared" si="273"/>
        <v>42292.632916666669</v>
      </c>
      <c r="T2888" s="9">
        <f t="shared" si="274"/>
        <v>42297.165972222225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5"/>
        <v>plays</v>
      </c>
      <c r="S2889" s="9">
        <f t="shared" si="273"/>
        <v>42016.427361111113</v>
      </c>
      <c r="T2889" s="9">
        <f t="shared" si="274"/>
        <v>42046.427361111113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5"/>
        <v>plays</v>
      </c>
      <c r="S2890" s="9">
        <f t="shared" si="273"/>
        <v>41953.535185185188</v>
      </c>
      <c r="T2890" s="9">
        <f t="shared" si="274"/>
        <v>41961.207638888889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5"/>
        <v>plays</v>
      </c>
      <c r="S2891" s="9">
        <f t="shared" si="273"/>
        <v>41881.863252314812</v>
      </c>
      <c r="T2891" s="9">
        <f t="shared" si="274"/>
        <v>41911.863252314812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5"/>
        <v>plays</v>
      </c>
      <c r="S2892" s="9">
        <f t="shared" si="273"/>
        <v>41862.742962962962</v>
      </c>
      <c r="T2892" s="9">
        <f t="shared" si="274"/>
        <v>41891.125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5"/>
        <v>plays</v>
      </c>
      <c r="S2893" s="9">
        <f t="shared" si="273"/>
        <v>42446.883425925931</v>
      </c>
      <c r="T2893" s="9">
        <f t="shared" si="274"/>
        <v>42506.84175925926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5"/>
        <v>plays</v>
      </c>
      <c r="S2894" s="9">
        <f t="shared" si="273"/>
        <v>41900.714166666665</v>
      </c>
      <c r="T2894" s="9">
        <f t="shared" si="274"/>
        <v>41907.875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5"/>
        <v>plays</v>
      </c>
      <c r="S2895" s="9">
        <f t="shared" si="273"/>
        <v>41984.773090277777</v>
      </c>
      <c r="T2895" s="9">
        <f t="shared" si="274"/>
        <v>42044.083333333328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5"/>
        <v>plays</v>
      </c>
      <c r="S2896" s="9">
        <f t="shared" si="273"/>
        <v>42068.986284722225</v>
      </c>
      <c r="T2896" s="9">
        <f t="shared" si="274"/>
        <v>42128.944618055553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5"/>
        <v>plays</v>
      </c>
      <c r="S2897" s="9">
        <f t="shared" si="273"/>
        <v>41842.555462962962</v>
      </c>
      <c r="T2897" s="9">
        <f t="shared" si="274"/>
        <v>41843.875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5"/>
        <v>plays</v>
      </c>
      <c r="S2898" s="9">
        <f t="shared" si="273"/>
        <v>42732.908807870372</v>
      </c>
      <c r="T2898" s="9">
        <f t="shared" si="274"/>
        <v>42747.25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5"/>
        <v>plays</v>
      </c>
      <c r="S2899" s="9">
        <f t="shared" si="273"/>
        <v>42289.646504629629</v>
      </c>
      <c r="T2899" s="9">
        <f t="shared" si="274"/>
        <v>42319.645196759258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5"/>
        <v>plays</v>
      </c>
      <c r="S2900" s="9">
        <f t="shared" si="273"/>
        <v>42309.664965277778</v>
      </c>
      <c r="T2900" s="9">
        <f t="shared" si="274"/>
        <v>42339.664965277778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5"/>
        <v>plays</v>
      </c>
      <c r="S2901" s="9">
        <f t="shared" si="273"/>
        <v>42546.078217592592</v>
      </c>
      <c r="T2901" s="9">
        <f t="shared" si="274"/>
        <v>42606.078217592592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5"/>
        <v>plays</v>
      </c>
      <c r="S2902" s="9">
        <f t="shared" si="273"/>
        <v>41861.234166666669</v>
      </c>
      <c r="T2902" s="9">
        <f t="shared" si="274"/>
        <v>41891.234166666669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5"/>
        <v>plays</v>
      </c>
      <c r="S2903" s="9">
        <f t="shared" si="273"/>
        <v>42013.904386574075</v>
      </c>
      <c r="T2903" s="9">
        <f t="shared" si="274"/>
        <v>42073.904386574075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5"/>
        <v>plays</v>
      </c>
      <c r="S2904" s="9">
        <f t="shared" si="273"/>
        <v>42241.439768518518</v>
      </c>
      <c r="T2904" s="9">
        <f t="shared" si="274"/>
        <v>42271.439768518518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5"/>
        <v>plays</v>
      </c>
      <c r="S2905" s="9">
        <f t="shared" si="273"/>
        <v>42227.166874999995</v>
      </c>
      <c r="T2905" s="9">
        <f t="shared" si="274"/>
        <v>42287.166874999995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5"/>
        <v>plays</v>
      </c>
      <c r="S2906" s="9">
        <f t="shared" si="273"/>
        <v>41971.967951388891</v>
      </c>
      <c r="T2906" s="9">
        <f t="shared" si="274"/>
        <v>41983.5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5"/>
        <v>plays</v>
      </c>
      <c r="S2907" s="9">
        <f t="shared" si="273"/>
        <v>42637.056863425925</v>
      </c>
      <c r="T2907" s="9">
        <f t="shared" si="274"/>
        <v>42651.056863425925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5"/>
        <v>plays</v>
      </c>
      <c r="S2908" s="9">
        <f t="shared" si="273"/>
        <v>42230.648912037039</v>
      </c>
      <c r="T2908" s="9">
        <f t="shared" si="274"/>
        <v>42248.041666666672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5"/>
        <v>plays</v>
      </c>
      <c r="S2909" s="9">
        <f t="shared" si="273"/>
        <v>42475.877743055549</v>
      </c>
      <c r="T2909" s="9">
        <f t="shared" si="274"/>
        <v>42535.877743055549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5"/>
        <v>plays</v>
      </c>
      <c r="S2910" s="9">
        <f t="shared" si="273"/>
        <v>42530.731701388882</v>
      </c>
      <c r="T2910" s="9">
        <f t="shared" si="274"/>
        <v>42560.731701388882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5"/>
        <v>plays</v>
      </c>
      <c r="S2911" s="9">
        <f t="shared" si="273"/>
        <v>41960.266215277778</v>
      </c>
      <c r="T2911" s="9">
        <f t="shared" si="274"/>
        <v>41999.823611111111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5"/>
        <v>plays</v>
      </c>
      <c r="S2912" s="9">
        <f t="shared" si="273"/>
        <v>42138.841284722221</v>
      </c>
      <c r="T2912" s="9">
        <f t="shared" si="274"/>
        <v>42198.841284722221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5"/>
        <v>plays</v>
      </c>
      <c r="S2913" s="9">
        <f t="shared" si="273"/>
        <v>42173.768819444449</v>
      </c>
      <c r="T2913" s="9">
        <f t="shared" si="274"/>
        <v>42213.768819444449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5"/>
        <v>plays</v>
      </c>
      <c r="S2914" s="9">
        <f t="shared" si="273"/>
        <v>42385.131643518514</v>
      </c>
      <c r="T2914" s="9">
        <f t="shared" si="274"/>
        <v>42415.131643518514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5"/>
        <v>plays</v>
      </c>
      <c r="S2915" s="9">
        <f t="shared" si="273"/>
        <v>41859.922905092593</v>
      </c>
      <c r="T2915" s="9">
        <f t="shared" si="274"/>
        <v>41919.922905092593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5"/>
        <v>plays</v>
      </c>
      <c r="S2916" s="9">
        <f t="shared" si="273"/>
        <v>42048.907337962963</v>
      </c>
      <c r="T2916" s="9">
        <f t="shared" si="274"/>
        <v>42108.865671296298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5"/>
        <v>plays</v>
      </c>
      <c r="S2917" s="9">
        <f t="shared" si="273"/>
        <v>42446.398032407407</v>
      </c>
      <c r="T2917" s="9">
        <f t="shared" si="274"/>
        <v>42476.356365740736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5"/>
        <v>plays</v>
      </c>
      <c r="S2918" s="9">
        <f t="shared" si="273"/>
        <v>41786.476724537039</v>
      </c>
      <c r="T2918" s="9">
        <f t="shared" si="274"/>
        <v>41809.476724537039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5"/>
        <v>plays</v>
      </c>
      <c r="S2919" s="9">
        <f t="shared" si="273"/>
        <v>42276.234340277777</v>
      </c>
      <c r="T2919" s="9">
        <f t="shared" si="274"/>
        <v>42294.234340277777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5"/>
        <v>plays</v>
      </c>
      <c r="S2920" s="9">
        <f t="shared" si="273"/>
        <v>42309.629710648151</v>
      </c>
      <c r="T2920" s="9">
        <f t="shared" si="274"/>
        <v>42337.629710648151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5"/>
        <v>plays</v>
      </c>
      <c r="S2921" s="9">
        <f t="shared" si="273"/>
        <v>41857.61954861111</v>
      </c>
      <c r="T2921" s="9">
        <f t="shared" si="274"/>
        <v>41887.61954861111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5"/>
        <v>plays</v>
      </c>
      <c r="S2922" s="9">
        <f t="shared" si="273"/>
        <v>42089.792476851857</v>
      </c>
      <c r="T2922" s="9">
        <f t="shared" si="274"/>
        <v>42119.750810185185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5"/>
        <v>sical</v>
      </c>
      <c r="S2923" s="9">
        <f t="shared" si="273"/>
        <v>41908.886620370373</v>
      </c>
      <c r="T2923" s="9">
        <f t="shared" si="274"/>
        <v>41938.886620370373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5"/>
        <v>sical</v>
      </c>
      <c r="S2924" s="9">
        <f t="shared" si="273"/>
        <v>42128.874155092592</v>
      </c>
      <c r="T2924" s="9">
        <f t="shared" si="274"/>
        <v>42173.874155092592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5"/>
        <v>sical</v>
      </c>
      <c r="S2925" s="9">
        <f t="shared" si="273"/>
        <v>42044.15253472222</v>
      </c>
      <c r="T2925" s="9">
        <f t="shared" si="274"/>
        <v>42059.125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5"/>
        <v>sical</v>
      </c>
      <c r="S2926" s="9">
        <f t="shared" si="273"/>
        <v>42134.556828703702</v>
      </c>
      <c r="T2926" s="9">
        <f t="shared" si="274"/>
        <v>42164.165972222225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5"/>
        <v>sical</v>
      </c>
      <c r="S2927" s="9">
        <f t="shared" si="273"/>
        <v>41894.584120370368</v>
      </c>
      <c r="T2927" s="9">
        <f t="shared" si="274"/>
        <v>41924.584120370368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5"/>
        <v>sical</v>
      </c>
      <c r="S2928" s="9">
        <f t="shared" si="273"/>
        <v>42075.765960648147</v>
      </c>
      <c r="T2928" s="9">
        <f t="shared" si="274"/>
        <v>42089.765960648147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5"/>
        <v>sical</v>
      </c>
      <c r="S2929" s="9">
        <f t="shared" si="273"/>
        <v>41837.669317129628</v>
      </c>
      <c r="T2929" s="9">
        <f t="shared" si="274"/>
        <v>41866.208333333336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5"/>
        <v>sical</v>
      </c>
      <c r="S2930" s="9">
        <f t="shared" si="273"/>
        <v>42434.998217592598</v>
      </c>
      <c r="T2930" s="9">
        <f t="shared" si="274"/>
        <v>42464.998217592598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5"/>
        <v>sical</v>
      </c>
      <c r="S2931" s="9">
        <f t="shared" si="273"/>
        <v>41785.564328703702</v>
      </c>
      <c r="T2931" s="9">
        <f t="shared" si="274"/>
        <v>41815.564328703702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5"/>
        <v>sical</v>
      </c>
      <c r="S2932" s="9">
        <f t="shared" si="273"/>
        <v>42132.584074074075</v>
      </c>
      <c r="T2932" s="9">
        <f t="shared" si="274"/>
        <v>42162.584074074075</v>
      </c>
    </row>
    <row r="2933" spans="1:20" ht="57.6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5"/>
        <v>sical</v>
      </c>
      <c r="S2933" s="9">
        <f t="shared" si="273"/>
        <v>41903.291238425925</v>
      </c>
      <c r="T2933" s="9">
        <f t="shared" si="274"/>
        <v>41928.255555555559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5"/>
        <v>sical</v>
      </c>
      <c r="S2934" s="9">
        <f t="shared" si="273"/>
        <v>42056.164780092593</v>
      </c>
      <c r="T2934" s="9">
        <f t="shared" si="274"/>
        <v>42087.458333333328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5"/>
        <v>sical</v>
      </c>
      <c r="S2935" s="9">
        <f t="shared" si="273"/>
        <v>42526.956631944442</v>
      </c>
      <c r="T2935" s="9">
        <f t="shared" si="274"/>
        <v>42556.956631944442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5"/>
        <v>sical</v>
      </c>
      <c r="S2936" s="9">
        <f t="shared" si="273"/>
        <v>41806.636157407411</v>
      </c>
      <c r="T2936" s="9">
        <f t="shared" si="274"/>
        <v>41836.636157407411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5"/>
        <v>sical</v>
      </c>
      <c r="S2937" s="9">
        <f t="shared" si="273"/>
        <v>42584.583425925928</v>
      </c>
      <c r="T2937" s="9">
        <f t="shared" si="274"/>
        <v>42642.708333333328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5"/>
        <v>sical</v>
      </c>
      <c r="S2938" s="9">
        <f t="shared" si="273"/>
        <v>41943.650729166664</v>
      </c>
      <c r="T2938" s="9">
        <f t="shared" si="274"/>
        <v>41956.207638888889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5"/>
        <v>sical</v>
      </c>
      <c r="S2939" s="9">
        <f t="shared" si="273"/>
        <v>41834.457326388889</v>
      </c>
      <c r="T2939" s="9">
        <f t="shared" si="274"/>
        <v>41864.457326388889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5"/>
        <v>sical</v>
      </c>
      <c r="S2940" s="9">
        <f t="shared" si="273"/>
        <v>42035.703865740739</v>
      </c>
      <c r="T2940" s="9">
        <f t="shared" si="274"/>
        <v>42065.703865740739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5"/>
        <v>sical</v>
      </c>
      <c r="S2941" s="9">
        <f t="shared" si="273"/>
        <v>41876.809166666666</v>
      </c>
      <c r="T2941" s="9">
        <f t="shared" si="274"/>
        <v>41910.041666666664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5"/>
        <v>sical</v>
      </c>
      <c r="S2942" s="9">
        <f t="shared" si="273"/>
        <v>42013.773356481484</v>
      </c>
      <c r="T2942" s="9">
        <f t="shared" si="274"/>
        <v>42053.773356481484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5"/>
        <v>paces</v>
      </c>
      <c r="S2943" s="9">
        <f t="shared" si="273"/>
        <v>42065.960127314815</v>
      </c>
      <c r="T2943" s="9">
        <f t="shared" si="274"/>
        <v>42095.960127314815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5"/>
        <v>paces</v>
      </c>
      <c r="S2944" s="9">
        <f t="shared" si="273"/>
        <v>42365.803923611107</v>
      </c>
      <c r="T2944" s="9">
        <f t="shared" si="274"/>
        <v>42385.845833333333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5"/>
        <v>paces</v>
      </c>
      <c r="S2945" s="9">
        <f t="shared" si="273"/>
        <v>42108.129398148143</v>
      </c>
      <c r="T2945" s="9">
        <f t="shared" si="274"/>
        <v>42138.129398148143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5"/>
        <v>paces</v>
      </c>
      <c r="S2946" s="9">
        <f t="shared" si="273"/>
        <v>42163.9143287037</v>
      </c>
      <c r="T2946" s="9">
        <f t="shared" si="274"/>
        <v>42193.9143287037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</f>
        <v>0</v>
      </c>
      <c r="P2947" t="e">
        <f t="shared" ref="P2947:P3010" si="277">E2947/L2947</f>
        <v>#DIV/0!</v>
      </c>
      <c r="Q2947" t="str">
        <f t="shared" ref="Q2947:Q3010" si="278">LEFT(N:N,(FIND("/",N2947))-1)</f>
        <v>theater</v>
      </c>
      <c r="R2947" t="str">
        <f t="shared" si="275"/>
        <v>paces</v>
      </c>
      <c r="S2947" s="9">
        <f t="shared" ref="S2947:S3010" si="279">(((J2947/60)/60)/24)+DATE(1970,2,1)</f>
        <v>42149.139583333337</v>
      </c>
      <c r="T2947" s="9">
        <f t="shared" ref="T2947:T3010" si="280">(((I2947/60)/60)/24)+DATE(1970,2,1)</f>
        <v>42179.139583333337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5"/>
        <v>paces</v>
      </c>
      <c r="S2948" s="9">
        <f t="shared" si="279"/>
        <v>42598.531157407408</v>
      </c>
      <c r="T2948" s="9">
        <f t="shared" si="280"/>
        <v>42628.531157407408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ref="R2949:R3012" si="281">RIGHT(N:N,(FIND("/",N2949))-3)</f>
        <v>paces</v>
      </c>
      <c r="S2949" s="9">
        <f t="shared" si="279"/>
        <v>42680.562118055561</v>
      </c>
      <c r="T2949" s="9">
        <f t="shared" si="280"/>
        <v>42729.715972222228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81"/>
        <v>paces</v>
      </c>
      <c r="S2950" s="9">
        <f t="shared" si="279"/>
        <v>42128.649224537032</v>
      </c>
      <c r="T2950" s="9">
        <f t="shared" si="280"/>
        <v>42188.649224537032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81"/>
        <v>paces</v>
      </c>
      <c r="S2951" s="9">
        <f t="shared" si="279"/>
        <v>42328.823113425926</v>
      </c>
      <c r="T2951" s="9">
        <f t="shared" si="280"/>
        <v>42358.864780092597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81"/>
        <v>paces</v>
      </c>
      <c r="S2952" s="9">
        <f t="shared" si="279"/>
        <v>42393.36518518519</v>
      </c>
      <c r="T2952" s="9">
        <f t="shared" si="280"/>
        <v>42423.36518518519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81"/>
        <v>paces</v>
      </c>
      <c r="S2953" s="9">
        <f t="shared" si="279"/>
        <v>41903.802928240737</v>
      </c>
      <c r="T2953" s="9">
        <f t="shared" si="280"/>
        <v>41948.802928240737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81"/>
        <v>paces</v>
      </c>
      <c r="S2954" s="9">
        <f t="shared" si="279"/>
        <v>42659.690266203703</v>
      </c>
      <c r="T2954" s="9">
        <f t="shared" si="280"/>
        <v>42691.166666666672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81"/>
        <v>paces</v>
      </c>
      <c r="S2955" s="9">
        <f t="shared" si="279"/>
        <v>42286.791909722218</v>
      </c>
      <c r="T2955" s="9">
        <f t="shared" si="280"/>
        <v>42316.791909722218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81"/>
        <v>paces</v>
      </c>
      <c r="S2956" s="9">
        <f t="shared" si="279"/>
        <v>42821.583368055552</v>
      </c>
      <c r="T2956" s="9">
        <f t="shared" si="280"/>
        <v>42841.541701388895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81"/>
        <v>paces</v>
      </c>
      <c r="S2957" s="9">
        <f t="shared" si="279"/>
        <v>42172.741307870368</v>
      </c>
      <c r="T2957" s="9">
        <f t="shared" si="280"/>
        <v>42202.741307870368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81"/>
        <v>paces</v>
      </c>
      <c r="S2958" s="9">
        <f t="shared" si="279"/>
        <v>42495.958912037036</v>
      </c>
      <c r="T2958" s="9">
        <f t="shared" si="280"/>
        <v>42525.958912037036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81"/>
        <v>paces</v>
      </c>
      <c r="S2959" s="9">
        <f t="shared" si="279"/>
        <v>42062.011249999996</v>
      </c>
      <c r="T2959" s="9">
        <f t="shared" si="280"/>
        <v>42121.969583333332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81"/>
        <v>paces</v>
      </c>
      <c r="S2960" s="9">
        <f t="shared" si="279"/>
        <v>42469.779131944444</v>
      </c>
      <c r="T2960" s="9">
        <f t="shared" si="280"/>
        <v>42529.73746527778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81"/>
        <v>paces</v>
      </c>
      <c r="S2961" s="9">
        <f t="shared" si="279"/>
        <v>42529.008391203708</v>
      </c>
      <c r="T2961" s="9">
        <f t="shared" si="280"/>
        <v>42559.008391203708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81"/>
        <v>paces</v>
      </c>
      <c r="S2962" s="9">
        <f t="shared" si="279"/>
        <v>41894.757210648146</v>
      </c>
      <c r="T2962" s="9">
        <f t="shared" si="280"/>
        <v>41924.757210648146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81"/>
        <v>plays</v>
      </c>
      <c r="S2963" s="9">
        <f t="shared" si="279"/>
        <v>42092.212488425925</v>
      </c>
      <c r="T2963" s="9">
        <f t="shared" si="280"/>
        <v>42120.166666666672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81"/>
        <v>plays</v>
      </c>
      <c r="S2964" s="9">
        <f t="shared" si="279"/>
        <v>42067.24428240741</v>
      </c>
      <c r="T2964" s="9">
        <f t="shared" si="280"/>
        <v>42095.290972222225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81"/>
        <v>plays</v>
      </c>
      <c r="S2965" s="9">
        <f t="shared" si="279"/>
        <v>42188.470185185186</v>
      </c>
      <c r="T2965" s="9">
        <f t="shared" si="280"/>
        <v>42218.470185185186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81"/>
        <v>plays</v>
      </c>
      <c r="S2966" s="9">
        <f t="shared" si="279"/>
        <v>41858.909942129627</v>
      </c>
      <c r="T2966" s="9">
        <f t="shared" si="280"/>
        <v>41888.897222222222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81"/>
        <v>plays</v>
      </c>
      <c r="S2967" s="9">
        <f t="shared" si="279"/>
        <v>42193.729548611111</v>
      </c>
      <c r="T2967" s="9">
        <f t="shared" si="280"/>
        <v>42223.729548611111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81"/>
        <v>plays</v>
      </c>
      <c r="S2968" s="9">
        <f t="shared" si="279"/>
        <v>42264.738564814819</v>
      </c>
      <c r="T2968" s="9">
        <f t="shared" si="280"/>
        <v>42294.738564814819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81"/>
        <v>plays</v>
      </c>
      <c r="S2969" s="9">
        <f t="shared" si="279"/>
        <v>42073.197824074072</v>
      </c>
      <c r="T2969" s="9">
        <f t="shared" si="280"/>
        <v>42103.156157407408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81"/>
        <v>plays</v>
      </c>
      <c r="S2970" s="9">
        <f t="shared" si="279"/>
        <v>42616.523842592593</v>
      </c>
      <c r="T2970" s="9">
        <f t="shared" si="280"/>
        <v>42630.165972222225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81"/>
        <v>plays</v>
      </c>
      <c r="S2971" s="9">
        <f t="shared" si="279"/>
        <v>42128.786493055552</v>
      </c>
      <c r="T2971" s="9">
        <f t="shared" si="280"/>
        <v>42158.952083333337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81"/>
        <v>plays</v>
      </c>
      <c r="S2972" s="9">
        <f t="shared" si="279"/>
        <v>41839.669571759259</v>
      </c>
      <c r="T2972" s="9">
        <f t="shared" si="280"/>
        <v>41869.669571759259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81"/>
        <v>plays</v>
      </c>
      <c r="S2973" s="9">
        <f t="shared" si="279"/>
        <v>41883.658310185187</v>
      </c>
      <c r="T2973" s="9">
        <f t="shared" si="280"/>
        <v>41913.658310185187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81"/>
        <v>plays</v>
      </c>
      <c r="S2974" s="9">
        <f t="shared" si="279"/>
        <v>42725.110185185185</v>
      </c>
      <c r="T2974" s="9">
        <f t="shared" si="280"/>
        <v>42740.041666666672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81"/>
        <v>plays</v>
      </c>
      <c r="S2975" s="9">
        <f t="shared" si="279"/>
        <v>42372.818379629629</v>
      </c>
      <c r="T2975" s="9">
        <f t="shared" si="280"/>
        <v>42401.166666666672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81"/>
        <v>plays</v>
      </c>
      <c r="S2976" s="9">
        <f t="shared" si="279"/>
        <v>41911.061006944445</v>
      </c>
      <c r="T2976" s="9">
        <f t="shared" si="280"/>
        <v>41939.065972222219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81"/>
        <v>plays</v>
      </c>
      <c r="S2977" s="9">
        <f t="shared" si="279"/>
        <v>41972.683865740742</v>
      </c>
      <c r="T2977" s="9">
        <f t="shared" si="280"/>
        <v>42001.125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81"/>
        <v>plays</v>
      </c>
      <c r="S2978" s="9">
        <f t="shared" si="279"/>
        <v>42456.730671296296</v>
      </c>
      <c r="T2978" s="9">
        <f t="shared" si="280"/>
        <v>42473.5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81"/>
        <v>plays</v>
      </c>
      <c r="S2979" s="9">
        <f t="shared" si="279"/>
        <v>42057.88118055556</v>
      </c>
      <c r="T2979" s="9">
        <f t="shared" si="280"/>
        <v>42117.093055555553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81"/>
        <v>plays</v>
      </c>
      <c r="S2980" s="9">
        <f t="shared" si="279"/>
        <v>41953.640590277777</v>
      </c>
      <c r="T2980" s="9">
        <f t="shared" si="280"/>
        <v>41963.249305555553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81"/>
        <v>plays</v>
      </c>
      <c r="S2981" s="9">
        <f t="shared" si="279"/>
        <v>42024.824340277773</v>
      </c>
      <c r="T2981" s="9">
        <f t="shared" si="280"/>
        <v>42041.25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81"/>
        <v>plays</v>
      </c>
      <c r="S2982" s="9">
        <f t="shared" si="279"/>
        <v>42250.915856481486</v>
      </c>
      <c r="T2982" s="9">
        <f t="shared" si="280"/>
        <v>42271.083333333328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81"/>
        <v>paces</v>
      </c>
      <c r="S2983" s="9">
        <f t="shared" si="279"/>
        <v>42256.559675925921</v>
      </c>
      <c r="T2983" s="9">
        <f t="shared" si="280"/>
        <v>42301.559675925921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81"/>
        <v>paces</v>
      </c>
      <c r="S2984" s="9">
        <f t="shared" si="279"/>
        <v>42412.686840277776</v>
      </c>
      <c r="T2984" s="9">
        <f t="shared" si="280"/>
        <v>42442.686840277776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81"/>
        <v>paces</v>
      </c>
      <c r="S2985" s="9">
        <f t="shared" si="279"/>
        <v>41925.632361111115</v>
      </c>
      <c r="T2985" s="9">
        <f t="shared" si="280"/>
        <v>41985.674027777779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81"/>
        <v>paces</v>
      </c>
      <c r="S2986" s="9">
        <f t="shared" si="279"/>
        <v>42607.278715277775</v>
      </c>
      <c r="T2986" s="9">
        <f t="shared" si="280"/>
        <v>42637.278715277775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81"/>
        <v>paces</v>
      </c>
      <c r="S2987" s="9">
        <f t="shared" si="279"/>
        <v>42685.973703703698</v>
      </c>
      <c r="T2987" s="9">
        <f t="shared" si="280"/>
        <v>42705.166666666672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81"/>
        <v>paces</v>
      </c>
      <c r="S2988" s="9">
        <f t="shared" si="279"/>
        <v>42462.500069444446</v>
      </c>
      <c r="T2988" s="9">
        <f t="shared" si="280"/>
        <v>42522.458402777775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81"/>
        <v>paces</v>
      </c>
      <c r="S2989" s="9">
        <f t="shared" si="279"/>
        <v>42658.307303240741</v>
      </c>
      <c r="T2989" s="9">
        <f t="shared" si="280"/>
        <v>42687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81"/>
        <v>paces</v>
      </c>
      <c r="S2990" s="9">
        <f t="shared" si="279"/>
        <v>42542.362048611118</v>
      </c>
      <c r="T2990" s="9">
        <f t="shared" si="280"/>
        <v>42572.362048611118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81"/>
        <v>paces</v>
      </c>
      <c r="S2991" s="9">
        <f t="shared" si="279"/>
        <v>42368.02039351852</v>
      </c>
      <c r="T2991" s="9">
        <f t="shared" si="280"/>
        <v>42390.207638888889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81"/>
        <v>paces</v>
      </c>
      <c r="S2992" s="9">
        <f t="shared" si="279"/>
        <v>42372.57430555555</v>
      </c>
      <c r="T2992" s="9">
        <f t="shared" si="280"/>
        <v>42407.57430555555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81"/>
        <v>paces</v>
      </c>
      <c r="S2993" s="9">
        <f t="shared" si="279"/>
        <v>42771.837152777778</v>
      </c>
      <c r="T2993" s="9">
        <f t="shared" si="280"/>
        <v>42793.837152777778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81"/>
        <v>paces</v>
      </c>
      <c r="S2994" s="9">
        <f t="shared" si="279"/>
        <v>42653.767476851848</v>
      </c>
      <c r="T2994" s="9">
        <f t="shared" si="280"/>
        <v>42683.767476851848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81"/>
        <v>paces</v>
      </c>
      <c r="S2995" s="9">
        <f t="shared" si="279"/>
        <v>42421.838738425926</v>
      </c>
      <c r="T2995" s="9">
        <f t="shared" si="280"/>
        <v>42451.838738425926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81"/>
        <v>paces</v>
      </c>
      <c r="S2996" s="9">
        <f t="shared" si="279"/>
        <v>41916.478842592594</v>
      </c>
      <c r="T2996" s="9">
        <f t="shared" si="280"/>
        <v>41946.478842592594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81"/>
        <v>paces</v>
      </c>
      <c r="S2997" s="9">
        <f t="shared" si="279"/>
        <v>42755.665173611109</v>
      </c>
      <c r="T2997" s="9">
        <f t="shared" si="280"/>
        <v>42785.665173611109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81"/>
        <v>paces</v>
      </c>
      <c r="S2998" s="9">
        <f t="shared" si="279"/>
        <v>42121.912500000006</v>
      </c>
      <c r="T2998" s="9">
        <f t="shared" si="280"/>
        <v>42181.912500000006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81"/>
        <v>paces</v>
      </c>
      <c r="S2999" s="9">
        <f t="shared" si="279"/>
        <v>42806.733715277776</v>
      </c>
      <c r="T2999" s="9">
        <f t="shared" si="280"/>
        <v>42824.207638888889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81"/>
        <v>paces</v>
      </c>
      <c r="S3000" s="9">
        <f t="shared" si="279"/>
        <v>41809.193622685183</v>
      </c>
      <c r="T3000" s="9">
        <f t="shared" si="280"/>
        <v>41837.184027777781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81"/>
        <v>paces</v>
      </c>
      <c r="S3001" s="9">
        <f t="shared" si="279"/>
        <v>42811.740277777775</v>
      </c>
      <c r="T3001" s="9">
        <f t="shared" si="280"/>
        <v>42826.083333333328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81"/>
        <v>paces</v>
      </c>
      <c r="S3002" s="9">
        <f t="shared" si="279"/>
        <v>42783.827199074076</v>
      </c>
      <c r="T3002" s="9">
        <f t="shared" si="280"/>
        <v>42797.75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81"/>
        <v>paces</v>
      </c>
      <c r="S3003" s="9">
        <f t="shared" si="279"/>
        <v>42565.895625000005</v>
      </c>
      <c r="T3003" s="9">
        <f t="shared" si="280"/>
        <v>42595.895625000005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81"/>
        <v>paces</v>
      </c>
      <c r="S3004" s="9">
        <f t="shared" si="279"/>
        <v>41270.83625</v>
      </c>
      <c r="T3004" s="9">
        <f t="shared" si="280"/>
        <v>41300.83625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81"/>
        <v>paces</v>
      </c>
      <c r="S3005" s="9">
        <f t="shared" si="279"/>
        <v>42429.849259259259</v>
      </c>
      <c r="T3005" s="9">
        <f t="shared" si="280"/>
        <v>42461.249305555553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81"/>
        <v>paces</v>
      </c>
      <c r="S3006" s="9">
        <f t="shared" si="279"/>
        <v>41959.881064814814</v>
      </c>
      <c r="T3006" s="9">
        <f t="shared" si="280"/>
        <v>41989.922731481478</v>
      </c>
    </row>
    <row r="3007" spans="1:20" ht="57.6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81"/>
        <v>paces</v>
      </c>
      <c r="S3007" s="9">
        <f t="shared" si="279"/>
        <v>41919.674826388888</v>
      </c>
      <c r="T3007" s="9">
        <f t="shared" si="280"/>
        <v>41949.674826388888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81"/>
        <v>paces</v>
      </c>
      <c r="S3008" s="9">
        <f t="shared" si="279"/>
        <v>41988.756840277783</v>
      </c>
      <c r="T3008" s="9">
        <f t="shared" si="280"/>
        <v>42018.756840277783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81"/>
        <v>paces</v>
      </c>
      <c r="S3009" s="9">
        <f t="shared" si="279"/>
        <v>42129.216238425928</v>
      </c>
      <c r="T3009" s="9">
        <f t="shared" si="280"/>
        <v>42150.216238425928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81"/>
        <v>paces</v>
      </c>
      <c r="S3010" s="9">
        <f t="shared" si="279"/>
        <v>42391.212025462963</v>
      </c>
      <c r="T3010" s="9">
        <f t="shared" si="280"/>
        <v>42421.212025462963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</f>
        <v>1.19756</v>
      </c>
      <c r="P3011">
        <f t="shared" ref="P3011:P3074" si="283">E3011/L3011</f>
        <v>233.8984375</v>
      </c>
      <c r="Q3011" t="str">
        <f t="shared" ref="Q3011:Q3074" si="284">LEFT(N:N,(FIND("/",N3011))-1)</f>
        <v>theater</v>
      </c>
      <c r="R3011" t="str">
        <f t="shared" si="281"/>
        <v>paces</v>
      </c>
      <c r="S3011" s="9">
        <f t="shared" ref="S3011:S3074" si="285">(((J3011/60)/60)/24)+DATE(1970,2,1)</f>
        <v>41970.569907407407</v>
      </c>
      <c r="T3011" s="9">
        <f t="shared" ref="T3011:T3074" si="286">(((I3011/60)/60)/24)+DATE(1970,2,1)</f>
        <v>42000.611574074079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1"/>
        <v>paces</v>
      </c>
      <c r="S3012" s="9">
        <f t="shared" si="285"/>
        <v>42027.832395833335</v>
      </c>
      <c r="T3012" s="9">
        <f t="shared" si="286"/>
        <v>42087.832395833335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ref="R3013:R3076" si="287">RIGHT(N:N,(FIND("/",N3013))-3)</f>
        <v>paces</v>
      </c>
      <c r="S3013" s="9">
        <f t="shared" si="285"/>
        <v>42365.468935185185</v>
      </c>
      <c r="T3013" s="9">
        <f t="shared" si="286"/>
        <v>42392.957638888889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7"/>
        <v>paces</v>
      </c>
      <c r="S3014" s="9">
        <f t="shared" si="285"/>
        <v>42055.702893518523</v>
      </c>
      <c r="T3014" s="9">
        <f t="shared" si="286"/>
        <v>42076.702893518523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7"/>
        <v>paces</v>
      </c>
      <c r="S3015" s="9">
        <f t="shared" si="285"/>
        <v>42177.836215277777</v>
      </c>
      <c r="T3015" s="9">
        <f t="shared" si="286"/>
        <v>42207.836215277777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7"/>
        <v>paces</v>
      </c>
      <c r="S3016" s="9">
        <f t="shared" si="285"/>
        <v>41951.123611111114</v>
      </c>
      <c r="T3016" s="9">
        <f t="shared" si="286"/>
        <v>41979.208333333336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7"/>
        <v>paces</v>
      </c>
      <c r="S3017" s="9">
        <f t="shared" si="285"/>
        <v>41816.72729166667</v>
      </c>
      <c r="T3017" s="9">
        <f t="shared" si="286"/>
        <v>41832.166666666664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7"/>
        <v>paces</v>
      </c>
      <c r="S3018" s="9">
        <f t="shared" si="285"/>
        <v>41809.548055555555</v>
      </c>
      <c r="T3018" s="9">
        <f t="shared" si="286"/>
        <v>41869.548055555555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7"/>
        <v>paces</v>
      </c>
      <c r="S3019" s="9">
        <f t="shared" si="285"/>
        <v>41872.850034722222</v>
      </c>
      <c r="T3019" s="9">
        <f t="shared" si="286"/>
        <v>41902.850034722222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7"/>
        <v>paces</v>
      </c>
      <c r="S3020" s="9">
        <f t="shared" si="285"/>
        <v>42194.29833333334</v>
      </c>
      <c r="T3020" s="9">
        <f t="shared" si="286"/>
        <v>42236.916666666672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7"/>
        <v>paces</v>
      </c>
      <c r="S3021" s="9">
        <f t="shared" si="285"/>
        <v>41789.833564814813</v>
      </c>
      <c r="T3021" s="9">
        <f t="shared" si="286"/>
        <v>41817.125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7"/>
        <v>paces</v>
      </c>
      <c r="S3022" s="9">
        <f t="shared" si="285"/>
        <v>42201.846446759257</v>
      </c>
      <c r="T3022" s="9">
        <f t="shared" si="286"/>
        <v>42261.846446759257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7"/>
        <v>paces</v>
      </c>
      <c r="S3023" s="9">
        <f t="shared" si="285"/>
        <v>42691.618854166663</v>
      </c>
      <c r="T3023" s="9">
        <f t="shared" si="286"/>
        <v>42727.249305555553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7"/>
        <v>paces</v>
      </c>
      <c r="S3024" s="9">
        <f t="shared" si="285"/>
        <v>42595.95380787037</v>
      </c>
      <c r="T3024" s="9">
        <f t="shared" si="286"/>
        <v>42640.95380787037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7"/>
        <v>paces</v>
      </c>
      <c r="S3025" s="9">
        <f t="shared" si="285"/>
        <v>42152.675763888896</v>
      </c>
      <c r="T3025" s="9">
        <f t="shared" si="286"/>
        <v>42197.675763888896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7"/>
        <v>paces</v>
      </c>
      <c r="S3026" s="9">
        <f t="shared" si="285"/>
        <v>41189.993923611109</v>
      </c>
      <c r="T3026" s="9">
        <f t="shared" si="286"/>
        <v>41219.993923611109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7"/>
        <v>paces</v>
      </c>
      <c r="S3027" s="9">
        <f t="shared" si="285"/>
        <v>41792.509409722225</v>
      </c>
      <c r="T3027" s="9">
        <f t="shared" si="286"/>
        <v>41820.666666666664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7"/>
        <v>paces</v>
      </c>
      <c r="S3028" s="9">
        <f t="shared" si="285"/>
        <v>42814.459398148145</v>
      </c>
      <c r="T3028" s="9">
        <f t="shared" si="286"/>
        <v>42828.459398148145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7"/>
        <v>paces</v>
      </c>
      <c r="S3029" s="9">
        <f t="shared" si="285"/>
        <v>42084.704293981486</v>
      </c>
      <c r="T3029" s="9">
        <f t="shared" si="286"/>
        <v>42114.662627314814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7"/>
        <v>paces</v>
      </c>
      <c r="S3030" s="9">
        <f t="shared" si="285"/>
        <v>42598.264178240745</v>
      </c>
      <c r="T3030" s="9">
        <f t="shared" si="286"/>
        <v>42628.264178240745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7"/>
        <v>paces</v>
      </c>
      <c r="S3031" s="9">
        <f t="shared" si="285"/>
        <v>41963.708877314813</v>
      </c>
      <c r="T3031" s="9">
        <f t="shared" si="286"/>
        <v>41992.190972222219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7"/>
        <v>paces</v>
      </c>
      <c r="S3032" s="9">
        <f t="shared" si="285"/>
        <v>42264.747349537036</v>
      </c>
      <c r="T3032" s="9">
        <f t="shared" si="286"/>
        <v>42294.747349537036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7"/>
        <v>paces</v>
      </c>
      <c r="S3033" s="9">
        <f t="shared" si="285"/>
        <v>42628.882488425923</v>
      </c>
      <c r="T3033" s="9">
        <f t="shared" si="286"/>
        <v>42688.882488425923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7"/>
        <v>paces</v>
      </c>
      <c r="S3034" s="9">
        <f t="shared" si="285"/>
        <v>42259.044664351852</v>
      </c>
      <c r="T3034" s="9">
        <f t="shared" si="286"/>
        <v>42289.044664351852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7"/>
        <v>paces</v>
      </c>
      <c r="S3035" s="9">
        <f t="shared" si="285"/>
        <v>42601.110243055555</v>
      </c>
      <c r="T3035" s="9">
        <f t="shared" si="286"/>
        <v>42631.110243055555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7"/>
        <v>paces</v>
      </c>
      <c r="S3036" s="9">
        <f t="shared" si="285"/>
        <v>42675.535358796296</v>
      </c>
      <c r="T3036" s="9">
        <f t="shared" si="286"/>
        <v>42706.165972222225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7"/>
        <v>paces</v>
      </c>
      <c r="S3037" s="9">
        <f t="shared" si="285"/>
        <v>41399.560289351852</v>
      </c>
      <c r="T3037" s="9">
        <f t="shared" si="286"/>
        <v>41429.560289351852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7"/>
        <v>paces</v>
      </c>
      <c r="S3038" s="9">
        <f t="shared" si="285"/>
        <v>41497.785231481481</v>
      </c>
      <c r="T3038" s="9">
        <f t="shared" si="286"/>
        <v>41533.499305555553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7"/>
        <v>paces</v>
      </c>
      <c r="S3039" s="9">
        <f t="shared" si="285"/>
        <v>40409.893206018518</v>
      </c>
      <c r="T3039" s="9">
        <f t="shared" si="286"/>
        <v>40484.207638888889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7"/>
        <v>paces</v>
      </c>
      <c r="S3040" s="9">
        <f t="shared" si="285"/>
        <v>42404.252280092594</v>
      </c>
      <c r="T3040" s="9">
        <f t="shared" si="286"/>
        <v>42464.252280092594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7"/>
        <v>paces</v>
      </c>
      <c r="S3041" s="9">
        <f t="shared" si="285"/>
        <v>41641.794421296298</v>
      </c>
      <c r="T3041" s="9">
        <f t="shared" si="286"/>
        <v>41668.332638888889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7"/>
        <v>paces</v>
      </c>
      <c r="S3042" s="9">
        <f t="shared" si="285"/>
        <v>42208.791909722218</v>
      </c>
      <c r="T3042" s="9">
        <f t="shared" si="286"/>
        <v>42212.958333333328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7"/>
        <v>paces</v>
      </c>
      <c r="S3043" s="9">
        <f t="shared" si="285"/>
        <v>42390.868611111116</v>
      </c>
      <c r="T3043" s="9">
        <f t="shared" si="286"/>
        <v>42420.868611111116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7"/>
        <v>paces</v>
      </c>
      <c r="S3044" s="9">
        <f t="shared" si="285"/>
        <v>42284.688043981485</v>
      </c>
      <c r="T3044" s="9">
        <f t="shared" si="286"/>
        <v>42314.688043981485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7"/>
        <v>paces</v>
      </c>
      <c r="S3045" s="9">
        <f t="shared" si="285"/>
        <v>42114.070590277777</v>
      </c>
      <c r="T3045" s="9">
        <f t="shared" si="286"/>
        <v>42141.118055555555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7"/>
        <v>paces</v>
      </c>
      <c r="S3046" s="9">
        <f t="shared" si="285"/>
        <v>42418.7268287037</v>
      </c>
      <c r="T3046" s="9">
        <f t="shared" si="286"/>
        <v>42433.7268287037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7"/>
        <v>paces</v>
      </c>
      <c r="S3047" s="9">
        <f t="shared" si="285"/>
        <v>41874.155729166669</v>
      </c>
      <c r="T3047" s="9">
        <f t="shared" si="286"/>
        <v>41904.155729166669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7"/>
        <v>paces</v>
      </c>
      <c r="S3048" s="9">
        <f t="shared" si="285"/>
        <v>41893.803078703706</v>
      </c>
      <c r="T3048" s="9">
        <f t="shared" si="286"/>
        <v>41923.202777777777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7"/>
        <v>paces</v>
      </c>
      <c r="S3049" s="9">
        <f t="shared" si="285"/>
        <v>42474.989050925928</v>
      </c>
      <c r="T3049" s="9">
        <f t="shared" si="286"/>
        <v>42518.552777777775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7"/>
        <v>paces</v>
      </c>
      <c r="S3050" s="9">
        <f t="shared" si="285"/>
        <v>42006.901180555549</v>
      </c>
      <c r="T3050" s="9">
        <f t="shared" si="286"/>
        <v>42035.890277777777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7"/>
        <v>paces</v>
      </c>
      <c r="S3051" s="9">
        <f t="shared" si="285"/>
        <v>42170.014525462961</v>
      </c>
      <c r="T3051" s="9">
        <f t="shared" si="286"/>
        <v>42200.014525462961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7"/>
        <v>paces</v>
      </c>
      <c r="S3052" s="9">
        <f t="shared" si="285"/>
        <v>42496.16851851852</v>
      </c>
      <c r="T3052" s="9">
        <f t="shared" si="286"/>
        <v>42526.16851851852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7"/>
        <v>paces</v>
      </c>
      <c r="S3053" s="9">
        <f t="shared" si="285"/>
        <v>42775.416030092587</v>
      </c>
      <c r="T3053" s="9">
        <f t="shared" si="286"/>
        <v>42805.416030092587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7"/>
        <v>paces</v>
      </c>
      <c r="S3054" s="9">
        <f t="shared" si="285"/>
        <v>42153.670069444444</v>
      </c>
      <c r="T3054" s="9">
        <f t="shared" si="286"/>
        <v>42183.665972222225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7"/>
        <v>paces</v>
      </c>
      <c r="S3055" s="9">
        <f t="shared" si="285"/>
        <v>41893.761724537035</v>
      </c>
      <c r="T3055" s="9">
        <f t="shared" si="286"/>
        <v>41945.165972222225</v>
      </c>
    </row>
    <row r="3056" spans="1:20" ht="57.6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7"/>
        <v>paces</v>
      </c>
      <c r="S3056" s="9">
        <f t="shared" si="285"/>
        <v>42058.832800925928</v>
      </c>
      <c r="T3056" s="9">
        <f t="shared" si="286"/>
        <v>42096.044444444444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7"/>
        <v>paces</v>
      </c>
      <c r="S3057" s="9">
        <f t="shared" si="285"/>
        <v>41984.95821759259</v>
      </c>
      <c r="T3057" s="9">
        <f t="shared" si="286"/>
        <v>42044.95821759259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7"/>
        <v>paces</v>
      </c>
      <c r="S3058" s="9">
        <f t="shared" si="285"/>
        <v>41882.636388888888</v>
      </c>
      <c r="T3058" s="9">
        <f t="shared" si="286"/>
        <v>41942.636388888888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7"/>
        <v>paces</v>
      </c>
      <c r="S3059" s="9">
        <f t="shared" si="285"/>
        <v>42464.650590277779</v>
      </c>
      <c r="T3059" s="9">
        <f t="shared" si="286"/>
        <v>42494.608923611115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7"/>
        <v>paces</v>
      </c>
      <c r="S3060" s="9">
        <f t="shared" si="285"/>
        <v>42491.374305555553</v>
      </c>
      <c r="T3060" s="9">
        <f t="shared" si="286"/>
        <v>42541.374305555553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7"/>
        <v>paces</v>
      </c>
      <c r="S3061" s="9">
        <f t="shared" si="285"/>
        <v>41860.935717592591</v>
      </c>
      <c r="T3061" s="9">
        <f t="shared" si="286"/>
        <v>41890.935717592591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7"/>
        <v>paces</v>
      </c>
      <c r="S3062" s="9">
        <f t="shared" si="285"/>
        <v>42276.274699074071</v>
      </c>
      <c r="T3062" s="9">
        <f t="shared" si="286"/>
        <v>42306.274699074071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7"/>
        <v>paces</v>
      </c>
      <c r="S3063" s="9">
        <f t="shared" si="285"/>
        <v>41865.784120370372</v>
      </c>
      <c r="T3063" s="9">
        <f t="shared" si="286"/>
        <v>41895.784120370372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7"/>
        <v>paces</v>
      </c>
      <c r="S3064" s="9">
        <f t="shared" si="285"/>
        <v>42279.535787037035</v>
      </c>
      <c r="T3064" s="9">
        <f t="shared" si="286"/>
        <v>42308.75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7"/>
        <v>paces</v>
      </c>
      <c r="S3065" s="9">
        <f t="shared" si="285"/>
        <v>42661.922893518517</v>
      </c>
      <c r="T3065" s="9">
        <f t="shared" si="286"/>
        <v>42696.922893518517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7"/>
        <v>paces</v>
      </c>
      <c r="S3066" s="9">
        <f t="shared" si="285"/>
        <v>42330.130162037036</v>
      </c>
      <c r="T3066" s="9">
        <f t="shared" si="286"/>
        <v>42361.290972222225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7"/>
        <v>paces</v>
      </c>
      <c r="S3067" s="9">
        <f t="shared" si="285"/>
        <v>41856.055231481485</v>
      </c>
      <c r="T3067" s="9">
        <f t="shared" si="286"/>
        <v>41881.055231481485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7"/>
        <v>paces</v>
      </c>
      <c r="S3068" s="9">
        <f t="shared" si="285"/>
        <v>42562.228437500002</v>
      </c>
      <c r="T3068" s="9">
        <f t="shared" si="286"/>
        <v>42592.228437500002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7"/>
        <v>paces</v>
      </c>
      <c r="S3069" s="9">
        <f t="shared" si="285"/>
        <v>42257.938414351855</v>
      </c>
      <c r="T3069" s="9">
        <f t="shared" si="286"/>
        <v>42287.938414351855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7"/>
        <v>paces</v>
      </c>
      <c r="S3070" s="9">
        <f t="shared" si="285"/>
        <v>42294.691574074073</v>
      </c>
      <c r="T3070" s="9">
        <f t="shared" si="286"/>
        <v>42324.691574074073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7"/>
        <v>paces</v>
      </c>
      <c r="S3071" s="9">
        <f t="shared" si="285"/>
        <v>41988.833726851852</v>
      </c>
      <c r="T3071" s="9">
        <f t="shared" si="286"/>
        <v>42018.833726851852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7"/>
        <v>paces</v>
      </c>
      <c r="S3072" s="9">
        <f t="shared" si="285"/>
        <v>42721.733437499999</v>
      </c>
      <c r="T3072" s="9">
        <f t="shared" si="286"/>
        <v>42742.733437499999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7"/>
        <v>paces</v>
      </c>
      <c r="S3073" s="9">
        <f t="shared" si="285"/>
        <v>42128.732418981483</v>
      </c>
      <c r="T3073" s="9">
        <f t="shared" si="286"/>
        <v>42146.249305555553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7"/>
        <v>paces</v>
      </c>
      <c r="S3074" s="9">
        <f t="shared" si="285"/>
        <v>42689.690532407403</v>
      </c>
      <c r="T3074" s="9">
        <f t="shared" si="286"/>
        <v>42704.073611111111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</f>
        <v>2.3035714285714285E-4</v>
      </c>
      <c r="P3075">
        <f t="shared" ref="P3075:P3138" si="289">E3075/L3075</f>
        <v>92.142857142857139</v>
      </c>
      <c r="Q3075" t="str">
        <f t="shared" ref="Q3075:Q3138" si="290">LEFT(N:N,(FIND("/",N3075))-1)</f>
        <v>theater</v>
      </c>
      <c r="R3075" t="str">
        <f t="shared" si="287"/>
        <v>paces</v>
      </c>
      <c r="S3075" s="9">
        <f t="shared" ref="S3075:S3138" si="291">(((J3075/60)/60)/24)+DATE(1970,2,1)</f>
        <v>42142.684027777781</v>
      </c>
      <c r="T3075" s="9">
        <f t="shared" ref="T3075:T3138" si="292">(((I3075/60)/60)/24)+DATE(1970,2,1)</f>
        <v>42200.804861111115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87"/>
        <v>paces</v>
      </c>
      <c r="S3076" s="9">
        <f t="shared" si="291"/>
        <v>42440.571284722217</v>
      </c>
      <c r="T3076" s="9">
        <f t="shared" si="292"/>
        <v>42470.571284722217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ref="R3077:R3140" si="293">RIGHT(N:N,(FIND("/",N3077))-3)</f>
        <v>paces</v>
      </c>
      <c r="S3077" s="9">
        <f t="shared" si="291"/>
        <v>42582.102314814809</v>
      </c>
      <c r="T3077" s="9">
        <f t="shared" si="292"/>
        <v>42632.102314814809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3"/>
        <v>paces</v>
      </c>
      <c r="S3078" s="9">
        <f t="shared" si="291"/>
        <v>42257.651886574073</v>
      </c>
      <c r="T3078" s="9">
        <f t="shared" si="292"/>
        <v>42317.651886574073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3"/>
        <v>paces</v>
      </c>
      <c r="S3079" s="9">
        <f t="shared" si="291"/>
        <v>42797.956921296296</v>
      </c>
      <c r="T3079" s="9">
        <f t="shared" si="292"/>
        <v>42827.956921296296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3"/>
        <v>paces</v>
      </c>
      <c r="S3080" s="9">
        <f t="shared" si="291"/>
        <v>42062.138831018514</v>
      </c>
      <c r="T3080" s="9">
        <f t="shared" si="292"/>
        <v>42092.138831018514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3"/>
        <v>paces</v>
      </c>
      <c r="S3081" s="9">
        <f t="shared" si="291"/>
        <v>42086.713368055556</v>
      </c>
      <c r="T3081" s="9">
        <f t="shared" si="292"/>
        <v>42116.671701388885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3"/>
        <v>paces</v>
      </c>
      <c r="S3082" s="9">
        <f t="shared" si="291"/>
        <v>41971.028287037036</v>
      </c>
      <c r="T3082" s="9">
        <f t="shared" si="292"/>
        <v>42031.0699537037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3"/>
        <v>paces</v>
      </c>
      <c r="S3083" s="9">
        <f t="shared" si="291"/>
        <v>42268.181608796294</v>
      </c>
      <c r="T3083" s="9">
        <f t="shared" si="292"/>
        <v>42298.181608796294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3"/>
        <v>paces</v>
      </c>
      <c r="S3084" s="9">
        <f t="shared" si="291"/>
        <v>42324.922986111109</v>
      </c>
      <c r="T3084" s="9">
        <f t="shared" si="292"/>
        <v>42354.96465277778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3"/>
        <v>paces</v>
      </c>
      <c r="S3085" s="9">
        <f t="shared" si="291"/>
        <v>41884.563402777778</v>
      </c>
      <c r="T3085" s="9">
        <f t="shared" si="292"/>
        <v>41914.208333333336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3"/>
        <v>paces</v>
      </c>
      <c r="S3086" s="9">
        <f t="shared" si="291"/>
        <v>42131.723738425921</v>
      </c>
      <c r="T3086" s="9">
        <f t="shared" si="292"/>
        <v>42160.783333333333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3"/>
        <v>paces</v>
      </c>
      <c r="S3087" s="9">
        <f t="shared" si="291"/>
        <v>42277.883784722217</v>
      </c>
      <c r="T3087" s="9">
        <f t="shared" si="292"/>
        <v>42307.883784722217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3"/>
        <v>paces</v>
      </c>
      <c r="S3088" s="9">
        <f t="shared" si="291"/>
        <v>42204.67082175926</v>
      </c>
      <c r="T3088" s="9">
        <f t="shared" si="292"/>
        <v>42264.67082175926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3"/>
        <v>paces</v>
      </c>
      <c r="S3089" s="9">
        <f t="shared" si="291"/>
        <v>42696.150347222225</v>
      </c>
      <c r="T3089" s="9">
        <f t="shared" si="292"/>
        <v>42756.192013888889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3"/>
        <v>paces</v>
      </c>
      <c r="S3090" s="9">
        <f t="shared" si="291"/>
        <v>42012.57230324074</v>
      </c>
      <c r="T3090" s="9">
        <f t="shared" si="292"/>
        <v>42043.570138888885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3"/>
        <v>paces</v>
      </c>
      <c r="S3091" s="9">
        <f t="shared" si="291"/>
        <v>42559.542627314819</v>
      </c>
      <c r="T3091" s="9">
        <f t="shared" si="292"/>
        <v>42591.082638888889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3"/>
        <v>paces</v>
      </c>
      <c r="S3092" s="9">
        <f t="shared" si="291"/>
        <v>42096.818807870368</v>
      </c>
      <c r="T3092" s="9">
        <f t="shared" si="292"/>
        <v>42156.777141203704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3"/>
        <v>paces</v>
      </c>
      <c r="S3093" s="9">
        <f t="shared" si="291"/>
        <v>42597.948414351849</v>
      </c>
      <c r="T3093" s="9">
        <f t="shared" si="292"/>
        <v>42627.948414351849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3"/>
        <v>paces</v>
      </c>
      <c r="S3094" s="9">
        <f t="shared" si="291"/>
        <v>42286.619351851856</v>
      </c>
      <c r="T3094" s="9">
        <f t="shared" si="292"/>
        <v>42323.916666666672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3"/>
        <v>paces</v>
      </c>
      <c r="S3095" s="9">
        <f t="shared" si="291"/>
        <v>41791.909039351849</v>
      </c>
      <c r="T3095" s="9">
        <f t="shared" si="292"/>
        <v>41822.165972222225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3"/>
        <v>paces</v>
      </c>
      <c r="S3096" s="9">
        <f t="shared" si="291"/>
        <v>42238.795787037037</v>
      </c>
      <c r="T3096" s="9">
        <f t="shared" si="292"/>
        <v>42298.795787037037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3"/>
        <v>paces</v>
      </c>
      <c r="S3097" s="9">
        <f t="shared" si="291"/>
        <v>42554.025231481486</v>
      </c>
      <c r="T3097" s="9">
        <f t="shared" si="292"/>
        <v>42614.025231481486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3"/>
        <v>paces</v>
      </c>
      <c r="S3098" s="9">
        <f t="shared" si="291"/>
        <v>42145.825532407413</v>
      </c>
      <c r="T3098" s="9">
        <f t="shared" si="292"/>
        <v>42175.825532407413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3"/>
        <v>paces</v>
      </c>
      <c r="S3099" s="9">
        <f t="shared" si="291"/>
        <v>42660.503483796296</v>
      </c>
      <c r="T3099" s="9">
        <f t="shared" si="292"/>
        <v>42681.583333333328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3"/>
        <v>paces</v>
      </c>
      <c r="S3100" s="9">
        <f t="shared" si="291"/>
        <v>42390.792233796295</v>
      </c>
      <c r="T3100" s="9">
        <f t="shared" si="292"/>
        <v>42439.01180555555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3"/>
        <v>paces</v>
      </c>
      <c r="S3101" s="9">
        <f t="shared" si="291"/>
        <v>42413.189710648148</v>
      </c>
      <c r="T3101" s="9">
        <f t="shared" si="292"/>
        <v>42443.189710648148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3"/>
        <v>paces</v>
      </c>
      <c r="S3102" s="9">
        <f t="shared" si="291"/>
        <v>41933.622395833336</v>
      </c>
      <c r="T3102" s="9">
        <f t="shared" si="292"/>
        <v>41963.622395833336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3"/>
        <v>paces</v>
      </c>
      <c r="S3103" s="9">
        <f t="shared" si="291"/>
        <v>42202.383530092593</v>
      </c>
      <c r="T3103" s="9">
        <f t="shared" si="292"/>
        <v>42232.330555555556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3"/>
        <v>paces</v>
      </c>
      <c r="S3104" s="9">
        <f t="shared" si="291"/>
        <v>42586.340486111112</v>
      </c>
      <c r="T3104" s="9">
        <f t="shared" si="292"/>
        <v>42636.340486111112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3"/>
        <v>paces</v>
      </c>
      <c r="S3105" s="9">
        <f t="shared" si="291"/>
        <v>42138.156319444446</v>
      </c>
      <c r="T3105" s="9">
        <f t="shared" si="292"/>
        <v>42198.156319444446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3"/>
        <v>paces</v>
      </c>
      <c r="S3106" s="9">
        <f t="shared" si="291"/>
        <v>42037.908692129626</v>
      </c>
      <c r="T3106" s="9">
        <f t="shared" si="292"/>
        <v>42069.083333333328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3"/>
        <v>paces</v>
      </c>
      <c r="S3107" s="9">
        <f t="shared" si="291"/>
        <v>41907.718935185185</v>
      </c>
      <c r="T3107" s="9">
        <f t="shared" si="292"/>
        <v>41962.208333333336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3"/>
        <v>paces</v>
      </c>
      <c r="S3108" s="9">
        <f t="shared" si="291"/>
        <v>42272.429120370376</v>
      </c>
      <c r="T3108" s="9">
        <f t="shared" si="292"/>
        <v>42294.916666666672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3"/>
        <v>paces</v>
      </c>
      <c r="S3109" s="9">
        <f t="shared" si="291"/>
        <v>42159.814247685179</v>
      </c>
      <c r="T3109" s="9">
        <f t="shared" si="292"/>
        <v>42166.814247685179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3"/>
        <v>paces</v>
      </c>
      <c r="S3110" s="9">
        <f t="shared" si="291"/>
        <v>42093.680486111116</v>
      </c>
      <c r="T3110" s="9">
        <f t="shared" si="292"/>
        <v>42153.638819444444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3"/>
        <v>paces</v>
      </c>
      <c r="S3111" s="9">
        <f t="shared" si="291"/>
        <v>41875.125115740739</v>
      </c>
      <c r="T3111" s="9">
        <f t="shared" si="292"/>
        <v>41910.125115740739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3"/>
        <v>paces</v>
      </c>
      <c r="S3112" s="9">
        <f t="shared" si="291"/>
        <v>42776.031469907408</v>
      </c>
      <c r="T3112" s="9">
        <f t="shared" si="292"/>
        <v>42816.031469907408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3"/>
        <v>paces</v>
      </c>
      <c r="S3113" s="9">
        <f t="shared" si="291"/>
        <v>41916.595138888886</v>
      </c>
      <c r="T3113" s="9">
        <f t="shared" si="292"/>
        <v>41947.595138888886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3"/>
        <v>paces</v>
      </c>
      <c r="S3114" s="9">
        <f t="shared" si="291"/>
        <v>42646.121921296297</v>
      </c>
      <c r="T3114" s="9">
        <f t="shared" si="292"/>
        <v>42706.121921296297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3"/>
        <v>paces</v>
      </c>
      <c r="S3115" s="9">
        <f t="shared" si="291"/>
        <v>42112.731273148151</v>
      </c>
      <c r="T3115" s="9">
        <f t="shared" si="292"/>
        <v>42142.731273148151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3"/>
        <v>paces</v>
      </c>
      <c r="S3116" s="9">
        <f t="shared" si="291"/>
        <v>41874.632523148146</v>
      </c>
      <c r="T3116" s="9">
        <f t="shared" si="292"/>
        <v>41934.632523148146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3"/>
        <v>paces</v>
      </c>
      <c r="S3117" s="9">
        <f t="shared" si="291"/>
        <v>42527.447071759263</v>
      </c>
      <c r="T3117" s="9">
        <f t="shared" si="292"/>
        <v>42557.447071759263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3"/>
        <v>paces</v>
      </c>
      <c r="S3118" s="9">
        <f t="shared" si="291"/>
        <v>42112.515335648146</v>
      </c>
      <c r="T3118" s="9">
        <f t="shared" si="292"/>
        <v>42126.515335648146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3"/>
        <v>paces</v>
      </c>
      <c r="S3119" s="9">
        <f t="shared" si="291"/>
        <v>42540.374537037031</v>
      </c>
      <c r="T3119" s="9">
        <f t="shared" si="292"/>
        <v>42548.55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3"/>
        <v>paces</v>
      </c>
      <c r="S3120" s="9">
        <f t="shared" si="291"/>
        <v>42565.649571759262</v>
      </c>
      <c r="T3120" s="9">
        <f t="shared" si="292"/>
        <v>42584.649571759262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3"/>
        <v>paces</v>
      </c>
      <c r="S3121" s="9">
        <f t="shared" si="291"/>
        <v>42091.04550925926</v>
      </c>
      <c r="T3121" s="9">
        <f t="shared" si="292"/>
        <v>42121.003842592589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3"/>
        <v>paces</v>
      </c>
      <c r="S3122" s="9">
        <f t="shared" si="291"/>
        <v>42466.942083333335</v>
      </c>
      <c r="T3122" s="9">
        <f t="shared" si="292"/>
        <v>42526.900416666671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3"/>
        <v>paces</v>
      </c>
      <c r="S3123" s="9">
        <f t="shared" si="291"/>
        <v>41879.679803240739</v>
      </c>
      <c r="T3123" s="9">
        <f t="shared" si="292"/>
        <v>41939.679803240739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3"/>
        <v>paces</v>
      </c>
      <c r="S3124" s="9">
        <f t="shared" si="291"/>
        <v>42709.932083333333</v>
      </c>
      <c r="T3124" s="9">
        <f t="shared" si="292"/>
        <v>42714.973750000005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3"/>
        <v>paces</v>
      </c>
      <c r="S3125" s="9">
        <f t="shared" si="291"/>
        <v>42561.993032407408</v>
      </c>
      <c r="T3125" s="9">
        <f t="shared" si="292"/>
        <v>42591.993032407408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3"/>
        <v>paces</v>
      </c>
      <c r="S3126" s="9">
        <f t="shared" si="291"/>
        <v>42008.780104166668</v>
      </c>
      <c r="T3126" s="9">
        <f t="shared" si="292"/>
        <v>42068.780104166668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3"/>
        <v>paces</v>
      </c>
      <c r="S3127" s="9">
        <f t="shared" si="291"/>
        <v>42377.20685185185</v>
      </c>
      <c r="T3127" s="9">
        <f t="shared" si="292"/>
        <v>42407.20685185185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3"/>
        <v>paces</v>
      </c>
      <c r="S3128" s="9">
        <f t="shared" si="291"/>
        <v>42458.01807870371</v>
      </c>
      <c r="T3128" s="9">
        <f t="shared" si="292"/>
        <v>42487.976412037038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3"/>
        <v>paces</v>
      </c>
      <c r="S3129" s="9">
        <f t="shared" si="291"/>
        <v>42065.856817129628</v>
      </c>
      <c r="T3129" s="9">
        <f t="shared" si="292"/>
        <v>42095.856817129628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3"/>
        <v>plays</v>
      </c>
      <c r="S3130" s="9">
        <f t="shared" si="291"/>
        <v>42811.825706018513</v>
      </c>
      <c r="T3130" s="9">
        <f t="shared" si="292"/>
        <v>42841.784039351856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3"/>
        <v>plays</v>
      </c>
      <c r="S3131" s="9">
        <f t="shared" si="291"/>
        <v>42834.842812499999</v>
      </c>
      <c r="T3131" s="9">
        <f t="shared" si="292"/>
        <v>42874.801145833335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3"/>
        <v>plays</v>
      </c>
      <c r="S3132" s="9">
        <f t="shared" si="291"/>
        <v>42839.640231481477</v>
      </c>
      <c r="T3132" s="9">
        <f t="shared" si="292"/>
        <v>42870.207638888889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3"/>
        <v>plays</v>
      </c>
      <c r="S3133" s="9">
        <f t="shared" si="291"/>
        <v>42834.579224537039</v>
      </c>
      <c r="T3133" s="9">
        <f t="shared" si="292"/>
        <v>42864.537557870368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3"/>
        <v>plays</v>
      </c>
      <c r="S3134" s="9">
        <f t="shared" si="291"/>
        <v>42817.350231481483</v>
      </c>
      <c r="T3134" s="9">
        <f t="shared" si="292"/>
        <v>42877.308564814812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3"/>
        <v>plays</v>
      </c>
      <c r="S3135" s="9">
        <f t="shared" si="291"/>
        <v>42819.565208333333</v>
      </c>
      <c r="T3135" s="9">
        <f t="shared" si="292"/>
        <v>42849.523541666669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3"/>
        <v>plays</v>
      </c>
      <c r="S3136" s="9">
        <f t="shared" si="291"/>
        <v>42831.720127314817</v>
      </c>
      <c r="T3136" s="9">
        <f t="shared" si="292"/>
        <v>42852.678460648152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3"/>
        <v>plays</v>
      </c>
      <c r="S3137" s="9">
        <f t="shared" si="291"/>
        <v>42838.151863425926</v>
      </c>
      <c r="T3137" s="9">
        <f t="shared" si="292"/>
        <v>42860.151863425926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3"/>
        <v>plays</v>
      </c>
      <c r="S3138" s="9">
        <f t="shared" si="291"/>
        <v>42820.462430555555</v>
      </c>
      <c r="T3138" s="9">
        <f t="shared" si="292"/>
        <v>42856.957638888889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</f>
        <v>3.3333333333333333E-2</v>
      </c>
      <c r="P3139">
        <f t="shared" ref="P3139:P3202" si="295">E3139/L3139</f>
        <v>50</v>
      </c>
      <c r="Q3139" t="str">
        <f t="shared" ref="Q3139:Q3202" si="296">LEFT(N:N,(FIND("/",N3139))-1)</f>
        <v>theater</v>
      </c>
      <c r="R3139" t="str">
        <f t="shared" si="293"/>
        <v>plays</v>
      </c>
      <c r="S3139" s="9">
        <f t="shared" ref="S3139:S3202" si="297">(((J3139/60)/60)/24)+DATE(1970,2,1)</f>
        <v>42838.885057870371</v>
      </c>
      <c r="T3139" s="9">
        <f t="shared" ref="T3139:T3202" si="298">(((I3139/60)/60)/24)+DATE(1970,2,1)</f>
        <v>42889.8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3"/>
        <v>plays</v>
      </c>
      <c r="S3140" s="9">
        <f t="shared" si="297"/>
        <v>42840.645914351851</v>
      </c>
      <c r="T3140" s="9">
        <f t="shared" si="298"/>
        <v>42859.645914351851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ref="R3141:R3204" si="299">RIGHT(N:N,(FIND("/",N3141))-3)</f>
        <v>plays</v>
      </c>
      <c r="S3141" s="9">
        <f t="shared" si="297"/>
        <v>42816.270370370374</v>
      </c>
      <c r="T3141" s="9">
        <f t="shared" si="298"/>
        <v>42850.189583333333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9"/>
        <v>plays</v>
      </c>
      <c r="S3142" s="9">
        <f t="shared" si="297"/>
        <v>42833.718784722223</v>
      </c>
      <c r="T3142" s="9">
        <f t="shared" si="298"/>
        <v>42863.677118055552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9"/>
        <v>plays</v>
      </c>
      <c r="S3143" s="9">
        <f t="shared" si="297"/>
        <v>42831.753333333334</v>
      </c>
      <c r="T3143" s="9">
        <f t="shared" si="298"/>
        <v>42872.833333333328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9"/>
        <v>plays</v>
      </c>
      <c r="S3144" s="9">
        <f t="shared" si="297"/>
        <v>42814.513182870374</v>
      </c>
      <c r="T3144" s="9">
        <f t="shared" si="298"/>
        <v>42844.471516203703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9"/>
        <v>plays</v>
      </c>
      <c r="S3145" s="9">
        <f t="shared" si="297"/>
        <v>42839.358287037037</v>
      </c>
      <c r="T3145" s="9">
        <f t="shared" si="298"/>
        <v>42865.358287037037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9"/>
        <v>plays</v>
      </c>
      <c r="S3146" s="9">
        <f t="shared" si="297"/>
        <v>42827.538275462968</v>
      </c>
      <c r="T3146" s="9">
        <f t="shared" si="298"/>
        <v>42844.25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9"/>
        <v>plays</v>
      </c>
      <c r="S3147" s="9">
        <f t="shared" si="297"/>
        <v>42793.040902777779</v>
      </c>
      <c r="T3147" s="9">
        <f t="shared" si="298"/>
        <v>42852.999236111107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9"/>
        <v>plays</v>
      </c>
      <c r="S3148" s="9">
        <f t="shared" si="297"/>
        <v>42827.682476851856</v>
      </c>
      <c r="T3148" s="9">
        <f t="shared" si="298"/>
        <v>42872.640810185185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9"/>
        <v>plays</v>
      </c>
      <c r="S3149" s="9">
        <f t="shared" si="297"/>
        <v>41940.969386574077</v>
      </c>
      <c r="T3149" s="9">
        <f t="shared" si="298"/>
        <v>41981.011053240742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9"/>
        <v>plays</v>
      </c>
      <c r="S3150" s="9">
        <f t="shared" si="297"/>
        <v>41922.665324074071</v>
      </c>
      <c r="T3150" s="9">
        <f t="shared" si="298"/>
        <v>41944.166666666664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9"/>
        <v>plays</v>
      </c>
      <c r="S3151" s="9">
        <f t="shared" si="297"/>
        <v>41257.017361111109</v>
      </c>
      <c r="T3151" s="9">
        <f t="shared" si="298"/>
        <v>41281.083333333336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9"/>
        <v>plays</v>
      </c>
      <c r="S3152" s="9">
        <f t="shared" si="297"/>
        <v>40509.263923611114</v>
      </c>
      <c r="T3152" s="9">
        <f t="shared" si="298"/>
        <v>40599.166666666664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9"/>
        <v>plays</v>
      </c>
      <c r="S3153" s="9">
        <f t="shared" si="297"/>
        <v>41893.83997685185</v>
      </c>
      <c r="T3153" s="9">
        <f t="shared" si="298"/>
        <v>41923.83997685185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9"/>
        <v>plays</v>
      </c>
      <c r="S3154" s="9">
        <f t="shared" si="297"/>
        <v>41581.867673611108</v>
      </c>
      <c r="T3154" s="9">
        <f t="shared" si="298"/>
        <v>41611.867673611108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9"/>
        <v>plays</v>
      </c>
      <c r="S3155" s="9">
        <f t="shared" si="297"/>
        <v>40664.154363425929</v>
      </c>
      <c r="T3155" s="9">
        <f t="shared" si="298"/>
        <v>40695.207638888889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9"/>
        <v>plays</v>
      </c>
      <c r="S3156" s="9">
        <f t="shared" si="297"/>
        <v>41001.875671296293</v>
      </c>
      <c r="T3156" s="9">
        <f t="shared" si="298"/>
        <v>41031.834004629629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9"/>
        <v>plays</v>
      </c>
      <c r="S3157" s="9">
        <f t="shared" si="297"/>
        <v>41264.499131944445</v>
      </c>
      <c r="T3157" s="9">
        <f t="shared" si="298"/>
        <v>41294.499131944445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9"/>
        <v>plays</v>
      </c>
      <c r="S3158" s="9">
        <f t="shared" si="297"/>
        <v>41057.953055555554</v>
      </c>
      <c r="T3158" s="9">
        <f t="shared" si="298"/>
        <v>41092.953055555554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9"/>
        <v>plays</v>
      </c>
      <c r="S3159" s="9">
        <f t="shared" si="297"/>
        <v>41860.788252314815</v>
      </c>
      <c r="T3159" s="9">
        <f t="shared" si="298"/>
        <v>41870.208333333336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9"/>
        <v>plays</v>
      </c>
      <c r="S3160" s="9">
        <f t="shared" si="297"/>
        <v>41478.839722222219</v>
      </c>
      <c r="T3160" s="9">
        <f t="shared" si="298"/>
        <v>41508.839722222219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9"/>
        <v>plays</v>
      </c>
      <c r="S3161" s="9">
        <f t="shared" si="297"/>
        <v>40915.066678240742</v>
      </c>
      <c r="T3161" s="9">
        <f t="shared" si="298"/>
        <v>40957.958333333336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9"/>
        <v>plays</v>
      </c>
      <c r="S3162" s="9">
        <f t="shared" si="297"/>
        <v>41872.26489583333</v>
      </c>
      <c r="T3162" s="9">
        <f t="shared" si="298"/>
        <v>41895.207638888889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9"/>
        <v>plays</v>
      </c>
      <c r="S3163" s="9">
        <f t="shared" si="297"/>
        <v>41928.536134259259</v>
      </c>
      <c r="T3163" s="9">
        <f t="shared" si="298"/>
        <v>41958.536134259259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9"/>
        <v>plays</v>
      </c>
      <c r="S3164" s="9">
        <f t="shared" si="297"/>
        <v>41830.685902777775</v>
      </c>
      <c r="T3164" s="9">
        <f t="shared" si="298"/>
        <v>41858.083333333336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9"/>
        <v>plays</v>
      </c>
      <c r="S3165" s="9">
        <f t="shared" si="297"/>
        <v>41806.753761574073</v>
      </c>
      <c r="T3165" s="9">
        <f t="shared" si="298"/>
        <v>41836.753761574073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9"/>
        <v>plays</v>
      </c>
      <c r="S3166" s="9">
        <f t="shared" si="297"/>
        <v>41797.80572916667</v>
      </c>
      <c r="T3166" s="9">
        <f t="shared" si="298"/>
        <v>41830.80572916667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9"/>
        <v>plays</v>
      </c>
      <c r="S3167" s="9">
        <f t="shared" si="297"/>
        <v>40675.159259259257</v>
      </c>
      <c r="T3167" s="9">
        <f t="shared" si="298"/>
        <v>40697.165972222225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9"/>
        <v>plays</v>
      </c>
      <c r="S3168" s="9">
        <f t="shared" si="297"/>
        <v>41971.69158564815</v>
      </c>
      <c r="T3168" s="9">
        <f t="shared" si="298"/>
        <v>42000.332638888889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9"/>
        <v>plays</v>
      </c>
      <c r="S3169" s="9">
        <f t="shared" si="297"/>
        <v>41870.175706018519</v>
      </c>
      <c r="T3169" s="9">
        <f t="shared" si="298"/>
        <v>41884.175706018519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9"/>
        <v>plays</v>
      </c>
      <c r="S3170" s="9">
        <f t="shared" si="297"/>
        <v>41803.105937500004</v>
      </c>
      <c r="T3170" s="9">
        <f t="shared" si="298"/>
        <v>41834.916666666664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9"/>
        <v>plays</v>
      </c>
      <c r="S3171" s="9">
        <f t="shared" si="297"/>
        <v>41622.737974537034</v>
      </c>
      <c r="T3171" s="9">
        <f t="shared" si="298"/>
        <v>41652.207638888889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9"/>
        <v>plays</v>
      </c>
      <c r="S3172" s="9">
        <f t="shared" si="297"/>
        <v>41820.080370370371</v>
      </c>
      <c r="T3172" s="9">
        <f t="shared" si="298"/>
        <v>41853.166666666664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9"/>
        <v>plays</v>
      </c>
      <c r="S3173" s="9">
        <f t="shared" si="297"/>
        <v>42497.608310185184</v>
      </c>
      <c r="T3173" s="9">
        <f t="shared" si="298"/>
        <v>42527.608310185184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9"/>
        <v>plays</v>
      </c>
      <c r="S3174" s="9">
        <f t="shared" si="297"/>
        <v>40954.729953703703</v>
      </c>
      <c r="T3174" s="9">
        <f t="shared" si="298"/>
        <v>40984.729953703703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9"/>
        <v>plays</v>
      </c>
      <c r="S3175" s="9">
        <f t="shared" si="297"/>
        <v>41909.878379629627</v>
      </c>
      <c r="T3175" s="9">
        <f t="shared" si="298"/>
        <v>41939.878379629627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9"/>
        <v>plays</v>
      </c>
      <c r="S3176" s="9">
        <f t="shared" si="297"/>
        <v>41893.864675925928</v>
      </c>
      <c r="T3176" s="9">
        <f t="shared" si="298"/>
        <v>41907.864675925928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9"/>
        <v>plays</v>
      </c>
      <c r="S3177" s="9">
        <f t="shared" si="297"/>
        <v>40562.886886574073</v>
      </c>
      <c r="T3177" s="9">
        <f t="shared" si="298"/>
        <v>40622.886886574073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9"/>
        <v>plays</v>
      </c>
      <c r="S3178" s="9">
        <f t="shared" si="297"/>
        <v>41508.930914351848</v>
      </c>
      <c r="T3178" s="9">
        <f t="shared" si="298"/>
        <v>41535.625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9"/>
        <v>plays</v>
      </c>
      <c r="S3179" s="9">
        <f t="shared" si="297"/>
        <v>41812.666770833333</v>
      </c>
      <c r="T3179" s="9">
        <f t="shared" si="298"/>
        <v>41842.666770833333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9"/>
        <v>plays</v>
      </c>
      <c r="S3180" s="9">
        <f t="shared" si="297"/>
        <v>41837.605034722219</v>
      </c>
      <c r="T3180" s="9">
        <f t="shared" si="298"/>
        <v>41867.605034722219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9"/>
        <v>plays</v>
      </c>
      <c r="S3181" s="9">
        <f t="shared" si="297"/>
        <v>41406.702210648145</v>
      </c>
      <c r="T3181" s="9">
        <f t="shared" si="298"/>
        <v>41431.702210648145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9"/>
        <v>plays</v>
      </c>
      <c r="S3182" s="9">
        <f t="shared" si="297"/>
        <v>41811.412604166668</v>
      </c>
      <c r="T3182" s="9">
        <f t="shared" si="298"/>
        <v>41841.412604166668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9"/>
        <v>plays</v>
      </c>
      <c r="S3183" s="9">
        <f t="shared" si="297"/>
        <v>41810.310034722221</v>
      </c>
      <c r="T3183" s="9">
        <f t="shared" si="298"/>
        <v>41836.666666666664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9"/>
        <v>plays</v>
      </c>
      <c r="S3184" s="9">
        <f t="shared" si="297"/>
        <v>40914.949317129627</v>
      </c>
      <c r="T3184" s="9">
        <f t="shared" si="298"/>
        <v>40970.708333333336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9"/>
        <v>plays</v>
      </c>
      <c r="S3185" s="9">
        <f t="shared" si="297"/>
        <v>41522.79478009259</v>
      </c>
      <c r="T3185" s="9">
        <f t="shared" si="298"/>
        <v>41540.79478009259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9"/>
        <v>plays</v>
      </c>
      <c r="S3186" s="9">
        <f t="shared" si="297"/>
        <v>41822.993414351848</v>
      </c>
      <c r="T3186" s="9">
        <f t="shared" si="298"/>
        <v>41852.993414351848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9"/>
        <v>plays</v>
      </c>
      <c r="S3187" s="9">
        <f t="shared" si="297"/>
        <v>41860.977326388893</v>
      </c>
      <c r="T3187" s="9">
        <f t="shared" si="298"/>
        <v>41867.977326388893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9"/>
        <v>plays</v>
      </c>
      <c r="S3188" s="9">
        <f t="shared" si="297"/>
        <v>41899.924050925925</v>
      </c>
      <c r="T3188" s="9">
        <f t="shared" si="298"/>
        <v>41929.875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9"/>
        <v>plays</v>
      </c>
      <c r="S3189" s="9">
        <f t="shared" si="297"/>
        <v>41866.666354166664</v>
      </c>
      <c r="T3189" s="9">
        <f t="shared" si="298"/>
        <v>41886.666354166664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9"/>
        <v>sical</v>
      </c>
      <c r="S3190" s="9">
        <f t="shared" si="297"/>
        <v>42175.415532407409</v>
      </c>
      <c r="T3190" s="9">
        <f t="shared" si="298"/>
        <v>42196.415532407409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9"/>
        <v>sical</v>
      </c>
      <c r="S3191" s="9">
        <f t="shared" si="297"/>
        <v>42149.346435185187</v>
      </c>
      <c r="T3191" s="9">
        <f t="shared" si="298"/>
        <v>42179.346435185187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9"/>
        <v>sical</v>
      </c>
      <c r="S3192" s="9">
        <f t="shared" si="297"/>
        <v>42714.151331018518</v>
      </c>
      <c r="T3192" s="9">
        <f t="shared" si="298"/>
        <v>42744.192997685182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9"/>
        <v>sical</v>
      </c>
      <c r="S3193" s="9">
        <f t="shared" si="297"/>
        <v>42569.755428240736</v>
      </c>
      <c r="T3193" s="9">
        <f t="shared" si="298"/>
        <v>42629.755428240736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9"/>
        <v>sical</v>
      </c>
      <c r="S3194" s="9">
        <f t="shared" si="297"/>
        <v>42049.94049768518</v>
      </c>
      <c r="T3194" s="9">
        <f t="shared" si="298"/>
        <v>42094.916666666672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9"/>
        <v>sical</v>
      </c>
      <c r="S3195" s="9">
        <f t="shared" si="297"/>
        <v>42041.968240740738</v>
      </c>
      <c r="T3195" s="9">
        <f t="shared" si="298"/>
        <v>42086.968240740738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9"/>
        <v>sical</v>
      </c>
      <c r="S3196" s="9">
        <f t="shared" si="297"/>
        <v>42213.062476851846</v>
      </c>
      <c r="T3196" s="9">
        <f t="shared" si="298"/>
        <v>42243.062476851846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9"/>
        <v>sical</v>
      </c>
      <c r="S3197" s="9">
        <f t="shared" si="297"/>
        <v>42048.594236111108</v>
      </c>
      <c r="T3197" s="9">
        <f t="shared" si="298"/>
        <v>42078.594236111108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9"/>
        <v>sical</v>
      </c>
      <c r="S3198" s="9">
        <f t="shared" si="297"/>
        <v>42188.598090277781</v>
      </c>
      <c r="T3198" s="9">
        <f t="shared" si="298"/>
        <v>42248.583333333328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9"/>
        <v>sical</v>
      </c>
      <c r="S3199" s="9">
        <f t="shared" si="297"/>
        <v>42040.493263888886</v>
      </c>
      <c r="T3199" s="9">
        <f t="shared" si="298"/>
        <v>42070.493263888886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9"/>
        <v>sical</v>
      </c>
      <c r="S3200" s="9">
        <f t="shared" si="297"/>
        <v>42044.424502314811</v>
      </c>
      <c r="T3200" s="9">
        <f t="shared" si="298"/>
        <v>42082.424502314811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9"/>
        <v>sical</v>
      </c>
      <c r="S3201" s="9">
        <f t="shared" si="297"/>
        <v>41889.761782407404</v>
      </c>
      <c r="T3201" s="9">
        <f t="shared" si="298"/>
        <v>41919.875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9"/>
        <v>sical</v>
      </c>
      <c r="S3202" s="9">
        <f t="shared" si="297"/>
        <v>42491.320613425924</v>
      </c>
      <c r="T3202" s="9">
        <f t="shared" si="298"/>
        <v>42521.231944444444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</f>
        <v>1.2500000000000001E-2</v>
      </c>
      <c r="P3203">
        <f t="shared" ref="P3203:P3266" si="301">E3203/L3203</f>
        <v>12.5</v>
      </c>
      <c r="Q3203" t="str">
        <f t="shared" ref="Q3203:Q3266" si="302">LEFT(N:N,(FIND("/",N3203))-1)</f>
        <v>theater</v>
      </c>
      <c r="R3203" t="str">
        <f t="shared" si="299"/>
        <v>sical</v>
      </c>
      <c r="S3203" s="9">
        <f t="shared" ref="S3203:S3266" si="303">(((J3203/60)/60)/24)+DATE(1970,2,1)</f>
        <v>41892.767094907409</v>
      </c>
      <c r="T3203" s="9">
        <f t="shared" ref="T3203:T3266" si="304">(((I3203/60)/60)/24)+DATE(1970,2,1)</f>
        <v>41913.767094907409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299"/>
        <v>sical</v>
      </c>
      <c r="S3204" s="9">
        <f t="shared" si="303"/>
        <v>42324.853541666671</v>
      </c>
      <c r="T3204" s="9">
        <f t="shared" si="304"/>
        <v>42383.249305555553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ref="R3205:R3268" si="305">RIGHT(N:N,(FIND("/",N3205))-3)</f>
        <v>sical</v>
      </c>
      <c r="S3205" s="9">
        <f t="shared" si="303"/>
        <v>42273.988680555558</v>
      </c>
      <c r="T3205" s="9">
        <f t="shared" si="304"/>
        <v>42303.988680555558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5"/>
        <v>sical</v>
      </c>
      <c r="S3206" s="9">
        <f t="shared" si="303"/>
        <v>42203.686099537037</v>
      </c>
      <c r="T3206" s="9">
        <f t="shared" si="304"/>
        <v>42233.676388888889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5"/>
        <v>sical</v>
      </c>
      <c r="S3207" s="9">
        <f t="shared" si="303"/>
        <v>42126.374675925923</v>
      </c>
      <c r="T3207" s="9">
        <f t="shared" si="304"/>
        <v>42156.374675925923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5"/>
        <v>sical</v>
      </c>
      <c r="S3208" s="9">
        <f t="shared" si="303"/>
        <v>42267.276053240741</v>
      </c>
      <c r="T3208" s="9">
        <f t="shared" si="304"/>
        <v>42297.276053240741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5"/>
        <v>sical</v>
      </c>
      <c r="S3209" s="9">
        <f t="shared" si="303"/>
        <v>42088.277858796297</v>
      </c>
      <c r="T3209" s="9">
        <f t="shared" si="304"/>
        <v>42148.236192129625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5"/>
        <v>plays</v>
      </c>
      <c r="S3210" s="9">
        <f t="shared" si="303"/>
        <v>41858.605057870373</v>
      </c>
      <c r="T3210" s="9">
        <f t="shared" si="304"/>
        <v>41879.605057870373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5"/>
        <v>plays</v>
      </c>
      <c r="S3211" s="9">
        <f t="shared" si="303"/>
        <v>41809.637245370373</v>
      </c>
      <c r="T3211" s="9">
        <f t="shared" si="304"/>
        <v>41841.958333333336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5"/>
        <v>plays</v>
      </c>
      <c r="S3212" s="9">
        <f t="shared" si="303"/>
        <v>41044.936562499999</v>
      </c>
      <c r="T3212" s="9">
        <f t="shared" si="304"/>
        <v>41092.165972222225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5"/>
        <v>plays</v>
      </c>
      <c r="S3213" s="9">
        <f t="shared" si="303"/>
        <v>41865.586574074077</v>
      </c>
      <c r="T3213" s="9">
        <f t="shared" si="304"/>
        <v>41897.083333333336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5"/>
        <v>plays</v>
      </c>
      <c r="S3214" s="9">
        <f t="shared" si="303"/>
        <v>41860.795729166668</v>
      </c>
      <c r="T3214" s="9">
        <f t="shared" si="304"/>
        <v>41890.795729166668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5"/>
        <v>plays</v>
      </c>
      <c r="S3215" s="9">
        <f t="shared" si="303"/>
        <v>42202.763414351852</v>
      </c>
      <c r="T3215" s="9">
        <f t="shared" si="304"/>
        <v>42242.763414351852</v>
      </c>
    </row>
    <row r="3216" spans="1:20" ht="57.6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5"/>
        <v>plays</v>
      </c>
      <c r="S3216" s="9">
        <f t="shared" si="303"/>
        <v>42368.792511574073</v>
      </c>
      <c r="T3216" s="9">
        <f t="shared" si="304"/>
        <v>42405.996527777781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5"/>
        <v>plays</v>
      </c>
      <c r="S3217" s="9">
        <f t="shared" si="303"/>
        <v>42250.665173611109</v>
      </c>
      <c r="T3217" s="9">
        <f t="shared" si="304"/>
        <v>42288.165972222225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5"/>
        <v>plays</v>
      </c>
      <c r="S3218" s="9">
        <f t="shared" si="303"/>
        <v>42196.462627314817</v>
      </c>
      <c r="T3218" s="9">
        <f t="shared" si="304"/>
        <v>42227.604166666672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5"/>
        <v>plays</v>
      </c>
      <c r="S3219" s="9">
        <f t="shared" si="303"/>
        <v>42679.546111111107</v>
      </c>
      <c r="T3219" s="9">
        <f t="shared" si="304"/>
        <v>42709.546111111107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5"/>
        <v>plays</v>
      </c>
      <c r="S3220" s="9">
        <f t="shared" si="303"/>
        <v>42002.002152777779</v>
      </c>
      <c r="T3220" s="9">
        <f t="shared" si="304"/>
        <v>42035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5"/>
        <v>plays</v>
      </c>
      <c r="S3221" s="9">
        <f t="shared" si="303"/>
        <v>42081.983182870375</v>
      </c>
      <c r="T3221" s="9">
        <f t="shared" si="304"/>
        <v>42116.941516203704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5"/>
        <v>plays</v>
      </c>
      <c r="S3222" s="9">
        <f t="shared" si="303"/>
        <v>42803.833379629628</v>
      </c>
      <c r="T3222" s="9">
        <f t="shared" si="304"/>
        <v>42837.875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5"/>
        <v>plays</v>
      </c>
      <c r="S3223" s="9">
        <f t="shared" si="303"/>
        <v>42186.696793981479</v>
      </c>
      <c r="T3223" s="9">
        <f t="shared" si="304"/>
        <v>42221.696793981479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5"/>
        <v>plays</v>
      </c>
      <c r="S3224" s="9">
        <f t="shared" si="303"/>
        <v>42301.582141203704</v>
      </c>
      <c r="T3224" s="9">
        <f t="shared" si="304"/>
        <v>42332.895138888889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5"/>
        <v>plays</v>
      </c>
      <c r="S3225" s="9">
        <f t="shared" si="303"/>
        <v>42237.835370370376</v>
      </c>
      <c r="T3225" s="9">
        <f t="shared" si="304"/>
        <v>42267.835370370376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5"/>
        <v>plays</v>
      </c>
      <c r="S3226" s="9">
        <f t="shared" si="303"/>
        <v>42728.850844907407</v>
      </c>
      <c r="T3226" s="9">
        <f t="shared" si="304"/>
        <v>42776.208333333328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5"/>
        <v>plays</v>
      </c>
      <c r="S3227" s="9">
        <f t="shared" si="303"/>
        <v>42534.559467592597</v>
      </c>
      <c r="T3227" s="9">
        <f t="shared" si="304"/>
        <v>42555.875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5"/>
        <v>plays</v>
      </c>
      <c r="S3228" s="9">
        <f t="shared" si="303"/>
        <v>42308.583472222221</v>
      </c>
      <c r="T3228" s="9">
        <f t="shared" si="304"/>
        <v>42338.583472222221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5"/>
        <v>plays</v>
      </c>
      <c r="S3229" s="9">
        <f t="shared" si="303"/>
        <v>42753.882361111115</v>
      </c>
      <c r="T3229" s="9">
        <f t="shared" si="304"/>
        <v>42783.882361111115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5"/>
        <v>plays</v>
      </c>
      <c r="S3230" s="9">
        <f t="shared" si="303"/>
        <v>42354.70930555556</v>
      </c>
      <c r="T3230" s="9">
        <f t="shared" si="304"/>
        <v>42386.207638888889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5"/>
        <v>plays</v>
      </c>
      <c r="S3231" s="9">
        <f t="shared" si="303"/>
        <v>41964.291643518518</v>
      </c>
      <c r="T3231" s="9">
        <f t="shared" si="304"/>
        <v>41994.333310185189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5"/>
        <v>plays</v>
      </c>
      <c r="S3232" s="9">
        <f t="shared" si="303"/>
        <v>41929.168125000004</v>
      </c>
      <c r="T3232" s="9">
        <f t="shared" si="304"/>
        <v>41944.165972222225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5"/>
        <v>plays</v>
      </c>
      <c r="S3233" s="9">
        <f t="shared" si="303"/>
        <v>42477.943831018521</v>
      </c>
      <c r="T3233" s="9">
        <f t="shared" si="304"/>
        <v>42507.943831018521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5"/>
        <v>plays</v>
      </c>
      <c r="S3234" s="9">
        <f t="shared" si="303"/>
        <v>42494.81385416667</v>
      </c>
      <c r="T3234" s="9">
        <f t="shared" si="304"/>
        <v>42525.165972222225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5"/>
        <v>plays</v>
      </c>
      <c r="S3235" s="9">
        <f t="shared" si="303"/>
        <v>42797.805034722223</v>
      </c>
      <c r="T3235" s="9">
        <f t="shared" si="304"/>
        <v>42827.805034722223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5"/>
        <v>plays</v>
      </c>
      <c r="S3236" s="9">
        <f t="shared" si="303"/>
        <v>42765.789444444439</v>
      </c>
      <c r="T3236" s="9">
        <f t="shared" si="304"/>
        <v>42798.979861111111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5"/>
        <v>plays</v>
      </c>
      <c r="S3237" s="9">
        <f t="shared" si="303"/>
        <v>42553.347812499997</v>
      </c>
      <c r="T3237" s="9">
        <f t="shared" si="304"/>
        <v>42583.347812499997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5"/>
        <v>plays</v>
      </c>
      <c r="S3238" s="9">
        <f t="shared" si="303"/>
        <v>42733.917048611111</v>
      </c>
      <c r="T3238" s="9">
        <f t="shared" si="304"/>
        <v>42763.917048611111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5"/>
        <v>plays</v>
      </c>
      <c r="S3239" s="9">
        <f t="shared" si="303"/>
        <v>42283.474351851852</v>
      </c>
      <c r="T3239" s="9">
        <f t="shared" si="304"/>
        <v>42307.165972222225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5"/>
        <v>plays</v>
      </c>
      <c r="S3240" s="9">
        <f t="shared" si="303"/>
        <v>42187.510393518518</v>
      </c>
      <c r="T3240" s="9">
        <f t="shared" si="304"/>
        <v>42217.510393518518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5"/>
        <v>plays</v>
      </c>
      <c r="S3241" s="9">
        <f t="shared" si="303"/>
        <v>42309.089039351849</v>
      </c>
      <c r="T3241" s="9">
        <f t="shared" si="304"/>
        <v>42333.999305555553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5"/>
        <v>plays</v>
      </c>
      <c r="S3242" s="9">
        <f t="shared" si="303"/>
        <v>42785.693842592591</v>
      </c>
      <c r="T3242" s="9">
        <f t="shared" si="304"/>
        <v>42813.958333333328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5"/>
        <v>plays</v>
      </c>
      <c r="S3243" s="9">
        <f t="shared" si="303"/>
        <v>41924.324884259258</v>
      </c>
      <c r="T3243" s="9">
        <f t="shared" si="304"/>
        <v>41957.290972222225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5"/>
        <v>plays</v>
      </c>
      <c r="S3244" s="9">
        <f t="shared" si="303"/>
        <v>41902.755694444444</v>
      </c>
      <c r="T3244" s="9">
        <f t="shared" si="304"/>
        <v>41932.755694444444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5"/>
        <v>plays</v>
      </c>
      <c r="S3245" s="9">
        <f t="shared" si="303"/>
        <v>42293.096782407403</v>
      </c>
      <c r="T3245" s="9">
        <f t="shared" si="304"/>
        <v>42317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5"/>
        <v>plays</v>
      </c>
      <c r="S3246" s="9">
        <f t="shared" si="303"/>
        <v>42706.694236111114</v>
      </c>
      <c r="T3246" s="9">
        <f t="shared" si="304"/>
        <v>42736.735902777778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5"/>
        <v>plays</v>
      </c>
      <c r="S3247" s="9">
        <f t="shared" si="303"/>
        <v>42166.60020833333</v>
      </c>
      <c r="T3247" s="9">
        <f t="shared" si="304"/>
        <v>42198.083333333328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5"/>
        <v>plays</v>
      </c>
      <c r="S3248" s="9">
        <f t="shared" si="303"/>
        <v>42261.472222222219</v>
      </c>
      <c r="T3248" s="9">
        <f t="shared" si="304"/>
        <v>42290.165972222225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5"/>
        <v>plays</v>
      </c>
      <c r="S3249" s="9">
        <f t="shared" si="303"/>
        <v>42198.434166666666</v>
      </c>
      <c r="T3249" s="9">
        <f t="shared" si="304"/>
        <v>42228.434166666666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5"/>
        <v>plays</v>
      </c>
      <c r="S3250" s="9">
        <f t="shared" si="303"/>
        <v>42099.888391203705</v>
      </c>
      <c r="T3250" s="9">
        <f t="shared" si="304"/>
        <v>42129.846724537041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5"/>
        <v>plays</v>
      </c>
      <c r="S3251" s="9">
        <f t="shared" si="303"/>
        <v>42176.746689814812</v>
      </c>
      <c r="T3251" s="9">
        <f t="shared" si="304"/>
        <v>42206.746689814812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5"/>
        <v>plays</v>
      </c>
      <c r="S3252" s="9">
        <f t="shared" si="303"/>
        <v>41949.742175925923</v>
      </c>
      <c r="T3252" s="9">
        <f t="shared" si="304"/>
        <v>41979.783842592595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5"/>
        <v>plays</v>
      </c>
      <c r="S3253" s="9">
        <f t="shared" si="303"/>
        <v>42177.731087962966</v>
      </c>
      <c r="T3253" s="9">
        <f t="shared" si="304"/>
        <v>42207.731087962966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5"/>
        <v>plays</v>
      </c>
      <c r="S3254" s="9">
        <f t="shared" si="303"/>
        <v>42621.472685185188</v>
      </c>
      <c r="T3254" s="9">
        <f t="shared" si="304"/>
        <v>42651.472685185188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5"/>
        <v>plays</v>
      </c>
      <c r="S3255" s="9">
        <f t="shared" si="303"/>
        <v>42633.576712962968</v>
      </c>
      <c r="T3255" s="9">
        <f t="shared" si="304"/>
        <v>42652.15625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5"/>
        <v>plays</v>
      </c>
      <c r="S3256" s="9">
        <f t="shared" si="303"/>
        <v>42090.085752314815</v>
      </c>
      <c r="T3256" s="9">
        <f t="shared" si="304"/>
        <v>42120.044085648144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5"/>
        <v>plays</v>
      </c>
      <c r="S3257" s="9">
        <f t="shared" si="303"/>
        <v>41920.768229166664</v>
      </c>
      <c r="T3257" s="9">
        <f t="shared" si="304"/>
        <v>41950.768229166664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5"/>
        <v>plays</v>
      </c>
      <c r="S3258" s="9">
        <f t="shared" si="303"/>
        <v>42175.573807870373</v>
      </c>
      <c r="T3258" s="9">
        <f t="shared" si="304"/>
        <v>42197.165972222225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5"/>
        <v>plays</v>
      </c>
      <c r="S3259" s="9">
        <f t="shared" si="303"/>
        <v>42789.559629629628</v>
      </c>
      <c r="T3259" s="9">
        <f t="shared" si="304"/>
        <v>42819.559629629628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5"/>
        <v>plays</v>
      </c>
      <c r="S3260" s="9">
        <f t="shared" si="303"/>
        <v>42013.887280092589</v>
      </c>
      <c r="T3260" s="9">
        <f t="shared" si="304"/>
        <v>42043.887280092589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5"/>
        <v>plays</v>
      </c>
      <c r="S3261" s="9">
        <f t="shared" si="303"/>
        <v>42645.760937500003</v>
      </c>
      <c r="T3261" s="9">
        <f t="shared" si="304"/>
        <v>42675.165972222225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5"/>
        <v>plays</v>
      </c>
      <c r="S3262" s="9">
        <f t="shared" si="303"/>
        <v>42334.672662037032</v>
      </c>
      <c r="T3262" s="9">
        <f t="shared" si="304"/>
        <v>42369.714328703703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5"/>
        <v>plays</v>
      </c>
      <c r="S3263" s="9">
        <f t="shared" si="303"/>
        <v>42202.725416666668</v>
      </c>
      <c r="T3263" s="9">
        <f t="shared" si="304"/>
        <v>42232.725416666668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5"/>
        <v>plays</v>
      </c>
      <c r="S3264" s="9">
        <f t="shared" si="303"/>
        <v>41995.315532407403</v>
      </c>
      <c r="T3264" s="9">
        <f t="shared" si="304"/>
        <v>42026.166666666672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5"/>
        <v>plays</v>
      </c>
      <c r="S3265" s="9">
        <f t="shared" si="303"/>
        <v>42315.516064814816</v>
      </c>
      <c r="T3265" s="9">
        <f t="shared" si="304"/>
        <v>42338.875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5"/>
        <v>plays</v>
      </c>
      <c r="S3266" s="9">
        <f t="shared" si="303"/>
        <v>42047.800208333334</v>
      </c>
      <c r="T3266" s="9">
        <f t="shared" si="304"/>
        <v>42063.916666666672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</f>
        <v>1.64</v>
      </c>
      <c r="P3267">
        <f t="shared" ref="P3267:P3330" si="307">E3267/L3267</f>
        <v>70.285714285714292</v>
      </c>
      <c r="Q3267" t="str">
        <f t="shared" ref="Q3267:Q3330" si="308">LEFT(N:N,(FIND("/",N3267))-1)</f>
        <v>theater</v>
      </c>
      <c r="R3267" t="str">
        <f t="shared" si="305"/>
        <v>plays</v>
      </c>
      <c r="S3267" s="9">
        <f t="shared" ref="S3267:S3330" si="309">(((J3267/60)/60)/24)+DATE(1970,2,1)</f>
        <v>42342.711979166663</v>
      </c>
      <c r="T3267" s="9">
        <f t="shared" ref="T3267:T3330" si="310">(((I3267/60)/60)/24)+DATE(1970,2,1)</f>
        <v>42372.708333333328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5"/>
        <v>plays</v>
      </c>
      <c r="S3268" s="9">
        <f t="shared" si="309"/>
        <v>42167.536134259266</v>
      </c>
      <c r="T3268" s="9">
        <f t="shared" si="310"/>
        <v>42198.875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ref="R3269:R3332" si="311">RIGHT(N:N,(FIND("/",N3269))-3)</f>
        <v>plays</v>
      </c>
      <c r="S3269" s="9">
        <f t="shared" si="309"/>
        <v>42203.757638888885</v>
      </c>
      <c r="T3269" s="9">
        <f t="shared" si="310"/>
        <v>42233.757638888885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11"/>
        <v>plays</v>
      </c>
      <c r="S3270" s="9">
        <f t="shared" si="309"/>
        <v>42621.90425925926</v>
      </c>
      <c r="T3270" s="9">
        <f t="shared" si="310"/>
        <v>42637.90425925926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11"/>
        <v>plays</v>
      </c>
      <c r="S3271" s="9">
        <f t="shared" si="309"/>
        <v>42168.395798611105</v>
      </c>
      <c r="T3271" s="9">
        <f t="shared" si="310"/>
        <v>42202.458333333328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11"/>
        <v>plays</v>
      </c>
      <c r="S3272" s="9">
        <f t="shared" si="309"/>
        <v>42198.533159722225</v>
      </c>
      <c r="T3272" s="9">
        <f t="shared" si="310"/>
        <v>42228.533159722225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11"/>
        <v>plays</v>
      </c>
      <c r="S3273" s="9">
        <f t="shared" si="309"/>
        <v>41946.437210648146</v>
      </c>
      <c r="T3273" s="9">
        <f t="shared" si="310"/>
        <v>41976.478877314818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11"/>
        <v>plays</v>
      </c>
      <c r="S3274" s="9">
        <f t="shared" si="309"/>
        <v>42315.500104166669</v>
      </c>
      <c r="T3274" s="9">
        <f t="shared" si="310"/>
        <v>42345.541770833333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11"/>
        <v>plays</v>
      </c>
      <c r="S3275" s="9">
        <f t="shared" si="309"/>
        <v>42642.801412037035</v>
      </c>
      <c r="T3275" s="9">
        <f t="shared" si="310"/>
        <v>42658.791666666672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11"/>
        <v>plays</v>
      </c>
      <c r="S3276" s="9">
        <f t="shared" si="309"/>
        <v>42431.704537037032</v>
      </c>
      <c r="T3276" s="9">
        <f t="shared" si="310"/>
        <v>42475.875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11"/>
        <v>plays</v>
      </c>
      <c r="S3277" s="9">
        <f t="shared" si="309"/>
        <v>42048.88045138889</v>
      </c>
      <c r="T3277" s="9">
        <f t="shared" si="310"/>
        <v>42075.1875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11"/>
        <v>plays</v>
      </c>
      <c r="S3278" s="9">
        <f t="shared" si="309"/>
        <v>42457.949988425928</v>
      </c>
      <c r="T3278" s="9">
        <f t="shared" si="310"/>
        <v>42492.165972222225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11"/>
        <v>plays</v>
      </c>
      <c r="S3279" s="9">
        <f t="shared" si="309"/>
        <v>41962.682939814818</v>
      </c>
      <c r="T3279" s="9">
        <f t="shared" si="310"/>
        <v>41992.724606481483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11"/>
        <v>plays</v>
      </c>
      <c r="S3280" s="9">
        <f t="shared" si="309"/>
        <v>42155.848414351851</v>
      </c>
      <c r="T3280" s="9">
        <f t="shared" si="310"/>
        <v>42185.848414351851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11"/>
        <v>plays</v>
      </c>
      <c r="S3281" s="9">
        <f t="shared" si="309"/>
        <v>42462.102534722217</v>
      </c>
      <c r="T3281" s="9">
        <f t="shared" si="310"/>
        <v>42492.06086805556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11"/>
        <v>plays</v>
      </c>
      <c r="S3282" s="9">
        <f t="shared" si="309"/>
        <v>42152.756921296299</v>
      </c>
      <c r="T3282" s="9">
        <f t="shared" si="310"/>
        <v>42187.208333333328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11"/>
        <v>plays</v>
      </c>
      <c r="S3283" s="9">
        <f t="shared" si="309"/>
        <v>42250.019733796296</v>
      </c>
      <c r="T3283" s="9">
        <f t="shared" si="310"/>
        <v>42280.019733796296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11"/>
        <v>plays</v>
      </c>
      <c r="S3284" s="9">
        <f t="shared" si="309"/>
        <v>42476.19430555556</v>
      </c>
      <c r="T3284" s="9">
        <f t="shared" si="310"/>
        <v>42520.19430555556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11"/>
        <v>plays</v>
      </c>
      <c r="S3285" s="9">
        <f t="shared" si="309"/>
        <v>42410.74418981481</v>
      </c>
      <c r="T3285" s="9">
        <f t="shared" si="310"/>
        <v>42441.875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11"/>
        <v>plays</v>
      </c>
      <c r="S3286" s="9">
        <f t="shared" si="309"/>
        <v>42411.884872685187</v>
      </c>
      <c r="T3286" s="9">
        <f t="shared" si="310"/>
        <v>42429.249305555553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11"/>
        <v>plays</v>
      </c>
      <c r="S3287" s="9">
        <f t="shared" si="309"/>
        <v>42793.942430555559</v>
      </c>
      <c r="T3287" s="9">
        <f t="shared" si="310"/>
        <v>42825.208333333328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11"/>
        <v>plays</v>
      </c>
      <c r="S3288" s="9">
        <f t="shared" si="309"/>
        <v>42598.840069444443</v>
      </c>
      <c r="T3288" s="9">
        <f t="shared" si="310"/>
        <v>42628.840069444443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11"/>
        <v>plays</v>
      </c>
      <c r="S3289" s="9">
        <f t="shared" si="309"/>
        <v>42342.750324074077</v>
      </c>
      <c r="T3289" s="9">
        <f t="shared" si="310"/>
        <v>42367.750324074077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11"/>
        <v>plays</v>
      </c>
      <c r="S3290" s="9">
        <f t="shared" si="309"/>
        <v>42536.774479166663</v>
      </c>
      <c r="T3290" s="9">
        <f t="shared" si="310"/>
        <v>42572.958333333328</v>
      </c>
    </row>
    <row r="3291" spans="1:20" ht="57.6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11"/>
        <v>plays</v>
      </c>
      <c r="S3291" s="9">
        <f t="shared" si="309"/>
        <v>42789.368078703701</v>
      </c>
      <c r="T3291" s="9">
        <f t="shared" si="310"/>
        <v>42817.368078703701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11"/>
        <v>plays</v>
      </c>
      <c r="S3292" s="9">
        <f t="shared" si="309"/>
        <v>42806.51494212963</v>
      </c>
      <c r="T3292" s="9">
        <f t="shared" si="310"/>
        <v>42836.51494212963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11"/>
        <v>plays</v>
      </c>
      <c r="S3293" s="9">
        <f t="shared" si="309"/>
        <v>42263.702546296292</v>
      </c>
      <c r="T3293" s="9">
        <f t="shared" si="310"/>
        <v>42295.165972222225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11"/>
        <v>plays</v>
      </c>
      <c r="S3294" s="9">
        <f t="shared" si="309"/>
        <v>42313.770231481481</v>
      </c>
      <c r="T3294" s="9">
        <f t="shared" si="310"/>
        <v>42373.811898148153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11"/>
        <v>plays</v>
      </c>
      <c r="S3295" s="9">
        <f t="shared" si="309"/>
        <v>42799.425370370373</v>
      </c>
      <c r="T3295" s="9">
        <f t="shared" si="310"/>
        <v>42829.425370370373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11"/>
        <v>plays</v>
      </c>
      <c r="S3296" s="9">
        <f t="shared" si="309"/>
        <v>42172.541134259256</v>
      </c>
      <c r="T3296" s="9">
        <f t="shared" si="310"/>
        <v>42202.541134259256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11"/>
        <v>plays</v>
      </c>
      <c r="S3297" s="9">
        <f t="shared" si="309"/>
        <v>42640.442465277782</v>
      </c>
      <c r="T3297" s="9">
        <f t="shared" si="310"/>
        <v>42670.442465277782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11"/>
        <v>plays</v>
      </c>
      <c r="S3298" s="9">
        <f t="shared" si="309"/>
        <v>42340.756620370375</v>
      </c>
      <c r="T3298" s="9">
        <f t="shared" si="310"/>
        <v>42361.916666666672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11"/>
        <v>plays</v>
      </c>
      <c r="S3299" s="9">
        <f t="shared" si="309"/>
        <v>42224.771481481483</v>
      </c>
      <c r="T3299" s="9">
        <f t="shared" si="310"/>
        <v>42243.957638888889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11"/>
        <v>plays</v>
      </c>
      <c r="S3300" s="9">
        <f t="shared" si="309"/>
        <v>42270.957962962959</v>
      </c>
      <c r="T3300" s="9">
        <f t="shared" si="310"/>
        <v>42291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11"/>
        <v>plays</v>
      </c>
      <c r="S3301" s="9">
        <f t="shared" si="309"/>
        <v>42292.917395833334</v>
      </c>
      <c r="T3301" s="9">
        <f t="shared" si="310"/>
        <v>42322.917395833334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11"/>
        <v>plays</v>
      </c>
      <c r="S3302" s="9">
        <f t="shared" si="309"/>
        <v>42133.743773148148</v>
      </c>
      <c r="T3302" s="9">
        <f t="shared" si="310"/>
        <v>42154.743773148148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11"/>
        <v>plays</v>
      </c>
      <c r="S3303" s="9">
        <f t="shared" si="309"/>
        <v>42569.73583333334</v>
      </c>
      <c r="T3303" s="9">
        <f t="shared" si="310"/>
        <v>42614.290972222225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11"/>
        <v>plays</v>
      </c>
      <c r="S3304" s="9">
        <f t="shared" si="309"/>
        <v>42712.35157407407</v>
      </c>
      <c r="T3304" s="9">
        <f t="shared" si="310"/>
        <v>42742.35157407407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11"/>
        <v>plays</v>
      </c>
      <c r="S3305" s="9">
        <f t="shared" si="309"/>
        <v>42087.65143518518</v>
      </c>
      <c r="T3305" s="9">
        <f t="shared" si="310"/>
        <v>42122.609768518523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11"/>
        <v>plays</v>
      </c>
      <c r="S3306" s="9">
        <f t="shared" si="309"/>
        <v>42727.624444444446</v>
      </c>
      <c r="T3306" s="9">
        <f t="shared" si="310"/>
        <v>42757.624444444446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11"/>
        <v>plays</v>
      </c>
      <c r="S3307" s="9">
        <f t="shared" si="309"/>
        <v>42217.855879629627</v>
      </c>
      <c r="T3307" s="9">
        <f t="shared" si="310"/>
        <v>42247.855879629627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11"/>
        <v>plays</v>
      </c>
      <c r="S3308" s="9">
        <f t="shared" si="309"/>
        <v>42524.219236111108</v>
      </c>
      <c r="T3308" s="9">
        <f t="shared" si="310"/>
        <v>42562.125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11"/>
        <v>plays</v>
      </c>
      <c r="S3309" s="9">
        <f t="shared" si="309"/>
        <v>42506.057164351849</v>
      </c>
      <c r="T3309" s="9">
        <f t="shared" si="310"/>
        <v>42536.057164351849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11"/>
        <v>plays</v>
      </c>
      <c r="S3310" s="9">
        <f t="shared" si="309"/>
        <v>42483.876909722225</v>
      </c>
      <c r="T3310" s="9">
        <f t="shared" si="310"/>
        <v>42504.876909722225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11"/>
        <v>plays</v>
      </c>
      <c r="S3311" s="9">
        <f t="shared" si="309"/>
        <v>42659.650208333333</v>
      </c>
      <c r="T3311" s="9">
        <f t="shared" si="310"/>
        <v>42690.650208333333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11"/>
        <v>plays</v>
      </c>
      <c r="S3312" s="9">
        <f t="shared" si="309"/>
        <v>42284.928530092591</v>
      </c>
      <c r="T3312" s="9">
        <f t="shared" si="310"/>
        <v>42314.928530092591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11"/>
        <v>plays</v>
      </c>
      <c r="S3313" s="9">
        <f t="shared" si="309"/>
        <v>42295.29178240741</v>
      </c>
      <c r="T3313" s="9">
        <f t="shared" si="310"/>
        <v>42325.29178240741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11"/>
        <v>plays</v>
      </c>
      <c r="S3314" s="9">
        <f t="shared" si="309"/>
        <v>42695.809560185182</v>
      </c>
      <c r="T3314" s="9">
        <f t="shared" si="310"/>
        <v>42716.916666666672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11"/>
        <v>plays</v>
      </c>
      <c r="S3315" s="9">
        <f t="shared" si="309"/>
        <v>42413.244409722218</v>
      </c>
      <c r="T3315" s="9">
        <f t="shared" si="310"/>
        <v>42427.041666666672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11"/>
        <v>plays</v>
      </c>
      <c r="S3316" s="9">
        <f t="shared" si="309"/>
        <v>42136.267488425925</v>
      </c>
      <c r="T3316" s="9">
        <f t="shared" si="310"/>
        <v>42163.836805555555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11"/>
        <v>plays</v>
      </c>
      <c r="S3317" s="9">
        <f t="shared" si="309"/>
        <v>42497.303715277783</v>
      </c>
      <c r="T3317" s="9">
        <f t="shared" si="310"/>
        <v>42527.303715277783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11"/>
        <v>plays</v>
      </c>
      <c r="S3318" s="9">
        <f t="shared" si="309"/>
        <v>41857.871238425927</v>
      </c>
      <c r="T3318" s="9">
        <f t="shared" si="310"/>
        <v>41890.57916666667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11"/>
        <v>plays</v>
      </c>
      <c r="S3319" s="9">
        <f t="shared" si="309"/>
        <v>42530.039629629624</v>
      </c>
      <c r="T3319" s="9">
        <f t="shared" si="310"/>
        <v>42560.039629629624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11"/>
        <v>plays</v>
      </c>
      <c r="S3320" s="9">
        <f t="shared" si="309"/>
        <v>42462.302002314813</v>
      </c>
      <c r="T3320" s="9">
        <f t="shared" si="310"/>
        <v>42502.104166666672</v>
      </c>
    </row>
    <row r="3321" spans="1:20" ht="57.6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11"/>
        <v>plays</v>
      </c>
      <c r="S3321" s="9">
        <f t="shared" si="309"/>
        <v>42021.585486111115</v>
      </c>
      <c r="T3321" s="9">
        <f t="shared" si="310"/>
        <v>42066.585486111115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11"/>
        <v>plays</v>
      </c>
      <c r="S3322" s="9">
        <f t="shared" si="309"/>
        <v>42544.045798611114</v>
      </c>
      <c r="T3322" s="9">
        <f t="shared" si="310"/>
        <v>42574.045798611114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11"/>
        <v>plays</v>
      </c>
      <c r="S3323" s="9">
        <f t="shared" si="309"/>
        <v>41945.100289351853</v>
      </c>
      <c r="T3323" s="9">
        <f t="shared" si="310"/>
        <v>41959.165972222225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11"/>
        <v>plays</v>
      </c>
      <c r="S3324" s="9">
        <f t="shared" si="309"/>
        <v>42552.010370370372</v>
      </c>
      <c r="T3324" s="9">
        <f t="shared" si="310"/>
        <v>42574.163194444445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11"/>
        <v>plays</v>
      </c>
      <c r="S3325" s="9">
        <f t="shared" si="309"/>
        <v>42639.36583333333</v>
      </c>
      <c r="T3325" s="9">
        <f t="shared" si="310"/>
        <v>42669.36583333333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11"/>
        <v>plays</v>
      </c>
      <c r="S3326" s="9">
        <f t="shared" si="309"/>
        <v>42543.58321759259</v>
      </c>
      <c r="T3326" s="9">
        <f t="shared" si="310"/>
        <v>42557.58321759259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11"/>
        <v>plays</v>
      </c>
      <c r="S3327" s="9">
        <f t="shared" si="309"/>
        <v>42095.785613425927</v>
      </c>
      <c r="T3327" s="9">
        <f t="shared" si="310"/>
        <v>42130.743946759263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11"/>
        <v>plays</v>
      </c>
      <c r="S3328" s="9">
        <f t="shared" si="309"/>
        <v>42072.714178240742</v>
      </c>
      <c r="T3328" s="9">
        <f t="shared" si="310"/>
        <v>42102.67251157407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11"/>
        <v>plays</v>
      </c>
      <c r="S3329" s="9">
        <f t="shared" si="309"/>
        <v>42499.374606481477</v>
      </c>
      <c r="T3329" s="9">
        <f t="shared" si="310"/>
        <v>42529.374606481477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11"/>
        <v>plays</v>
      </c>
      <c r="S3330" s="9">
        <f t="shared" si="309"/>
        <v>41853.57503472222</v>
      </c>
      <c r="T3330" s="9">
        <f t="shared" si="310"/>
        <v>41856.041666666664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</f>
        <v>1.1679999999999999</v>
      </c>
      <c r="P3331">
        <f t="shared" ref="P3331:P3394" si="313">E3331/L3331</f>
        <v>44.92307692307692</v>
      </c>
      <c r="Q3331" t="str">
        <f t="shared" ref="Q3331:Q3394" si="314">LEFT(N:N,(FIND("/",N3331))-1)</f>
        <v>theater</v>
      </c>
      <c r="R3331" t="str">
        <f t="shared" si="311"/>
        <v>plays</v>
      </c>
      <c r="S3331" s="9">
        <f t="shared" ref="S3331:S3394" si="315">(((J3331/60)/60)/24)+DATE(1970,2,1)</f>
        <v>41868.323009259257</v>
      </c>
      <c r="T3331" s="9">
        <f t="shared" ref="T3331:T3394" si="316">(((I3331/60)/60)/24)+DATE(1970,2,1)</f>
        <v>41878.958333333336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1"/>
        <v>plays</v>
      </c>
      <c r="S3332" s="9">
        <f t="shared" si="315"/>
        <v>42096.887361111112</v>
      </c>
      <c r="T3332" s="9">
        <f t="shared" si="316"/>
        <v>42126.845694444448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ref="R3333:R3396" si="317">RIGHT(N:N,(FIND("/",N3333))-3)</f>
        <v>plays</v>
      </c>
      <c r="S3333" s="9">
        <f t="shared" si="315"/>
        <v>42279.697754629626</v>
      </c>
      <c r="T3333" s="9">
        <f t="shared" si="316"/>
        <v>42314.697754629626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7"/>
        <v>plays</v>
      </c>
      <c r="S3334" s="9">
        <f t="shared" si="315"/>
        <v>41840.860300925924</v>
      </c>
      <c r="T3334" s="9">
        <f t="shared" si="316"/>
        <v>41870.860300925924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7"/>
        <v>plays</v>
      </c>
      <c r="S3335" s="9">
        <f t="shared" si="315"/>
        <v>42179.676851851851</v>
      </c>
      <c r="T3335" s="9">
        <f t="shared" si="316"/>
        <v>42201.676851851851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7"/>
        <v>plays</v>
      </c>
      <c r="S3336" s="9">
        <f t="shared" si="315"/>
        <v>42216.521087962959</v>
      </c>
      <c r="T3336" s="9">
        <f t="shared" si="316"/>
        <v>42246.521087962959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7"/>
        <v>plays</v>
      </c>
      <c r="S3337" s="9">
        <f t="shared" si="315"/>
        <v>41858.674143518518</v>
      </c>
      <c r="T3337" s="9">
        <f t="shared" si="316"/>
        <v>41885.958333333336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7"/>
        <v>plays</v>
      </c>
      <c r="S3338" s="9">
        <f t="shared" si="315"/>
        <v>42468.398680555561</v>
      </c>
      <c r="T3338" s="9">
        <f t="shared" si="316"/>
        <v>42496.35701388889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7"/>
        <v>plays</v>
      </c>
      <c r="S3339" s="9">
        <f t="shared" si="315"/>
        <v>41932.282025462962</v>
      </c>
      <c r="T3339" s="9">
        <f t="shared" si="316"/>
        <v>41953.875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7"/>
        <v>plays</v>
      </c>
      <c r="S3340" s="9">
        <f t="shared" si="315"/>
        <v>42800.574999999997</v>
      </c>
      <c r="T3340" s="9">
        <f t="shared" si="316"/>
        <v>42821.574999999997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7"/>
        <v>plays</v>
      </c>
      <c r="S3341" s="9">
        <f t="shared" si="315"/>
        <v>42580.665717592594</v>
      </c>
      <c r="T3341" s="9">
        <f t="shared" si="316"/>
        <v>42610.665717592594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7"/>
        <v>plays</v>
      </c>
      <c r="S3342" s="9">
        <f t="shared" si="315"/>
        <v>42716.974004629628</v>
      </c>
      <c r="T3342" s="9">
        <f t="shared" si="316"/>
        <v>42741.974004629628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7"/>
        <v>plays</v>
      </c>
      <c r="S3343" s="9">
        <f t="shared" si="315"/>
        <v>42541.798854166671</v>
      </c>
      <c r="T3343" s="9">
        <f t="shared" si="316"/>
        <v>42564.708333333328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7"/>
        <v>plays</v>
      </c>
      <c r="S3344" s="9">
        <f t="shared" si="315"/>
        <v>42093.296412037031</v>
      </c>
      <c r="T3344" s="9">
        <f t="shared" si="316"/>
        <v>42126.207638888889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7"/>
        <v>plays</v>
      </c>
      <c r="S3345" s="9">
        <f t="shared" si="315"/>
        <v>42483.916481481487</v>
      </c>
      <c r="T3345" s="9">
        <f t="shared" si="316"/>
        <v>42504.554166666669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7"/>
        <v>plays</v>
      </c>
      <c r="S3346" s="9">
        <f t="shared" si="315"/>
        <v>41882.200150462959</v>
      </c>
      <c r="T3346" s="9">
        <f t="shared" si="316"/>
        <v>41912.200150462959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7"/>
        <v>plays</v>
      </c>
      <c r="S3347" s="9">
        <f t="shared" si="315"/>
        <v>42084.106111111112</v>
      </c>
      <c r="T3347" s="9">
        <f t="shared" si="316"/>
        <v>42143.025694444441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7"/>
        <v>plays</v>
      </c>
      <c r="S3348" s="9">
        <f t="shared" si="315"/>
        <v>42085.024421296301</v>
      </c>
      <c r="T3348" s="9">
        <f t="shared" si="316"/>
        <v>42092.024421296301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7"/>
        <v>plays</v>
      </c>
      <c r="S3349" s="9">
        <f t="shared" si="315"/>
        <v>42515.551550925928</v>
      </c>
      <c r="T3349" s="9">
        <f t="shared" si="316"/>
        <v>42529.875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7"/>
        <v>plays</v>
      </c>
      <c r="S3350" s="9">
        <f t="shared" si="315"/>
        <v>42497.558796296296</v>
      </c>
      <c r="T3350" s="9">
        <f t="shared" si="316"/>
        <v>42521.165972222225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7"/>
        <v>plays</v>
      </c>
      <c r="S3351" s="9">
        <f t="shared" si="315"/>
        <v>42544.110787037032</v>
      </c>
      <c r="T3351" s="9">
        <f t="shared" si="316"/>
        <v>42565.708333333328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7"/>
        <v>plays</v>
      </c>
      <c r="S3352" s="9">
        <f t="shared" si="315"/>
        <v>42333.701516203699</v>
      </c>
      <c r="T3352" s="9">
        <f t="shared" si="316"/>
        <v>42368.958333333328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7"/>
        <v>plays</v>
      </c>
      <c r="S3353" s="9">
        <f t="shared" si="315"/>
        <v>41837.395428240743</v>
      </c>
      <c r="T3353" s="9">
        <f t="shared" si="316"/>
        <v>41874.458333333336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7"/>
        <v>plays</v>
      </c>
      <c r="S3354" s="9">
        <f t="shared" si="315"/>
        <v>42526.992800925931</v>
      </c>
      <c r="T3354" s="9">
        <f t="shared" si="316"/>
        <v>42583.958333333328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7"/>
        <v>plays</v>
      </c>
      <c r="S3355" s="9">
        <f t="shared" si="315"/>
        <v>42510.432291666672</v>
      </c>
      <c r="T3355" s="9">
        <f t="shared" si="316"/>
        <v>42523.958333333328</v>
      </c>
    </row>
    <row r="3356" spans="1:20" ht="43.2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7"/>
        <v>plays</v>
      </c>
      <c r="S3356" s="9">
        <f t="shared" si="315"/>
        <v>42301.7269212963</v>
      </c>
      <c r="T3356" s="9">
        <f t="shared" si="316"/>
        <v>42337.167361111111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7"/>
        <v>plays</v>
      </c>
      <c r="S3357" s="9">
        <f t="shared" si="315"/>
        <v>42520.619525462964</v>
      </c>
      <c r="T3357" s="9">
        <f t="shared" si="316"/>
        <v>42531.470138888893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7"/>
        <v>plays</v>
      </c>
      <c r="S3358" s="9">
        <f t="shared" si="315"/>
        <v>42567.815648148149</v>
      </c>
      <c r="T3358" s="9">
        <f t="shared" si="316"/>
        <v>42597.815648148149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7"/>
        <v>plays</v>
      </c>
      <c r="S3359" s="9">
        <f t="shared" si="315"/>
        <v>41853.417939814812</v>
      </c>
      <c r="T3359" s="9">
        <f t="shared" si="316"/>
        <v>41883.417939814812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7"/>
        <v>plays</v>
      </c>
      <c r="S3360" s="9">
        <f t="shared" si="315"/>
        <v>41963.311099537037</v>
      </c>
      <c r="T3360" s="9">
        <f t="shared" si="316"/>
        <v>41993.352766203709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7"/>
        <v>plays</v>
      </c>
      <c r="S3361" s="9">
        <f t="shared" si="315"/>
        <v>42777.057106481487</v>
      </c>
      <c r="T3361" s="9">
        <f t="shared" si="316"/>
        <v>42822.057106481487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7"/>
        <v>plays</v>
      </c>
      <c r="S3362" s="9">
        <f t="shared" si="315"/>
        <v>42728.082673611112</v>
      </c>
      <c r="T3362" s="9">
        <f t="shared" si="316"/>
        <v>42749.665972222225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7"/>
        <v>plays</v>
      </c>
      <c r="S3363" s="9">
        <f t="shared" si="315"/>
        <v>41897.025347222225</v>
      </c>
      <c r="T3363" s="9">
        <f t="shared" si="316"/>
        <v>41914.665972222225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7"/>
        <v>plays</v>
      </c>
      <c r="S3364" s="9">
        <f t="shared" si="315"/>
        <v>42087.091631944444</v>
      </c>
      <c r="T3364" s="9">
        <f t="shared" si="316"/>
        <v>42101.204861111109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7"/>
        <v>plays</v>
      </c>
      <c r="S3365" s="9">
        <f t="shared" si="315"/>
        <v>41882.771354166667</v>
      </c>
      <c r="T3365" s="9">
        <f t="shared" si="316"/>
        <v>41901.666666666664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7"/>
        <v>plays</v>
      </c>
      <c r="S3366" s="9">
        <f t="shared" si="315"/>
        <v>42453.977418981478</v>
      </c>
      <c r="T3366" s="9">
        <f t="shared" si="316"/>
        <v>42475.875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7"/>
        <v>plays</v>
      </c>
      <c r="S3367" s="9">
        <f t="shared" si="315"/>
        <v>42352.101759259262</v>
      </c>
      <c r="T3367" s="9">
        <f t="shared" si="316"/>
        <v>42382.101759259262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7"/>
        <v>plays</v>
      </c>
      <c r="S3368" s="9">
        <f t="shared" si="315"/>
        <v>42138.067557870367</v>
      </c>
      <c r="T3368" s="9">
        <f t="shared" si="316"/>
        <v>42168.067557870367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7"/>
        <v>plays</v>
      </c>
      <c r="S3369" s="9">
        <f t="shared" si="315"/>
        <v>42223.933958333335</v>
      </c>
      <c r="T3369" s="9">
        <f t="shared" si="316"/>
        <v>42248.933958333335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7"/>
        <v>plays</v>
      </c>
      <c r="S3370" s="9">
        <f t="shared" si="315"/>
        <v>42000.199756944443</v>
      </c>
      <c r="T3370" s="9">
        <f t="shared" si="316"/>
        <v>42036.208333333328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7"/>
        <v>plays</v>
      </c>
      <c r="S3371" s="9">
        <f t="shared" si="315"/>
        <v>42721.041435185187</v>
      </c>
      <c r="T3371" s="9">
        <f t="shared" si="316"/>
        <v>42781.041435185187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7"/>
        <v>plays</v>
      </c>
      <c r="S3372" s="9">
        <f t="shared" si="315"/>
        <v>42721.334317129629</v>
      </c>
      <c r="T3372" s="9">
        <f t="shared" si="316"/>
        <v>42752.333333333328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7"/>
        <v>plays</v>
      </c>
      <c r="S3373" s="9">
        <f t="shared" si="315"/>
        <v>42343.874594907407</v>
      </c>
      <c r="T3373" s="9">
        <f t="shared" si="316"/>
        <v>42371.874594907407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7"/>
        <v>plays</v>
      </c>
      <c r="S3374" s="9">
        <f t="shared" si="315"/>
        <v>41886.548101851848</v>
      </c>
      <c r="T3374" s="9">
        <f t="shared" si="316"/>
        <v>41907.207638888889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7"/>
        <v>plays</v>
      </c>
      <c r="S3375" s="9">
        <f t="shared" si="315"/>
        <v>42210.854629629626</v>
      </c>
      <c r="T3375" s="9">
        <f t="shared" si="316"/>
        <v>42234.666666666672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7"/>
        <v>plays</v>
      </c>
      <c r="S3376" s="9">
        <f t="shared" si="315"/>
        <v>42306.731666666667</v>
      </c>
      <c r="T3376" s="9">
        <f t="shared" si="316"/>
        <v>42336.731666666667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7"/>
        <v>plays</v>
      </c>
      <c r="S3377" s="9">
        <f t="shared" si="315"/>
        <v>41796.610798611109</v>
      </c>
      <c r="T3377" s="9">
        <f t="shared" si="316"/>
        <v>41808.610798611109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7"/>
        <v>plays</v>
      </c>
      <c r="S3378" s="9">
        <f t="shared" si="315"/>
        <v>42090.701319444444</v>
      </c>
      <c r="T3378" s="9">
        <f t="shared" si="316"/>
        <v>42150.659652777773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7"/>
        <v>plays</v>
      </c>
      <c r="S3379" s="9">
        <f t="shared" si="315"/>
        <v>42084.732627314821</v>
      </c>
      <c r="T3379" s="9">
        <f t="shared" si="316"/>
        <v>42114.705555555556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7"/>
        <v>plays</v>
      </c>
      <c r="S3380" s="9">
        <f t="shared" si="315"/>
        <v>41889.355393518519</v>
      </c>
      <c r="T3380" s="9">
        <f t="shared" si="316"/>
        <v>41913.547222222223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7"/>
        <v>plays</v>
      </c>
      <c r="S3381" s="9">
        <f t="shared" si="315"/>
        <v>42256.513888888891</v>
      </c>
      <c r="T3381" s="9">
        <f t="shared" si="316"/>
        <v>42273.958333333328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7"/>
        <v>plays</v>
      </c>
      <c r="S3382" s="9">
        <f t="shared" si="315"/>
        <v>41968.95344907407</v>
      </c>
      <c r="T3382" s="9">
        <f t="shared" si="316"/>
        <v>42003.995115740734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7"/>
        <v>plays</v>
      </c>
      <c r="S3383" s="9">
        <f t="shared" si="315"/>
        <v>42075.184988425928</v>
      </c>
      <c r="T3383" s="9">
        <f t="shared" si="316"/>
        <v>42105.143321759257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7"/>
        <v>plays</v>
      </c>
      <c r="S3384" s="9">
        <f t="shared" si="315"/>
        <v>42590.431203703702</v>
      </c>
      <c r="T3384" s="9">
        <f t="shared" si="316"/>
        <v>42614.957638888889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7"/>
        <v>plays</v>
      </c>
      <c r="S3385" s="9">
        <f t="shared" si="315"/>
        <v>42555.782638888893</v>
      </c>
      <c r="T3385" s="9">
        <f t="shared" si="316"/>
        <v>42575.782638888893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7"/>
        <v>plays</v>
      </c>
      <c r="S3386" s="9">
        <f t="shared" si="315"/>
        <v>42323.087592592594</v>
      </c>
      <c r="T3386" s="9">
        <f t="shared" si="316"/>
        <v>42360.125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7"/>
        <v>plays</v>
      </c>
      <c r="S3387" s="9">
        <f t="shared" si="315"/>
        <v>41984.8675</v>
      </c>
      <c r="T3387" s="9">
        <f t="shared" si="316"/>
        <v>42014.8675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7"/>
        <v>plays</v>
      </c>
      <c r="S3388" s="9">
        <f t="shared" si="315"/>
        <v>41977.644745370373</v>
      </c>
      <c r="T3388" s="9">
        <f t="shared" si="316"/>
        <v>42007.644745370373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7"/>
        <v>plays</v>
      </c>
      <c r="S3389" s="9">
        <f t="shared" si="315"/>
        <v>41978.762592592589</v>
      </c>
      <c r="T3389" s="9">
        <f t="shared" si="316"/>
        <v>42018.762592592597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7"/>
        <v>plays</v>
      </c>
      <c r="S3390" s="9">
        <f t="shared" si="315"/>
        <v>42174.461122685185</v>
      </c>
      <c r="T3390" s="9">
        <f t="shared" si="316"/>
        <v>42204.461122685185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7"/>
        <v>plays</v>
      </c>
      <c r="S3391" s="9">
        <f t="shared" si="315"/>
        <v>42525.563449074078</v>
      </c>
      <c r="T3391" s="9">
        <f t="shared" si="316"/>
        <v>42555.563449074078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7"/>
        <v>plays</v>
      </c>
      <c r="S3392" s="9">
        <f t="shared" si="315"/>
        <v>41846.774826388886</v>
      </c>
      <c r="T3392" s="9">
        <f t="shared" si="316"/>
        <v>41861.774826388886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7"/>
        <v>plays</v>
      </c>
      <c r="S3393" s="9">
        <f t="shared" si="315"/>
        <v>41861.545694444445</v>
      </c>
      <c r="T3393" s="9">
        <f t="shared" si="316"/>
        <v>41890.936111111114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7"/>
        <v>plays</v>
      </c>
      <c r="S3394" s="9">
        <f t="shared" si="315"/>
        <v>42477.845543981486</v>
      </c>
      <c r="T3394" s="9">
        <f t="shared" si="316"/>
        <v>42527.845543981486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</f>
        <v>1.0580000000000001</v>
      </c>
      <c r="P3395">
        <f t="shared" ref="P3395:P3458" si="319">E3395/L3395</f>
        <v>36.06818181818182</v>
      </c>
      <c r="Q3395" t="str">
        <f t="shared" ref="Q3395:Q3458" si="320">LEFT(N:N,(FIND("/",N3395))-1)</f>
        <v>theater</v>
      </c>
      <c r="R3395" t="str">
        <f t="shared" si="317"/>
        <v>plays</v>
      </c>
      <c r="S3395" s="9">
        <f t="shared" ref="S3395:S3458" si="321">(((J3395/60)/60)/24)+DATE(1970,2,1)</f>
        <v>41954.921643518523</v>
      </c>
      <c r="T3395" s="9">
        <f t="shared" ref="T3395:T3458" si="322">(((I3395/60)/60)/24)+DATE(1970,2,1)</f>
        <v>41980.031944444447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17"/>
        <v>plays</v>
      </c>
      <c r="S3396" s="9">
        <f t="shared" si="321"/>
        <v>41848.59542824074</v>
      </c>
      <c r="T3396" s="9">
        <f t="shared" si="322"/>
        <v>41878.59542824074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ref="R3397:R3460" si="323">RIGHT(N:N,(FIND("/",N3397))-3)</f>
        <v>plays</v>
      </c>
      <c r="S3397" s="9">
        <f t="shared" si="321"/>
        <v>42171.712314814817</v>
      </c>
      <c r="T3397" s="9">
        <f t="shared" si="322"/>
        <v>42185.756944444445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3"/>
        <v>plays</v>
      </c>
      <c r="S3398" s="9">
        <f t="shared" si="321"/>
        <v>41795.44663194444</v>
      </c>
      <c r="T3398" s="9">
        <f t="shared" si="322"/>
        <v>41822.165972222225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3"/>
        <v>plays</v>
      </c>
      <c r="S3399" s="9">
        <f t="shared" si="321"/>
        <v>42409.478344907402</v>
      </c>
      <c r="T3399" s="9">
        <f t="shared" si="322"/>
        <v>42449.916666666672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3"/>
        <v>plays</v>
      </c>
      <c r="S3400" s="9">
        <f t="shared" si="321"/>
        <v>41972.75203703704</v>
      </c>
      <c r="T3400" s="9">
        <f t="shared" si="322"/>
        <v>41995.708333333328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3"/>
        <v>plays</v>
      </c>
      <c r="S3401" s="9">
        <f t="shared" si="321"/>
        <v>42057.920428240745</v>
      </c>
      <c r="T3401" s="9">
        <f t="shared" si="322"/>
        <v>42087.920428240745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3"/>
        <v>plays</v>
      </c>
      <c r="S3402" s="9">
        <f t="shared" si="321"/>
        <v>41865.953865740739</v>
      </c>
      <c r="T3402" s="9">
        <f t="shared" si="322"/>
        <v>41910.953865740739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3"/>
        <v>plays</v>
      </c>
      <c r="S3403" s="9">
        <f t="shared" si="321"/>
        <v>42224.723912037036</v>
      </c>
      <c r="T3403" s="9">
        <f t="shared" si="322"/>
        <v>42254.723912037036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3"/>
        <v>plays</v>
      </c>
      <c r="S3404" s="9">
        <f t="shared" si="321"/>
        <v>42321.61855324074</v>
      </c>
      <c r="T3404" s="9">
        <f t="shared" si="322"/>
        <v>42351.104861111111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3"/>
        <v>plays</v>
      </c>
      <c r="S3405" s="9">
        <f t="shared" si="321"/>
        <v>42181.462083333332</v>
      </c>
      <c r="T3405" s="9">
        <f t="shared" si="322"/>
        <v>42211.462083333332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3"/>
        <v>plays</v>
      </c>
      <c r="S3406" s="9">
        <f t="shared" si="321"/>
        <v>42183.503495370373</v>
      </c>
      <c r="T3406" s="9">
        <f t="shared" si="322"/>
        <v>42203.503495370373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3"/>
        <v>plays</v>
      </c>
      <c r="S3407" s="9">
        <f t="shared" si="321"/>
        <v>42441.017199074078</v>
      </c>
      <c r="T3407" s="9">
        <f t="shared" si="322"/>
        <v>42461.999305555553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3"/>
        <v>plays</v>
      </c>
      <c r="S3408" s="9">
        <f t="shared" si="321"/>
        <v>41822.492777777778</v>
      </c>
      <c r="T3408" s="9">
        <f t="shared" si="322"/>
        <v>41867.492777777778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3"/>
        <v>plays</v>
      </c>
      <c r="S3409" s="9">
        <f t="shared" si="321"/>
        <v>41827.422326388885</v>
      </c>
      <c r="T3409" s="9">
        <f t="shared" si="322"/>
        <v>41857.422326388885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3"/>
        <v>plays</v>
      </c>
      <c r="S3410" s="9">
        <f t="shared" si="321"/>
        <v>41839.991944444446</v>
      </c>
      <c r="T3410" s="9">
        <f t="shared" si="322"/>
        <v>41869.991944444446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3"/>
        <v>plays</v>
      </c>
      <c r="S3411" s="9">
        <f t="shared" si="321"/>
        <v>42575.814328703709</v>
      </c>
      <c r="T3411" s="9">
        <f t="shared" si="322"/>
        <v>42613.873611111107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3"/>
        <v>plays</v>
      </c>
      <c r="S3412" s="9">
        <f t="shared" si="321"/>
        <v>42531.041550925926</v>
      </c>
      <c r="T3412" s="9">
        <f t="shared" si="322"/>
        <v>42558.291666666672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3"/>
        <v>plays</v>
      </c>
      <c r="S3413" s="9">
        <f t="shared" si="321"/>
        <v>42296.022824074069</v>
      </c>
      <c r="T3413" s="9">
        <f t="shared" si="322"/>
        <v>42316.022824074069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3"/>
        <v>plays</v>
      </c>
      <c r="S3414" s="9">
        <f t="shared" si="321"/>
        <v>41910.959050925929</v>
      </c>
      <c r="T3414" s="9">
        <f t="shared" si="322"/>
        <v>41940.959050925929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3"/>
        <v>plays</v>
      </c>
      <c r="S3415" s="9">
        <f t="shared" si="321"/>
        <v>42084.733078703706</v>
      </c>
      <c r="T3415" s="9">
        <f t="shared" si="322"/>
        <v>42094.207638888889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3"/>
        <v>plays</v>
      </c>
      <c r="S3416" s="9">
        <f t="shared" si="321"/>
        <v>42706.832465277781</v>
      </c>
      <c r="T3416" s="9">
        <f t="shared" si="322"/>
        <v>42736.332638888889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3"/>
        <v>plays</v>
      </c>
      <c r="S3417" s="9">
        <f t="shared" si="321"/>
        <v>42498.144166666665</v>
      </c>
      <c r="T3417" s="9">
        <f t="shared" si="322"/>
        <v>42508.979166666672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3"/>
        <v>plays</v>
      </c>
      <c r="S3418" s="9">
        <f t="shared" si="321"/>
        <v>42120.412557870368</v>
      </c>
      <c r="T3418" s="9">
        <f t="shared" si="322"/>
        <v>42148.770833333328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3"/>
        <v>plays</v>
      </c>
      <c r="S3419" s="9">
        <f t="shared" si="321"/>
        <v>41925.91375</v>
      </c>
      <c r="T3419" s="9">
        <f t="shared" si="322"/>
        <v>41969.029861111114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3"/>
        <v>plays</v>
      </c>
      <c r="S3420" s="9">
        <f t="shared" si="321"/>
        <v>41783.83457175926</v>
      </c>
      <c r="T3420" s="9">
        <f t="shared" si="322"/>
        <v>41813.83457175926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3"/>
        <v>plays</v>
      </c>
      <c r="S3421" s="9">
        <f t="shared" si="321"/>
        <v>42479.821585648147</v>
      </c>
      <c r="T3421" s="9">
        <f t="shared" si="322"/>
        <v>42497.895833333328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3"/>
        <v>plays</v>
      </c>
      <c r="S3422" s="9">
        <f t="shared" si="321"/>
        <v>42436.090300925927</v>
      </c>
      <c r="T3422" s="9">
        <f t="shared" si="322"/>
        <v>42445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3"/>
        <v>plays</v>
      </c>
      <c r="S3423" s="9">
        <f t="shared" si="321"/>
        <v>42068.791238425925</v>
      </c>
      <c r="T3423" s="9">
        <f t="shared" si="322"/>
        <v>42098.791238425925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3"/>
        <v>plays</v>
      </c>
      <c r="S3424" s="9">
        <f t="shared" si="321"/>
        <v>42354.562222222223</v>
      </c>
      <c r="T3424" s="9">
        <f t="shared" si="322"/>
        <v>42383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3"/>
        <v>plays</v>
      </c>
      <c r="S3425" s="9">
        <f t="shared" si="321"/>
        <v>42119.911354166667</v>
      </c>
      <c r="T3425" s="9">
        <f t="shared" si="322"/>
        <v>42149.911354166667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3"/>
        <v>plays</v>
      </c>
      <c r="S3426" s="9">
        <f t="shared" si="321"/>
        <v>42049.676898148144</v>
      </c>
      <c r="T3426" s="9">
        <f t="shared" si="322"/>
        <v>42071.290972222225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3"/>
        <v>plays</v>
      </c>
      <c r="S3427" s="9">
        <f t="shared" si="321"/>
        <v>41915.617314814815</v>
      </c>
      <c r="T3427" s="9">
        <f t="shared" si="322"/>
        <v>41947.617314814815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3"/>
        <v>plays</v>
      </c>
      <c r="S3428" s="9">
        <f t="shared" si="321"/>
        <v>41915.056747685187</v>
      </c>
      <c r="T3428" s="9">
        <f t="shared" si="322"/>
        <v>41934.083333333336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3"/>
        <v>plays</v>
      </c>
      <c r="S3429" s="9">
        <f t="shared" si="321"/>
        <v>41823.645277777774</v>
      </c>
      <c r="T3429" s="9">
        <f t="shared" si="322"/>
        <v>41853.645277777774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3"/>
        <v>plays</v>
      </c>
      <c r="S3430" s="9">
        <f t="shared" si="321"/>
        <v>42069.720451388886</v>
      </c>
      <c r="T3430" s="9">
        <f t="shared" si="322"/>
        <v>42094.708333333328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3"/>
        <v>plays</v>
      </c>
      <c r="S3431" s="9">
        <f t="shared" si="321"/>
        <v>42693.021539351852</v>
      </c>
      <c r="T3431" s="9">
        <f t="shared" si="322"/>
        <v>42707.021539351852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3"/>
        <v>plays</v>
      </c>
      <c r="S3432" s="9">
        <f t="shared" si="321"/>
        <v>41851.945613425924</v>
      </c>
      <c r="T3432" s="9">
        <f t="shared" si="322"/>
        <v>41881.945613425924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3"/>
        <v>plays</v>
      </c>
      <c r="S3433" s="9">
        <f t="shared" si="321"/>
        <v>41870.730937500004</v>
      </c>
      <c r="T3433" s="9">
        <f t="shared" si="322"/>
        <v>41900.730937500004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3"/>
        <v>plays</v>
      </c>
      <c r="S3434" s="9">
        <f t="shared" si="321"/>
        <v>42411.581180555557</v>
      </c>
      <c r="T3434" s="9">
        <f t="shared" si="322"/>
        <v>42436.916666666672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3"/>
        <v>plays</v>
      </c>
      <c r="S3435" s="9">
        <f t="shared" si="321"/>
        <v>41807.063136574077</v>
      </c>
      <c r="T3435" s="9">
        <f t="shared" si="322"/>
        <v>41838.125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3"/>
        <v>plays</v>
      </c>
      <c r="S3436" s="9">
        <f t="shared" si="321"/>
        <v>41831.380428240744</v>
      </c>
      <c r="T3436" s="9">
        <f t="shared" si="322"/>
        <v>41861.380428240744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3"/>
        <v>plays</v>
      </c>
      <c r="S3437" s="9">
        <f t="shared" si="321"/>
        <v>42603.61681712963</v>
      </c>
      <c r="T3437" s="9">
        <f t="shared" si="322"/>
        <v>42620.125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3"/>
        <v>plays</v>
      </c>
      <c r="S3438" s="9">
        <f t="shared" si="321"/>
        <v>41882.541585648149</v>
      </c>
      <c r="T3438" s="9">
        <f t="shared" si="322"/>
        <v>41903.686111111114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3"/>
        <v>plays</v>
      </c>
      <c r="S3439" s="9">
        <f t="shared" si="321"/>
        <v>42236.710879629631</v>
      </c>
      <c r="T3439" s="9">
        <f t="shared" si="322"/>
        <v>42266.710879629631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3"/>
        <v>plays</v>
      </c>
      <c r="S3440" s="9">
        <f t="shared" si="321"/>
        <v>42131.927858796291</v>
      </c>
      <c r="T3440" s="9">
        <f t="shared" si="322"/>
        <v>42157.875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3"/>
        <v>plays</v>
      </c>
      <c r="S3441" s="9">
        <f t="shared" si="321"/>
        <v>42405.911226851851</v>
      </c>
      <c r="T3441" s="9">
        <f t="shared" si="322"/>
        <v>42419.207638888889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3"/>
        <v>plays</v>
      </c>
      <c r="S3442" s="9">
        <f t="shared" si="321"/>
        <v>41840.12300925926</v>
      </c>
      <c r="T3442" s="9">
        <f t="shared" si="322"/>
        <v>41862.677083333336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3"/>
        <v>plays</v>
      </c>
      <c r="S3443" s="9">
        <f t="shared" si="321"/>
        <v>42325.429641203707</v>
      </c>
      <c r="T3443" s="9">
        <f t="shared" si="322"/>
        <v>42352.845138888893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3"/>
        <v>plays</v>
      </c>
      <c r="S3444" s="9">
        <f t="shared" si="321"/>
        <v>42155.841111111105</v>
      </c>
      <c r="T3444" s="9">
        <f t="shared" si="322"/>
        <v>42185.841111111105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3"/>
        <v>plays</v>
      </c>
      <c r="S3445" s="9">
        <f t="shared" si="321"/>
        <v>41892.524837962963</v>
      </c>
      <c r="T3445" s="9">
        <f t="shared" si="322"/>
        <v>41922.524837962963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3"/>
        <v>plays</v>
      </c>
      <c r="S3446" s="9">
        <f t="shared" si="321"/>
        <v>42552.291504629626</v>
      </c>
      <c r="T3446" s="9">
        <f t="shared" si="322"/>
        <v>42560.582638888889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3"/>
        <v>plays</v>
      </c>
      <c r="S3447" s="9">
        <f t="shared" si="321"/>
        <v>42303.530509259261</v>
      </c>
      <c r="T3447" s="9">
        <f t="shared" si="322"/>
        <v>42331.530509259261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3"/>
        <v>plays</v>
      </c>
      <c r="S3448" s="9">
        <f t="shared" si="321"/>
        <v>42047.832465277781</v>
      </c>
      <c r="T3448" s="9">
        <f t="shared" si="322"/>
        <v>42071.513888888891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3"/>
        <v>plays</v>
      </c>
      <c r="S3449" s="9">
        <f t="shared" si="321"/>
        <v>42433.889027777783</v>
      </c>
      <c r="T3449" s="9">
        <f t="shared" si="322"/>
        <v>42478.847361111111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3"/>
        <v>plays</v>
      </c>
      <c r="S3450" s="9">
        <f t="shared" si="321"/>
        <v>41991.119085648148</v>
      </c>
      <c r="T3450" s="9">
        <f t="shared" si="322"/>
        <v>42021.119085648148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3"/>
        <v>plays</v>
      </c>
      <c r="S3451" s="9">
        <f t="shared" si="321"/>
        <v>42563.052523148144</v>
      </c>
      <c r="T3451" s="9">
        <f t="shared" si="322"/>
        <v>42591.166666666672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3"/>
        <v>plays</v>
      </c>
      <c r="S3452" s="9">
        <f t="shared" si="321"/>
        <v>42067.704525462963</v>
      </c>
      <c r="T3452" s="9">
        <f t="shared" si="322"/>
        <v>42127.662858796291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3"/>
        <v>plays</v>
      </c>
      <c r="S3453" s="9">
        <f t="shared" si="321"/>
        <v>42119.723692129628</v>
      </c>
      <c r="T3453" s="9">
        <f t="shared" si="322"/>
        <v>42146.723692129628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3"/>
        <v>plays</v>
      </c>
      <c r="S3454" s="9">
        <f t="shared" si="321"/>
        <v>41851.639189814814</v>
      </c>
      <c r="T3454" s="9">
        <f t="shared" si="322"/>
        <v>41874.165972222225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3"/>
        <v>plays</v>
      </c>
      <c r="S3455" s="9">
        <f t="shared" si="321"/>
        <v>42566.97865740741</v>
      </c>
      <c r="T3455" s="9">
        <f t="shared" si="322"/>
        <v>42626.97865740741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3"/>
        <v>plays</v>
      </c>
      <c r="S3456" s="9">
        <f t="shared" si="321"/>
        <v>41852.698599537034</v>
      </c>
      <c r="T3456" s="9">
        <f t="shared" si="322"/>
        <v>41882.698599537034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3"/>
        <v>plays</v>
      </c>
      <c r="S3457" s="9">
        <f t="shared" si="321"/>
        <v>42657.7503125</v>
      </c>
      <c r="T3457" s="9">
        <f t="shared" si="322"/>
        <v>42687.7503125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3"/>
        <v>plays</v>
      </c>
      <c r="S3458" s="9">
        <f t="shared" si="321"/>
        <v>41852.205636574072</v>
      </c>
      <c r="T3458" s="9">
        <f t="shared" si="322"/>
        <v>41883.290972222225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</f>
        <v>1.4019999999999999</v>
      </c>
      <c r="P3459">
        <f t="shared" ref="P3459:P3522" si="325">E3459/L3459</f>
        <v>50.981818181818184</v>
      </c>
      <c r="Q3459" t="str">
        <f t="shared" ref="Q3459:Q3522" si="326">LEFT(N:N,(FIND("/",N3459))-1)</f>
        <v>theater</v>
      </c>
      <c r="R3459" t="str">
        <f t="shared" si="323"/>
        <v>plays</v>
      </c>
      <c r="S3459" s="9">
        <f t="shared" ref="S3459:S3522" si="327">(((J3459/60)/60)/24)+DATE(1970,2,1)</f>
        <v>42047.706678240742</v>
      </c>
      <c r="T3459" s="9">
        <f t="shared" ref="T3459:T3522" si="328">(((I3459/60)/60)/24)+DATE(1970,2,1)</f>
        <v>42078.249305555553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3"/>
        <v>plays</v>
      </c>
      <c r="S3460" s="9">
        <f t="shared" si="327"/>
        <v>42042.202581018515</v>
      </c>
      <c r="T3460" s="9">
        <f t="shared" si="328"/>
        <v>42069.185416666667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ref="R3461:R3524" si="329">RIGHT(N:N,(FIND("/",N3461))-3)</f>
        <v>plays</v>
      </c>
      <c r="S3461" s="9">
        <f t="shared" si="327"/>
        <v>42511.479861111111</v>
      </c>
      <c r="T3461" s="9">
        <f t="shared" si="328"/>
        <v>42541.479861111111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9"/>
        <v>plays</v>
      </c>
      <c r="S3462" s="9">
        <f t="shared" si="327"/>
        <v>41883.527222222219</v>
      </c>
      <c r="T3462" s="9">
        <f t="shared" si="328"/>
        <v>41897.527222222219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9"/>
        <v>plays</v>
      </c>
      <c r="S3463" s="9">
        <f t="shared" si="327"/>
        <v>42674.632858796293</v>
      </c>
      <c r="T3463" s="9">
        <f t="shared" si="328"/>
        <v>42703.125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9"/>
        <v>plays</v>
      </c>
      <c r="S3464" s="9">
        <f t="shared" si="327"/>
        <v>42210.898472222223</v>
      </c>
      <c r="T3464" s="9">
        <f t="shared" si="328"/>
        <v>42226.75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9"/>
        <v>plays</v>
      </c>
      <c r="S3465" s="9">
        <f t="shared" si="327"/>
        <v>42643.918807870374</v>
      </c>
      <c r="T3465" s="9">
        <f t="shared" si="328"/>
        <v>42685.165972222225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9"/>
        <v>plays</v>
      </c>
      <c r="S3466" s="9">
        <f t="shared" si="327"/>
        <v>42606.130057870367</v>
      </c>
      <c r="T3466" s="9">
        <f t="shared" si="328"/>
        <v>42636.130057870367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9"/>
        <v>plays</v>
      </c>
      <c r="S3467" s="9">
        <f t="shared" si="327"/>
        <v>42231.625833333332</v>
      </c>
      <c r="T3467" s="9">
        <f t="shared" si="328"/>
        <v>42256.666666666672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9"/>
        <v>plays</v>
      </c>
      <c r="S3468" s="9">
        <f t="shared" si="327"/>
        <v>42451.019097222219</v>
      </c>
      <c r="T3468" s="9">
        <f t="shared" si="328"/>
        <v>42510.977430555555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9"/>
        <v>plays</v>
      </c>
      <c r="S3469" s="9">
        <f t="shared" si="327"/>
        <v>42084.671666666662</v>
      </c>
      <c r="T3469" s="9">
        <f t="shared" si="328"/>
        <v>42114.630000000005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9"/>
        <v>plays</v>
      </c>
      <c r="S3470" s="9">
        <f t="shared" si="327"/>
        <v>42636.765381944439</v>
      </c>
      <c r="T3470" s="9">
        <f t="shared" si="328"/>
        <v>42665.125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9"/>
        <v>plays</v>
      </c>
      <c r="S3471" s="9">
        <f t="shared" si="327"/>
        <v>42489.641724537039</v>
      </c>
      <c r="T3471" s="9">
        <f t="shared" si="328"/>
        <v>42519.641724537039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9"/>
        <v>plays</v>
      </c>
      <c r="S3472" s="9">
        <f t="shared" si="327"/>
        <v>42560.022013888884</v>
      </c>
      <c r="T3472" s="9">
        <f t="shared" si="328"/>
        <v>42597.901388888888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9"/>
        <v>plays</v>
      </c>
      <c r="S3473" s="9">
        <f t="shared" si="327"/>
        <v>41872.820486111108</v>
      </c>
      <c r="T3473" s="9">
        <f t="shared" si="328"/>
        <v>41913.833333333336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9"/>
        <v>plays</v>
      </c>
      <c r="S3474" s="9">
        <f t="shared" si="327"/>
        <v>41959.170497685183</v>
      </c>
      <c r="T3474" s="9">
        <f t="shared" si="328"/>
        <v>41980.249305555553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9"/>
        <v>plays</v>
      </c>
      <c r="S3475" s="9">
        <f t="shared" si="327"/>
        <v>42093.834444444445</v>
      </c>
      <c r="T3475" s="9">
        <f t="shared" si="328"/>
        <v>42114.852083333331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9"/>
        <v>plays</v>
      </c>
      <c r="S3476" s="9">
        <f t="shared" si="327"/>
        <v>42572.501516203702</v>
      </c>
      <c r="T3476" s="9">
        <f t="shared" si="328"/>
        <v>42602.501516203702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9"/>
        <v>plays</v>
      </c>
      <c r="S3477" s="9">
        <f t="shared" si="327"/>
        <v>41949.880833333329</v>
      </c>
      <c r="T3477" s="9">
        <f t="shared" si="328"/>
        <v>41977</v>
      </c>
    </row>
    <row r="3478" spans="1:20" ht="57.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9"/>
        <v>plays</v>
      </c>
      <c r="S3478" s="9">
        <f t="shared" si="327"/>
        <v>41952.279976851853</v>
      </c>
      <c r="T3478" s="9">
        <f t="shared" si="328"/>
        <v>41970.125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9"/>
        <v>plays</v>
      </c>
      <c r="S3479" s="9">
        <f t="shared" si="327"/>
        <v>42159.736608796295</v>
      </c>
      <c r="T3479" s="9">
        <f t="shared" si="328"/>
        <v>42172.125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9"/>
        <v>plays</v>
      </c>
      <c r="S3480" s="9">
        <f t="shared" si="327"/>
        <v>42084.916921296302</v>
      </c>
      <c r="T3480" s="9">
        <f t="shared" si="328"/>
        <v>42110.875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9"/>
        <v>plays</v>
      </c>
      <c r="S3481" s="9">
        <f t="shared" si="327"/>
        <v>41812.855092592588</v>
      </c>
      <c r="T3481" s="9">
        <f t="shared" si="328"/>
        <v>41842.855092592588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9"/>
        <v>plays</v>
      </c>
      <c r="S3482" s="9">
        <f t="shared" si="327"/>
        <v>42202.317442129628</v>
      </c>
      <c r="T3482" s="9">
        <f t="shared" si="328"/>
        <v>42226.875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9"/>
        <v>plays</v>
      </c>
      <c r="S3483" s="9">
        <f t="shared" si="327"/>
        <v>42020.24754629629</v>
      </c>
      <c r="T3483" s="9">
        <f t="shared" si="328"/>
        <v>42037.24754629629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9"/>
        <v>plays</v>
      </c>
      <c r="S3484" s="9">
        <f t="shared" si="327"/>
        <v>41827.771597222221</v>
      </c>
      <c r="T3484" s="9">
        <f t="shared" si="328"/>
        <v>41857.771597222221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9"/>
        <v>plays</v>
      </c>
      <c r="S3485" s="9">
        <f t="shared" si="327"/>
        <v>41824.668761574074</v>
      </c>
      <c r="T3485" s="9">
        <f t="shared" si="328"/>
        <v>41854.668761574074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9"/>
        <v>plays</v>
      </c>
      <c r="S3486" s="9">
        <f t="shared" si="327"/>
        <v>42537.760405092587</v>
      </c>
      <c r="T3486" s="9">
        <f t="shared" si="328"/>
        <v>42567.760405092587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9"/>
        <v>plays</v>
      </c>
      <c r="S3487" s="9">
        <f t="shared" si="327"/>
        <v>42403.693055555559</v>
      </c>
      <c r="T3487" s="9">
        <f t="shared" si="328"/>
        <v>42433.693055555559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9"/>
        <v>plays</v>
      </c>
      <c r="S3488" s="9">
        <f t="shared" si="327"/>
        <v>42157.87501157407</v>
      </c>
      <c r="T3488" s="9">
        <f t="shared" si="328"/>
        <v>42189.290972222225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9"/>
        <v>plays</v>
      </c>
      <c r="S3489" s="9">
        <f t="shared" si="327"/>
        <v>42180.940416666665</v>
      </c>
      <c r="T3489" s="9">
        <f t="shared" si="328"/>
        <v>42210.940416666665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9"/>
        <v>plays</v>
      </c>
      <c r="S3490" s="9">
        <f t="shared" si="327"/>
        <v>42118.768055555556</v>
      </c>
      <c r="T3490" s="9">
        <f t="shared" si="328"/>
        <v>42142.666666666672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9"/>
        <v>plays</v>
      </c>
      <c r="S3491" s="9">
        <f t="shared" si="327"/>
        <v>41784.635775462964</v>
      </c>
      <c r="T3491" s="9">
        <f t="shared" si="328"/>
        <v>41814.875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9"/>
        <v>plays</v>
      </c>
      <c r="S3492" s="9">
        <f t="shared" si="327"/>
        <v>42474.802361111113</v>
      </c>
      <c r="T3492" s="9">
        <f t="shared" si="328"/>
        <v>42504.802361111113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9"/>
        <v>plays</v>
      </c>
      <c r="S3493" s="9">
        <f t="shared" si="327"/>
        <v>42152.249814814815</v>
      </c>
      <c r="T3493" s="9">
        <f t="shared" si="328"/>
        <v>42173.249814814815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9"/>
        <v>plays</v>
      </c>
      <c r="S3494" s="9">
        <f t="shared" si="327"/>
        <v>42299.009224537032</v>
      </c>
      <c r="T3494" s="9">
        <f t="shared" si="328"/>
        <v>42334.009224537032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9"/>
        <v>plays</v>
      </c>
      <c r="S3495" s="9">
        <f t="shared" si="327"/>
        <v>41879.866157407407</v>
      </c>
      <c r="T3495" s="9">
        <f t="shared" si="328"/>
        <v>41899.21597222222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9"/>
        <v>plays</v>
      </c>
      <c r="S3496" s="9">
        <f t="shared" si="327"/>
        <v>42720.214988425927</v>
      </c>
      <c r="T3496" s="9">
        <f t="shared" si="328"/>
        <v>42731.25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9"/>
        <v>plays</v>
      </c>
      <c r="S3497" s="9">
        <f t="shared" si="327"/>
        <v>41946.762835648151</v>
      </c>
      <c r="T3497" s="9">
        <f t="shared" si="328"/>
        <v>41975.720833333333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9"/>
        <v>plays</v>
      </c>
      <c r="S3498" s="9">
        <f t="shared" si="327"/>
        <v>42615.846828703703</v>
      </c>
      <c r="T3498" s="9">
        <f t="shared" si="328"/>
        <v>42655.846828703703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9"/>
        <v>plays</v>
      </c>
      <c r="S3499" s="9">
        <f t="shared" si="327"/>
        <v>42542.741944444439</v>
      </c>
      <c r="T3499" s="9">
        <f t="shared" si="328"/>
        <v>42554.916666666672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9"/>
        <v>plays</v>
      </c>
      <c r="S3500" s="9">
        <f t="shared" si="327"/>
        <v>42490.15861111111</v>
      </c>
      <c r="T3500" s="9">
        <f t="shared" si="328"/>
        <v>42549.905555555553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9"/>
        <v>plays</v>
      </c>
      <c r="S3501" s="9">
        <f t="shared" si="327"/>
        <v>42163.036168981482</v>
      </c>
      <c r="T3501" s="9">
        <f t="shared" si="328"/>
        <v>42217.290972222225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9"/>
        <v>plays</v>
      </c>
      <c r="S3502" s="9">
        <f t="shared" si="327"/>
        <v>42450.91942129629</v>
      </c>
      <c r="T3502" s="9">
        <f t="shared" si="328"/>
        <v>42467.207638888889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9"/>
        <v>plays</v>
      </c>
      <c r="S3503" s="9">
        <f t="shared" si="327"/>
        <v>42264.763831018514</v>
      </c>
      <c r="T3503" s="9">
        <f t="shared" si="328"/>
        <v>42289.763831018514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9"/>
        <v>plays</v>
      </c>
      <c r="S3504" s="9">
        <f t="shared" si="327"/>
        <v>42461.839398148149</v>
      </c>
      <c r="T3504" s="9">
        <f t="shared" si="328"/>
        <v>42476.165972222225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9"/>
        <v>plays</v>
      </c>
      <c r="S3505" s="9">
        <f t="shared" si="327"/>
        <v>42576.478333333333</v>
      </c>
      <c r="T3505" s="9">
        <f t="shared" si="328"/>
        <v>42606.478333333333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9"/>
        <v>plays</v>
      </c>
      <c r="S3506" s="9">
        <f t="shared" si="327"/>
        <v>42328.748738425929</v>
      </c>
      <c r="T3506" s="9">
        <f t="shared" si="328"/>
        <v>42358.790405092594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9"/>
        <v>plays</v>
      </c>
      <c r="S3507" s="9">
        <f t="shared" si="327"/>
        <v>41791.935706018521</v>
      </c>
      <c r="T3507" s="9">
        <f t="shared" si="328"/>
        <v>41803.166666666664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9"/>
        <v>plays</v>
      </c>
      <c r="S3508" s="9">
        <f t="shared" si="327"/>
        <v>41860.734259259261</v>
      </c>
      <c r="T3508" s="9">
        <f t="shared" si="328"/>
        <v>41905.734259259261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9"/>
        <v>plays</v>
      </c>
      <c r="S3509" s="9">
        <f t="shared" si="327"/>
        <v>42522.92288194444</v>
      </c>
      <c r="T3509" s="9">
        <f t="shared" si="328"/>
        <v>42552.92288194444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9"/>
        <v>plays</v>
      </c>
      <c r="S3510" s="9">
        <f t="shared" si="327"/>
        <v>42508.729780092588</v>
      </c>
      <c r="T3510" s="9">
        <f t="shared" si="328"/>
        <v>42531.875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9"/>
        <v>plays</v>
      </c>
      <c r="S3511" s="9">
        <f t="shared" si="327"/>
        <v>41981.859560185185</v>
      </c>
      <c r="T3511" s="9">
        <f t="shared" si="328"/>
        <v>41995.204861111109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9"/>
        <v>plays</v>
      </c>
      <c r="S3512" s="9">
        <f t="shared" si="327"/>
        <v>41833.62090277778</v>
      </c>
      <c r="T3512" s="9">
        <f t="shared" si="328"/>
        <v>41853.62090277778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9"/>
        <v>plays</v>
      </c>
      <c r="S3513" s="9">
        <f t="shared" si="327"/>
        <v>41958.873784722222</v>
      </c>
      <c r="T3513" s="9">
        <f t="shared" si="328"/>
        <v>41981.770833333336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9"/>
        <v>plays</v>
      </c>
      <c r="S3514" s="9">
        <f t="shared" si="327"/>
        <v>42088.536944444444</v>
      </c>
      <c r="T3514" s="9">
        <f t="shared" si="328"/>
        <v>42148.49527777778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9"/>
        <v>plays</v>
      </c>
      <c r="S3515" s="9">
        <f t="shared" si="327"/>
        <v>41812.096203703702</v>
      </c>
      <c r="T3515" s="9">
        <f t="shared" si="328"/>
        <v>41825.207638888889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9"/>
        <v>plays</v>
      </c>
      <c r="S3516" s="9">
        <f t="shared" si="327"/>
        <v>42051.846666666665</v>
      </c>
      <c r="T3516" s="9">
        <f t="shared" si="328"/>
        <v>42068.207638888889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9"/>
        <v>plays</v>
      </c>
      <c r="S3517" s="9">
        <f t="shared" si="327"/>
        <v>42156.772812499999</v>
      </c>
      <c r="T3517" s="9">
        <f t="shared" si="328"/>
        <v>42186.772812499999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9"/>
        <v>plays</v>
      </c>
      <c r="S3518" s="9">
        <f t="shared" si="327"/>
        <v>41887.010069444441</v>
      </c>
      <c r="T3518" s="9">
        <f t="shared" si="328"/>
        <v>41921.125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9"/>
        <v>plays</v>
      </c>
      <c r="S3519" s="9">
        <f t="shared" si="327"/>
        <v>41825.817523148151</v>
      </c>
      <c r="T3519" s="9">
        <f t="shared" si="328"/>
        <v>41855.458333333336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9"/>
        <v>plays</v>
      </c>
      <c r="S3520" s="9">
        <f t="shared" si="327"/>
        <v>41924.783553240741</v>
      </c>
      <c r="T3520" s="9">
        <f t="shared" si="328"/>
        <v>41945.597916666666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9"/>
        <v>plays</v>
      </c>
      <c r="S3521" s="9">
        <f t="shared" si="327"/>
        <v>42068.598958333328</v>
      </c>
      <c r="T3521" s="9">
        <f t="shared" si="328"/>
        <v>42098.598958333328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9"/>
        <v>plays</v>
      </c>
      <c r="S3522" s="9">
        <f t="shared" si="327"/>
        <v>42258.824212962965</v>
      </c>
      <c r="T3522" s="9">
        <f t="shared" si="328"/>
        <v>42284.57430555555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</f>
        <v>1.6942857142857144</v>
      </c>
      <c r="P3523">
        <f t="shared" ref="P3523:P3586" si="331">E3523/L3523</f>
        <v>45.615384615384613</v>
      </c>
      <c r="Q3523" t="str">
        <f t="shared" ref="Q3523:Q3586" si="332">LEFT(N:N,(FIND("/",N3523))-1)</f>
        <v>theater</v>
      </c>
      <c r="R3523" t="str">
        <f t="shared" si="329"/>
        <v>plays</v>
      </c>
      <c r="S3523" s="9">
        <f t="shared" ref="S3523:S3586" si="333">(((J3523/60)/60)/24)+DATE(1970,2,1)</f>
        <v>41912.361342592594</v>
      </c>
      <c r="T3523" s="9">
        <f t="shared" ref="T3523:T3586" si="334">(((I3523/60)/60)/24)+DATE(1970,2,1)</f>
        <v>41942.361342592594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29"/>
        <v>plays</v>
      </c>
      <c r="S3524" s="9">
        <f t="shared" si="333"/>
        <v>42265.789884259255</v>
      </c>
      <c r="T3524" s="9">
        <f t="shared" si="334"/>
        <v>42293.420833333337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ref="R3525:R3588" si="335">RIGHT(N:N,(FIND("/",N3525))-3)</f>
        <v>plays</v>
      </c>
      <c r="S3525" s="9">
        <f t="shared" si="333"/>
        <v>42612.397546296299</v>
      </c>
      <c r="T3525" s="9">
        <f t="shared" si="334"/>
        <v>42669.958333333328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5"/>
        <v>plays</v>
      </c>
      <c r="S3526" s="9">
        <f t="shared" si="333"/>
        <v>41911.76357638889</v>
      </c>
      <c r="T3526" s="9">
        <f t="shared" si="334"/>
        <v>41926.166666666664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5"/>
        <v>plays</v>
      </c>
      <c r="S3527" s="9">
        <f t="shared" si="333"/>
        <v>42245.6956712963</v>
      </c>
      <c r="T3527" s="9">
        <f t="shared" si="334"/>
        <v>42256.666666666672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5"/>
        <v>plays</v>
      </c>
      <c r="S3528" s="9">
        <f t="shared" si="333"/>
        <v>42491.335312499999</v>
      </c>
      <c r="T3528" s="9">
        <f t="shared" si="334"/>
        <v>42519.249305555553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5"/>
        <v>plays</v>
      </c>
      <c r="S3529" s="9">
        <f t="shared" si="333"/>
        <v>42198.023206018523</v>
      </c>
      <c r="T3529" s="9">
        <f t="shared" si="334"/>
        <v>42227.165972222225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5"/>
        <v>plays</v>
      </c>
      <c r="S3530" s="9">
        <f t="shared" si="333"/>
        <v>42764.50136574074</v>
      </c>
      <c r="T3530" s="9">
        <f t="shared" si="334"/>
        <v>42784.50136574074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5"/>
        <v>plays</v>
      </c>
      <c r="S3531" s="9">
        <f t="shared" si="333"/>
        <v>42208.761782407411</v>
      </c>
      <c r="T3531" s="9">
        <f t="shared" si="334"/>
        <v>42229.041666666672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5"/>
        <v>plays</v>
      </c>
      <c r="S3532" s="9">
        <f t="shared" si="333"/>
        <v>42473.623344907406</v>
      </c>
      <c r="T3532" s="9">
        <f t="shared" si="334"/>
        <v>42501.833333333328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5"/>
        <v>plays</v>
      </c>
      <c r="S3533" s="9">
        <f t="shared" si="333"/>
        <v>42552.654328703706</v>
      </c>
      <c r="T3533" s="9">
        <f t="shared" si="334"/>
        <v>42582.654328703706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5"/>
        <v>plays</v>
      </c>
      <c r="S3534" s="9">
        <f t="shared" si="333"/>
        <v>41915.599849537037</v>
      </c>
      <c r="T3534" s="9">
        <f t="shared" si="334"/>
        <v>41931.165972222225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5"/>
        <v>plays</v>
      </c>
      <c r="S3535" s="9">
        <f t="shared" si="333"/>
        <v>42320.761192129634</v>
      </c>
      <c r="T3535" s="9">
        <f t="shared" si="334"/>
        <v>42350.802858796291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5"/>
        <v>plays</v>
      </c>
      <c r="S3536" s="9">
        <f t="shared" si="333"/>
        <v>42274.6252662037</v>
      </c>
      <c r="T3536" s="9">
        <f t="shared" si="334"/>
        <v>42309.6252662037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5"/>
        <v>plays</v>
      </c>
      <c r="S3537" s="9">
        <f t="shared" si="333"/>
        <v>42279.640162037031</v>
      </c>
      <c r="T3537" s="9">
        <f t="shared" si="334"/>
        <v>42310.75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5"/>
        <v>plays</v>
      </c>
      <c r="S3538" s="9">
        <f t="shared" si="333"/>
        <v>42359.727141203708</v>
      </c>
      <c r="T3538" s="9">
        <f t="shared" si="334"/>
        <v>42389.499305555553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5"/>
        <v>plays</v>
      </c>
      <c r="S3539" s="9">
        <f t="shared" si="333"/>
        <v>41954.354351851849</v>
      </c>
      <c r="T3539" s="9">
        <f t="shared" si="334"/>
        <v>41991.332638888889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5"/>
        <v>plays</v>
      </c>
      <c r="S3540" s="9">
        <f t="shared" si="333"/>
        <v>42602.420601851853</v>
      </c>
      <c r="T3540" s="9">
        <f t="shared" si="334"/>
        <v>42630.420601851853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5"/>
        <v>plays</v>
      </c>
      <c r="S3541" s="9">
        <f t="shared" si="333"/>
        <v>42631.756041666667</v>
      </c>
      <c r="T3541" s="9">
        <f t="shared" si="334"/>
        <v>42652.756041666667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5"/>
        <v>plays</v>
      </c>
      <c r="S3542" s="9">
        <f t="shared" si="333"/>
        <v>42548.003368055557</v>
      </c>
      <c r="T3542" s="9">
        <f t="shared" si="334"/>
        <v>42578.003368055557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5"/>
        <v>plays</v>
      </c>
      <c r="S3543" s="9">
        <f t="shared" si="333"/>
        <v>42253.730034722219</v>
      </c>
      <c r="T3543" s="9">
        <f t="shared" si="334"/>
        <v>42278.730034722219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5"/>
        <v>plays</v>
      </c>
      <c r="S3544" s="9">
        <f t="shared" si="333"/>
        <v>41860.599791666667</v>
      </c>
      <c r="T3544" s="9">
        <f t="shared" si="334"/>
        <v>41920.599791666667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5"/>
        <v>plays</v>
      </c>
      <c r="S3545" s="9">
        <f t="shared" si="333"/>
        <v>42181.755312499998</v>
      </c>
      <c r="T3545" s="9">
        <f t="shared" si="334"/>
        <v>42211.755312499998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5"/>
        <v>plays</v>
      </c>
      <c r="S3546" s="9">
        <f t="shared" si="333"/>
        <v>42071.831678240742</v>
      </c>
      <c r="T3546" s="9">
        <f t="shared" si="334"/>
        <v>42101.831678240742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5"/>
        <v>plays</v>
      </c>
      <c r="S3547" s="9">
        <f t="shared" si="333"/>
        <v>42106.807395833333</v>
      </c>
      <c r="T3547" s="9">
        <f t="shared" si="334"/>
        <v>42136.807395833333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5"/>
        <v>plays</v>
      </c>
      <c r="S3548" s="9">
        <f t="shared" si="333"/>
        <v>42104.660694444443</v>
      </c>
      <c r="T3548" s="9">
        <f t="shared" si="334"/>
        <v>42126.165972222225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5"/>
        <v>plays</v>
      </c>
      <c r="S3549" s="9">
        <f t="shared" si="333"/>
        <v>42511.078715277778</v>
      </c>
      <c r="T3549" s="9">
        <f t="shared" si="334"/>
        <v>42535.165972222225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5"/>
        <v>plays</v>
      </c>
      <c r="S3550" s="9">
        <f t="shared" si="333"/>
        <v>42442.942291666666</v>
      </c>
      <c r="T3550" s="9">
        <f t="shared" si="334"/>
        <v>42465.041666666672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5"/>
        <v>plays</v>
      </c>
      <c r="S3551" s="9">
        <f t="shared" si="333"/>
        <v>42254.394363425927</v>
      </c>
      <c r="T3551" s="9">
        <f t="shared" si="334"/>
        <v>42282.394363425927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5"/>
        <v>plays</v>
      </c>
      <c r="S3552" s="9">
        <f t="shared" si="333"/>
        <v>42493.893495370372</v>
      </c>
      <c r="T3552" s="9">
        <f t="shared" si="334"/>
        <v>42523.893495370372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5"/>
        <v>plays</v>
      </c>
      <c r="S3553" s="9">
        <f t="shared" si="333"/>
        <v>41784.515856481477</v>
      </c>
      <c r="T3553" s="9">
        <f t="shared" si="334"/>
        <v>41812.921527777777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5"/>
        <v>plays</v>
      </c>
      <c r="S3554" s="9">
        <f t="shared" si="333"/>
        <v>41819.587083333332</v>
      </c>
      <c r="T3554" s="9">
        <f t="shared" si="334"/>
        <v>41849.587083333332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5"/>
        <v>plays</v>
      </c>
      <c r="S3555" s="9">
        <f t="shared" si="333"/>
        <v>42227.028703703705</v>
      </c>
      <c r="T3555" s="9">
        <f t="shared" si="334"/>
        <v>42259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5"/>
        <v>plays</v>
      </c>
      <c r="S3556" s="9">
        <f t="shared" si="333"/>
        <v>42047.050451388888</v>
      </c>
      <c r="T3556" s="9">
        <f t="shared" si="334"/>
        <v>42077.708333333328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5"/>
        <v>plays</v>
      </c>
      <c r="S3557" s="9">
        <f t="shared" si="333"/>
        <v>42692.442060185189</v>
      </c>
      <c r="T3557" s="9">
        <f t="shared" si="334"/>
        <v>42722.483726851846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5"/>
        <v>plays</v>
      </c>
      <c r="S3558" s="9">
        <f t="shared" si="333"/>
        <v>41839.649583333332</v>
      </c>
      <c r="T3558" s="9">
        <f t="shared" si="334"/>
        <v>41899.649583333332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5"/>
        <v>plays</v>
      </c>
      <c r="S3559" s="9">
        <f t="shared" si="333"/>
        <v>41761.276747685188</v>
      </c>
      <c r="T3559" s="9">
        <f t="shared" si="334"/>
        <v>41795.276747685188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5"/>
        <v>plays</v>
      </c>
      <c r="S3560" s="9">
        <f t="shared" si="333"/>
        <v>42170.816840277781</v>
      </c>
      <c r="T3560" s="9">
        <f t="shared" si="334"/>
        <v>42212.875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5"/>
        <v>plays</v>
      </c>
      <c r="S3561" s="9">
        <f t="shared" si="333"/>
        <v>42225.096157407403</v>
      </c>
      <c r="T3561" s="9">
        <f t="shared" si="334"/>
        <v>42247.373611111107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5"/>
        <v>plays</v>
      </c>
      <c r="S3562" s="9">
        <f t="shared" si="333"/>
        <v>42146.889652777783</v>
      </c>
      <c r="T3562" s="9">
        <f t="shared" si="334"/>
        <v>42182.114583333328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5"/>
        <v>plays</v>
      </c>
      <c r="S3563" s="9">
        <f t="shared" si="333"/>
        <v>42234.680300925931</v>
      </c>
      <c r="T3563" s="9">
        <f t="shared" si="334"/>
        <v>42252.774999999994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5"/>
        <v>plays</v>
      </c>
      <c r="S3564" s="9">
        <f t="shared" si="333"/>
        <v>42464.761886574073</v>
      </c>
      <c r="T3564" s="9">
        <f t="shared" si="334"/>
        <v>42473.916666666672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5"/>
        <v>plays</v>
      </c>
      <c r="S3565" s="9">
        <f t="shared" si="333"/>
        <v>42586.671944444446</v>
      </c>
      <c r="T3565" s="9">
        <f t="shared" si="334"/>
        <v>42614.791666666672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5"/>
        <v>plays</v>
      </c>
      <c r="S3566" s="9">
        <f t="shared" si="333"/>
        <v>42267.623252314821</v>
      </c>
      <c r="T3566" s="9">
        <f t="shared" si="334"/>
        <v>42313.666666666672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5"/>
        <v>plays</v>
      </c>
      <c r="S3567" s="9">
        <f t="shared" si="333"/>
        <v>42005.743148148147</v>
      </c>
      <c r="T3567" s="9">
        <f t="shared" si="334"/>
        <v>42035.743148148147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5"/>
        <v>plays</v>
      </c>
      <c r="S3568" s="9">
        <f t="shared" si="333"/>
        <v>42028.507905092592</v>
      </c>
      <c r="T3568" s="9">
        <f t="shared" si="334"/>
        <v>42058.507905092592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5"/>
        <v>plays</v>
      </c>
      <c r="S3569" s="9">
        <f t="shared" si="333"/>
        <v>42166.810694444444</v>
      </c>
      <c r="T3569" s="9">
        <f t="shared" si="334"/>
        <v>42196.810694444444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5"/>
        <v>plays</v>
      </c>
      <c r="S3570" s="9">
        <f t="shared" si="333"/>
        <v>41900.740671296298</v>
      </c>
      <c r="T3570" s="9">
        <f t="shared" si="334"/>
        <v>41930.740671296298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5"/>
        <v>plays</v>
      </c>
      <c r="S3571" s="9">
        <f t="shared" si="333"/>
        <v>42013.688611111109</v>
      </c>
      <c r="T3571" s="9">
        <f t="shared" si="334"/>
        <v>42043.688611111109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5"/>
        <v>plays</v>
      </c>
      <c r="S3572" s="9">
        <f t="shared" si="333"/>
        <v>42007.331979166673</v>
      </c>
      <c r="T3572" s="9">
        <f t="shared" si="334"/>
        <v>42035.291666666672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5"/>
        <v>plays</v>
      </c>
      <c r="S3573" s="9">
        <f t="shared" si="333"/>
        <v>41943.858946759261</v>
      </c>
      <c r="T3573" s="9">
        <f t="shared" si="334"/>
        <v>41973.858946759261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5"/>
        <v>plays</v>
      </c>
      <c r="S3574" s="9">
        <f t="shared" si="333"/>
        <v>42177.570393518516</v>
      </c>
      <c r="T3574" s="9">
        <f t="shared" si="334"/>
        <v>42207.570393518516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5"/>
        <v>plays</v>
      </c>
      <c r="S3575" s="9">
        <f t="shared" si="333"/>
        <v>41952.375532407408</v>
      </c>
      <c r="T3575" s="9">
        <f t="shared" si="334"/>
        <v>41982.417199074072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5"/>
        <v>plays</v>
      </c>
      <c r="S3576" s="9">
        <f t="shared" si="333"/>
        <v>41957.942685185182</v>
      </c>
      <c r="T3576" s="9">
        <f t="shared" si="334"/>
        <v>41987.984351851846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5"/>
        <v>plays</v>
      </c>
      <c r="S3577" s="9">
        <f t="shared" si="333"/>
        <v>42592.783877314811</v>
      </c>
      <c r="T3577" s="9">
        <f t="shared" si="334"/>
        <v>42624.165972222225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5"/>
        <v>plays</v>
      </c>
      <c r="S3578" s="9">
        <f t="shared" si="333"/>
        <v>42680.54923611111</v>
      </c>
      <c r="T3578" s="9">
        <f t="shared" si="334"/>
        <v>42740.590902777782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5"/>
        <v>plays</v>
      </c>
      <c r="S3579" s="9">
        <f t="shared" si="333"/>
        <v>42124.786840277782</v>
      </c>
      <c r="T3579" s="9">
        <f t="shared" si="334"/>
        <v>42151.26944444445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5"/>
        <v>plays</v>
      </c>
      <c r="S3580" s="9">
        <f t="shared" si="333"/>
        <v>42491.733530092592</v>
      </c>
      <c r="T3580" s="9">
        <f t="shared" si="334"/>
        <v>42521.733530092592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5"/>
        <v>plays</v>
      </c>
      <c r="S3581" s="9">
        <f t="shared" si="333"/>
        <v>42461.762222222227</v>
      </c>
      <c r="T3581" s="9">
        <f t="shared" si="334"/>
        <v>42491.720555555556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5"/>
        <v>plays</v>
      </c>
      <c r="S3582" s="9">
        <f t="shared" si="333"/>
        <v>42057.176180555558</v>
      </c>
      <c r="T3582" s="9">
        <f t="shared" si="334"/>
        <v>42095.207638888889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5"/>
        <v>plays</v>
      </c>
      <c r="S3583" s="9">
        <f t="shared" si="333"/>
        <v>41867.471180555556</v>
      </c>
      <c r="T3583" s="9">
        <f t="shared" si="334"/>
        <v>41881.471180555556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5"/>
        <v>plays</v>
      </c>
      <c r="S3584" s="9">
        <f t="shared" si="333"/>
        <v>42482.095856481479</v>
      </c>
      <c r="T3584" s="9">
        <f t="shared" si="334"/>
        <v>42496.095856481479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5"/>
        <v>plays</v>
      </c>
      <c r="S3585" s="9">
        <f t="shared" si="333"/>
        <v>42449.425983796296</v>
      </c>
      <c r="T3585" s="9">
        <f t="shared" si="334"/>
        <v>42509.384317129632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5"/>
        <v>plays</v>
      </c>
      <c r="S3586" s="9">
        <f t="shared" si="333"/>
        <v>42199.316481481481</v>
      </c>
      <c r="T3586" s="9">
        <f t="shared" si="334"/>
        <v>42229.316481481481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</f>
        <v>1.1911764705882353</v>
      </c>
      <c r="P3587">
        <f t="shared" ref="P3587:P3650" si="337">E3587/L3587</f>
        <v>176.08695652173913</v>
      </c>
      <c r="Q3587" t="str">
        <f t="shared" ref="Q3587:Q3650" si="338">LEFT(N:N,(FIND("/",N3587))-1)</f>
        <v>theater</v>
      </c>
      <c r="R3587" t="str">
        <f t="shared" si="335"/>
        <v>plays</v>
      </c>
      <c r="S3587" s="9">
        <f t="shared" ref="S3587:S3650" si="339">(((J3587/60)/60)/24)+DATE(1970,2,1)</f>
        <v>41995.716319444444</v>
      </c>
      <c r="T3587" s="9">
        <f t="shared" ref="T3587:T3650" si="340">(((I3587/60)/60)/24)+DATE(1970,2,1)</f>
        <v>42025.716319444444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5"/>
        <v>plays</v>
      </c>
      <c r="S3588" s="9">
        <f t="shared" si="339"/>
        <v>42607.697569444441</v>
      </c>
      <c r="T3588" s="9">
        <f t="shared" si="340"/>
        <v>42667.697569444441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ref="R3589:R3652" si="341">RIGHT(N:N,(FIND("/",N3589))-3)</f>
        <v>plays</v>
      </c>
      <c r="S3589" s="9">
        <f t="shared" si="339"/>
        <v>42534.539976851855</v>
      </c>
      <c r="T3589" s="9">
        <f t="shared" si="340"/>
        <v>42579.791666666672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41"/>
        <v>plays</v>
      </c>
      <c r="S3590" s="9">
        <f t="shared" si="339"/>
        <v>42132.828819444447</v>
      </c>
      <c r="T3590" s="9">
        <f t="shared" si="340"/>
        <v>42154.958333333328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41"/>
        <v>plays</v>
      </c>
      <c r="S3591" s="9">
        <f t="shared" si="339"/>
        <v>42156.647534722222</v>
      </c>
      <c r="T3591" s="9">
        <f t="shared" si="340"/>
        <v>42181.647534722222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41"/>
        <v>plays</v>
      </c>
      <c r="S3592" s="9">
        <f t="shared" si="339"/>
        <v>41933.333726851852</v>
      </c>
      <c r="T3592" s="9">
        <f t="shared" si="340"/>
        <v>41963.333726851852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41"/>
        <v>plays</v>
      </c>
      <c r="S3593" s="9">
        <f t="shared" si="339"/>
        <v>42034.948425925926</v>
      </c>
      <c r="T3593" s="9">
        <f t="shared" si="340"/>
        <v>42059.207638888889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41"/>
        <v>plays</v>
      </c>
      <c r="S3594" s="9">
        <f t="shared" si="339"/>
        <v>42019.829942129625</v>
      </c>
      <c r="T3594" s="9">
        <f t="shared" si="340"/>
        <v>42077.207638888889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41"/>
        <v>plays</v>
      </c>
      <c r="S3595" s="9">
        <f t="shared" si="339"/>
        <v>42005.898599537039</v>
      </c>
      <c r="T3595" s="9">
        <f t="shared" si="340"/>
        <v>42040.851388888885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41"/>
        <v>plays</v>
      </c>
      <c r="S3596" s="9">
        <f t="shared" si="339"/>
        <v>42623.066921296297</v>
      </c>
      <c r="T3596" s="9">
        <f t="shared" si="340"/>
        <v>42648.066921296297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41"/>
        <v>plays</v>
      </c>
      <c r="S3597" s="9">
        <f t="shared" si="339"/>
        <v>42081.008368055554</v>
      </c>
      <c r="T3597" s="9">
        <f t="shared" si="340"/>
        <v>42107.290972222225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41"/>
        <v>plays</v>
      </c>
      <c r="S3598" s="9">
        <f t="shared" si="339"/>
        <v>41887.715069444443</v>
      </c>
      <c r="T3598" s="9">
        <f t="shared" si="340"/>
        <v>41908.715069444443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41"/>
        <v>plays</v>
      </c>
      <c r="S3599" s="9">
        <f t="shared" si="339"/>
        <v>42448.585532407407</v>
      </c>
      <c r="T3599" s="9">
        <f t="shared" si="340"/>
        <v>42463.249305555553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41"/>
        <v>plays</v>
      </c>
      <c r="S3600" s="9">
        <f t="shared" si="339"/>
        <v>41897.79886574074</v>
      </c>
      <c r="T3600" s="9">
        <f t="shared" si="340"/>
        <v>41916.207638888889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41"/>
        <v>plays</v>
      </c>
      <c r="S3601" s="9">
        <f t="shared" si="339"/>
        <v>42251.79487268519</v>
      </c>
      <c r="T3601" s="9">
        <f t="shared" si="340"/>
        <v>42277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41"/>
        <v>plays</v>
      </c>
      <c r="S3602" s="9">
        <f t="shared" si="339"/>
        <v>42659.849120370374</v>
      </c>
      <c r="T3602" s="9">
        <f t="shared" si="340"/>
        <v>42687.849120370374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41"/>
        <v>plays</v>
      </c>
      <c r="S3603" s="9">
        <f t="shared" si="339"/>
        <v>42021.99863425926</v>
      </c>
      <c r="T3603" s="9">
        <f t="shared" si="340"/>
        <v>42051.99863425926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41"/>
        <v>plays</v>
      </c>
      <c r="S3604" s="9">
        <f t="shared" si="339"/>
        <v>42478.894432870366</v>
      </c>
      <c r="T3604" s="9">
        <f t="shared" si="340"/>
        <v>42538.894432870366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41"/>
        <v>plays</v>
      </c>
      <c r="S3605" s="9">
        <f t="shared" si="339"/>
        <v>42314.864351851851</v>
      </c>
      <c r="T3605" s="9">
        <f t="shared" si="340"/>
        <v>42344.906018518523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41"/>
        <v>plays</v>
      </c>
      <c r="S3606" s="9">
        <f t="shared" si="339"/>
        <v>42514.015694444446</v>
      </c>
      <c r="T3606" s="9">
        <f t="shared" si="340"/>
        <v>42520.290972222225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41"/>
        <v>plays</v>
      </c>
      <c r="S3607" s="9">
        <f t="shared" si="339"/>
        <v>42414.793124999997</v>
      </c>
      <c r="T3607" s="9">
        <f t="shared" si="340"/>
        <v>42444.793124999997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41"/>
        <v>plays</v>
      </c>
      <c r="S3608" s="9">
        <f t="shared" si="339"/>
        <v>42597.604826388888</v>
      </c>
      <c r="T3608" s="9">
        <f t="shared" si="340"/>
        <v>42627.604826388888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41"/>
        <v>plays</v>
      </c>
      <c r="S3609" s="9">
        <f t="shared" si="339"/>
        <v>42369.963912037041</v>
      </c>
      <c r="T3609" s="9">
        <f t="shared" si="340"/>
        <v>42384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41"/>
        <v>plays</v>
      </c>
      <c r="S3610" s="9">
        <f t="shared" si="339"/>
        <v>42537.709375000006</v>
      </c>
      <c r="T3610" s="9">
        <f t="shared" si="340"/>
        <v>42569.583333333328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41"/>
        <v>plays</v>
      </c>
      <c r="S3611" s="9">
        <f t="shared" si="339"/>
        <v>42460.991724537031</v>
      </c>
      <c r="T3611" s="9">
        <f t="shared" si="340"/>
        <v>42490.950057870374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41"/>
        <v>plays</v>
      </c>
      <c r="S3612" s="9">
        <f t="shared" si="339"/>
        <v>42234.432129629626</v>
      </c>
      <c r="T3612" s="9">
        <f t="shared" si="340"/>
        <v>42264.432129629626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41"/>
        <v>plays</v>
      </c>
      <c r="S3613" s="9">
        <f t="shared" si="339"/>
        <v>42103.370381944449</v>
      </c>
      <c r="T3613" s="9">
        <f t="shared" si="340"/>
        <v>42133.370381944449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41"/>
        <v>plays</v>
      </c>
      <c r="S3614" s="9">
        <f t="shared" si="339"/>
        <v>41820.726979166669</v>
      </c>
      <c r="T3614" s="9">
        <f t="shared" si="340"/>
        <v>41830.726979166669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41"/>
        <v>plays</v>
      </c>
      <c r="S3615" s="9">
        <f t="shared" si="339"/>
        <v>41819.58997685185</v>
      </c>
      <c r="T3615" s="9">
        <f t="shared" si="340"/>
        <v>41849.58997685185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41"/>
        <v>plays</v>
      </c>
      <c r="S3616" s="9">
        <f t="shared" si="339"/>
        <v>42175.041851851856</v>
      </c>
      <c r="T3616" s="9">
        <f t="shared" si="340"/>
        <v>42205.041851851856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41"/>
        <v>plays</v>
      </c>
      <c r="S3617" s="9">
        <f t="shared" si="339"/>
        <v>42349.593703703707</v>
      </c>
      <c r="T3617" s="9">
        <f t="shared" si="340"/>
        <v>42379.593703703707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41"/>
        <v>plays</v>
      </c>
      <c r="S3618" s="9">
        <f t="shared" si="339"/>
        <v>42083.949814814812</v>
      </c>
      <c r="T3618" s="9">
        <f t="shared" si="340"/>
        <v>42113.908148148148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41"/>
        <v>plays</v>
      </c>
      <c r="S3619" s="9">
        <f t="shared" si="339"/>
        <v>42810.610289351855</v>
      </c>
      <c r="T3619" s="9">
        <f t="shared" si="340"/>
        <v>42825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41"/>
        <v>plays</v>
      </c>
      <c r="S3620" s="9">
        <f t="shared" si="339"/>
        <v>42159.627893518518</v>
      </c>
      <c r="T3620" s="9">
        <f t="shared" si="340"/>
        <v>42189.627893518518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41"/>
        <v>plays</v>
      </c>
      <c r="S3621" s="9">
        <f t="shared" si="339"/>
        <v>42692.132245370376</v>
      </c>
      <c r="T3621" s="9">
        <f t="shared" si="340"/>
        <v>42724.916666666672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41"/>
        <v>plays</v>
      </c>
      <c r="S3622" s="9">
        <f t="shared" si="339"/>
        <v>42068.938206018516</v>
      </c>
      <c r="T3622" s="9">
        <f t="shared" si="340"/>
        <v>42099.166666666672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41"/>
        <v>plays</v>
      </c>
      <c r="S3623" s="9">
        <f t="shared" si="339"/>
        <v>42650.935694444444</v>
      </c>
      <c r="T3623" s="9">
        <f t="shared" si="340"/>
        <v>42674.875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41"/>
        <v>plays</v>
      </c>
      <c r="S3624" s="9">
        <f t="shared" si="339"/>
        <v>41908.221886574072</v>
      </c>
      <c r="T3624" s="9">
        <f t="shared" si="340"/>
        <v>41941.140972222223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41"/>
        <v>plays</v>
      </c>
      <c r="S3625" s="9">
        <f t="shared" si="339"/>
        <v>41859.736921296295</v>
      </c>
      <c r="T3625" s="9">
        <f t="shared" si="340"/>
        <v>41877.291666666664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41"/>
        <v>plays</v>
      </c>
      <c r="S3626" s="9">
        <f t="shared" si="339"/>
        <v>42576.774189814809</v>
      </c>
      <c r="T3626" s="9">
        <f t="shared" si="340"/>
        <v>42636.774189814809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41"/>
        <v>plays</v>
      </c>
      <c r="S3627" s="9">
        <f t="shared" si="339"/>
        <v>42188.652511574073</v>
      </c>
      <c r="T3627" s="9">
        <f t="shared" si="340"/>
        <v>42218.652511574073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41"/>
        <v>plays</v>
      </c>
      <c r="S3628" s="9">
        <f t="shared" si="339"/>
        <v>41877.667326388888</v>
      </c>
      <c r="T3628" s="9">
        <f t="shared" si="340"/>
        <v>41898.667326388888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41"/>
        <v>plays</v>
      </c>
      <c r="S3629" s="9">
        <f t="shared" si="339"/>
        <v>42491.741747685184</v>
      </c>
      <c r="T3629" s="9">
        <f t="shared" si="340"/>
        <v>42542.165972222225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41"/>
        <v>sical</v>
      </c>
      <c r="S3630" s="9">
        <f t="shared" si="339"/>
        <v>42322.833287037036</v>
      </c>
      <c r="T3630" s="9">
        <f t="shared" si="340"/>
        <v>42382.874953703707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41"/>
        <v>sical</v>
      </c>
      <c r="S3631" s="9">
        <f t="shared" si="339"/>
        <v>42468.094490740739</v>
      </c>
      <c r="T3631" s="9">
        <f t="shared" si="340"/>
        <v>42526.708333333328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41"/>
        <v>sical</v>
      </c>
      <c r="S3632" s="9">
        <f t="shared" si="339"/>
        <v>41973.84710648148</v>
      </c>
      <c r="T3632" s="9">
        <f t="shared" si="340"/>
        <v>42003.888773148152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41"/>
        <v>sical</v>
      </c>
      <c r="S3633" s="9">
        <f t="shared" si="339"/>
        <v>41911.753437499996</v>
      </c>
      <c r="T3633" s="9">
        <f t="shared" si="340"/>
        <v>41936.165972222225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41"/>
        <v>sical</v>
      </c>
      <c r="S3634" s="9">
        <f t="shared" si="339"/>
        <v>41977.936909722222</v>
      </c>
      <c r="T3634" s="9">
        <f t="shared" si="340"/>
        <v>41997.936909722222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41"/>
        <v>sical</v>
      </c>
      <c r="S3635" s="9">
        <f t="shared" si="339"/>
        <v>42680.623460648145</v>
      </c>
      <c r="T3635" s="9">
        <f t="shared" si="340"/>
        <v>42724.041666666672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41"/>
        <v>sical</v>
      </c>
      <c r="S3636" s="9">
        <f t="shared" si="339"/>
        <v>42732.166365740741</v>
      </c>
      <c r="T3636" s="9">
        <f t="shared" si="340"/>
        <v>42780.165972222225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41"/>
        <v>sical</v>
      </c>
      <c r="S3637" s="9">
        <f t="shared" si="339"/>
        <v>42481.88282407407</v>
      </c>
      <c r="T3637" s="9">
        <f t="shared" si="340"/>
        <v>42511.88282407407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41"/>
        <v>sical</v>
      </c>
      <c r="S3638" s="9">
        <f t="shared" si="339"/>
        <v>42257.694780092599</v>
      </c>
      <c r="T3638" s="9">
        <f t="shared" si="340"/>
        <v>42292.694780092599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41"/>
        <v>sical</v>
      </c>
      <c r="S3639" s="9">
        <f t="shared" si="339"/>
        <v>42006.700636574074</v>
      </c>
      <c r="T3639" s="9">
        <f t="shared" si="340"/>
        <v>42036.700636574074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41"/>
        <v>sical</v>
      </c>
      <c r="S3640" s="9">
        <f t="shared" si="339"/>
        <v>42084.672824074078</v>
      </c>
      <c r="T3640" s="9">
        <f t="shared" si="340"/>
        <v>42144.631157407406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41"/>
        <v>sical</v>
      </c>
      <c r="S3641" s="9">
        <f t="shared" si="339"/>
        <v>42621.677152777775</v>
      </c>
      <c r="T3641" s="9">
        <f t="shared" si="340"/>
        <v>42681.632638888885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41"/>
        <v>sical</v>
      </c>
      <c r="S3642" s="9">
        <f t="shared" si="339"/>
        <v>42135.781597222223</v>
      </c>
      <c r="T3642" s="9">
        <f t="shared" si="340"/>
        <v>42165.781597222223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41"/>
        <v>sical</v>
      </c>
      <c r="S3643" s="9">
        <f t="shared" si="339"/>
        <v>41930.627071759263</v>
      </c>
      <c r="T3643" s="9">
        <f t="shared" si="340"/>
        <v>41948.208333333336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41"/>
        <v>sical</v>
      </c>
      <c r="S3644" s="9">
        <f t="shared" si="339"/>
        <v>42328.816284722227</v>
      </c>
      <c r="T3644" s="9">
        <f t="shared" si="340"/>
        <v>42369.708333333328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41"/>
        <v>sical</v>
      </c>
      <c r="S3645" s="9">
        <f t="shared" si="339"/>
        <v>42316.143969907411</v>
      </c>
      <c r="T3645" s="9">
        <f t="shared" si="340"/>
        <v>42356.185636574075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41"/>
        <v>sical</v>
      </c>
      <c r="S3646" s="9">
        <f t="shared" si="339"/>
        <v>42440.241747685184</v>
      </c>
      <c r="T3646" s="9">
        <f t="shared" si="340"/>
        <v>42468.207638888889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41"/>
        <v>sical</v>
      </c>
      <c r="S3647" s="9">
        <f t="shared" si="339"/>
        <v>42696.970347222217</v>
      </c>
      <c r="T3647" s="9">
        <f t="shared" si="340"/>
        <v>42727.012013888889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41"/>
        <v>sical</v>
      </c>
      <c r="S3648" s="9">
        <f t="shared" si="339"/>
        <v>42171.421319444446</v>
      </c>
      <c r="T3648" s="9">
        <f t="shared" si="340"/>
        <v>42202.979166666672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41"/>
        <v>sical</v>
      </c>
      <c r="S3649" s="9">
        <f t="shared" si="339"/>
        <v>42629.749155092592</v>
      </c>
      <c r="T3649" s="9">
        <f t="shared" si="340"/>
        <v>42674.749155092592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41"/>
        <v>plays</v>
      </c>
      <c r="S3650" s="9">
        <f t="shared" si="339"/>
        <v>41918.292187500003</v>
      </c>
      <c r="T3650" s="9">
        <f t="shared" si="340"/>
        <v>41948.292187500003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</f>
        <v>1.04</v>
      </c>
      <c r="P3651">
        <f t="shared" ref="P3651:P3714" si="343">E3651/L3651</f>
        <v>97.5</v>
      </c>
      <c r="Q3651" t="str">
        <f t="shared" ref="Q3651:Q3714" si="344">LEFT(N:N,(FIND("/",N3651))-1)</f>
        <v>theater</v>
      </c>
      <c r="R3651" t="str">
        <f t="shared" si="341"/>
        <v>plays</v>
      </c>
      <c r="S3651" s="9">
        <f t="shared" ref="S3651:S3714" si="345">(((J3651/60)/60)/24)+DATE(1970,2,1)</f>
        <v>41811.712893518517</v>
      </c>
      <c r="T3651" s="9">
        <f t="shared" ref="T3651:T3714" si="346">(((I3651/60)/60)/24)+DATE(1970,2,1)</f>
        <v>41837.712893518517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1"/>
        <v>plays</v>
      </c>
      <c r="S3652" s="9">
        <f t="shared" si="345"/>
        <v>42412.478981481487</v>
      </c>
      <c r="T3652" s="9">
        <f t="shared" si="346"/>
        <v>42433.478981481487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ref="R3653:R3716" si="347">RIGHT(N:N,(FIND("/",N3653))-3)</f>
        <v>plays</v>
      </c>
      <c r="S3653" s="9">
        <f t="shared" si="345"/>
        <v>41859.646319444444</v>
      </c>
      <c r="T3653" s="9">
        <f t="shared" si="346"/>
        <v>41892.665972222225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7"/>
        <v>plays</v>
      </c>
      <c r="S3654" s="9">
        <f t="shared" si="345"/>
        <v>42627.644699074073</v>
      </c>
      <c r="T3654" s="9">
        <f t="shared" si="346"/>
        <v>42638.165972222225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7"/>
        <v>plays</v>
      </c>
      <c r="S3655" s="9">
        <f t="shared" si="345"/>
        <v>42222.363506944443</v>
      </c>
      <c r="T3655" s="9">
        <f t="shared" si="346"/>
        <v>42252.363506944443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7"/>
        <v>plays</v>
      </c>
      <c r="S3656" s="9">
        <f t="shared" si="345"/>
        <v>42471.416504629626</v>
      </c>
      <c r="T3656" s="9">
        <f t="shared" si="346"/>
        <v>42494.708333333328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7"/>
        <v>plays</v>
      </c>
      <c r="S3657" s="9">
        <f t="shared" si="345"/>
        <v>42204.803217592591</v>
      </c>
      <c r="T3657" s="9">
        <f t="shared" si="346"/>
        <v>42234.290972222225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7"/>
        <v>plays</v>
      </c>
      <c r="S3658" s="9">
        <f t="shared" si="345"/>
        <v>42768.910138888896</v>
      </c>
      <c r="T3658" s="9">
        <f t="shared" si="346"/>
        <v>42798.957638888889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7"/>
        <v>plays</v>
      </c>
      <c r="S3659" s="9">
        <f t="shared" si="345"/>
        <v>42530.629849537043</v>
      </c>
      <c r="T3659" s="9">
        <f t="shared" si="346"/>
        <v>42553.904166666667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7"/>
        <v>plays</v>
      </c>
      <c r="S3660" s="9">
        <f t="shared" si="345"/>
        <v>41806.858564814815</v>
      </c>
      <c r="T3660" s="9">
        <f t="shared" si="346"/>
        <v>41853.165972222225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7"/>
        <v>plays</v>
      </c>
      <c r="S3661" s="9">
        <f t="shared" si="345"/>
        <v>42086.277199074073</v>
      </c>
      <c r="T3661" s="9">
        <f t="shared" si="346"/>
        <v>42113.610416666663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7"/>
        <v>plays</v>
      </c>
      <c r="S3662" s="9">
        <f t="shared" si="345"/>
        <v>42002.881076388891</v>
      </c>
      <c r="T3662" s="9">
        <f t="shared" si="346"/>
        <v>42027.881076388891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7"/>
        <v>plays</v>
      </c>
      <c r="S3663" s="9">
        <f t="shared" si="345"/>
        <v>42478.896666666667</v>
      </c>
      <c r="T3663" s="9">
        <f t="shared" si="346"/>
        <v>42501.166666666672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7"/>
        <v>plays</v>
      </c>
      <c r="S3664" s="9">
        <f t="shared" si="345"/>
        <v>42095.220069444447</v>
      </c>
      <c r="T3664" s="9">
        <f t="shared" si="346"/>
        <v>42125.178402777776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7"/>
        <v>plays</v>
      </c>
      <c r="S3665" s="9">
        <f t="shared" si="345"/>
        <v>42696.451736111107</v>
      </c>
      <c r="T3665" s="9">
        <f t="shared" si="346"/>
        <v>42756.493402777778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7"/>
        <v>plays</v>
      </c>
      <c r="S3666" s="9">
        <f t="shared" si="345"/>
        <v>42554.248715277776</v>
      </c>
      <c r="T3666" s="9">
        <f t="shared" si="346"/>
        <v>42568.248715277776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7"/>
        <v>plays</v>
      </c>
      <c r="S3667" s="9">
        <f t="shared" si="345"/>
        <v>42325.808124999996</v>
      </c>
      <c r="T3667" s="9">
        <f t="shared" si="346"/>
        <v>42336.829166666663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7"/>
        <v>plays</v>
      </c>
      <c r="S3668" s="9">
        <f t="shared" si="345"/>
        <v>41853.90488425926</v>
      </c>
      <c r="T3668" s="9">
        <f t="shared" si="346"/>
        <v>41875.291666666664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7"/>
        <v>plays</v>
      </c>
      <c r="S3669" s="9">
        <f t="shared" si="345"/>
        <v>42204.970127314817</v>
      </c>
      <c r="T3669" s="9">
        <f t="shared" si="346"/>
        <v>42234.970127314817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7"/>
        <v>plays</v>
      </c>
      <c r="S3670" s="9">
        <f t="shared" si="345"/>
        <v>42216.556157407409</v>
      </c>
      <c r="T3670" s="9">
        <f t="shared" si="346"/>
        <v>42239.772916666669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7"/>
        <v>plays</v>
      </c>
      <c r="S3671" s="9">
        <f t="shared" si="345"/>
        <v>42167.675196759257</v>
      </c>
      <c r="T3671" s="9">
        <f t="shared" si="346"/>
        <v>42197.675196759257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7"/>
        <v>plays</v>
      </c>
      <c r="S3672" s="9">
        <f t="shared" si="345"/>
        <v>42173.514016203699</v>
      </c>
      <c r="T3672" s="9">
        <f t="shared" si="346"/>
        <v>42186.958333333328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7"/>
        <v>plays</v>
      </c>
      <c r="S3673" s="9">
        <f t="shared" si="345"/>
        <v>41851.62809027778</v>
      </c>
      <c r="T3673" s="9">
        <f t="shared" si="346"/>
        <v>41872.165972222225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7"/>
        <v>plays</v>
      </c>
      <c r="S3674" s="9">
        <f t="shared" si="345"/>
        <v>41909.946574074071</v>
      </c>
      <c r="T3674" s="9">
        <f t="shared" si="346"/>
        <v>41939.946574074071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7"/>
        <v>plays</v>
      </c>
      <c r="S3675" s="9">
        <f t="shared" si="345"/>
        <v>41945.295104166667</v>
      </c>
      <c r="T3675" s="9">
        <f t="shared" si="346"/>
        <v>41979.536111111112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7"/>
        <v>plays</v>
      </c>
      <c r="S3676" s="9">
        <f t="shared" si="345"/>
        <v>42587.873020833329</v>
      </c>
      <c r="T3676" s="9">
        <f t="shared" si="346"/>
        <v>42647.873020833329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7"/>
        <v>plays</v>
      </c>
      <c r="S3677" s="9">
        <f t="shared" si="345"/>
        <v>42524.597013888888</v>
      </c>
      <c r="T3677" s="9">
        <f t="shared" si="346"/>
        <v>42536.958333333328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7"/>
        <v>plays</v>
      </c>
      <c r="S3678" s="9">
        <f t="shared" si="345"/>
        <v>41907.815787037034</v>
      </c>
      <c r="T3678" s="9">
        <f t="shared" si="346"/>
        <v>41925.815787037034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7"/>
        <v>plays</v>
      </c>
      <c r="S3679" s="9">
        <f t="shared" si="345"/>
        <v>41833.574282407404</v>
      </c>
      <c r="T3679" s="9">
        <f t="shared" si="346"/>
        <v>41854.165972222225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7"/>
        <v>plays</v>
      </c>
      <c r="S3680" s="9">
        <f t="shared" si="345"/>
        <v>42151.531226851846</v>
      </c>
      <c r="T3680" s="9">
        <f t="shared" si="346"/>
        <v>42186.531226851846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7"/>
        <v>plays</v>
      </c>
      <c r="S3681" s="9">
        <f t="shared" si="345"/>
        <v>41817.761354166665</v>
      </c>
      <c r="T3681" s="9">
        <f t="shared" si="346"/>
        <v>41852.207638888889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7"/>
        <v>plays</v>
      </c>
      <c r="S3682" s="9">
        <f t="shared" si="345"/>
        <v>42658.454097222217</v>
      </c>
      <c r="T3682" s="9">
        <f t="shared" si="346"/>
        <v>42679.454097222217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7"/>
        <v>plays</v>
      </c>
      <c r="S3683" s="9">
        <f t="shared" si="345"/>
        <v>42405.651504629626</v>
      </c>
      <c r="T3683" s="9">
        <f t="shared" si="346"/>
        <v>42415.651504629626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7"/>
        <v>plays</v>
      </c>
      <c r="S3684" s="9">
        <f t="shared" si="345"/>
        <v>41803.685393518521</v>
      </c>
      <c r="T3684" s="9">
        <f t="shared" si="346"/>
        <v>41837.290972222225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7"/>
        <v>plays</v>
      </c>
      <c r="S3685" s="9">
        <f t="shared" si="345"/>
        <v>42664.116851851853</v>
      </c>
      <c r="T3685" s="9">
        <f t="shared" si="346"/>
        <v>42694.116851851853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7"/>
        <v>plays</v>
      </c>
      <c r="S3686" s="9">
        <f t="shared" si="345"/>
        <v>42250.180393518516</v>
      </c>
      <c r="T3686" s="9">
        <f t="shared" si="346"/>
        <v>42280.180393518516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7"/>
        <v>plays</v>
      </c>
      <c r="S3687" s="9">
        <f t="shared" si="345"/>
        <v>41784.593275462961</v>
      </c>
      <c r="T3687" s="9">
        <f t="shared" si="346"/>
        <v>41809.875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7"/>
        <v>plays</v>
      </c>
      <c r="S3688" s="9">
        <f t="shared" si="345"/>
        <v>42261.662731481483</v>
      </c>
      <c r="T3688" s="9">
        <f t="shared" si="346"/>
        <v>42276.165972222225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7"/>
        <v>plays</v>
      </c>
      <c r="S3689" s="9">
        <f t="shared" si="345"/>
        <v>41818.218229166669</v>
      </c>
      <c r="T3689" s="9">
        <f t="shared" si="346"/>
        <v>41848.218229166669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7"/>
        <v>plays</v>
      </c>
      <c r="S3690" s="9">
        <f t="shared" si="345"/>
        <v>41860.787083333329</v>
      </c>
      <c r="T3690" s="9">
        <f t="shared" si="346"/>
        <v>41890.787083333329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7"/>
        <v>plays</v>
      </c>
      <c r="S3691" s="9">
        <f t="shared" si="345"/>
        <v>42178.826840277776</v>
      </c>
      <c r="T3691" s="9">
        <f t="shared" si="346"/>
        <v>42207.934027777781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7"/>
        <v>plays</v>
      </c>
      <c r="S3692" s="9">
        <f t="shared" si="345"/>
        <v>41971.598182870373</v>
      </c>
      <c r="T3692" s="9">
        <f t="shared" si="346"/>
        <v>42001.639849537038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7"/>
        <v>plays</v>
      </c>
      <c r="S3693" s="9">
        <f t="shared" si="345"/>
        <v>42051.700567129628</v>
      </c>
      <c r="T3693" s="9">
        <f t="shared" si="346"/>
        <v>42096.207638888889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7"/>
        <v>plays</v>
      </c>
      <c r="S3694" s="9">
        <f t="shared" si="345"/>
        <v>41922.96503472222</v>
      </c>
      <c r="T3694" s="9">
        <f t="shared" si="346"/>
        <v>41932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7"/>
        <v>plays</v>
      </c>
      <c r="S3695" s="9">
        <f t="shared" si="345"/>
        <v>42340.191307870366</v>
      </c>
      <c r="T3695" s="9">
        <f t="shared" si="346"/>
        <v>42369.9375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7"/>
        <v>plays</v>
      </c>
      <c r="S3696" s="9">
        <f t="shared" si="345"/>
        <v>42521.133877314816</v>
      </c>
      <c r="T3696" s="9">
        <f t="shared" si="346"/>
        <v>42558.083333333328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7"/>
        <v>plays</v>
      </c>
      <c r="S3697" s="9">
        <f t="shared" si="345"/>
        <v>42026.870486111111</v>
      </c>
      <c r="T3697" s="9">
        <f t="shared" si="346"/>
        <v>42046.870486111111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7"/>
        <v>plays</v>
      </c>
      <c r="S3698" s="9">
        <f t="shared" si="345"/>
        <v>42019.617083333331</v>
      </c>
      <c r="T3698" s="9">
        <f t="shared" si="346"/>
        <v>42079.617083333331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7"/>
        <v>plays</v>
      </c>
      <c r="S3699" s="9">
        <f t="shared" si="345"/>
        <v>42510.465833333335</v>
      </c>
      <c r="T3699" s="9">
        <f t="shared" si="346"/>
        <v>42531.465833333335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7"/>
        <v>plays</v>
      </c>
      <c r="S3700" s="9">
        <f t="shared" si="345"/>
        <v>42432.806562500002</v>
      </c>
      <c r="T3700" s="9">
        <f t="shared" si="346"/>
        <v>42462.806562500002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7"/>
        <v>plays</v>
      </c>
      <c r="S3701" s="9">
        <f t="shared" si="345"/>
        <v>41928.602037037039</v>
      </c>
      <c r="T3701" s="9">
        <f t="shared" si="346"/>
        <v>41958.602037037039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7"/>
        <v>plays</v>
      </c>
      <c r="S3702" s="9">
        <f t="shared" si="345"/>
        <v>41913.585648148146</v>
      </c>
      <c r="T3702" s="9">
        <f t="shared" si="346"/>
        <v>41943.666666666664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7"/>
        <v>plays</v>
      </c>
      <c r="S3703" s="9">
        <f t="shared" si="345"/>
        <v>42160.541585648149</v>
      </c>
      <c r="T3703" s="9">
        <f t="shared" si="346"/>
        <v>42190.541585648149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7"/>
        <v>plays</v>
      </c>
      <c r="S3704" s="9">
        <f t="shared" si="345"/>
        <v>42555.53800925926</v>
      </c>
      <c r="T3704" s="9">
        <f t="shared" si="346"/>
        <v>42592.957638888889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7"/>
        <v>plays</v>
      </c>
      <c r="S3705" s="9">
        <f t="shared" si="345"/>
        <v>42587.504490740743</v>
      </c>
      <c r="T3705" s="9">
        <f t="shared" si="346"/>
        <v>42626.290972222225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7"/>
        <v>plays</v>
      </c>
      <c r="S3706" s="9">
        <f t="shared" si="345"/>
        <v>42492.689745370371</v>
      </c>
      <c r="T3706" s="9">
        <f t="shared" si="346"/>
        <v>42552.689745370371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7"/>
        <v>plays</v>
      </c>
      <c r="S3707" s="9">
        <f t="shared" si="345"/>
        <v>41823.542986111112</v>
      </c>
      <c r="T3707" s="9">
        <f t="shared" si="346"/>
        <v>41844.75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7"/>
        <v>plays</v>
      </c>
      <c r="S3708" s="9">
        <f t="shared" si="345"/>
        <v>41910.913761574076</v>
      </c>
      <c r="T3708" s="9">
        <f t="shared" si="346"/>
        <v>41925.913761574076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7"/>
        <v>plays</v>
      </c>
      <c r="S3709" s="9">
        <f t="shared" si="345"/>
        <v>42583.048356481479</v>
      </c>
      <c r="T3709" s="9">
        <f t="shared" si="346"/>
        <v>42604.226388888885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7"/>
        <v>plays</v>
      </c>
      <c r="S3710" s="9">
        <f t="shared" si="345"/>
        <v>41841.142199074071</v>
      </c>
      <c r="T3710" s="9">
        <f t="shared" si="346"/>
        <v>41855.142199074071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7"/>
        <v>plays</v>
      </c>
      <c r="S3711" s="9">
        <f t="shared" si="345"/>
        <v>41816.707708333335</v>
      </c>
      <c r="T3711" s="9">
        <f t="shared" si="346"/>
        <v>41846.707708333335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7"/>
        <v>plays</v>
      </c>
      <c r="S3712" s="9">
        <f t="shared" si="345"/>
        <v>42103.576249999998</v>
      </c>
      <c r="T3712" s="9">
        <f t="shared" si="346"/>
        <v>42128.576249999998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7"/>
        <v>plays</v>
      </c>
      <c r="S3713" s="9">
        <f t="shared" si="345"/>
        <v>41810.724224537036</v>
      </c>
      <c r="T3713" s="9">
        <f t="shared" si="346"/>
        <v>41836.666666666664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7"/>
        <v>plays</v>
      </c>
      <c r="S3714" s="9">
        <f t="shared" si="345"/>
        <v>42165.172071759262</v>
      </c>
      <c r="T3714" s="9">
        <f t="shared" si="346"/>
        <v>42186.290972222225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</f>
        <v>1.0149999999999999</v>
      </c>
      <c r="P3715">
        <f t="shared" ref="P3715:P3778" si="349">E3715/L3715</f>
        <v>106.84210526315789</v>
      </c>
      <c r="Q3715" t="str">
        <f t="shared" ref="Q3715:Q3778" si="350">LEFT(N:N,(FIND("/",N3715))-1)</f>
        <v>theater</v>
      </c>
      <c r="R3715" t="str">
        <f t="shared" si="347"/>
        <v>plays</v>
      </c>
      <c r="S3715" s="9">
        <f t="shared" ref="S3715:S3778" si="351">(((J3715/60)/60)/24)+DATE(1970,2,1)</f>
        <v>42536.738032407404</v>
      </c>
      <c r="T3715" s="9">
        <f t="shared" ref="T3715:T3778" si="352">(((I3715/60)/60)/24)+DATE(1970,2,1)</f>
        <v>42556.738032407404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47"/>
        <v>plays</v>
      </c>
      <c r="S3716" s="9">
        <f t="shared" si="351"/>
        <v>42149.556331018524</v>
      </c>
      <c r="T3716" s="9">
        <f t="shared" si="352"/>
        <v>42181.165972222225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ref="R3717:R3780" si="353">RIGHT(N:N,(FIND("/",N3717))-3)</f>
        <v>plays</v>
      </c>
      <c r="S3717" s="9">
        <f t="shared" si="351"/>
        <v>42067.995590277773</v>
      </c>
      <c r="T3717" s="9">
        <f t="shared" si="352"/>
        <v>42125.536111111112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3"/>
        <v>plays</v>
      </c>
      <c r="S3718" s="9">
        <f t="shared" si="351"/>
        <v>42391.887835648144</v>
      </c>
      <c r="T3718" s="9">
        <f t="shared" si="352"/>
        <v>42421.887835648144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3"/>
        <v>plays</v>
      </c>
      <c r="S3719" s="9">
        <f t="shared" si="351"/>
        <v>42133.866307870368</v>
      </c>
      <c r="T3719" s="9">
        <f t="shared" si="352"/>
        <v>42164.866307870368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3"/>
        <v>plays</v>
      </c>
      <c r="S3720" s="9">
        <f t="shared" si="351"/>
        <v>42063.716145833328</v>
      </c>
      <c r="T3720" s="9">
        <f t="shared" si="352"/>
        <v>42093.716145833328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3"/>
        <v>plays</v>
      </c>
      <c r="S3721" s="9">
        <f t="shared" si="351"/>
        <v>42178.729930555557</v>
      </c>
      <c r="T3721" s="9">
        <f t="shared" si="352"/>
        <v>42208.729930555557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3"/>
        <v>plays</v>
      </c>
      <c r="S3722" s="9">
        <f t="shared" si="351"/>
        <v>42196.993125000001</v>
      </c>
      <c r="T3722" s="9">
        <f t="shared" si="352"/>
        <v>42218.993125000001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3"/>
        <v>plays</v>
      </c>
      <c r="S3723" s="9">
        <f t="shared" si="351"/>
        <v>41958.936157407406</v>
      </c>
      <c r="T3723" s="9">
        <f t="shared" si="352"/>
        <v>41979.977824074071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3"/>
        <v>plays</v>
      </c>
      <c r="S3724" s="9">
        <f t="shared" si="351"/>
        <v>42412.671840277777</v>
      </c>
      <c r="T3724" s="9">
        <f t="shared" si="352"/>
        <v>42442.957638888889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3"/>
        <v>plays</v>
      </c>
      <c r="S3725" s="9">
        <f t="shared" si="351"/>
        <v>41974.753032407411</v>
      </c>
      <c r="T3725" s="9">
        <f t="shared" si="352"/>
        <v>42004.794699074075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3"/>
        <v>plays</v>
      </c>
      <c r="S3726" s="9">
        <f t="shared" si="351"/>
        <v>42496.491435185191</v>
      </c>
      <c r="T3726" s="9">
        <f t="shared" si="352"/>
        <v>42525.958333333328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3"/>
        <v>plays</v>
      </c>
      <c r="S3727" s="9">
        <f t="shared" si="351"/>
        <v>42432.945219907408</v>
      </c>
      <c r="T3727" s="9">
        <f t="shared" si="352"/>
        <v>42449.895833333328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3"/>
        <v>plays</v>
      </c>
      <c r="S3728" s="9">
        <f t="shared" si="351"/>
        <v>42493.140868055561</v>
      </c>
      <c r="T3728" s="9">
        <f t="shared" si="352"/>
        <v>42520.875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3"/>
        <v>plays</v>
      </c>
      <c r="S3729" s="9">
        <f t="shared" si="351"/>
        <v>42663.348310185189</v>
      </c>
      <c r="T3729" s="9">
        <f t="shared" si="352"/>
        <v>42694.204861111109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3"/>
        <v>plays</v>
      </c>
      <c r="S3730" s="9">
        <f t="shared" si="351"/>
        <v>42236.171018518522</v>
      </c>
      <c r="T3730" s="9">
        <f t="shared" si="352"/>
        <v>42266.171018518522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3"/>
        <v>plays</v>
      </c>
      <c r="S3731" s="9">
        <f t="shared" si="351"/>
        <v>42072.205000000002</v>
      </c>
      <c r="T3731" s="9">
        <f t="shared" si="352"/>
        <v>42117.16333333333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3"/>
        <v>plays</v>
      </c>
      <c r="S3732" s="9">
        <f t="shared" si="351"/>
        <v>42234.677766203706</v>
      </c>
      <c r="T3732" s="9">
        <f t="shared" si="352"/>
        <v>42264.677766203706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3"/>
        <v>plays</v>
      </c>
      <c r="S3733" s="9">
        <f t="shared" si="351"/>
        <v>42014.752847222218</v>
      </c>
      <c r="T3733" s="9">
        <f t="shared" si="352"/>
        <v>42045.140972222223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3"/>
        <v>plays</v>
      </c>
      <c r="S3734" s="9">
        <f t="shared" si="351"/>
        <v>41999.677465277782</v>
      </c>
      <c r="T3734" s="9">
        <f t="shared" si="352"/>
        <v>42059.5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3"/>
        <v>plays</v>
      </c>
      <c r="S3735" s="9">
        <f t="shared" si="351"/>
        <v>42134.024398148147</v>
      </c>
      <c r="T3735" s="9">
        <f t="shared" si="352"/>
        <v>42143.9375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3"/>
        <v>plays</v>
      </c>
      <c r="S3736" s="9">
        <f t="shared" si="351"/>
        <v>42120.901574074072</v>
      </c>
      <c r="T3736" s="9">
        <f t="shared" si="352"/>
        <v>42180.901574074072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3"/>
        <v>plays</v>
      </c>
      <c r="S3737" s="9">
        <f t="shared" si="351"/>
        <v>42153.693159722221</v>
      </c>
      <c r="T3737" s="9">
        <f t="shared" si="352"/>
        <v>42183.693159722221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3"/>
        <v>plays</v>
      </c>
      <c r="S3738" s="9">
        <f t="shared" si="351"/>
        <v>42079.711724537032</v>
      </c>
      <c r="T3738" s="9">
        <f t="shared" si="352"/>
        <v>42117.75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3"/>
        <v>plays</v>
      </c>
      <c r="S3739" s="9">
        <f t="shared" si="351"/>
        <v>42328.691006944442</v>
      </c>
      <c r="T3739" s="9">
        <f t="shared" si="352"/>
        <v>42351.290972222225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3"/>
        <v>plays</v>
      </c>
      <c r="S3740" s="9">
        <f t="shared" si="351"/>
        <v>41844.938715277778</v>
      </c>
      <c r="T3740" s="9">
        <f t="shared" si="352"/>
        <v>41866.916666666664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3"/>
        <v>plays</v>
      </c>
      <c r="S3741" s="9">
        <f t="shared" si="351"/>
        <v>42579.449861111112</v>
      </c>
      <c r="T3741" s="9">
        <f t="shared" si="352"/>
        <v>42599.449861111112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3"/>
        <v>plays</v>
      </c>
      <c r="S3742" s="9">
        <f t="shared" si="351"/>
        <v>41864.089756944442</v>
      </c>
      <c r="T3742" s="9">
        <f t="shared" si="352"/>
        <v>41894.079143518517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3"/>
        <v>plays</v>
      </c>
      <c r="S3743" s="9">
        <f t="shared" si="351"/>
        <v>42356.920717592591</v>
      </c>
      <c r="T3743" s="9">
        <f t="shared" si="352"/>
        <v>42386.920717592591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3"/>
        <v>plays</v>
      </c>
      <c r="S3744" s="9">
        <f t="shared" si="351"/>
        <v>41889.214629629627</v>
      </c>
      <c r="T3744" s="9">
        <f t="shared" si="352"/>
        <v>41919.214629629627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3"/>
        <v>plays</v>
      </c>
      <c r="S3745" s="9">
        <f t="shared" si="351"/>
        <v>41824.710231481484</v>
      </c>
      <c r="T3745" s="9">
        <f t="shared" si="352"/>
        <v>41854.710231481484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3"/>
        <v>plays</v>
      </c>
      <c r="S3746" s="9">
        <f t="shared" si="351"/>
        <v>41824.814259259263</v>
      </c>
      <c r="T3746" s="9">
        <f t="shared" si="352"/>
        <v>41856.165972222225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3"/>
        <v>plays</v>
      </c>
      <c r="S3747" s="9">
        <f t="shared" si="351"/>
        <v>41862.697939814818</v>
      </c>
      <c r="T3747" s="9">
        <f t="shared" si="352"/>
        <v>41892.697939814818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3"/>
        <v>plays</v>
      </c>
      <c r="S3748" s="9">
        <f t="shared" si="351"/>
        <v>42652.389340277776</v>
      </c>
      <c r="T3748" s="9">
        <f t="shared" si="352"/>
        <v>42682.389340277776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3"/>
        <v>plays</v>
      </c>
      <c r="S3749" s="9">
        <f t="shared" si="351"/>
        <v>42195.299722222218</v>
      </c>
      <c r="T3749" s="9">
        <f t="shared" si="352"/>
        <v>42221.957638888889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3"/>
        <v>sical</v>
      </c>
      <c r="S3750" s="9">
        <f t="shared" si="351"/>
        <v>42426.706435185188</v>
      </c>
      <c r="T3750" s="9">
        <f t="shared" si="352"/>
        <v>42447.249305555553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3"/>
        <v>sical</v>
      </c>
      <c r="S3751" s="9">
        <f t="shared" si="351"/>
        <v>42489.127175925925</v>
      </c>
      <c r="T3751" s="9">
        <f t="shared" si="352"/>
        <v>42520.165972222225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3"/>
        <v>sical</v>
      </c>
      <c r="S3752" s="9">
        <f t="shared" si="351"/>
        <v>42047.981574074074</v>
      </c>
      <c r="T3752" s="9">
        <f t="shared" si="352"/>
        <v>42076.332638888889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3"/>
        <v>sical</v>
      </c>
      <c r="S3753" s="9">
        <f t="shared" si="351"/>
        <v>42434.035567129627</v>
      </c>
      <c r="T3753" s="9">
        <f t="shared" si="352"/>
        <v>42493.993900462956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3"/>
        <v>sical</v>
      </c>
      <c r="S3754" s="9">
        <f t="shared" si="351"/>
        <v>42650.802488425921</v>
      </c>
      <c r="T3754" s="9">
        <f t="shared" si="352"/>
        <v>42690.875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3"/>
        <v>sical</v>
      </c>
      <c r="S3755" s="9">
        <f t="shared" si="351"/>
        <v>42159.824074074073</v>
      </c>
      <c r="T3755" s="9">
        <f t="shared" si="352"/>
        <v>42189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3"/>
        <v>sical</v>
      </c>
      <c r="S3756" s="9">
        <f t="shared" si="351"/>
        <v>41839.881215277775</v>
      </c>
      <c r="T3756" s="9">
        <f t="shared" si="352"/>
        <v>41877.207638888889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3"/>
        <v>sical</v>
      </c>
      <c r="S3757" s="9">
        <f t="shared" si="351"/>
        <v>42476.866979166662</v>
      </c>
      <c r="T3757" s="9">
        <f t="shared" si="352"/>
        <v>42506.866979166662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3"/>
        <v>sical</v>
      </c>
      <c r="S3758" s="9">
        <f t="shared" si="351"/>
        <v>41802.814791666664</v>
      </c>
      <c r="T3758" s="9">
        <f t="shared" si="352"/>
        <v>41832.814791666664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3"/>
        <v>sical</v>
      </c>
      <c r="S3759" s="9">
        <f t="shared" si="351"/>
        <v>41985.850868055553</v>
      </c>
      <c r="T3759" s="9">
        <f t="shared" si="352"/>
        <v>42005.850868055553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3"/>
        <v>sical</v>
      </c>
      <c r="S3760" s="9">
        <f t="shared" si="351"/>
        <v>41778.471504629626</v>
      </c>
      <c r="T3760" s="9">
        <f t="shared" si="352"/>
        <v>41809.208333333336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3"/>
        <v>sical</v>
      </c>
      <c r="S3761" s="9">
        <f t="shared" si="351"/>
        <v>42213.108252314814</v>
      </c>
      <c r="T3761" s="9">
        <f t="shared" si="352"/>
        <v>42273.108252314814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3"/>
        <v>sical</v>
      </c>
      <c r="S3762" s="9">
        <f t="shared" si="351"/>
        <v>41770.525300925925</v>
      </c>
      <c r="T3762" s="9">
        <f t="shared" si="352"/>
        <v>41795.525300925925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3"/>
        <v>sical</v>
      </c>
      <c r="S3763" s="9">
        <f t="shared" si="351"/>
        <v>42204.466863425929</v>
      </c>
      <c r="T3763" s="9">
        <f t="shared" si="352"/>
        <v>42257.958333333328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3"/>
        <v>sical</v>
      </c>
      <c r="S3764" s="9">
        <f t="shared" si="351"/>
        <v>42224.813530092593</v>
      </c>
      <c r="T3764" s="9">
        <f t="shared" si="352"/>
        <v>42249.813530092593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3"/>
        <v>sical</v>
      </c>
      <c r="S3765" s="9">
        <f t="shared" si="351"/>
        <v>42096.750300925924</v>
      </c>
      <c r="T3765" s="9">
        <f t="shared" si="352"/>
        <v>42126.708634259259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3"/>
        <v>sical</v>
      </c>
      <c r="S3766" s="9">
        <f t="shared" si="351"/>
        <v>42530.842962962968</v>
      </c>
      <c r="T3766" s="9">
        <f t="shared" si="352"/>
        <v>42550.024999999994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3"/>
        <v>sical</v>
      </c>
      <c r="S3767" s="9">
        <f t="shared" si="351"/>
        <v>41851.776412037041</v>
      </c>
      <c r="T3767" s="9">
        <f t="shared" si="352"/>
        <v>41881.776412037041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3"/>
        <v>sical</v>
      </c>
      <c r="S3768" s="9">
        <f t="shared" si="351"/>
        <v>41819.167187500003</v>
      </c>
      <c r="T3768" s="9">
        <f t="shared" si="352"/>
        <v>41854.167187500003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3"/>
        <v>sical</v>
      </c>
      <c r="S3769" s="9">
        <f t="shared" si="351"/>
        <v>42081.019641203704</v>
      </c>
      <c r="T3769" s="9">
        <f t="shared" si="352"/>
        <v>42095.207638888889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3"/>
        <v>sical</v>
      </c>
      <c r="S3770" s="9">
        <f t="shared" si="351"/>
        <v>41803.727893518517</v>
      </c>
      <c r="T3770" s="9">
        <f t="shared" si="352"/>
        <v>41833.727893518517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3"/>
        <v>sical</v>
      </c>
      <c r="S3771" s="9">
        <f t="shared" si="351"/>
        <v>42476.598136574074</v>
      </c>
      <c r="T3771" s="9">
        <f t="shared" si="352"/>
        <v>42506.598136574074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3"/>
        <v>sical</v>
      </c>
      <c r="S3772" s="9">
        <f t="shared" si="351"/>
        <v>42169.930671296301</v>
      </c>
      <c r="T3772" s="9">
        <f t="shared" si="352"/>
        <v>42199.930671296301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3"/>
        <v>sical</v>
      </c>
      <c r="S3773" s="9">
        <f t="shared" si="351"/>
        <v>42524.857083333336</v>
      </c>
      <c r="T3773" s="9">
        <f t="shared" si="352"/>
        <v>42539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3"/>
        <v>sical</v>
      </c>
      <c r="S3774" s="9">
        <f t="shared" si="351"/>
        <v>42713.616967592592</v>
      </c>
      <c r="T3774" s="9">
        <f t="shared" si="352"/>
        <v>42734.25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3"/>
        <v>sical</v>
      </c>
      <c r="S3775" s="9">
        <f t="shared" si="351"/>
        <v>42687.005173611105</v>
      </c>
      <c r="T3775" s="9">
        <f t="shared" si="352"/>
        <v>42720.088888888888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3"/>
        <v>sical</v>
      </c>
      <c r="S3776" s="9">
        <f t="shared" si="351"/>
        <v>42118.792303240742</v>
      </c>
      <c r="T3776" s="9">
        <f t="shared" si="352"/>
        <v>42134.792303240742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3"/>
        <v>sical</v>
      </c>
      <c r="S3777" s="9">
        <f t="shared" si="351"/>
        <v>42106.942627314813</v>
      </c>
      <c r="T3777" s="9">
        <f t="shared" si="352"/>
        <v>42134.166666666672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3"/>
        <v>sical</v>
      </c>
      <c r="S3778" s="9">
        <f t="shared" si="351"/>
        <v>41845.367800925924</v>
      </c>
      <c r="T3778" s="9">
        <f t="shared" si="352"/>
        <v>41883.041666666664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</f>
        <v>1.4319999999999999</v>
      </c>
      <c r="P3779">
        <f t="shared" ref="P3779:P3842" si="355">E3779/L3779</f>
        <v>48.542372881355931</v>
      </c>
      <c r="Q3779" t="str">
        <f t="shared" ref="Q3779:Q3842" si="356">LEFT(N:N,(FIND("/",N3779))-1)</f>
        <v>theater</v>
      </c>
      <c r="R3779" t="str">
        <f t="shared" si="353"/>
        <v>sical</v>
      </c>
      <c r="S3779" s="9">
        <f t="shared" ref="S3779:S3842" si="357">(((J3779/60)/60)/24)+DATE(1970,2,1)</f>
        <v>41918.111354166671</v>
      </c>
      <c r="T3779" s="9">
        <f t="shared" ref="T3779:T3842" si="358">(((I3779/60)/60)/24)+DATE(1970,2,1)</f>
        <v>41940.166666666664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3"/>
        <v>sical</v>
      </c>
      <c r="S3780" s="9">
        <f t="shared" si="357"/>
        <v>42020.819212962961</v>
      </c>
      <c r="T3780" s="9">
        <f t="shared" si="358"/>
        <v>42080.819212962961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ref="R3781:R3844" si="359">RIGHT(N:N,(FIND("/",N3781))-3)</f>
        <v>sical</v>
      </c>
      <c r="S3781" s="9">
        <f t="shared" si="357"/>
        <v>42456.735416666663</v>
      </c>
      <c r="T3781" s="9">
        <f t="shared" si="358"/>
        <v>42486.693750000006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9"/>
        <v>sical</v>
      </c>
      <c r="S3782" s="9">
        <f t="shared" si="357"/>
        <v>42197.219733796301</v>
      </c>
      <c r="T3782" s="9">
        <f t="shared" si="358"/>
        <v>42229.837499999994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9"/>
        <v>sical</v>
      </c>
      <c r="S3783" s="9">
        <f t="shared" si="357"/>
        <v>41896.882928240739</v>
      </c>
      <c r="T3783" s="9">
        <f t="shared" si="358"/>
        <v>41921.882928240739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9"/>
        <v>sical</v>
      </c>
      <c r="S3784" s="9">
        <f t="shared" si="357"/>
        <v>42577.862233796302</v>
      </c>
      <c r="T3784" s="9">
        <f t="shared" si="358"/>
        <v>42606.958333333328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9"/>
        <v>sical</v>
      </c>
      <c r="S3785" s="9">
        <f t="shared" si="357"/>
        <v>42451.140277777777</v>
      </c>
      <c r="T3785" s="9">
        <f t="shared" si="358"/>
        <v>42475.666666666672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9"/>
        <v>sical</v>
      </c>
      <c r="S3786" s="9">
        <f t="shared" si="357"/>
        <v>42562.980694444443</v>
      </c>
      <c r="T3786" s="9">
        <f t="shared" si="358"/>
        <v>42592.980694444443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9"/>
        <v>sical</v>
      </c>
      <c r="S3787" s="9">
        <f t="shared" si="357"/>
        <v>42579.63853009259</v>
      </c>
      <c r="T3787" s="9">
        <f t="shared" si="358"/>
        <v>42615.418749999997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9"/>
        <v>sical</v>
      </c>
      <c r="S3788" s="9">
        <f t="shared" si="357"/>
        <v>42518.037905092591</v>
      </c>
      <c r="T3788" s="9">
        <f t="shared" si="358"/>
        <v>42548.037905092591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9"/>
        <v>sical</v>
      </c>
      <c r="S3789" s="9">
        <f t="shared" si="357"/>
        <v>42198.534791666665</v>
      </c>
      <c r="T3789" s="9">
        <f t="shared" si="358"/>
        <v>42227.165972222225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9"/>
        <v>sical</v>
      </c>
      <c r="S3790" s="9">
        <f t="shared" si="357"/>
        <v>42364.695821759262</v>
      </c>
      <c r="T3790" s="9">
        <f t="shared" si="358"/>
        <v>42392.679166666669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9"/>
        <v>sical</v>
      </c>
      <c r="S3791" s="9">
        <f t="shared" si="357"/>
        <v>42169.798819444448</v>
      </c>
      <c r="T3791" s="9">
        <f t="shared" si="358"/>
        <v>42201.798819444448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9"/>
        <v>sical</v>
      </c>
      <c r="S3792" s="9">
        <f t="shared" si="357"/>
        <v>42697.666932870372</v>
      </c>
      <c r="T3792" s="9">
        <f t="shared" si="358"/>
        <v>42727.708599537036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9"/>
        <v>sical</v>
      </c>
      <c r="S3793" s="9">
        <f t="shared" si="357"/>
        <v>41797.692037037035</v>
      </c>
      <c r="T3793" s="9">
        <f t="shared" si="358"/>
        <v>41857.692037037035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9"/>
        <v>sical</v>
      </c>
      <c r="S3794" s="9">
        <f t="shared" si="357"/>
        <v>42201.447013888886</v>
      </c>
      <c r="T3794" s="9">
        <f t="shared" si="358"/>
        <v>42231.447013888886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9"/>
        <v>sical</v>
      </c>
      <c r="S3795" s="9">
        <f t="shared" si="357"/>
        <v>41999.938993055555</v>
      </c>
      <c r="T3795" s="9">
        <f t="shared" si="358"/>
        <v>42020.938993055555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9"/>
        <v>sical</v>
      </c>
      <c r="S3796" s="9">
        <f t="shared" si="357"/>
        <v>42163.58048611111</v>
      </c>
      <c r="T3796" s="9">
        <f t="shared" si="358"/>
        <v>42193.58048611111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9"/>
        <v>sical</v>
      </c>
      <c r="S3797" s="9">
        <f t="shared" si="357"/>
        <v>42232.436226851853</v>
      </c>
      <c r="T3797" s="9">
        <f t="shared" si="358"/>
        <v>42275.9375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9"/>
        <v>sical</v>
      </c>
      <c r="S3798" s="9">
        <f t="shared" si="357"/>
        <v>42720.029583333337</v>
      </c>
      <c r="T3798" s="9">
        <f t="shared" si="358"/>
        <v>42780.029583333337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9"/>
        <v>sical</v>
      </c>
      <c r="S3799" s="9">
        <f t="shared" si="357"/>
        <v>42115.881539351853</v>
      </c>
      <c r="T3799" s="9">
        <f t="shared" si="358"/>
        <v>42145.881539351853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9"/>
        <v>sical</v>
      </c>
      <c r="S3800" s="9">
        <f t="shared" si="357"/>
        <v>41862.722777777781</v>
      </c>
      <c r="T3800" s="9">
        <f t="shared" si="358"/>
        <v>41892.722777777781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9"/>
        <v>sical</v>
      </c>
      <c r="S3801" s="9">
        <f t="shared" si="357"/>
        <v>42441.93105324074</v>
      </c>
      <c r="T3801" s="9">
        <f t="shared" si="358"/>
        <v>42471.93105324074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9"/>
        <v>sical</v>
      </c>
      <c r="S3802" s="9">
        <f t="shared" si="357"/>
        <v>42013.737071759257</v>
      </c>
      <c r="T3802" s="9">
        <f t="shared" si="358"/>
        <v>42046.207638888889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9"/>
        <v>sical</v>
      </c>
      <c r="S3803" s="9">
        <f t="shared" si="357"/>
        <v>42006.676111111112</v>
      </c>
      <c r="T3803" s="9">
        <f t="shared" si="358"/>
        <v>42037.676111111112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9"/>
        <v>sical</v>
      </c>
      <c r="S3804" s="9">
        <f t="shared" si="357"/>
        <v>42300.126226851848</v>
      </c>
      <c r="T3804" s="9">
        <f t="shared" si="358"/>
        <v>42330.126226851848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9"/>
        <v>sical</v>
      </c>
      <c r="S3805" s="9">
        <f t="shared" si="357"/>
        <v>42434.971851851849</v>
      </c>
      <c r="T3805" s="9">
        <f t="shared" si="358"/>
        <v>42464.971851851849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9"/>
        <v>sical</v>
      </c>
      <c r="S3806" s="9">
        <f t="shared" si="357"/>
        <v>42558.00953703704</v>
      </c>
      <c r="T3806" s="9">
        <f t="shared" si="358"/>
        <v>42613.291666666672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9"/>
        <v>sical</v>
      </c>
      <c r="S3807" s="9">
        <f t="shared" si="357"/>
        <v>41880.887037037035</v>
      </c>
      <c r="T3807" s="9">
        <f t="shared" si="358"/>
        <v>41940.887037037035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9"/>
        <v>sical</v>
      </c>
      <c r="S3808" s="9">
        <f t="shared" si="357"/>
        <v>41830.259039351848</v>
      </c>
      <c r="T3808" s="9">
        <f t="shared" si="358"/>
        <v>41850.259039351848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9"/>
        <v>sical</v>
      </c>
      <c r="S3809" s="9">
        <f t="shared" si="357"/>
        <v>42121.909016203703</v>
      </c>
      <c r="T3809" s="9">
        <f t="shared" si="358"/>
        <v>42128.909016203703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9"/>
        <v>plays</v>
      </c>
      <c r="S3810" s="9">
        <f t="shared" si="357"/>
        <v>42090.453923611116</v>
      </c>
      <c r="T3810" s="9">
        <f t="shared" si="358"/>
        <v>42150.412256944444</v>
      </c>
    </row>
    <row r="3811" spans="1:20" ht="57.6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9"/>
        <v>plays</v>
      </c>
      <c r="S3811" s="9">
        <f t="shared" si="357"/>
        <v>41831.526701388888</v>
      </c>
      <c r="T3811" s="9">
        <f t="shared" si="358"/>
        <v>41881.958333333336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9"/>
        <v>plays</v>
      </c>
      <c r="S3812" s="9">
        <f t="shared" si="357"/>
        <v>42085.849050925928</v>
      </c>
      <c r="T3812" s="9">
        <f t="shared" si="358"/>
        <v>42115.807384259257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9"/>
        <v>plays</v>
      </c>
      <c r="S3813" s="9">
        <f t="shared" si="357"/>
        <v>42518.62700231481</v>
      </c>
      <c r="T3813" s="9">
        <f t="shared" si="358"/>
        <v>42552.458333333328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9"/>
        <v>plays</v>
      </c>
      <c r="S3814" s="9">
        <f t="shared" si="357"/>
        <v>42140.751250000001</v>
      </c>
      <c r="T3814" s="9">
        <f t="shared" si="358"/>
        <v>42187.165972222225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9"/>
        <v>plays</v>
      </c>
      <c r="S3815" s="9">
        <f t="shared" si="357"/>
        <v>42528.275706018518</v>
      </c>
      <c r="T3815" s="9">
        <f t="shared" si="358"/>
        <v>42566.904861111107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9"/>
        <v>plays</v>
      </c>
      <c r="S3816" s="9">
        <f t="shared" si="357"/>
        <v>42089.904074074075</v>
      </c>
      <c r="T3816" s="9">
        <f t="shared" si="358"/>
        <v>42126.165972222225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9"/>
        <v>plays</v>
      </c>
      <c r="S3817" s="9">
        <f t="shared" si="357"/>
        <v>42238.259918981479</v>
      </c>
      <c r="T3817" s="9">
        <f t="shared" si="358"/>
        <v>42267.958333333328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9"/>
        <v>plays</v>
      </c>
      <c r="S3818" s="9">
        <f t="shared" si="357"/>
        <v>41838.690081018518</v>
      </c>
      <c r="T3818" s="9">
        <f t="shared" si="358"/>
        <v>41868.690081018518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9"/>
        <v>plays</v>
      </c>
      <c r="S3819" s="9">
        <f t="shared" si="357"/>
        <v>42315.69694444444</v>
      </c>
      <c r="T3819" s="9">
        <f t="shared" si="358"/>
        <v>42332.165972222225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9"/>
        <v>plays</v>
      </c>
      <c r="S3820" s="9">
        <f t="shared" si="357"/>
        <v>42076.84238425926</v>
      </c>
      <c r="T3820" s="9">
        <f t="shared" si="358"/>
        <v>42106.800717592589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9"/>
        <v>plays</v>
      </c>
      <c r="S3821" s="9">
        <f t="shared" si="357"/>
        <v>42215.209537037037</v>
      </c>
      <c r="T3821" s="9">
        <f t="shared" si="358"/>
        <v>42233.876388888893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9"/>
        <v>plays</v>
      </c>
      <c r="S3822" s="9">
        <f t="shared" si="357"/>
        <v>42191.651817129634</v>
      </c>
      <c r="T3822" s="9">
        <f t="shared" si="358"/>
        <v>42221.651817129634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9"/>
        <v>plays</v>
      </c>
      <c r="S3823" s="9">
        <f t="shared" si="357"/>
        <v>42372.180636574078</v>
      </c>
      <c r="T3823" s="9">
        <f t="shared" si="358"/>
        <v>42404.180636574078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9"/>
        <v>plays</v>
      </c>
      <c r="S3824" s="9">
        <f t="shared" si="357"/>
        <v>42360.838159722218</v>
      </c>
      <c r="T3824" s="9">
        <f t="shared" si="358"/>
        <v>42419.957638888889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9"/>
        <v>plays</v>
      </c>
      <c r="S3825" s="9">
        <f t="shared" si="357"/>
        <v>42201.910231481481</v>
      </c>
      <c r="T3825" s="9">
        <f t="shared" si="358"/>
        <v>42236.165972222225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9"/>
        <v>plays</v>
      </c>
      <c r="S3826" s="9">
        <f t="shared" si="357"/>
        <v>42602.626192129625</v>
      </c>
      <c r="T3826" s="9">
        <f t="shared" si="358"/>
        <v>42614.570138888885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9"/>
        <v>plays</v>
      </c>
      <c r="S3827" s="9">
        <f t="shared" si="357"/>
        <v>42182.069606481484</v>
      </c>
      <c r="T3827" s="9">
        <f t="shared" si="358"/>
        <v>42203.069606481484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9"/>
        <v>plays</v>
      </c>
      <c r="S3828" s="9">
        <f t="shared" si="357"/>
        <v>42132.423541666663</v>
      </c>
      <c r="T3828" s="9">
        <f t="shared" si="358"/>
        <v>42162.423541666663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9"/>
        <v>plays</v>
      </c>
      <c r="S3829" s="9">
        <f t="shared" si="357"/>
        <v>42065.928252314814</v>
      </c>
      <c r="T3829" s="9">
        <f t="shared" si="358"/>
        <v>42121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9"/>
        <v>plays</v>
      </c>
      <c r="S3830" s="9">
        <f t="shared" si="357"/>
        <v>41975.527627314819</v>
      </c>
      <c r="T3830" s="9">
        <f t="shared" si="358"/>
        <v>42035.569293981483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9"/>
        <v>plays</v>
      </c>
      <c r="S3831" s="9">
        <f t="shared" si="357"/>
        <v>42624.865405092598</v>
      </c>
      <c r="T3831" s="9">
        <f t="shared" si="358"/>
        <v>42644.865405092598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9"/>
        <v>plays</v>
      </c>
      <c r="S3832" s="9">
        <f t="shared" si="357"/>
        <v>42534.740868055553</v>
      </c>
      <c r="T3832" s="9">
        <f t="shared" si="358"/>
        <v>42548.740868055553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9"/>
        <v>plays</v>
      </c>
      <c r="S3833" s="9">
        <f t="shared" si="357"/>
        <v>41958.848900462966</v>
      </c>
      <c r="T3833" s="9">
        <f t="shared" si="358"/>
        <v>41979.890567129631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9"/>
        <v>plays</v>
      </c>
      <c r="S3834" s="9">
        <f t="shared" si="357"/>
        <v>42406.114988425921</v>
      </c>
      <c r="T3834" s="9">
        <f t="shared" si="358"/>
        <v>42451.114988425921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9"/>
        <v>plays</v>
      </c>
      <c r="S3835" s="9">
        <f t="shared" si="357"/>
        <v>41994.872361111105</v>
      </c>
      <c r="T3835" s="9">
        <f t="shared" si="358"/>
        <v>42005.797916666663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9"/>
        <v>plays</v>
      </c>
      <c r="S3836" s="9">
        <f t="shared" si="357"/>
        <v>42174.445219907408</v>
      </c>
      <c r="T3836" s="9">
        <f t="shared" si="358"/>
        <v>42204.445219907408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9"/>
        <v>plays</v>
      </c>
      <c r="S3837" s="9">
        <f t="shared" si="357"/>
        <v>42491.94222222222</v>
      </c>
      <c r="T3837" s="9">
        <f t="shared" si="358"/>
        <v>42512.94222222222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9"/>
        <v>plays</v>
      </c>
      <c r="S3838" s="9">
        <f t="shared" si="357"/>
        <v>42584.926527777774</v>
      </c>
      <c r="T3838" s="9">
        <f t="shared" si="358"/>
        <v>42616.172916666663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9"/>
        <v>plays</v>
      </c>
      <c r="S3839" s="9">
        <f t="shared" si="357"/>
        <v>42183.765717592592</v>
      </c>
      <c r="T3839" s="9">
        <f t="shared" si="358"/>
        <v>42219.765717592592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9"/>
        <v>plays</v>
      </c>
      <c r="S3840" s="9">
        <f t="shared" si="357"/>
        <v>42147.710752314815</v>
      </c>
      <c r="T3840" s="9">
        <f t="shared" si="358"/>
        <v>42177.710752314815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9"/>
        <v>plays</v>
      </c>
      <c r="S3841" s="9">
        <f t="shared" si="357"/>
        <v>42186.142638888887</v>
      </c>
      <c r="T3841" s="9">
        <f t="shared" si="358"/>
        <v>42246.142638888887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9"/>
        <v>plays</v>
      </c>
      <c r="S3842" s="9">
        <f t="shared" si="357"/>
        <v>42463.701724537037</v>
      </c>
      <c r="T3842" s="9">
        <f t="shared" si="358"/>
        <v>42488.660057870366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</f>
        <v>8.72E-2</v>
      </c>
      <c r="P3843">
        <f t="shared" ref="P3843:P3906" si="361">E3843/L3843</f>
        <v>25.647058823529413</v>
      </c>
      <c r="Q3843" t="str">
        <f t="shared" ref="Q3843:Q3906" si="362">LEFT(N:N,(FIND("/",N3843))-1)</f>
        <v>theater</v>
      </c>
      <c r="R3843" t="str">
        <f t="shared" si="359"/>
        <v>plays</v>
      </c>
      <c r="S3843" s="9">
        <f t="shared" ref="S3843:S3906" si="363">(((J3843/60)/60)/24)+DATE(1970,2,1)</f>
        <v>41811.785729166666</v>
      </c>
      <c r="T3843" s="9">
        <f t="shared" ref="T3843:T3906" si="364">(((I3843/60)/60)/24)+DATE(1970,2,1)</f>
        <v>41871.785729166666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59"/>
        <v>plays</v>
      </c>
      <c r="S3844" s="9">
        <f t="shared" si="363"/>
        <v>41771.493657407409</v>
      </c>
      <c r="T3844" s="9">
        <f t="shared" si="364"/>
        <v>41801.493657407409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ref="R3845:R3908" si="365">RIGHT(N:N,(FIND("/",N3845))-3)</f>
        <v>plays</v>
      </c>
      <c r="S3845" s="9">
        <f t="shared" si="363"/>
        <v>41797.072500000002</v>
      </c>
      <c r="T3845" s="9">
        <f t="shared" si="364"/>
        <v>41822.072500000002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5"/>
        <v>plays</v>
      </c>
      <c r="S3846" s="9">
        <f t="shared" si="363"/>
        <v>41797.617291666669</v>
      </c>
      <c r="T3846" s="9">
        <f t="shared" si="364"/>
        <v>41824.290972222225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5"/>
        <v>plays</v>
      </c>
      <c r="S3847" s="9">
        <f t="shared" si="363"/>
        <v>42279.627013888887</v>
      </c>
      <c r="T3847" s="9">
        <f t="shared" si="364"/>
        <v>42309.627013888887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5"/>
        <v>plays</v>
      </c>
      <c r="S3848" s="9">
        <f t="shared" si="363"/>
        <v>41916.221550925926</v>
      </c>
      <c r="T3848" s="9">
        <f t="shared" si="364"/>
        <v>41947.290972222225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5"/>
        <v>plays</v>
      </c>
      <c r="S3849" s="9">
        <f t="shared" si="363"/>
        <v>42190.224432870367</v>
      </c>
      <c r="T3849" s="9">
        <f t="shared" si="364"/>
        <v>42235.224432870367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5"/>
        <v>plays</v>
      </c>
      <c r="S3850" s="9">
        <f t="shared" si="363"/>
        <v>42296.817002314812</v>
      </c>
      <c r="T3850" s="9">
        <f t="shared" si="364"/>
        <v>42326.817002314812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5"/>
        <v>plays</v>
      </c>
      <c r="S3851" s="9">
        <f t="shared" si="363"/>
        <v>42167.767175925925</v>
      </c>
      <c r="T3851" s="9">
        <f t="shared" si="364"/>
        <v>42197.767175925925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5"/>
        <v>plays</v>
      </c>
      <c r="S3852" s="9">
        <f t="shared" si="363"/>
        <v>42006.124340277776</v>
      </c>
      <c r="T3852" s="9">
        <f t="shared" si="364"/>
        <v>42036.124340277776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5"/>
        <v>plays</v>
      </c>
      <c r="S3853" s="9">
        <f t="shared" si="363"/>
        <v>42203.439571759256</v>
      </c>
      <c r="T3853" s="9">
        <f t="shared" si="364"/>
        <v>42233.439571759256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5"/>
        <v>plays</v>
      </c>
      <c r="S3854" s="9">
        <f t="shared" si="363"/>
        <v>42096.190694444449</v>
      </c>
      <c r="T3854" s="9">
        <f t="shared" si="364"/>
        <v>42121.149027777778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5"/>
        <v>plays</v>
      </c>
      <c r="S3855" s="9">
        <f t="shared" si="363"/>
        <v>41879.84002314815</v>
      </c>
      <c r="T3855" s="9">
        <f t="shared" si="364"/>
        <v>41914.84002314815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5"/>
        <v>plays</v>
      </c>
      <c r="S3856" s="9">
        <f t="shared" si="363"/>
        <v>42134.884930555556</v>
      </c>
      <c r="T3856" s="9">
        <f t="shared" si="364"/>
        <v>42164.884930555556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5"/>
        <v>plays</v>
      </c>
      <c r="S3857" s="9">
        <f t="shared" si="363"/>
        <v>42090.970729166671</v>
      </c>
      <c r="T3857" s="9">
        <f t="shared" si="364"/>
        <v>42120.929062499999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5"/>
        <v>plays</v>
      </c>
      <c r="S3858" s="9">
        <f t="shared" si="363"/>
        <v>42072.743090277778</v>
      </c>
      <c r="T3858" s="9">
        <f t="shared" si="364"/>
        <v>42102.701423611114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5"/>
        <v>plays</v>
      </c>
      <c r="S3859" s="9">
        <f t="shared" si="363"/>
        <v>41860.73715277778</v>
      </c>
      <c r="T3859" s="9">
        <f t="shared" si="364"/>
        <v>41883.716666666667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5"/>
        <v>plays</v>
      </c>
      <c r="S3860" s="9">
        <f t="shared" si="363"/>
        <v>42159.431064814817</v>
      </c>
      <c r="T3860" s="9">
        <f t="shared" si="364"/>
        <v>42177.875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5"/>
        <v>plays</v>
      </c>
      <c r="S3861" s="9">
        <f t="shared" si="363"/>
        <v>41820.893599537041</v>
      </c>
      <c r="T3861" s="9">
        <f t="shared" si="364"/>
        <v>41846.875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5"/>
        <v>plays</v>
      </c>
      <c r="S3862" s="9">
        <f t="shared" si="363"/>
        <v>41864.660995370366</v>
      </c>
      <c r="T3862" s="9">
        <f t="shared" si="364"/>
        <v>41894.660995370366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5"/>
        <v>plays</v>
      </c>
      <c r="S3863" s="9">
        <f t="shared" si="363"/>
        <v>41945.590011574073</v>
      </c>
      <c r="T3863" s="9">
        <f t="shared" si="364"/>
        <v>41986.907638888893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5"/>
        <v>plays</v>
      </c>
      <c r="S3864" s="9">
        <f t="shared" si="363"/>
        <v>42642.261064814811</v>
      </c>
      <c r="T3864" s="9">
        <f t="shared" si="364"/>
        <v>42656.707638888889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5"/>
        <v>plays</v>
      </c>
      <c r="S3865" s="9">
        <f t="shared" si="363"/>
        <v>42284.633159722223</v>
      </c>
      <c r="T3865" s="9">
        <f t="shared" si="364"/>
        <v>42344.674826388888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5"/>
        <v>plays</v>
      </c>
      <c r="S3866" s="9">
        <f t="shared" si="363"/>
        <v>42326.891828703709</v>
      </c>
      <c r="T3866" s="9">
        <f t="shared" si="364"/>
        <v>42356.933495370366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5"/>
        <v>plays</v>
      </c>
      <c r="S3867" s="9">
        <f t="shared" si="363"/>
        <v>41872.651597222226</v>
      </c>
      <c r="T3867" s="9">
        <f t="shared" si="364"/>
        <v>41912.229166666664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5"/>
        <v>plays</v>
      </c>
      <c r="S3868" s="9">
        <f t="shared" si="363"/>
        <v>42433.947002314817</v>
      </c>
      <c r="T3868" s="9">
        <f t="shared" si="364"/>
        <v>42483.145138888889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5"/>
        <v>plays</v>
      </c>
      <c r="S3869" s="9">
        <f t="shared" si="363"/>
        <v>42540.814108796301</v>
      </c>
      <c r="T3869" s="9">
        <f t="shared" si="364"/>
        <v>42570.814108796301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5"/>
        <v>sical</v>
      </c>
      <c r="S3870" s="9">
        <f t="shared" si="363"/>
        <v>41896.659780092588</v>
      </c>
      <c r="T3870" s="9">
        <f t="shared" si="364"/>
        <v>41921.659780092588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5"/>
        <v>sical</v>
      </c>
      <c r="S3871" s="9">
        <f t="shared" si="363"/>
        <v>42078.724444444444</v>
      </c>
      <c r="T3871" s="9">
        <f t="shared" si="364"/>
        <v>42108.132638888885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5"/>
        <v>sical</v>
      </c>
      <c r="S3872" s="9">
        <f t="shared" si="363"/>
        <v>41824.17219907407</v>
      </c>
      <c r="T3872" s="9">
        <f t="shared" si="364"/>
        <v>41854.17219907407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5"/>
        <v>sical</v>
      </c>
      <c r="S3873" s="9">
        <f t="shared" si="363"/>
        <v>42794.780671296292</v>
      </c>
      <c r="T3873" s="9">
        <f t="shared" si="364"/>
        <v>42854.739004629635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5"/>
        <v>sical</v>
      </c>
      <c r="S3874" s="9">
        <f t="shared" si="363"/>
        <v>42211.145787037036</v>
      </c>
      <c r="T3874" s="9">
        <f t="shared" si="364"/>
        <v>42261.145787037036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5"/>
        <v>sical</v>
      </c>
      <c r="S3875" s="9">
        <f t="shared" si="363"/>
        <v>42286.696006944447</v>
      </c>
      <c r="T3875" s="9">
        <f t="shared" si="364"/>
        <v>42316.696006944447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5"/>
        <v>sical</v>
      </c>
      <c r="S3876" s="9">
        <f t="shared" si="363"/>
        <v>42038.016458333332</v>
      </c>
      <c r="T3876" s="9">
        <f t="shared" si="364"/>
        <v>42059.041666666672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5"/>
        <v>sical</v>
      </c>
      <c r="S3877" s="9">
        <f t="shared" si="363"/>
        <v>42646.346817129626</v>
      </c>
      <c r="T3877" s="9">
        <f t="shared" si="364"/>
        <v>42647.416666666672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5"/>
        <v>sical</v>
      </c>
      <c r="S3878" s="9">
        <f t="shared" si="363"/>
        <v>42403.624166666668</v>
      </c>
      <c r="T3878" s="9">
        <f t="shared" si="364"/>
        <v>42433.624166666668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5"/>
        <v>sical</v>
      </c>
      <c r="S3879" s="9">
        <f t="shared" si="363"/>
        <v>42713.67768518519</v>
      </c>
      <c r="T3879" s="9">
        <f t="shared" si="364"/>
        <v>42743.67768518519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5"/>
        <v>sical</v>
      </c>
      <c r="S3880" s="9">
        <f t="shared" si="363"/>
        <v>42185.818819444445</v>
      </c>
      <c r="T3880" s="9">
        <f t="shared" si="364"/>
        <v>42216.165972222225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5"/>
        <v>sical</v>
      </c>
      <c r="S3881" s="9">
        <f t="shared" si="363"/>
        <v>42030.861064814817</v>
      </c>
      <c r="T3881" s="9">
        <f t="shared" si="364"/>
        <v>42060.861064814817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5"/>
        <v>sical</v>
      </c>
      <c r="S3882" s="9">
        <f t="shared" si="363"/>
        <v>41846.815046296295</v>
      </c>
      <c r="T3882" s="9">
        <f t="shared" si="364"/>
        <v>41881.958333333336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5"/>
        <v>sical</v>
      </c>
      <c r="S3883" s="9">
        <f t="shared" si="363"/>
        <v>42787.018506944441</v>
      </c>
      <c r="T3883" s="9">
        <f t="shared" si="364"/>
        <v>42817.018506944441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5"/>
        <v>sical</v>
      </c>
      <c r="S3884" s="9">
        <f t="shared" si="363"/>
        <v>42404.983449074076</v>
      </c>
      <c r="T3884" s="9">
        <f t="shared" si="364"/>
        <v>42431.960416666669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5"/>
        <v>sical</v>
      </c>
      <c r="S3885" s="9">
        <f t="shared" si="363"/>
        <v>41885.602650462963</v>
      </c>
      <c r="T3885" s="9">
        <f t="shared" si="364"/>
        <v>41915.602650462963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5"/>
        <v>sical</v>
      </c>
      <c r="S3886" s="9">
        <f t="shared" si="363"/>
        <v>42096.791574074072</v>
      </c>
      <c r="T3886" s="9">
        <f t="shared" si="364"/>
        <v>42121.749907407408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5"/>
        <v>sical</v>
      </c>
      <c r="S3887" s="9">
        <f t="shared" si="363"/>
        <v>42500.951284722221</v>
      </c>
      <c r="T3887" s="9">
        <f t="shared" si="364"/>
        <v>42530.951284722221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5"/>
        <v>sical</v>
      </c>
      <c r="S3888" s="9">
        <f t="shared" si="363"/>
        <v>41985.228032407409</v>
      </c>
      <c r="T3888" s="9">
        <f t="shared" si="364"/>
        <v>42015.228032407409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5"/>
        <v>sical</v>
      </c>
      <c r="S3889" s="9">
        <f t="shared" si="363"/>
        <v>42110.857974537037</v>
      </c>
      <c r="T3889" s="9">
        <f t="shared" si="364"/>
        <v>42156.916666666672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5"/>
        <v>plays</v>
      </c>
      <c r="S3890" s="9">
        <f t="shared" si="363"/>
        <v>42793.545810185184</v>
      </c>
      <c r="T3890" s="9">
        <f t="shared" si="364"/>
        <v>42823.545810185184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5"/>
        <v>plays</v>
      </c>
      <c r="S3891" s="9">
        <f t="shared" si="363"/>
        <v>42008.004976851851</v>
      </c>
      <c r="T3891" s="9">
        <f t="shared" si="364"/>
        <v>42039.976388888885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5"/>
        <v>plays</v>
      </c>
      <c r="S3892" s="9">
        <f t="shared" si="363"/>
        <v>42202.758611111116</v>
      </c>
      <c r="T3892" s="9">
        <f t="shared" si="364"/>
        <v>42262.758611111116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5"/>
        <v>plays</v>
      </c>
      <c r="S3893" s="9">
        <f t="shared" si="363"/>
        <v>42087.1324537037</v>
      </c>
      <c r="T3893" s="9">
        <f t="shared" si="364"/>
        <v>42117.207638888889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5"/>
        <v>plays</v>
      </c>
      <c r="S3894" s="9">
        <f t="shared" si="363"/>
        <v>41898.652280092596</v>
      </c>
      <c r="T3894" s="9">
        <f t="shared" si="364"/>
        <v>41906.291666666664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5"/>
        <v>plays</v>
      </c>
      <c r="S3895" s="9">
        <f t="shared" si="363"/>
        <v>41810.657870370371</v>
      </c>
      <c r="T3895" s="9">
        <f t="shared" si="364"/>
        <v>41852.25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5"/>
        <v>plays</v>
      </c>
      <c r="S3896" s="9">
        <f t="shared" si="363"/>
        <v>42710.958472222221</v>
      </c>
      <c r="T3896" s="9">
        <f t="shared" si="364"/>
        <v>42741.207638888889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5"/>
        <v>plays</v>
      </c>
      <c r="S3897" s="9">
        <f t="shared" si="363"/>
        <v>42063.250208333338</v>
      </c>
      <c r="T3897" s="9">
        <f t="shared" si="364"/>
        <v>42094.250208333338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5"/>
        <v>plays</v>
      </c>
      <c r="S3898" s="9">
        <f t="shared" si="363"/>
        <v>41824.191875000004</v>
      </c>
      <c r="T3898" s="9">
        <f t="shared" si="364"/>
        <v>41838.191875000004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5"/>
        <v>plays</v>
      </c>
      <c r="S3899" s="9">
        <f t="shared" si="363"/>
        <v>42013.87364583333</v>
      </c>
      <c r="T3899" s="9">
        <f t="shared" si="364"/>
        <v>42043.87364583333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5"/>
        <v>plays</v>
      </c>
      <c r="S3900" s="9">
        <f t="shared" si="363"/>
        <v>42224.482291666667</v>
      </c>
      <c r="T3900" s="9">
        <f t="shared" si="364"/>
        <v>42264.666666666672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5"/>
        <v>plays</v>
      </c>
      <c r="S3901" s="9">
        <f t="shared" si="363"/>
        <v>41874.775011574071</v>
      </c>
      <c r="T3901" s="9">
        <f t="shared" si="364"/>
        <v>41894.775011574071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5"/>
        <v>plays</v>
      </c>
      <c r="S3902" s="9">
        <f t="shared" si="363"/>
        <v>42167.092488425929</v>
      </c>
      <c r="T3902" s="9">
        <f t="shared" si="364"/>
        <v>42197.092488425929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5"/>
        <v>plays</v>
      </c>
      <c r="S3903" s="9">
        <f t="shared" si="363"/>
        <v>42348.826377314821</v>
      </c>
      <c r="T3903" s="9">
        <f t="shared" si="364"/>
        <v>42388.826377314821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5"/>
        <v>plays</v>
      </c>
      <c r="S3904" s="9">
        <f t="shared" si="363"/>
        <v>42694.468078703707</v>
      </c>
      <c r="T3904" s="9">
        <f t="shared" si="364"/>
        <v>42719.509745370371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5"/>
        <v>plays</v>
      </c>
      <c r="S3905" s="9">
        <f t="shared" si="363"/>
        <v>42217.01116898148</v>
      </c>
      <c r="T3905" s="9">
        <f t="shared" si="364"/>
        <v>42261.818055555559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5"/>
        <v>plays</v>
      </c>
      <c r="S3906" s="9">
        <f t="shared" si="363"/>
        <v>42126.229166666672</v>
      </c>
      <c r="T3906" s="9">
        <f t="shared" si="364"/>
        <v>42140.211111111115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</f>
        <v>0.11533333333333333</v>
      </c>
      <c r="P3907">
        <f t="shared" ref="P3907:P3970" si="367">E3907/L3907</f>
        <v>24.714285714285715</v>
      </c>
      <c r="Q3907" t="str">
        <f t="shared" ref="Q3907:Q3970" si="368">LEFT(N:N,(FIND("/",N3907))-1)</f>
        <v>theater</v>
      </c>
      <c r="R3907" t="str">
        <f t="shared" si="365"/>
        <v>plays</v>
      </c>
      <c r="S3907" s="9">
        <f t="shared" ref="S3907:S3970" si="369">(((J3907/60)/60)/24)+DATE(1970,2,1)</f>
        <v>42155.623877314814</v>
      </c>
      <c r="T3907" s="9">
        <f t="shared" ref="T3907:T3970" si="370">(((I3907/60)/60)/24)+DATE(1970,2,1)</f>
        <v>42197.958333333328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5"/>
        <v>plays</v>
      </c>
      <c r="S3908" s="9">
        <f t="shared" si="369"/>
        <v>42174.917743055557</v>
      </c>
      <c r="T3908" s="9">
        <f t="shared" si="370"/>
        <v>42212.559027777781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ref="R3909:R3972" si="371">RIGHT(N:N,(FIND("/",N3909))-3)</f>
        <v>plays</v>
      </c>
      <c r="S3909" s="9">
        <f t="shared" si="369"/>
        <v>41937.819513888891</v>
      </c>
      <c r="T3909" s="9">
        <f t="shared" si="370"/>
        <v>41969.838888888888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71"/>
        <v>plays</v>
      </c>
      <c r="S3910" s="9">
        <f t="shared" si="369"/>
        <v>41865.135370370372</v>
      </c>
      <c r="T3910" s="9">
        <f t="shared" si="370"/>
        <v>41880.135370370372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71"/>
        <v>plays</v>
      </c>
      <c r="S3911" s="9">
        <f t="shared" si="369"/>
        <v>41894.359282407408</v>
      </c>
      <c r="T3911" s="9">
        <f t="shared" si="370"/>
        <v>41924.359282407408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71"/>
        <v>plays</v>
      </c>
      <c r="S3912" s="9">
        <f t="shared" si="369"/>
        <v>42255.756909722222</v>
      </c>
      <c r="T3912" s="9">
        <f t="shared" si="370"/>
        <v>42285.756909722222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71"/>
        <v>plays</v>
      </c>
      <c r="S3913" s="9">
        <f t="shared" si="369"/>
        <v>41970.8122337963</v>
      </c>
      <c r="T3913" s="9">
        <f t="shared" si="370"/>
        <v>42000.853900462964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71"/>
        <v>plays</v>
      </c>
      <c r="S3914" s="9">
        <f t="shared" si="369"/>
        <v>42090.270023148143</v>
      </c>
      <c r="T3914" s="9">
        <f t="shared" si="370"/>
        <v>42150.190972222219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71"/>
        <v>plays</v>
      </c>
      <c r="S3915" s="9">
        <f t="shared" si="369"/>
        <v>42339.211215277777</v>
      </c>
      <c r="T3915" s="9">
        <f t="shared" si="370"/>
        <v>42369.252881944441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71"/>
        <v>plays</v>
      </c>
      <c r="S3916" s="9">
        <f t="shared" si="369"/>
        <v>42145.818935185183</v>
      </c>
      <c r="T3916" s="9">
        <f t="shared" si="370"/>
        <v>42165.957638888889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71"/>
        <v>plays</v>
      </c>
      <c r="S3917" s="9">
        <f t="shared" si="369"/>
        <v>42523.98505787037</v>
      </c>
      <c r="T3917" s="9">
        <f t="shared" si="370"/>
        <v>42553.98505787037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71"/>
        <v>plays</v>
      </c>
      <c r="S3918" s="9">
        <f t="shared" si="369"/>
        <v>42525.471666666665</v>
      </c>
      <c r="T3918" s="9">
        <f t="shared" si="370"/>
        <v>42555.471666666665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71"/>
        <v>plays</v>
      </c>
      <c r="S3919" s="9">
        <f t="shared" si="369"/>
        <v>41894.527326388888</v>
      </c>
      <c r="T3919" s="9">
        <f t="shared" si="370"/>
        <v>41924.527326388888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71"/>
        <v>plays</v>
      </c>
      <c r="S3920" s="9">
        <f t="shared" si="369"/>
        <v>41874.664618055554</v>
      </c>
      <c r="T3920" s="9">
        <f t="shared" si="370"/>
        <v>41886.666666666664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71"/>
        <v>plays</v>
      </c>
      <c r="S3921" s="9">
        <f t="shared" si="369"/>
        <v>42389.684872685189</v>
      </c>
      <c r="T3921" s="9">
        <f t="shared" si="370"/>
        <v>42418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71"/>
        <v>plays</v>
      </c>
      <c r="S3922" s="9">
        <f t="shared" si="369"/>
        <v>42688.38726851852</v>
      </c>
      <c r="T3922" s="9">
        <f t="shared" si="370"/>
        <v>42718.428935185191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71"/>
        <v>plays</v>
      </c>
      <c r="S3923" s="9">
        <f t="shared" si="369"/>
        <v>41957.542303240742</v>
      </c>
      <c r="T3923" s="9">
        <f t="shared" si="370"/>
        <v>41969.75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71"/>
        <v>plays</v>
      </c>
      <c r="S3924" s="9">
        <f t="shared" si="369"/>
        <v>42051.768634259264</v>
      </c>
      <c r="T3924" s="9">
        <f t="shared" si="370"/>
        <v>42096.958333333328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71"/>
        <v>plays</v>
      </c>
      <c r="S3925" s="9">
        <f t="shared" si="369"/>
        <v>42106.979988425926</v>
      </c>
      <c r="T3925" s="9">
        <f t="shared" si="370"/>
        <v>42134.979988425926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71"/>
        <v>plays</v>
      </c>
      <c r="S3926" s="9">
        <f t="shared" si="369"/>
        <v>41817.959745370368</v>
      </c>
      <c r="T3926" s="9">
        <f t="shared" si="370"/>
        <v>41847.959745370368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71"/>
        <v>plays</v>
      </c>
      <c r="S3927" s="9">
        <f t="shared" si="369"/>
        <v>41851.870821759258</v>
      </c>
      <c r="T3927" s="9">
        <f t="shared" si="370"/>
        <v>41881.870821759258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71"/>
        <v>plays</v>
      </c>
      <c r="S3928" s="9">
        <f t="shared" si="369"/>
        <v>42001.085046296299</v>
      </c>
      <c r="T3928" s="9">
        <f t="shared" si="370"/>
        <v>42031.085046296299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71"/>
        <v>plays</v>
      </c>
      <c r="S3929" s="9">
        <f t="shared" si="369"/>
        <v>41861.267407407409</v>
      </c>
      <c r="T3929" s="9">
        <f t="shared" si="370"/>
        <v>41891.267407407409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71"/>
        <v>plays</v>
      </c>
      <c r="S3930" s="9">
        <f t="shared" si="369"/>
        <v>42296.683182870373</v>
      </c>
      <c r="T3930" s="9">
        <f t="shared" si="370"/>
        <v>42324.207638888889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71"/>
        <v>plays</v>
      </c>
      <c r="S3931" s="9">
        <f t="shared" si="369"/>
        <v>42632.827141203699</v>
      </c>
      <c r="T3931" s="9">
        <f t="shared" si="370"/>
        <v>42662.827141203699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71"/>
        <v>plays</v>
      </c>
      <c r="S3932" s="9">
        <f t="shared" si="369"/>
        <v>42464.338749999995</v>
      </c>
      <c r="T3932" s="9">
        <f t="shared" si="370"/>
        <v>42492.25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71"/>
        <v>plays</v>
      </c>
      <c r="S3933" s="9">
        <f t="shared" si="369"/>
        <v>42259.151701388888</v>
      </c>
      <c r="T3933" s="9">
        <f t="shared" si="370"/>
        <v>42284.151701388888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71"/>
        <v>plays</v>
      </c>
      <c r="S3934" s="9">
        <f t="shared" si="369"/>
        <v>42446.168564814812</v>
      </c>
      <c r="T3934" s="9">
        <f t="shared" si="370"/>
        <v>42476.126898148148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71"/>
        <v>plays</v>
      </c>
      <c r="S3935" s="9">
        <f t="shared" si="369"/>
        <v>42569.968310185184</v>
      </c>
      <c r="T3935" s="9">
        <f t="shared" si="370"/>
        <v>42599.029861111107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71"/>
        <v>plays</v>
      </c>
      <c r="S3936" s="9">
        <f t="shared" si="369"/>
        <v>42264.671747685185</v>
      </c>
      <c r="T3936" s="9">
        <f t="shared" si="370"/>
        <v>42309.541666666672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71"/>
        <v>plays</v>
      </c>
      <c r="S3937" s="9">
        <f t="shared" si="369"/>
        <v>42252.656782407401</v>
      </c>
      <c r="T3937" s="9">
        <f t="shared" si="370"/>
        <v>42312.656782407401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71"/>
        <v>plays</v>
      </c>
      <c r="S3938" s="9">
        <f t="shared" si="369"/>
        <v>42706.262962962966</v>
      </c>
      <c r="T3938" s="9">
        <f t="shared" si="370"/>
        <v>42736.304629629631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71"/>
        <v>plays</v>
      </c>
      <c r="S3939" s="9">
        <f t="shared" si="369"/>
        <v>42565.631481481483</v>
      </c>
      <c r="T3939" s="9">
        <f t="shared" si="370"/>
        <v>42593.631481481483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71"/>
        <v>plays</v>
      </c>
      <c r="S3940" s="9">
        <f t="shared" si="369"/>
        <v>42182.905717592599</v>
      </c>
      <c r="T3940" s="9">
        <f t="shared" si="370"/>
        <v>42213.905717592599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71"/>
        <v>plays</v>
      </c>
      <c r="S3941" s="9">
        <f t="shared" si="369"/>
        <v>41946.400219907409</v>
      </c>
      <c r="T3941" s="9">
        <f t="shared" si="370"/>
        <v>41950.1875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71"/>
        <v>plays</v>
      </c>
      <c r="S3942" s="9">
        <f t="shared" si="369"/>
        <v>41992.492488425924</v>
      </c>
      <c r="T3942" s="9">
        <f t="shared" si="370"/>
        <v>42037.492488425924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71"/>
        <v>plays</v>
      </c>
      <c r="S3943" s="9">
        <f t="shared" si="369"/>
        <v>41971.587233796294</v>
      </c>
      <c r="T3943" s="9">
        <f t="shared" si="370"/>
        <v>41999.041666666672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71"/>
        <v>plays</v>
      </c>
      <c r="S3944" s="9">
        <f t="shared" si="369"/>
        <v>42142.904097222221</v>
      </c>
      <c r="T3944" s="9">
        <f t="shared" si="370"/>
        <v>42202.904097222221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71"/>
        <v>plays</v>
      </c>
      <c r="S3945" s="9">
        <f t="shared" si="369"/>
        <v>42310.778564814813</v>
      </c>
      <c r="T3945" s="9">
        <f t="shared" si="370"/>
        <v>42341.701388888891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71"/>
        <v>plays</v>
      </c>
      <c r="S3946" s="9">
        <f t="shared" si="369"/>
        <v>42244.662905092591</v>
      </c>
      <c r="T3946" s="9">
        <f t="shared" si="370"/>
        <v>42274.662905092591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71"/>
        <v>plays</v>
      </c>
      <c r="S3947" s="9">
        <f t="shared" si="369"/>
        <v>42140.801712962959</v>
      </c>
      <c r="T3947" s="9">
        <f t="shared" si="370"/>
        <v>42170.801712962959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71"/>
        <v>plays</v>
      </c>
      <c r="S3948" s="9">
        <f t="shared" si="369"/>
        <v>42062.833587962959</v>
      </c>
      <c r="T3948" s="9">
        <f t="shared" si="370"/>
        <v>42094.333333333328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71"/>
        <v>plays</v>
      </c>
      <c r="S3949" s="9">
        <f t="shared" si="369"/>
        <v>42646.142870370371</v>
      </c>
      <c r="T3949" s="9">
        <f t="shared" si="370"/>
        <v>42676.142870370371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71"/>
        <v>plays</v>
      </c>
      <c r="S3950" s="9">
        <f t="shared" si="369"/>
        <v>41860.325497685182</v>
      </c>
      <c r="T3950" s="9">
        <f t="shared" si="370"/>
        <v>41920.325497685182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71"/>
        <v>plays</v>
      </c>
      <c r="S3951" s="9">
        <f t="shared" si="369"/>
        <v>42047.120613425926</v>
      </c>
      <c r="T3951" s="9">
        <f t="shared" si="370"/>
        <v>42077.120613425926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71"/>
        <v>plays</v>
      </c>
      <c r="S3952" s="9">
        <f t="shared" si="369"/>
        <v>42470.702314814815</v>
      </c>
      <c r="T3952" s="9">
        <f t="shared" si="370"/>
        <v>42499.774305555555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71"/>
        <v>plays</v>
      </c>
      <c r="S3953" s="9">
        <f t="shared" si="369"/>
        <v>42464.825717592597</v>
      </c>
      <c r="T3953" s="9">
        <f t="shared" si="370"/>
        <v>42524.784050925926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71"/>
        <v>plays</v>
      </c>
      <c r="S3954" s="9">
        <f t="shared" si="369"/>
        <v>42274.790393518517</v>
      </c>
      <c r="T3954" s="9">
        <f t="shared" si="370"/>
        <v>42334.790393518517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71"/>
        <v>plays</v>
      </c>
      <c r="S3955" s="9">
        <f t="shared" si="369"/>
        <v>42581.048449074078</v>
      </c>
      <c r="T3955" s="9">
        <f t="shared" si="370"/>
        <v>42611.978472222225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71"/>
        <v>plays</v>
      </c>
      <c r="S3956" s="9">
        <f t="shared" si="369"/>
        <v>41805.651203703703</v>
      </c>
      <c r="T3956" s="9">
        <f t="shared" si="370"/>
        <v>41865.651203703703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71"/>
        <v>plays</v>
      </c>
      <c r="S3957" s="9">
        <f t="shared" si="369"/>
        <v>42337.848854166667</v>
      </c>
      <c r="T3957" s="9">
        <f t="shared" si="370"/>
        <v>42367.890520833331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71"/>
        <v>plays</v>
      </c>
      <c r="S3958" s="9">
        <f t="shared" si="369"/>
        <v>42488.932025462964</v>
      </c>
      <c r="T3958" s="9">
        <f t="shared" si="370"/>
        <v>42516.013888888891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71"/>
        <v>plays</v>
      </c>
      <c r="S3959" s="9">
        <f t="shared" si="369"/>
        <v>42544.976319444439</v>
      </c>
      <c r="T3959" s="9">
        <f t="shared" si="370"/>
        <v>42590.976319444439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71"/>
        <v>plays</v>
      </c>
      <c r="S3960" s="9">
        <f t="shared" si="369"/>
        <v>41847.950370370374</v>
      </c>
      <c r="T3960" s="9">
        <f t="shared" si="370"/>
        <v>41884.583333333336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71"/>
        <v>plays</v>
      </c>
      <c r="S3961" s="9">
        <f t="shared" si="369"/>
        <v>41911.788842592592</v>
      </c>
      <c r="T3961" s="9">
        <f t="shared" si="370"/>
        <v>41941.788842592592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71"/>
        <v>plays</v>
      </c>
      <c r="S3962" s="9">
        <f t="shared" si="369"/>
        <v>42373.845555555556</v>
      </c>
      <c r="T3962" s="9">
        <f t="shared" si="370"/>
        <v>42403.845555555556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71"/>
        <v>plays</v>
      </c>
      <c r="S3963" s="9">
        <f t="shared" si="369"/>
        <v>41776.891319444447</v>
      </c>
      <c r="T3963" s="9">
        <f t="shared" si="370"/>
        <v>41798.891319444447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71"/>
        <v>plays</v>
      </c>
      <c r="S3964" s="9">
        <f t="shared" si="369"/>
        <v>42342.621458333335</v>
      </c>
      <c r="T3964" s="9">
        <f t="shared" si="370"/>
        <v>42367.621458333335</v>
      </c>
    </row>
    <row r="3965" spans="1:20" ht="57.6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71"/>
        <v>plays</v>
      </c>
      <c r="S3965" s="9">
        <f t="shared" si="369"/>
        <v>42327.154131944444</v>
      </c>
      <c r="T3965" s="9">
        <f t="shared" si="370"/>
        <v>42357.195798611108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71"/>
        <v>plays</v>
      </c>
      <c r="S3966" s="9">
        <f t="shared" si="369"/>
        <v>42084.722060185188</v>
      </c>
      <c r="T3966" s="9">
        <f t="shared" si="370"/>
        <v>42144.680393518516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71"/>
        <v>plays</v>
      </c>
      <c r="S3967" s="9">
        <f t="shared" si="369"/>
        <v>42445.235879629632</v>
      </c>
      <c r="T3967" s="9">
        <f t="shared" si="370"/>
        <v>42505.194212962961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71"/>
        <v>plays</v>
      </c>
      <c r="S3968" s="9">
        <f t="shared" si="369"/>
        <v>41832.711550925924</v>
      </c>
      <c r="T3968" s="9">
        <f t="shared" si="370"/>
        <v>41875.124305555553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71"/>
        <v>plays</v>
      </c>
      <c r="S3969" s="9">
        <f t="shared" si="369"/>
        <v>42801.290590277778</v>
      </c>
      <c r="T3969" s="9">
        <f t="shared" si="370"/>
        <v>42831.290590277778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71"/>
        <v>plays</v>
      </c>
      <c r="S3970" s="9">
        <f t="shared" si="369"/>
        <v>42483.815659722226</v>
      </c>
      <c r="T3970" s="9">
        <f t="shared" si="370"/>
        <v>42543.815659722226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</f>
        <v>7.4690265486725665E-2</v>
      </c>
      <c r="P3971">
        <f t="shared" ref="P3971:P4034" si="373">E3971/L3971</f>
        <v>35.166666666666664</v>
      </c>
      <c r="Q3971" t="str">
        <f t="shared" ref="Q3971:Q4034" si="374">LEFT(N:N,(FIND("/",N3971))-1)</f>
        <v>theater</v>
      </c>
      <c r="R3971" t="str">
        <f t="shared" si="371"/>
        <v>plays</v>
      </c>
      <c r="S3971" s="9">
        <f t="shared" ref="S3971:S4034" si="375">(((J3971/60)/60)/24)+DATE(1970,2,1)</f>
        <v>42632.854699074072</v>
      </c>
      <c r="T3971" s="9">
        <f t="shared" ref="T3971:T4034" si="376">(((I3971/60)/60)/24)+DATE(1970,2,1)</f>
        <v>42642.163194444445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1"/>
        <v>plays</v>
      </c>
      <c r="S3972" s="9">
        <f t="shared" si="375"/>
        <v>42478.863553240735</v>
      </c>
      <c r="T3972" s="9">
        <f t="shared" si="376"/>
        <v>42508.863553240735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ref="R3973:R4036" si="377">RIGHT(N:N,(FIND("/",N3973))-3)</f>
        <v>plays</v>
      </c>
      <c r="S3973" s="9">
        <f t="shared" si="375"/>
        <v>41842.536180555559</v>
      </c>
      <c r="T3973" s="9">
        <f t="shared" si="376"/>
        <v>41872.536180555559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7"/>
        <v>plays</v>
      </c>
      <c r="S3974" s="9">
        <f t="shared" si="375"/>
        <v>42012.067523148144</v>
      </c>
      <c r="T3974" s="9">
        <f t="shared" si="376"/>
        <v>42072.067523148144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7"/>
        <v>plays</v>
      </c>
      <c r="S3975" s="9">
        <f t="shared" si="375"/>
        <v>42500.68414351852</v>
      </c>
      <c r="T3975" s="9">
        <f t="shared" si="376"/>
        <v>42530.166666666672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7"/>
        <v>plays</v>
      </c>
      <c r="S3976" s="9">
        <f t="shared" si="375"/>
        <v>42524.546851851846</v>
      </c>
      <c r="T3976" s="9">
        <f t="shared" si="376"/>
        <v>42554.546851851846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7"/>
        <v>plays</v>
      </c>
      <c r="S3977" s="9">
        <f t="shared" si="375"/>
        <v>42565.866875</v>
      </c>
      <c r="T3977" s="9">
        <f t="shared" si="376"/>
        <v>42595.866875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7"/>
        <v>plays</v>
      </c>
      <c r="S3978" s="9">
        <f t="shared" si="375"/>
        <v>41861.858344907407</v>
      </c>
      <c r="T3978" s="9">
        <f t="shared" si="376"/>
        <v>41883.291666666664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7"/>
        <v>plays</v>
      </c>
      <c r="S3979" s="9">
        <f t="shared" si="375"/>
        <v>42574.788564814815</v>
      </c>
      <c r="T3979" s="9">
        <f t="shared" si="376"/>
        <v>42604.788564814815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7"/>
        <v>plays</v>
      </c>
      <c r="S3980" s="9">
        <f t="shared" si="375"/>
        <v>42006.642974537041</v>
      </c>
      <c r="T3980" s="9">
        <f t="shared" si="376"/>
        <v>42066.642974537041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7"/>
        <v>plays</v>
      </c>
      <c r="S3981" s="9">
        <f t="shared" si="375"/>
        <v>42100.903437500005</v>
      </c>
      <c r="T3981" s="9">
        <f t="shared" si="376"/>
        <v>42123.833333333328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7"/>
        <v>plays</v>
      </c>
      <c r="S3982" s="9">
        <f t="shared" si="375"/>
        <v>41826.598923611113</v>
      </c>
      <c r="T3982" s="9">
        <f t="shared" si="376"/>
        <v>41856.598923611113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7"/>
        <v>plays</v>
      </c>
      <c r="S3983" s="9">
        <f t="shared" si="375"/>
        <v>42539.179965277777</v>
      </c>
      <c r="T3983" s="9">
        <f t="shared" si="376"/>
        <v>42599.179965277777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7"/>
        <v>plays</v>
      </c>
      <c r="S3984" s="9">
        <f t="shared" si="375"/>
        <v>42163.809953703705</v>
      </c>
      <c r="T3984" s="9">
        <f t="shared" si="376"/>
        <v>42223.809953703705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7"/>
        <v>plays</v>
      </c>
      <c r="S3985" s="9">
        <f t="shared" si="375"/>
        <v>41778.86986111111</v>
      </c>
      <c r="T3985" s="9">
        <f t="shared" si="376"/>
        <v>41810.290972222225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7"/>
        <v>plays</v>
      </c>
      <c r="S3986" s="9">
        <f t="shared" si="375"/>
        <v>41951.963472222218</v>
      </c>
      <c r="T3986" s="9">
        <f t="shared" si="376"/>
        <v>41982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7"/>
        <v>plays</v>
      </c>
      <c r="S3987" s="9">
        <f t="shared" si="375"/>
        <v>42430.707407407404</v>
      </c>
      <c r="T3987" s="9">
        <f t="shared" si="376"/>
        <v>42451.878472222219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7"/>
        <v>plays</v>
      </c>
      <c r="S3988" s="9">
        <f t="shared" si="375"/>
        <v>42498.548541666663</v>
      </c>
      <c r="T3988" s="9">
        <f t="shared" si="376"/>
        <v>42527.544444444444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7"/>
        <v>plays</v>
      </c>
      <c r="S3989" s="9">
        <f t="shared" si="375"/>
        <v>41796.92465277778</v>
      </c>
      <c r="T3989" s="9">
        <f t="shared" si="376"/>
        <v>41806.92465277778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7"/>
        <v>plays</v>
      </c>
      <c r="S3990" s="9">
        <f t="shared" si="375"/>
        <v>42261.08116898148</v>
      </c>
      <c r="T3990" s="9">
        <f t="shared" si="376"/>
        <v>42276.08116898148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7"/>
        <v>plays</v>
      </c>
      <c r="S3991" s="9">
        <f t="shared" si="375"/>
        <v>42317.749780092592</v>
      </c>
      <c r="T3991" s="9">
        <f t="shared" si="376"/>
        <v>42347.791446759264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7"/>
        <v>plays</v>
      </c>
      <c r="S3992" s="9">
        <f t="shared" si="375"/>
        <v>42432.672372685185</v>
      </c>
      <c r="T3992" s="9">
        <f t="shared" si="376"/>
        <v>42462.672372685185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7"/>
        <v>plays</v>
      </c>
      <c r="S3993" s="9">
        <f t="shared" si="375"/>
        <v>42156.644467592589</v>
      </c>
      <c r="T3993" s="9">
        <f t="shared" si="376"/>
        <v>42186.644467592589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7"/>
        <v>plays</v>
      </c>
      <c r="S3994" s="9">
        <f t="shared" si="375"/>
        <v>42320.94049768518</v>
      </c>
      <c r="T3994" s="9">
        <f t="shared" si="376"/>
        <v>42380.982164351852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7"/>
        <v>plays</v>
      </c>
      <c r="S3995" s="9">
        <f t="shared" si="375"/>
        <v>42138.864722222221</v>
      </c>
      <c r="T3995" s="9">
        <f t="shared" si="376"/>
        <v>42168.864722222221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7"/>
        <v>plays</v>
      </c>
      <c r="S3996" s="9">
        <f t="shared" si="375"/>
        <v>41840.389930555553</v>
      </c>
      <c r="T3996" s="9">
        <f t="shared" si="376"/>
        <v>41870.389930555553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7"/>
        <v>plays</v>
      </c>
      <c r="S3997" s="9">
        <f t="shared" si="375"/>
        <v>42050.683761574073</v>
      </c>
      <c r="T3997" s="9">
        <f t="shared" si="376"/>
        <v>42080.477083333331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7"/>
        <v>plays</v>
      </c>
      <c r="S3998" s="9">
        <f t="shared" si="375"/>
        <v>41981.26694444444</v>
      </c>
      <c r="T3998" s="9">
        <f t="shared" si="376"/>
        <v>41994.669444444444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7"/>
        <v>plays</v>
      </c>
      <c r="S3999" s="9">
        <f t="shared" si="375"/>
        <v>42100.391446759255</v>
      </c>
      <c r="T3999" s="9">
        <f t="shared" si="376"/>
        <v>42130.349780092598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7"/>
        <v>plays</v>
      </c>
      <c r="S4000" s="9">
        <f t="shared" si="375"/>
        <v>42092.963263888887</v>
      </c>
      <c r="T4000" s="9">
        <f t="shared" si="376"/>
        <v>42122.921597222223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7"/>
        <v>plays</v>
      </c>
      <c r="S4001" s="9">
        <f t="shared" si="375"/>
        <v>41873.828680555554</v>
      </c>
      <c r="T4001" s="9">
        <f t="shared" si="376"/>
        <v>41913.827650462961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7"/>
        <v>plays</v>
      </c>
      <c r="S4002" s="9">
        <f t="shared" si="375"/>
        <v>42468.64534722222</v>
      </c>
      <c r="T4002" s="9">
        <f t="shared" si="376"/>
        <v>42528.603680555556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7"/>
        <v>plays</v>
      </c>
      <c r="S4003" s="9">
        <f t="shared" si="375"/>
        <v>42806.964212962965</v>
      </c>
      <c r="T4003" s="9">
        <f t="shared" si="376"/>
        <v>42826.791666666672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7"/>
        <v>plays</v>
      </c>
      <c r="S4004" s="9">
        <f t="shared" si="375"/>
        <v>41910.043530092589</v>
      </c>
      <c r="T4004" s="9">
        <f t="shared" si="376"/>
        <v>41940.043530092589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7"/>
        <v>plays</v>
      </c>
      <c r="S4005" s="9">
        <f t="shared" si="375"/>
        <v>42051.587349537032</v>
      </c>
      <c r="T4005" s="9">
        <f t="shared" si="376"/>
        <v>42081.587349537032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7"/>
        <v>plays</v>
      </c>
      <c r="S4006" s="9">
        <f t="shared" si="375"/>
        <v>41921.16269675926</v>
      </c>
      <c r="T4006" s="9">
        <f t="shared" si="376"/>
        <v>41951.16269675926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7"/>
        <v>plays</v>
      </c>
      <c r="S4007" s="9">
        <f t="shared" si="375"/>
        <v>41903.807696759257</v>
      </c>
      <c r="T4007" s="9">
        <f t="shared" si="376"/>
        <v>41963.807696759257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7"/>
        <v>plays</v>
      </c>
      <c r="S4008" s="9">
        <f t="shared" si="375"/>
        <v>42422.772997685184</v>
      </c>
      <c r="T4008" s="9">
        <f t="shared" si="376"/>
        <v>42447.772997685184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7"/>
        <v>plays</v>
      </c>
      <c r="S4009" s="9">
        <f t="shared" si="375"/>
        <v>41879.772928240738</v>
      </c>
      <c r="T4009" s="9">
        <f t="shared" si="376"/>
        <v>41908.686111111114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7"/>
        <v>plays</v>
      </c>
      <c r="S4010" s="9">
        <f t="shared" si="375"/>
        <v>42208.964201388888</v>
      </c>
      <c r="T4010" s="9">
        <f t="shared" si="376"/>
        <v>42238.964201388888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7"/>
        <v>plays</v>
      </c>
      <c r="S4011" s="9">
        <f t="shared" si="375"/>
        <v>41882.700925925928</v>
      </c>
      <c r="T4011" s="9">
        <f t="shared" si="376"/>
        <v>41922.700925925928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7"/>
        <v>plays</v>
      </c>
      <c r="S4012" s="9">
        <f t="shared" si="375"/>
        <v>41952.770439814813</v>
      </c>
      <c r="T4012" s="9">
        <f t="shared" si="376"/>
        <v>41969.770439814813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7"/>
        <v>plays</v>
      </c>
      <c r="S4013" s="9">
        <f t="shared" si="375"/>
        <v>42033.54488425926</v>
      </c>
      <c r="T4013" s="9">
        <f t="shared" si="376"/>
        <v>42063.54488425926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7"/>
        <v>plays</v>
      </c>
      <c r="S4014" s="9">
        <f t="shared" si="375"/>
        <v>42127.544548611113</v>
      </c>
      <c r="T4014" s="9">
        <f t="shared" si="376"/>
        <v>42157.544548611113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7"/>
        <v>plays</v>
      </c>
      <c r="S4015" s="9">
        <f t="shared" si="375"/>
        <v>42052.301192129627</v>
      </c>
      <c r="T4015" s="9">
        <f t="shared" si="376"/>
        <v>42082.301192129627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7"/>
        <v>plays</v>
      </c>
      <c r="S4016" s="9">
        <f t="shared" si="375"/>
        <v>42450.246168981481</v>
      </c>
      <c r="T4016" s="9">
        <f t="shared" si="376"/>
        <v>42465.246168981481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7"/>
        <v>plays</v>
      </c>
      <c r="S4017" s="9">
        <f t="shared" si="375"/>
        <v>42205.780821759254</v>
      </c>
      <c r="T4017" s="9">
        <f t="shared" si="376"/>
        <v>42235.780821759254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7"/>
        <v>plays</v>
      </c>
      <c r="S4018" s="9">
        <f t="shared" si="375"/>
        <v>41900.872685185182</v>
      </c>
      <c r="T4018" s="9">
        <f t="shared" si="376"/>
        <v>41930.872685185182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7"/>
        <v>plays</v>
      </c>
      <c r="S4019" s="9">
        <f t="shared" si="375"/>
        <v>41887.672152777777</v>
      </c>
      <c r="T4019" s="9">
        <f t="shared" si="376"/>
        <v>41917.672152777777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7"/>
        <v>plays</v>
      </c>
      <c r="S4020" s="9">
        <f t="shared" si="375"/>
        <v>42651.91097222222</v>
      </c>
      <c r="T4020" s="9">
        <f t="shared" si="376"/>
        <v>42681.91097222222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7"/>
        <v>plays</v>
      </c>
      <c r="S4021" s="9">
        <f t="shared" si="375"/>
        <v>42448.675879629634</v>
      </c>
      <c r="T4021" s="9">
        <f t="shared" si="376"/>
        <v>42506.686111111107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7"/>
        <v>plays</v>
      </c>
      <c r="S4022" s="9">
        <f t="shared" si="375"/>
        <v>42088.190960648149</v>
      </c>
      <c r="T4022" s="9">
        <f t="shared" si="376"/>
        <v>42118.149293981478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7"/>
        <v>plays</v>
      </c>
      <c r="S4023" s="9">
        <f t="shared" si="375"/>
        <v>41909.911550925928</v>
      </c>
      <c r="T4023" s="9">
        <f t="shared" si="376"/>
        <v>41969.911550925928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7"/>
        <v>plays</v>
      </c>
      <c r="S4024" s="9">
        <f t="shared" si="375"/>
        <v>42021.584108796291</v>
      </c>
      <c r="T4024" s="9">
        <f t="shared" si="376"/>
        <v>42067.120833333334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7"/>
        <v>plays</v>
      </c>
      <c r="S4025" s="9">
        <f t="shared" si="375"/>
        <v>42439.999571759254</v>
      </c>
      <c r="T4025" s="9">
        <f t="shared" si="376"/>
        <v>42484.957905092597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7"/>
        <v>plays</v>
      </c>
      <c r="S4026" s="9">
        <f t="shared" si="375"/>
        <v>42248.670104166667</v>
      </c>
      <c r="T4026" s="9">
        <f t="shared" si="376"/>
        <v>42278.670104166667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7"/>
        <v>plays</v>
      </c>
      <c r="S4027" s="9">
        <f t="shared" si="375"/>
        <v>42182.237685185188</v>
      </c>
      <c r="T4027" s="9">
        <f t="shared" si="376"/>
        <v>42242.237685185188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7"/>
        <v>plays</v>
      </c>
      <c r="S4028" s="9">
        <f t="shared" si="375"/>
        <v>42313.655543981484</v>
      </c>
      <c r="T4028" s="9">
        <f t="shared" si="376"/>
        <v>42373.697210648148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7"/>
        <v>plays</v>
      </c>
      <c r="S4029" s="9">
        <f t="shared" si="375"/>
        <v>42799.97084490741</v>
      </c>
      <c r="T4029" s="9">
        <f t="shared" si="376"/>
        <v>42820.041666666672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7"/>
        <v>plays</v>
      </c>
      <c r="S4030" s="9">
        <f t="shared" si="375"/>
        <v>41796.938657407409</v>
      </c>
      <c r="T4030" s="9">
        <f t="shared" si="376"/>
        <v>41826.938657407409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7"/>
        <v>plays</v>
      </c>
      <c r="S4031" s="9">
        <f t="shared" si="375"/>
        <v>42353.025115740747</v>
      </c>
      <c r="T4031" s="9">
        <f t="shared" si="376"/>
        <v>42383.025115740747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7"/>
        <v>plays</v>
      </c>
      <c r="S4032" s="9">
        <f t="shared" si="375"/>
        <v>42405.655081018514</v>
      </c>
      <c r="T4032" s="9">
        <f t="shared" si="376"/>
        <v>42434.784027777772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7"/>
        <v>plays</v>
      </c>
      <c r="S4033" s="9">
        <f t="shared" si="375"/>
        <v>41972.585231481484</v>
      </c>
      <c r="T4033" s="9">
        <f t="shared" si="376"/>
        <v>42022.626898148148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7"/>
        <v>plays</v>
      </c>
      <c r="S4034" s="9">
        <f t="shared" si="375"/>
        <v>42324.809212962966</v>
      </c>
      <c r="T4034" s="9">
        <f t="shared" si="376"/>
        <v>42384.85087962963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</f>
        <v>0.25698702928870293</v>
      </c>
      <c r="P4035">
        <f t="shared" ref="P4035:P4098" si="379">E4035/L4035</f>
        <v>65.340319148936175</v>
      </c>
      <c r="Q4035" t="str">
        <f t="shared" ref="Q4035:Q4098" si="380">LEFT(N:N,(FIND("/",N4035))-1)</f>
        <v>theater</v>
      </c>
      <c r="R4035" t="str">
        <f t="shared" si="377"/>
        <v>plays</v>
      </c>
      <c r="S4035" s="9">
        <f t="shared" ref="S4035:S4098" si="381">(((J4035/60)/60)/24)+DATE(1970,2,1)</f>
        <v>42645.268796296295</v>
      </c>
      <c r="T4035" s="9">
        <f t="shared" ref="T4035:T4098" si="382">(((I4035/60)/60)/24)+DATE(1970,2,1)</f>
        <v>42676.375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77"/>
        <v>plays</v>
      </c>
      <c r="S4036" s="9">
        <f t="shared" si="381"/>
        <v>42098.947337962964</v>
      </c>
      <c r="T4036" s="9">
        <f t="shared" si="382"/>
        <v>42128.905671296292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ref="R4037:R4100" si="383">RIGHT(N:N,(FIND("/",N4037))-3)</f>
        <v>plays</v>
      </c>
      <c r="S4037" s="9">
        <f t="shared" si="381"/>
        <v>41934.882951388885</v>
      </c>
      <c r="T4037" s="9">
        <f t="shared" si="382"/>
        <v>41964.882951388885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3"/>
        <v>plays</v>
      </c>
      <c r="S4038" s="9">
        <f t="shared" si="381"/>
        <v>41835.937083333331</v>
      </c>
      <c r="T4038" s="9">
        <f t="shared" si="382"/>
        <v>41852.9375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3"/>
        <v>plays</v>
      </c>
      <c r="S4039" s="9">
        <f t="shared" si="381"/>
        <v>42528.070775462969</v>
      </c>
      <c r="T4039" s="9">
        <f t="shared" si="382"/>
        <v>42545.600694444445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3"/>
        <v>plays</v>
      </c>
      <c r="S4040" s="9">
        <f t="shared" si="381"/>
        <v>41900.798726851855</v>
      </c>
      <c r="T4040" s="9">
        <f t="shared" si="382"/>
        <v>41960.798726851855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3"/>
        <v>plays</v>
      </c>
      <c r="S4041" s="9">
        <f t="shared" si="381"/>
        <v>42336.670914351853</v>
      </c>
      <c r="T4041" s="9">
        <f t="shared" si="382"/>
        <v>42370.249305555553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3"/>
        <v>plays</v>
      </c>
      <c r="S4042" s="9">
        <f t="shared" si="381"/>
        <v>42175.231527777782</v>
      </c>
      <c r="T4042" s="9">
        <f t="shared" si="382"/>
        <v>42234.125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3"/>
        <v>plays</v>
      </c>
      <c r="S4043" s="9">
        <f t="shared" si="381"/>
        <v>42590.474004629628</v>
      </c>
      <c r="T4043" s="9">
        <f t="shared" si="382"/>
        <v>42650.474004629628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3"/>
        <v>plays</v>
      </c>
      <c r="S4044" s="9">
        <f t="shared" si="381"/>
        <v>42026.084074074075</v>
      </c>
      <c r="T4044" s="9">
        <f t="shared" si="382"/>
        <v>42055.802777777775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3"/>
        <v>plays</v>
      </c>
      <c r="S4045" s="9">
        <f t="shared" si="381"/>
        <v>41979.957465277781</v>
      </c>
      <c r="T4045" s="9">
        <f t="shared" si="382"/>
        <v>41994.957465277781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3"/>
        <v>plays</v>
      </c>
      <c r="S4046" s="9">
        <f t="shared" si="381"/>
        <v>42105.219699074078</v>
      </c>
      <c r="T4046" s="9">
        <f t="shared" si="382"/>
        <v>42135.208333333328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3"/>
        <v>plays</v>
      </c>
      <c r="S4047" s="9">
        <f t="shared" si="381"/>
        <v>41873.201261574075</v>
      </c>
      <c r="T4047" s="9">
        <f t="shared" si="382"/>
        <v>41903.201261574075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3"/>
        <v>plays</v>
      </c>
      <c r="S4048" s="9">
        <f t="shared" si="381"/>
        <v>41935.650578703702</v>
      </c>
      <c r="T4048" s="9">
        <f t="shared" si="382"/>
        <v>41965.650578703702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3"/>
        <v>plays</v>
      </c>
      <c r="S4049" s="9">
        <f t="shared" si="381"/>
        <v>42022.022488425922</v>
      </c>
      <c r="T4049" s="9">
        <f t="shared" si="382"/>
        <v>42046.041666666672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3"/>
        <v>plays</v>
      </c>
      <c r="S4050" s="9">
        <f t="shared" si="381"/>
        <v>42467.509108796294</v>
      </c>
      <c r="T4050" s="9">
        <f t="shared" si="382"/>
        <v>42502.467442129629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3"/>
        <v>plays</v>
      </c>
      <c r="S4051" s="9">
        <f t="shared" si="381"/>
        <v>42200.958506944444</v>
      </c>
      <c r="T4051" s="9">
        <f t="shared" si="382"/>
        <v>42230.958506944444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3"/>
        <v>plays</v>
      </c>
      <c r="S4052" s="9">
        <f t="shared" si="381"/>
        <v>41936.636469907404</v>
      </c>
      <c r="T4052" s="9">
        <f t="shared" si="382"/>
        <v>41966.636469907404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3"/>
        <v>plays</v>
      </c>
      <c r="S4053" s="9">
        <f t="shared" si="381"/>
        <v>41792.810150462967</v>
      </c>
      <c r="T4053" s="9">
        <f t="shared" si="382"/>
        <v>41799.286805555559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3"/>
        <v>plays</v>
      </c>
      <c r="S4054" s="9">
        <f t="shared" si="381"/>
        <v>41896.878657407404</v>
      </c>
      <c r="T4054" s="9">
        <f t="shared" si="382"/>
        <v>41956.878657407404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3"/>
        <v>plays</v>
      </c>
      <c r="S4055" s="9">
        <f t="shared" si="381"/>
        <v>41959.690138888887</v>
      </c>
      <c r="T4055" s="9">
        <f t="shared" si="382"/>
        <v>41989.833333333328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3"/>
        <v>plays</v>
      </c>
      <c r="S4056" s="9">
        <f t="shared" si="381"/>
        <v>42644.841261574074</v>
      </c>
      <c r="T4056" s="9">
        <f t="shared" si="382"/>
        <v>42675.166666666672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3"/>
        <v>plays</v>
      </c>
      <c r="S4057" s="9">
        <f t="shared" si="381"/>
        <v>41810.648506944446</v>
      </c>
      <c r="T4057" s="9">
        <f t="shared" si="382"/>
        <v>41840.648506944446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3"/>
        <v>plays</v>
      </c>
      <c r="S4058" s="9">
        <f t="shared" si="381"/>
        <v>42565.933321759265</v>
      </c>
      <c r="T4058" s="9">
        <f t="shared" si="382"/>
        <v>42585.832638888889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3"/>
        <v>plays</v>
      </c>
      <c r="S4059" s="9">
        <f t="shared" si="381"/>
        <v>42341.968518518523</v>
      </c>
      <c r="T4059" s="9">
        <f t="shared" si="382"/>
        <v>42364.958333333328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3"/>
        <v>plays</v>
      </c>
      <c r="S4060" s="9">
        <f t="shared" si="381"/>
        <v>42477.060694444444</v>
      </c>
      <c r="T4060" s="9">
        <f t="shared" si="382"/>
        <v>42492.165972222225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3"/>
        <v>plays</v>
      </c>
      <c r="S4061" s="9">
        <f t="shared" si="381"/>
        <v>41897.640648148146</v>
      </c>
      <c r="T4061" s="9">
        <f t="shared" si="382"/>
        <v>41929.125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3"/>
        <v>plays</v>
      </c>
      <c r="S4062" s="9">
        <f t="shared" si="381"/>
        <v>41810.695092592592</v>
      </c>
      <c r="T4062" s="9">
        <f t="shared" si="382"/>
        <v>41844.666666666664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3"/>
        <v>plays</v>
      </c>
      <c r="S4063" s="9">
        <f t="shared" si="381"/>
        <v>42452.141469907408</v>
      </c>
      <c r="T4063" s="9">
        <f t="shared" si="382"/>
        <v>42512.099803240737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3"/>
        <v>plays</v>
      </c>
      <c r="S4064" s="9">
        <f t="shared" si="381"/>
        <v>42554.739212962959</v>
      </c>
      <c r="T4064" s="9">
        <f t="shared" si="382"/>
        <v>42584.739212962959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3"/>
        <v>plays</v>
      </c>
      <c r="S4065" s="9">
        <f t="shared" si="381"/>
        <v>41818.681527777779</v>
      </c>
      <c r="T4065" s="9">
        <f t="shared" si="382"/>
        <v>41848.681527777779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3"/>
        <v>plays</v>
      </c>
      <c r="S4066" s="9">
        <f t="shared" si="381"/>
        <v>42124.588263888887</v>
      </c>
      <c r="T4066" s="9">
        <f t="shared" si="382"/>
        <v>42154.588263888887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3"/>
        <v>plays</v>
      </c>
      <c r="S4067" s="9">
        <f t="shared" si="381"/>
        <v>41864.951516203706</v>
      </c>
      <c r="T4067" s="9">
        <f t="shared" si="382"/>
        <v>41894.951516203706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3"/>
        <v>plays</v>
      </c>
      <c r="S4068" s="9">
        <f t="shared" si="381"/>
        <v>42510.039212962962</v>
      </c>
      <c r="T4068" s="9">
        <f t="shared" si="382"/>
        <v>42540.039212962962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3"/>
        <v>plays</v>
      </c>
      <c r="S4069" s="9">
        <f t="shared" si="381"/>
        <v>42266.117476851854</v>
      </c>
      <c r="T4069" s="9">
        <f t="shared" si="382"/>
        <v>42306.117476851854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3"/>
        <v>plays</v>
      </c>
      <c r="S4070" s="9">
        <f t="shared" si="381"/>
        <v>42749.963599537034</v>
      </c>
      <c r="T4070" s="9">
        <f t="shared" si="382"/>
        <v>42779.961805555555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3"/>
        <v>plays</v>
      </c>
      <c r="S4071" s="9">
        <f t="shared" si="381"/>
        <v>42053.661527777775</v>
      </c>
      <c r="T4071" s="9">
        <f t="shared" si="382"/>
        <v>42094.5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3"/>
        <v>plays</v>
      </c>
      <c r="S4072" s="9">
        <f t="shared" si="381"/>
        <v>42062.666898148149</v>
      </c>
      <c r="T4072" s="9">
        <f t="shared" si="382"/>
        <v>42095.125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3"/>
        <v>plays</v>
      </c>
      <c r="S4073" s="9">
        <f t="shared" si="381"/>
        <v>42731.804756944446</v>
      </c>
      <c r="T4073" s="9">
        <f t="shared" si="382"/>
        <v>42761.804756944446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3"/>
        <v>plays</v>
      </c>
      <c r="S4074" s="9">
        <f t="shared" si="381"/>
        <v>41843.77443287037</v>
      </c>
      <c r="T4074" s="9">
        <f t="shared" si="382"/>
        <v>41903.77443287037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3"/>
        <v>plays</v>
      </c>
      <c r="S4075" s="9">
        <f t="shared" si="381"/>
        <v>42109.34520833334</v>
      </c>
      <c r="T4075" s="9">
        <f t="shared" si="382"/>
        <v>42164.166666666672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3"/>
        <v>plays</v>
      </c>
      <c r="S4076" s="9">
        <f t="shared" si="381"/>
        <v>42314.552951388891</v>
      </c>
      <c r="T4076" s="9">
        <f t="shared" si="382"/>
        <v>42344.594618055555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3"/>
        <v>plays</v>
      </c>
      <c r="S4077" s="9">
        <f t="shared" si="381"/>
        <v>41810.045937499999</v>
      </c>
      <c r="T4077" s="9">
        <f t="shared" si="382"/>
        <v>41851.727777777778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3"/>
        <v>plays</v>
      </c>
      <c r="S4078" s="9">
        <f t="shared" si="381"/>
        <v>41936.795706018522</v>
      </c>
      <c r="T4078" s="9">
        <f t="shared" si="382"/>
        <v>41964.82708333333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3"/>
        <v>plays</v>
      </c>
      <c r="S4079" s="9">
        <f t="shared" si="381"/>
        <v>42726.7105787037</v>
      </c>
      <c r="T4079" s="9">
        <f t="shared" si="382"/>
        <v>42756.7105787037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3"/>
        <v>plays</v>
      </c>
      <c r="S4080" s="9">
        <f t="shared" si="381"/>
        <v>42763.787523148145</v>
      </c>
      <c r="T4080" s="9">
        <f t="shared" si="382"/>
        <v>42793.787523148145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3"/>
        <v>plays</v>
      </c>
      <c r="S4081" s="9">
        <f t="shared" si="381"/>
        <v>42541.938900462963</v>
      </c>
      <c r="T4081" s="9">
        <f t="shared" si="382"/>
        <v>42571.938900462963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3"/>
        <v>plays</v>
      </c>
      <c r="S4082" s="9">
        <f t="shared" si="381"/>
        <v>42542.698101851856</v>
      </c>
      <c r="T4082" s="9">
        <f t="shared" si="382"/>
        <v>42566.787500000006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3"/>
        <v>plays</v>
      </c>
      <c r="S4083" s="9">
        <f t="shared" si="381"/>
        <v>42072.581307870365</v>
      </c>
      <c r="T4083" s="9">
        <f t="shared" si="382"/>
        <v>42102.539641203708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3"/>
        <v>plays</v>
      </c>
      <c r="S4084" s="9">
        <f t="shared" si="381"/>
        <v>42338.189270833333</v>
      </c>
      <c r="T4084" s="9">
        <f t="shared" si="382"/>
        <v>42353.958333333328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3"/>
        <v>plays</v>
      </c>
      <c r="S4085" s="9">
        <f t="shared" si="381"/>
        <v>42384.761759259258</v>
      </c>
      <c r="T4085" s="9">
        <f t="shared" si="382"/>
        <v>42414.761759259258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3"/>
        <v>plays</v>
      </c>
      <c r="S4086" s="9">
        <f t="shared" si="381"/>
        <v>42653.436412037037</v>
      </c>
      <c r="T4086" s="9">
        <f t="shared" si="382"/>
        <v>42683.436412037037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3"/>
        <v>plays</v>
      </c>
      <c r="S4087" s="9">
        <f t="shared" si="381"/>
        <v>42089.603877314818</v>
      </c>
      <c r="T4087" s="9">
        <f t="shared" si="382"/>
        <v>42118.165972222225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3"/>
        <v>plays</v>
      </c>
      <c r="S4088" s="9">
        <f t="shared" si="381"/>
        <v>42335.940960648149</v>
      </c>
      <c r="T4088" s="9">
        <f t="shared" si="382"/>
        <v>42360.166666666672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3"/>
        <v>plays</v>
      </c>
      <c r="S4089" s="9">
        <f t="shared" si="381"/>
        <v>42569.742893518516</v>
      </c>
      <c r="T4089" s="9">
        <f t="shared" si="382"/>
        <v>42599.742893518516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3"/>
        <v>plays</v>
      </c>
      <c r="S4090" s="9">
        <f t="shared" si="381"/>
        <v>42021.612546296295</v>
      </c>
      <c r="T4090" s="9">
        <f t="shared" si="382"/>
        <v>42051.434722222228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3"/>
        <v>plays</v>
      </c>
      <c r="S4091" s="9">
        <f t="shared" si="381"/>
        <v>42153.732499999998</v>
      </c>
      <c r="T4091" s="9">
        <f t="shared" si="382"/>
        <v>42186.732638888891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3"/>
        <v>plays</v>
      </c>
      <c r="S4092" s="9">
        <f t="shared" si="381"/>
        <v>42240.67288194444</v>
      </c>
      <c r="T4092" s="9">
        <f t="shared" si="382"/>
        <v>42254.625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3"/>
        <v>plays</v>
      </c>
      <c r="S4093" s="9">
        <f t="shared" si="381"/>
        <v>42021.506377314814</v>
      </c>
      <c r="T4093" s="9">
        <f t="shared" si="382"/>
        <v>42051.506377314814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3"/>
        <v>plays</v>
      </c>
      <c r="S4094" s="9">
        <f t="shared" si="381"/>
        <v>42070.194988425923</v>
      </c>
      <c r="T4094" s="9">
        <f t="shared" si="382"/>
        <v>42130.153321759266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3"/>
        <v>plays</v>
      </c>
      <c r="S4095" s="9">
        <f t="shared" si="381"/>
        <v>42209.815891203703</v>
      </c>
      <c r="T4095" s="9">
        <f t="shared" si="382"/>
        <v>42269.815891203703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3"/>
        <v>plays</v>
      </c>
      <c r="S4096" s="9">
        <f t="shared" si="381"/>
        <v>41921.086805555555</v>
      </c>
      <c r="T4096" s="9">
        <f t="shared" si="382"/>
        <v>41965.207638888889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3"/>
        <v>plays</v>
      </c>
      <c r="S4097" s="9">
        <f t="shared" si="381"/>
        <v>42724.031828703708</v>
      </c>
      <c r="T4097" s="9">
        <f t="shared" si="382"/>
        <v>42754.031828703708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3"/>
        <v>plays</v>
      </c>
      <c r="S4098" s="9">
        <f t="shared" si="381"/>
        <v>42781.530312499999</v>
      </c>
      <c r="T4098" s="9">
        <f t="shared" si="382"/>
        <v>42825.368749999994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</f>
        <v>0</v>
      </c>
      <c r="P4099" t="e">
        <f t="shared" ref="P4099:P4115" si="385">E4099/L4099</f>
        <v>#DIV/0!</v>
      </c>
      <c r="Q4099" t="str">
        <f t="shared" ref="Q4099:Q4115" si="386">LEFT(N:N,(FIND("/",N4099))-1)</f>
        <v>theater</v>
      </c>
      <c r="R4099" t="str">
        <f t="shared" si="383"/>
        <v>plays</v>
      </c>
      <c r="S4099" s="9">
        <f t="shared" ref="S4099:S4115" si="387">(((J4099/60)/60)/24)+DATE(1970,2,1)</f>
        <v>42375.824502314819</v>
      </c>
      <c r="T4099" s="9">
        <f t="shared" ref="T4099:T4115" si="388">(((I4099/60)/60)/24)+DATE(1970,2,1)</f>
        <v>42431.996527777781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3"/>
        <v>plays</v>
      </c>
      <c r="S4100" s="9">
        <f t="shared" si="387"/>
        <v>42526.722187499996</v>
      </c>
      <c r="T4100" s="9">
        <f t="shared" si="388"/>
        <v>42556.722187499996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ref="R4101:R4115" si="389">RIGHT(N:N,(FIND("/",N4101))-3)</f>
        <v>plays</v>
      </c>
      <c r="S4101" s="9">
        <f t="shared" si="387"/>
        <v>42601.850381944445</v>
      </c>
      <c r="T4101" s="9">
        <f t="shared" si="388"/>
        <v>42646.850381944445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9"/>
        <v>plays</v>
      </c>
      <c r="S4102" s="9">
        <f t="shared" si="387"/>
        <v>41958.124884259261</v>
      </c>
      <c r="T4102" s="9">
        <f t="shared" si="388"/>
        <v>41968.124884259261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9"/>
        <v>plays</v>
      </c>
      <c r="S4103" s="9">
        <f t="shared" si="387"/>
        <v>42761.903726851851</v>
      </c>
      <c r="T4103" s="9">
        <f t="shared" si="388"/>
        <v>42791.903726851851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9"/>
        <v>plays</v>
      </c>
      <c r="S4104" s="9">
        <f t="shared" si="387"/>
        <v>42506.848067129627</v>
      </c>
      <c r="T4104" s="9">
        <f t="shared" si="388"/>
        <v>42536.848067129627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9"/>
        <v>plays</v>
      </c>
      <c r="S4105" s="9">
        <f t="shared" si="387"/>
        <v>42219.83293981482</v>
      </c>
      <c r="T4105" s="9">
        <f t="shared" si="388"/>
        <v>42273.772222222222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9"/>
        <v>plays</v>
      </c>
      <c r="S4106" s="9">
        <f t="shared" si="387"/>
        <v>42671.278171296297</v>
      </c>
      <c r="T4106" s="9">
        <f t="shared" si="388"/>
        <v>42701.278171296297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9"/>
        <v>plays</v>
      </c>
      <c r="S4107" s="9">
        <f t="shared" si="387"/>
        <v>42728.010520833333</v>
      </c>
      <c r="T4107" s="9">
        <f t="shared" si="388"/>
        <v>42761.010520833333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9"/>
        <v>plays</v>
      </c>
      <c r="S4108" s="9">
        <f t="shared" si="387"/>
        <v>42084.049375000002</v>
      </c>
      <c r="T4108" s="9">
        <f t="shared" si="388"/>
        <v>42127.041666666672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9"/>
        <v>plays</v>
      </c>
      <c r="S4109" s="9">
        <f t="shared" si="387"/>
        <v>41914.916678240741</v>
      </c>
      <c r="T4109" s="9">
        <f t="shared" si="388"/>
        <v>41937.916678240741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9"/>
        <v>plays</v>
      </c>
      <c r="S4110" s="9">
        <f t="shared" si="387"/>
        <v>42798.031678240746</v>
      </c>
      <c r="T4110" s="9">
        <f t="shared" si="388"/>
        <v>42828.208333333328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9"/>
        <v>plays</v>
      </c>
      <c r="S4111" s="9">
        <f t="shared" si="387"/>
        <v>42338.539398148147</v>
      </c>
      <c r="T4111" s="9">
        <f t="shared" si="388"/>
        <v>42368.581064814818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9"/>
        <v>plays</v>
      </c>
      <c r="S4112" s="9">
        <f t="shared" si="387"/>
        <v>42543.626747685179</v>
      </c>
      <c r="T4112" s="9">
        <f t="shared" si="388"/>
        <v>42603.626747685179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9"/>
        <v>plays</v>
      </c>
      <c r="S4113" s="9">
        <f t="shared" si="387"/>
        <v>42060.135879629626</v>
      </c>
      <c r="T4113" s="9">
        <f t="shared" si="388"/>
        <v>42090.135879629626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9"/>
        <v>plays</v>
      </c>
      <c r="S4114" s="9">
        <f t="shared" si="387"/>
        <v>42431.946597222224</v>
      </c>
      <c r="T4114" s="9">
        <f t="shared" si="388"/>
        <v>42459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9"/>
        <v>plays</v>
      </c>
      <c r="S4115" s="9">
        <f t="shared" si="387"/>
        <v>42389.573182870372</v>
      </c>
      <c r="T4115" s="9">
        <f t="shared" si="388"/>
        <v>42408.273611111115</v>
      </c>
    </row>
  </sheetData>
  <conditionalFormatting sqref="F1:F1048576">
    <cfRule type="containsText" dxfId="7" priority="7" operator="containsText" text="succesful">
      <formula>NOT(ISERROR(SEARCH("succesful",F1)))</formula>
    </cfRule>
    <cfRule type="containsText" dxfId="6" priority="6" operator="containsText" text="successful">
      <formula>NOT(ISERROR(SEARCH("successful",F1)))</formula>
    </cfRule>
    <cfRule type="containsText" dxfId="5" priority="5" operator="containsText" text="failed">
      <formula>NOT(ISERROR(SEARCH("failed",F1)))</formula>
    </cfRule>
    <cfRule type="containsText" dxfId="4" priority="4" operator="containsText" text="canceled">
      <formula>NOT(ISERROR(SEARCH("canceled",F1)))</formula>
    </cfRule>
  </conditionalFormatting>
  <conditionalFormatting sqref="O1:O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FD424-185A-43F0-8825-82A510825ABF}">
  <sheetPr codeName="Sheet2"/>
  <dimension ref="A1:F14"/>
  <sheetViews>
    <sheetView workbookViewId="0">
      <selection activeCell="B28" sqref="B28"/>
    </sheetView>
  </sheetViews>
  <sheetFormatPr defaultRowHeight="14.4" x14ac:dyDescent="0.3"/>
  <cols>
    <col min="1" max="1" width="32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41" width="26.109375" bestFit="1" customWidth="1"/>
    <col min="42" max="42" width="10.77734375" bestFit="1" customWidth="1"/>
  </cols>
  <sheetData>
    <row r="1" spans="1:6" x14ac:dyDescent="0.3">
      <c r="A1" s="6" t="s">
        <v>8223</v>
      </c>
      <c r="B1" t="s">
        <v>8312</v>
      </c>
    </row>
    <row r="3" spans="1:6" x14ac:dyDescent="0.3">
      <c r="A3" s="6" t="s">
        <v>8345</v>
      </c>
      <c r="B3" s="6" t="s">
        <v>8313</v>
      </c>
    </row>
    <row r="4" spans="1:6" x14ac:dyDescent="0.3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7" t="s">
        <v>8336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8337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8338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8339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8340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8341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8342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8343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8344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A909C-AD81-4DCC-9496-0C1169261097}">
  <sheetPr codeName="Sheet3"/>
  <dimension ref="A2:F47"/>
  <sheetViews>
    <sheetView topLeftCell="A4" workbookViewId="0">
      <selection activeCell="J27" sqref="J27"/>
    </sheetView>
  </sheetViews>
  <sheetFormatPr defaultRowHeight="14.4" x14ac:dyDescent="0.3"/>
  <cols>
    <col min="1" max="1" width="25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21" width="15.33203125" bestFit="1" customWidth="1"/>
    <col min="22" max="22" width="10.77734375" bestFit="1" customWidth="1"/>
  </cols>
  <sheetData>
    <row r="2" spans="1:6" x14ac:dyDescent="0.3">
      <c r="A2" s="6" t="s">
        <v>8223</v>
      </c>
      <c r="B2" t="s">
        <v>8312</v>
      </c>
    </row>
    <row r="4" spans="1:6" x14ac:dyDescent="0.3">
      <c r="A4" s="6" t="s">
        <v>8346</v>
      </c>
      <c r="B4" s="6" t="s">
        <v>8313</v>
      </c>
    </row>
    <row r="5" spans="1:6" x14ac:dyDescent="0.3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7" t="s">
        <v>8270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8269</v>
      </c>
      <c r="B7" s="8"/>
      <c r="C7" s="8"/>
      <c r="D7" s="8"/>
      <c r="E7" s="8">
        <v>180</v>
      </c>
      <c r="F7" s="8">
        <v>180</v>
      </c>
    </row>
    <row r="8" spans="1:6" x14ac:dyDescent="0.3">
      <c r="A8" s="7" t="s">
        <v>8268</v>
      </c>
      <c r="B8" s="8"/>
      <c r="C8" s="8">
        <v>80</v>
      </c>
      <c r="D8" s="8"/>
      <c r="E8" s="8"/>
      <c r="F8" s="8">
        <v>80</v>
      </c>
    </row>
    <row r="9" spans="1:6" x14ac:dyDescent="0.3">
      <c r="A9" s="7" t="s">
        <v>8267</v>
      </c>
      <c r="B9" s="8">
        <v>40</v>
      </c>
      <c r="C9" s="8"/>
      <c r="D9" s="8"/>
      <c r="E9" s="8"/>
      <c r="F9" s="8">
        <v>40</v>
      </c>
    </row>
    <row r="10" spans="1:6" x14ac:dyDescent="0.3">
      <c r="A10" s="7" t="s">
        <v>8266</v>
      </c>
      <c r="B10" s="8"/>
      <c r="C10" s="8"/>
      <c r="D10" s="8"/>
      <c r="E10" s="8">
        <v>60</v>
      </c>
      <c r="F10" s="8">
        <v>60</v>
      </c>
    </row>
    <row r="11" spans="1:6" x14ac:dyDescent="0.3">
      <c r="A11" s="7" t="s">
        <v>8265</v>
      </c>
      <c r="B11" s="8"/>
      <c r="C11" s="8"/>
      <c r="D11" s="8"/>
      <c r="E11" s="8">
        <v>60</v>
      </c>
      <c r="F11" s="8">
        <v>60</v>
      </c>
    </row>
    <row r="12" spans="1:6" x14ac:dyDescent="0.3">
      <c r="A12" s="7" t="s">
        <v>8284</v>
      </c>
      <c r="B12" s="8">
        <v>20</v>
      </c>
      <c r="C12" s="8">
        <v>120</v>
      </c>
      <c r="D12" s="8"/>
      <c r="E12" s="8"/>
      <c r="F12" s="8">
        <v>140</v>
      </c>
    </row>
    <row r="13" spans="1:6" x14ac:dyDescent="0.3">
      <c r="A13" s="7" t="s">
        <v>8299</v>
      </c>
      <c r="B13" s="8"/>
      <c r="C13" s="8">
        <v>20</v>
      </c>
      <c r="D13" s="8"/>
      <c r="E13" s="8"/>
      <c r="F13" s="8">
        <v>20</v>
      </c>
    </row>
    <row r="14" spans="1:6" x14ac:dyDescent="0.3">
      <c r="A14" s="7" t="s">
        <v>8298</v>
      </c>
      <c r="B14" s="8"/>
      <c r="C14" s="8"/>
      <c r="D14" s="8">
        <v>6</v>
      </c>
      <c r="E14" s="8">
        <v>34</v>
      </c>
      <c r="F14" s="8">
        <v>40</v>
      </c>
    </row>
    <row r="15" spans="1:6" x14ac:dyDescent="0.3">
      <c r="A15" s="7" t="s">
        <v>8283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8297</v>
      </c>
      <c r="B16" s="8"/>
      <c r="C16" s="8"/>
      <c r="D16" s="8"/>
      <c r="E16" s="8">
        <v>80</v>
      </c>
      <c r="F16" s="8">
        <v>80</v>
      </c>
    </row>
    <row r="17" spans="1:6" x14ac:dyDescent="0.3">
      <c r="A17" s="7" t="s">
        <v>8282</v>
      </c>
      <c r="B17" s="8"/>
      <c r="C17" s="8">
        <v>100</v>
      </c>
      <c r="D17" s="8"/>
      <c r="E17" s="8"/>
      <c r="F17" s="8">
        <v>100</v>
      </c>
    </row>
    <row r="18" spans="1:6" x14ac:dyDescent="0.3">
      <c r="A18" s="7" t="s">
        <v>8281</v>
      </c>
      <c r="B18" s="8">
        <v>24</v>
      </c>
      <c r="C18" s="8"/>
      <c r="D18" s="8"/>
      <c r="E18" s="8"/>
      <c r="F18" s="8">
        <v>24</v>
      </c>
    </row>
    <row r="19" spans="1:6" x14ac:dyDescent="0.3">
      <c r="A19" s="7" t="s">
        <v>8300</v>
      </c>
      <c r="B19" s="8"/>
      <c r="C19" s="8"/>
      <c r="D19" s="8"/>
      <c r="E19" s="8">
        <v>40</v>
      </c>
      <c r="F19" s="8">
        <v>40</v>
      </c>
    </row>
    <row r="20" spans="1:6" x14ac:dyDescent="0.3">
      <c r="A20" s="7" t="s">
        <v>8280</v>
      </c>
      <c r="B20" s="8"/>
      <c r="C20" s="8"/>
      <c r="D20" s="8"/>
      <c r="E20" s="8">
        <v>40</v>
      </c>
      <c r="F20" s="8">
        <v>40</v>
      </c>
    </row>
    <row r="21" spans="1:6" x14ac:dyDescent="0.3">
      <c r="A21" s="7" t="s">
        <v>8293</v>
      </c>
      <c r="B21" s="8"/>
      <c r="C21" s="8">
        <v>40</v>
      </c>
      <c r="D21" s="8">
        <v>20</v>
      </c>
      <c r="E21" s="8"/>
      <c r="F21" s="8">
        <v>60</v>
      </c>
    </row>
    <row r="22" spans="1:6" x14ac:dyDescent="0.3">
      <c r="A22" s="7" t="s">
        <v>8279</v>
      </c>
      <c r="B22" s="8"/>
      <c r="C22" s="8">
        <v>20</v>
      </c>
      <c r="D22" s="8"/>
      <c r="E22" s="8">
        <v>140</v>
      </c>
      <c r="F22" s="8">
        <v>160</v>
      </c>
    </row>
    <row r="23" spans="1:6" x14ac:dyDescent="0.3">
      <c r="A23" s="7" t="s">
        <v>8278</v>
      </c>
      <c r="B23" s="8"/>
      <c r="C23" s="8">
        <v>60</v>
      </c>
      <c r="D23" s="8"/>
      <c r="E23" s="8"/>
      <c r="F23" s="8">
        <v>60</v>
      </c>
    </row>
    <row r="24" spans="1:6" x14ac:dyDescent="0.3">
      <c r="A24" s="7" t="s">
        <v>8277</v>
      </c>
      <c r="B24" s="8"/>
      <c r="C24" s="8"/>
      <c r="D24" s="8"/>
      <c r="E24" s="8">
        <v>20</v>
      </c>
      <c r="F24" s="8">
        <v>20</v>
      </c>
    </row>
    <row r="25" spans="1:6" x14ac:dyDescent="0.3">
      <c r="A25" s="7" t="s">
        <v>8292</v>
      </c>
      <c r="B25" s="8"/>
      <c r="C25" s="8"/>
      <c r="D25" s="8"/>
      <c r="E25" s="8">
        <v>40</v>
      </c>
      <c r="F25" s="8">
        <v>40</v>
      </c>
    </row>
    <row r="26" spans="1:6" x14ac:dyDescent="0.3">
      <c r="A26" s="7" t="s">
        <v>8276</v>
      </c>
      <c r="B26" s="8"/>
      <c r="C26" s="8"/>
      <c r="D26" s="8"/>
      <c r="E26" s="8">
        <v>260</v>
      </c>
      <c r="F26" s="8">
        <v>260</v>
      </c>
    </row>
    <row r="27" spans="1:6" x14ac:dyDescent="0.3">
      <c r="A27" s="7" t="s">
        <v>8286</v>
      </c>
      <c r="B27" s="8">
        <v>20</v>
      </c>
      <c r="C27" s="8"/>
      <c r="D27" s="8"/>
      <c r="E27" s="8"/>
      <c r="F27" s="8">
        <v>20</v>
      </c>
    </row>
    <row r="28" spans="1:6" x14ac:dyDescent="0.3">
      <c r="A28" s="7" t="s">
        <v>8289</v>
      </c>
      <c r="B28" s="8"/>
      <c r="C28" s="8">
        <v>20</v>
      </c>
      <c r="D28" s="8"/>
      <c r="E28" s="8"/>
      <c r="F28" s="8">
        <v>20</v>
      </c>
    </row>
    <row r="29" spans="1:6" x14ac:dyDescent="0.3">
      <c r="A29" s="7" t="s">
        <v>8296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8285</v>
      </c>
      <c r="B30" s="8"/>
      <c r="C30" s="8">
        <v>57</v>
      </c>
      <c r="D30" s="8"/>
      <c r="E30" s="8">
        <v>103</v>
      </c>
      <c r="F30" s="8">
        <v>160</v>
      </c>
    </row>
    <row r="31" spans="1:6" x14ac:dyDescent="0.3">
      <c r="A31" s="7" t="s">
        <v>8291</v>
      </c>
      <c r="B31" s="8"/>
      <c r="C31" s="8">
        <v>20</v>
      </c>
      <c r="D31" s="8"/>
      <c r="E31" s="8"/>
      <c r="F31" s="8">
        <v>20</v>
      </c>
    </row>
    <row r="32" spans="1:6" x14ac:dyDescent="0.3">
      <c r="A32" s="7" t="s">
        <v>8290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8304</v>
      </c>
      <c r="B33" s="8"/>
      <c r="C33" s="8">
        <v>40</v>
      </c>
      <c r="D33" s="8"/>
      <c r="E33" s="8"/>
      <c r="F33" s="8">
        <v>40</v>
      </c>
    </row>
    <row r="34" spans="1:6" x14ac:dyDescent="0.3">
      <c r="A34" s="7" t="s">
        <v>8275</v>
      </c>
      <c r="B34" s="8"/>
      <c r="C34" s="8">
        <v>40</v>
      </c>
      <c r="D34" s="8"/>
      <c r="E34" s="8"/>
      <c r="F34" s="8">
        <v>40</v>
      </c>
    </row>
    <row r="35" spans="1:6" x14ac:dyDescent="0.3">
      <c r="A35" s="7" t="s">
        <v>8274</v>
      </c>
      <c r="B35" s="8"/>
      <c r="C35" s="8"/>
      <c r="D35" s="8"/>
      <c r="E35" s="8">
        <v>60</v>
      </c>
      <c r="F35" s="8">
        <v>60</v>
      </c>
    </row>
    <row r="36" spans="1:6" x14ac:dyDescent="0.3">
      <c r="A36" s="7" t="s">
        <v>8288</v>
      </c>
      <c r="B36" s="8"/>
      <c r="C36" s="8"/>
      <c r="D36" s="8"/>
      <c r="E36" s="8">
        <v>20</v>
      </c>
      <c r="F36" s="8">
        <v>20</v>
      </c>
    </row>
    <row r="37" spans="1:6" x14ac:dyDescent="0.3">
      <c r="A37" s="7" t="s">
        <v>8287</v>
      </c>
      <c r="B37" s="8">
        <v>10</v>
      </c>
      <c r="C37" s="8">
        <v>47</v>
      </c>
      <c r="D37" s="8"/>
      <c r="E37" s="8"/>
      <c r="F37" s="8">
        <v>57</v>
      </c>
    </row>
    <row r="38" spans="1:6" x14ac:dyDescent="0.3">
      <c r="A38" s="7" t="s">
        <v>8294</v>
      </c>
      <c r="B38" s="8"/>
      <c r="C38" s="8">
        <v>20</v>
      </c>
      <c r="D38" s="8"/>
      <c r="E38" s="8"/>
      <c r="F38" s="8">
        <v>20</v>
      </c>
    </row>
    <row r="39" spans="1:6" x14ac:dyDescent="0.3">
      <c r="A39" s="7" t="s">
        <v>8295</v>
      </c>
      <c r="B39" s="8"/>
      <c r="C39" s="8"/>
      <c r="D39" s="8"/>
      <c r="E39" s="8">
        <v>140</v>
      </c>
      <c r="F39" s="8">
        <v>140</v>
      </c>
    </row>
    <row r="40" spans="1:6" x14ac:dyDescent="0.3">
      <c r="A40" s="7" t="s">
        <v>8302</v>
      </c>
      <c r="B40" s="8"/>
      <c r="C40" s="8">
        <v>11</v>
      </c>
      <c r="D40" s="8"/>
      <c r="E40" s="8">
        <v>9</v>
      </c>
      <c r="F40" s="8">
        <v>20</v>
      </c>
    </row>
    <row r="41" spans="1:6" x14ac:dyDescent="0.3">
      <c r="A41" s="7" t="s">
        <v>8301</v>
      </c>
      <c r="B41" s="8">
        <v>18</v>
      </c>
      <c r="C41" s="8">
        <v>2</v>
      </c>
      <c r="D41" s="8"/>
      <c r="E41" s="8">
        <v>40</v>
      </c>
      <c r="F41" s="8">
        <v>60</v>
      </c>
    </row>
    <row r="42" spans="1:6" x14ac:dyDescent="0.3">
      <c r="A42" s="7" t="s">
        <v>8273</v>
      </c>
      <c r="B42" s="8">
        <v>60</v>
      </c>
      <c r="C42" s="8">
        <v>120</v>
      </c>
      <c r="D42" s="8"/>
      <c r="E42" s="8">
        <v>20</v>
      </c>
      <c r="F42" s="8">
        <v>200</v>
      </c>
    </row>
    <row r="43" spans="1:6" x14ac:dyDescent="0.3">
      <c r="A43" s="7" t="s">
        <v>8272</v>
      </c>
      <c r="B43" s="8">
        <v>100</v>
      </c>
      <c r="C43" s="8">
        <v>60</v>
      </c>
      <c r="D43" s="8"/>
      <c r="E43" s="8"/>
      <c r="F43" s="8">
        <v>160</v>
      </c>
    </row>
    <row r="44" spans="1:6" x14ac:dyDescent="0.3">
      <c r="A44" s="7" t="s">
        <v>8305</v>
      </c>
      <c r="B44" s="8">
        <v>20</v>
      </c>
      <c r="C44" s="8">
        <v>60</v>
      </c>
      <c r="D44" s="8"/>
      <c r="E44" s="8">
        <v>60</v>
      </c>
      <c r="F44" s="8">
        <v>140</v>
      </c>
    </row>
    <row r="45" spans="1:6" x14ac:dyDescent="0.3">
      <c r="A45" s="7" t="s">
        <v>8271</v>
      </c>
      <c r="B45" s="8"/>
      <c r="C45" s="8">
        <v>353</v>
      </c>
      <c r="D45" s="8">
        <v>19</v>
      </c>
      <c r="E45" s="8">
        <v>694</v>
      </c>
      <c r="F45" s="8">
        <v>1066</v>
      </c>
    </row>
    <row r="46" spans="1:6" x14ac:dyDescent="0.3">
      <c r="A46" s="7" t="s">
        <v>8303</v>
      </c>
      <c r="B46" s="8">
        <v>17</v>
      </c>
      <c r="C46" s="8">
        <v>80</v>
      </c>
      <c r="D46" s="8">
        <v>5</v>
      </c>
      <c r="E46" s="8">
        <v>85</v>
      </c>
      <c r="F46" s="8">
        <v>187</v>
      </c>
    </row>
    <row r="47" spans="1:6" x14ac:dyDescent="0.3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5CFA0-EAC9-4751-82D7-44A09FAC84A7}">
  <sheetPr codeName="Sheet4"/>
  <dimension ref="A1:F110"/>
  <sheetViews>
    <sheetView workbookViewId="0">
      <selection activeCell="C3" sqref="C3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4114" width="15.33203125" bestFit="1" customWidth="1"/>
    <col min="4115" max="4115" width="10.77734375" bestFit="1" customWidth="1"/>
  </cols>
  <sheetData>
    <row r="1" spans="1:6" x14ac:dyDescent="0.3">
      <c r="A1" s="6" t="s">
        <v>8264</v>
      </c>
      <c r="B1" t="s">
        <v>8312</v>
      </c>
    </row>
    <row r="3" spans="1:6" x14ac:dyDescent="0.3">
      <c r="A3" s="6" t="s">
        <v>8368</v>
      </c>
      <c r="B3" s="6" t="s">
        <v>8313</v>
      </c>
    </row>
    <row r="4" spans="1:6" x14ac:dyDescent="0.3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10" t="s">
        <v>8361</v>
      </c>
      <c r="B5" s="8">
        <v>23</v>
      </c>
      <c r="C5" s="8">
        <v>118</v>
      </c>
      <c r="D5" s="8"/>
      <c r="E5" s="8">
        <v>111</v>
      </c>
      <c r="F5" s="8">
        <v>252</v>
      </c>
    </row>
    <row r="6" spans="1:6" x14ac:dyDescent="0.3">
      <c r="A6" s="11" t="s">
        <v>8360</v>
      </c>
      <c r="B6" s="8"/>
      <c r="C6" s="8"/>
      <c r="D6" s="8"/>
      <c r="E6" s="8">
        <v>7</v>
      </c>
      <c r="F6" s="8">
        <v>7</v>
      </c>
    </row>
    <row r="7" spans="1:6" x14ac:dyDescent="0.3">
      <c r="A7" s="11" t="s">
        <v>8362</v>
      </c>
      <c r="B7" s="8">
        <v>1</v>
      </c>
      <c r="C7" s="8">
        <v>4</v>
      </c>
      <c r="D7" s="8"/>
      <c r="E7" s="8">
        <v>11</v>
      </c>
      <c r="F7" s="8">
        <v>16</v>
      </c>
    </row>
    <row r="8" spans="1:6" x14ac:dyDescent="0.3">
      <c r="A8" s="11" t="s">
        <v>8363</v>
      </c>
      <c r="B8" s="8"/>
      <c r="C8" s="8">
        <v>5</v>
      </c>
      <c r="D8" s="8"/>
      <c r="E8" s="8">
        <v>11</v>
      </c>
      <c r="F8" s="8">
        <v>16</v>
      </c>
    </row>
    <row r="9" spans="1:6" x14ac:dyDescent="0.3">
      <c r="A9" s="11" t="s">
        <v>8364</v>
      </c>
      <c r="B9" s="8"/>
      <c r="C9" s="8">
        <v>6</v>
      </c>
      <c r="D9" s="8"/>
      <c r="E9" s="8">
        <v>14</v>
      </c>
      <c r="F9" s="8">
        <v>20</v>
      </c>
    </row>
    <row r="10" spans="1:6" x14ac:dyDescent="0.3">
      <c r="A10" s="11" t="s">
        <v>8365</v>
      </c>
      <c r="B10" s="8">
        <v>9</v>
      </c>
      <c r="C10" s="8">
        <v>42</v>
      </c>
      <c r="D10" s="8"/>
      <c r="E10" s="8">
        <v>29</v>
      </c>
      <c r="F10" s="8">
        <v>80</v>
      </c>
    </row>
    <row r="11" spans="1:6" x14ac:dyDescent="0.3">
      <c r="A11" s="11" t="s">
        <v>8366</v>
      </c>
      <c r="B11" s="8">
        <v>5</v>
      </c>
      <c r="C11" s="8">
        <v>31</v>
      </c>
      <c r="D11" s="8"/>
      <c r="E11" s="8">
        <v>15</v>
      </c>
      <c r="F11" s="8">
        <v>51</v>
      </c>
    </row>
    <row r="12" spans="1:6" x14ac:dyDescent="0.3">
      <c r="A12" s="11" t="s">
        <v>8367</v>
      </c>
      <c r="B12" s="8">
        <v>8</v>
      </c>
      <c r="C12" s="8">
        <v>30</v>
      </c>
      <c r="D12" s="8"/>
      <c r="E12" s="8">
        <v>24</v>
      </c>
      <c r="F12" s="8">
        <v>62</v>
      </c>
    </row>
    <row r="13" spans="1:6" x14ac:dyDescent="0.3">
      <c r="A13" s="10" t="s">
        <v>8355</v>
      </c>
      <c r="B13" s="8">
        <v>32</v>
      </c>
      <c r="C13" s="8">
        <v>132</v>
      </c>
      <c r="D13" s="8">
        <v>2</v>
      </c>
      <c r="E13" s="8">
        <v>164</v>
      </c>
      <c r="F13" s="8">
        <v>330</v>
      </c>
    </row>
    <row r="14" spans="1:6" x14ac:dyDescent="0.3">
      <c r="A14" s="11" t="s">
        <v>8354</v>
      </c>
      <c r="B14" s="8"/>
      <c r="C14" s="8">
        <v>1</v>
      </c>
      <c r="D14" s="8"/>
      <c r="E14" s="8">
        <v>3</v>
      </c>
      <c r="F14" s="8">
        <v>4</v>
      </c>
    </row>
    <row r="15" spans="1:6" x14ac:dyDescent="0.3">
      <c r="A15" s="11" t="s">
        <v>8360</v>
      </c>
      <c r="B15" s="8">
        <v>1</v>
      </c>
      <c r="C15" s="8">
        <v>1</v>
      </c>
      <c r="D15" s="8"/>
      <c r="E15" s="8">
        <v>10</v>
      </c>
      <c r="F15" s="8">
        <v>12</v>
      </c>
    </row>
    <row r="16" spans="1:6" x14ac:dyDescent="0.3">
      <c r="A16" s="11" t="s">
        <v>8362</v>
      </c>
      <c r="B16" s="8"/>
      <c r="C16" s="8">
        <v>4</v>
      </c>
      <c r="D16" s="8"/>
      <c r="E16" s="8">
        <v>17</v>
      </c>
      <c r="F16" s="8">
        <v>21</v>
      </c>
    </row>
    <row r="17" spans="1:6" x14ac:dyDescent="0.3">
      <c r="A17" s="11" t="s">
        <v>8363</v>
      </c>
      <c r="B17" s="8"/>
      <c r="C17" s="8">
        <v>3</v>
      </c>
      <c r="D17" s="8"/>
      <c r="E17" s="8">
        <v>13</v>
      </c>
      <c r="F17" s="8">
        <v>16</v>
      </c>
    </row>
    <row r="18" spans="1:6" x14ac:dyDescent="0.3">
      <c r="A18" s="11" t="s">
        <v>8364</v>
      </c>
      <c r="B18" s="8">
        <v>1</v>
      </c>
      <c r="C18" s="8">
        <v>10</v>
      </c>
      <c r="D18" s="8"/>
      <c r="E18" s="8">
        <v>18</v>
      </c>
      <c r="F18" s="8">
        <v>29</v>
      </c>
    </row>
    <row r="19" spans="1:6" x14ac:dyDescent="0.3">
      <c r="A19" s="11" t="s">
        <v>8365</v>
      </c>
      <c r="B19" s="8">
        <v>10</v>
      </c>
      <c r="C19" s="8">
        <v>55</v>
      </c>
      <c r="D19" s="8"/>
      <c r="E19" s="8">
        <v>39</v>
      </c>
      <c r="F19" s="8">
        <v>104</v>
      </c>
    </row>
    <row r="20" spans="1:6" x14ac:dyDescent="0.3">
      <c r="A20" s="11" t="s">
        <v>8366</v>
      </c>
      <c r="B20" s="8">
        <v>12</v>
      </c>
      <c r="C20" s="8">
        <v>37</v>
      </c>
      <c r="D20" s="8"/>
      <c r="E20" s="8">
        <v>32</v>
      </c>
      <c r="F20" s="8">
        <v>81</v>
      </c>
    </row>
    <row r="21" spans="1:6" x14ac:dyDescent="0.3">
      <c r="A21" s="11" t="s">
        <v>8367</v>
      </c>
      <c r="B21" s="8">
        <v>8</v>
      </c>
      <c r="C21" s="8">
        <v>21</v>
      </c>
      <c r="D21" s="8">
        <v>2</v>
      </c>
      <c r="E21" s="8">
        <v>32</v>
      </c>
      <c r="F21" s="8">
        <v>63</v>
      </c>
    </row>
    <row r="22" spans="1:6" x14ac:dyDescent="0.3">
      <c r="A22" s="10" t="s">
        <v>8356</v>
      </c>
      <c r="B22" s="8">
        <v>29</v>
      </c>
      <c r="C22" s="8">
        <v>123</v>
      </c>
      <c r="D22" s="8">
        <v>18</v>
      </c>
      <c r="E22" s="8">
        <v>220</v>
      </c>
      <c r="F22" s="8">
        <v>390</v>
      </c>
    </row>
    <row r="23" spans="1:6" x14ac:dyDescent="0.3">
      <c r="A23" s="11" t="s">
        <v>8354</v>
      </c>
      <c r="B23" s="8"/>
      <c r="C23" s="8"/>
      <c r="D23" s="8"/>
      <c r="E23" s="8">
        <v>3</v>
      </c>
      <c r="F23" s="8">
        <v>3</v>
      </c>
    </row>
    <row r="24" spans="1:6" x14ac:dyDescent="0.3">
      <c r="A24" s="11" t="s">
        <v>8360</v>
      </c>
      <c r="B24" s="8"/>
      <c r="C24" s="8"/>
      <c r="D24" s="8"/>
      <c r="E24" s="8">
        <v>8</v>
      </c>
      <c r="F24" s="8">
        <v>8</v>
      </c>
    </row>
    <row r="25" spans="1:6" x14ac:dyDescent="0.3">
      <c r="A25" s="11" t="s">
        <v>8362</v>
      </c>
      <c r="B25" s="8">
        <v>1</v>
      </c>
      <c r="C25" s="8">
        <v>5</v>
      </c>
      <c r="D25" s="8"/>
      <c r="E25" s="8">
        <v>21</v>
      </c>
      <c r="F25" s="8">
        <v>27</v>
      </c>
    </row>
    <row r="26" spans="1:6" x14ac:dyDescent="0.3">
      <c r="A26" s="11" t="s">
        <v>8363</v>
      </c>
      <c r="B26" s="8"/>
      <c r="C26" s="8">
        <v>3</v>
      </c>
      <c r="D26" s="8"/>
      <c r="E26" s="8">
        <v>30</v>
      </c>
      <c r="F26" s="8">
        <v>33</v>
      </c>
    </row>
    <row r="27" spans="1:6" x14ac:dyDescent="0.3">
      <c r="A27" s="11" t="s">
        <v>8364</v>
      </c>
      <c r="B27" s="8">
        <v>1</v>
      </c>
      <c r="C27" s="8">
        <v>6</v>
      </c>
      <c r="D27" s="8"/>
      <c r="E27" s="8">
        <v>15</v>
      </c>
      <c r="F27" s="8">
        <v>22</v>
      </c>
    </row>
    <row r="28" spans="1:6" x14ac:dyDescent="0.3">
      <c r="A28" s="11" t="s">
        <v>8365</v>
      </c>
      <c r="B28" s="8">
        <v>11</v>
      </c>
      <c r="C28" s="8">
        <v>60</v>
      </c>
      <c r="D28" s="8"/>
      <c r="E28" s="8">
        <v>67</v>
      </c>
      <c r="F28" s="8">
        <v>138</v>
      </c>
    </row>
    <row r="29" spans="1:6" x14ac:dyDescent="0.3">
      <c r="A29" s="11" t="s">
        <v>8366</v>
      </c>
      <c r="B29" s="8">
        <v>8</v>
      </c>
      <c r="C29" s="8">
        <v>39</v>
      </c>
      <c r="D29" s="8"/>
      <c r="E29" s="8">
        <v>50</v>
      </c>
      <c r="F29" s="8">
        <v>97</v>
      </c>
    </row>
    <row r="30" spans="1:6" x14ac:dyDescent="0.3">
      <c r="A30" s="11" t="s">
        <v>8367</v>
      </c>
      <c r="B30" s="8">
        <v>8</v>
      </c>
      <c r="C30" s="8">
        <v>10</v>
      </c>
      <c r="D30" s="8">
        <v>18</v>
      </c>
      <c r="E30" s="8">
        <v>26</v>
      </c>
      <c r="F30" s="8">
        <v>62</v>
      </c>
    </row>
    <row r="31" spans="1:6" x14ac:dyDescent="0.3">
      <c r="A31" s="10" t="s">
        <v>8357</v>
      </c>
      <c r="B31" s="8">
        <v>27</v>
      </c>
      <c r="C31" s="8">
        <v>101</v>
      </c>
      <c r="D31" s="8">
        <v>30</v>
      </c>
      <c r="E31" s="8">
        <v>172</v>
      </c>
      <c r="F31" s="8">
        <v>330</v>
      </c>
    </row>
    <row r="32" spans="1:6" x14ac:dyDescent="0.3">
      <c r="A32" s="11" t="s">
        <v>8354</v>
      </c>
      <c r="B32" s="8"/>
      <c r="C32" s="8">
        <v>1</v>
      </c>
      <c r="D32" s="8"/>
      <c r="E32" s="8">
        <v>6</v>
      </c>
      <c r="F32" s="8">
        <v>7</v>
      </c>
    </row>
    <row r="33" spans="1:6" x14ac:dyDescent="0.3">
      <c r="A33" s="11" t="s">
        <v>8360</v>
      </c>
      <c r="B33" s="8"/>
      <c r="C33" s="8">
        <v>1</v>
      </c>
      <c r="D33" s="8"/>
      <c r="E33" s="8">
        <v>7</v>
      </c>
      <c r="F33" s="8">
        <v>8</v>
      </c>
    </row>
    <row r="34" spans="1:6" x14ac:dyDescent="0.3">
      <c r="A34" s="11" t="s">
        <v>8362</v>
      </c>
      <c r="B34" s="8">
        <v>2</v>
      </c>
      <c r="C34" s="8">
        <v>6</v>
      </c>
      <c r="D34" s="8"/>
      <c r="E34" s="8">
        <v>28</v>
      </c>
      <c r="F34" s="8">
        <v>36</v>
      </c>
    </row>
    <row r="35" spans="1:6" x14ac:dyDescent="0.3">
      <c r="A35" s="11" t="s">
        <v>8363</v>
      </c>
      <c r="B35" s="8"/>
      <c r="C35" s="8">
        <v>3</v>
      </c>
      <c r="D35" s="8"/>
      <c r="E35" s="8">
        <v>14</v>
      </c>
      <c r="F35" s="8">
        <v>17</v>
      </c>
    </row>
    <row r="36" spans="1:6" x14ac:dyDescent="0.3">
      <c r="A36" s="11" t="s">
        <v>8364</v>
      </c>
      <c r="B36" s="8">
        <v>1</v>
      </c>
      <c r="C36" s="8">
        <v>8</v>
      </c>
      <c r="D36" s="8"/>
      <c r="E36" s="8">
        <v>17</v>
      </c>
      <c r="F36" s="8">
        <v>26</v>
      </c>
    </row>
    <row r="37" spans="1:6" x14ac:dyDescent="0.3">
      <c r="A37" s="11" t="s">
        <v>8365</v>
      </c>
      <c r="B37" s="8">
        <v>16</v>
      </c>
      <c r="C37" s="8">
        <v>46</v>
      </c>
      <c r="D37" s="8"/>
      <c r="E37" s="8">
        <v>49</v>
      </c>
      <c r="F37" s="8">
        <v>111</v>
      </c>
    </row>
    <row r="38" spans="1:6" x14ac:dyDescent="0.3">
      <c r="A38" s="11" t="s">
        <v>8366</v>
      </c>
      <c r="B38" s="8">
        <v>7</v>
      </c>
      <c r="C38" s="8">
        <v>36</v>
      </c>
      <c r="D38" s="8"/>
      <c r="E38" s="8">
        <v>50</v>
      </c>
      <c r="F38" s="8">
        <v>93</v>
      </c>
    </row>
    <row r="39" spans="1:6" x14ac:dyDescent="0.3">
      <c r="A39" s="11" t="s">
        <v>8367</v>
      </c>
      <c r="B39" s="8">
        <v>1</v>
      </c>
      <c r="C39" s="8"/>
      <c r="D39" s="8">
        <v>30</v>
      </c>
      <c r="E39" s="8">
        <v>1</v>
      </c>
      <c r="F39" s="8">
        <v>32</v>
      </c>
    </row>
    <row r="40" spans="1:6" x14ac:dyDescent="0.3">
      <c r="A40" s="10" t="s">
        <v>8358</v>
      </c>
      <c r="B40" s="8">
        <v>28</v>
      </c>
      <c r="C40" s="8">
        <v>109</v>
      </c>
      <c r="D40" s="8"/>
      <c r="E40" s="8">
        <v>200</v>
      </c>
      <c r="F40" s="8">
        <v>337</v>
      </c>
    </row>
    <row r="41" spans="1:6" x14ac:dyDescent="0.3">
      <c r="A41" s="11" t="s">
        <v>8354</v>
      </c>
      <c r="B41" s="8"/>
      <c r="C41" s="8">
        <v>1</v>
      </c>
      <c r="D41" s="8"/>
      <c r="E41" s="8">
        <v>1</v>
      </c>
      <c r="F41" s="8">
        <v>2</v>
      </c>
    </row>
    <row r="42" spans="1:6" x14ac:dyDescent="0.3">
      <c r="A42" s="11" t="s">
        <v>8360</v>
      </c>
      <c r="B42" s="8"/>
      <c r="C42" s="8">
        <v>1</v>
      </c>
      <c r="D42" s="8"/>
      <c r="E42" s="8">
        <v>13</v>
      </c>
      <c r="F42" s="8">
        <v>14</v>
      </c>
    </row>
    <row r="43" spans="1:6" x14ac:dyDescent="0.3">
      <c r="A43" s="11" t="s">
        <v>8362</v>
      </c>
      <c r="B43" s="8"/>
      <c r="C43" s="8">
        <v>6</v>
      </c>
      <c r="D43" s="8"/>
      <c r="E43" s="8">
        <v>23</v>
      </c>
      <c r="F43" s="8">
        <v>29</v>
      </c>
    </row>
    <row r="44" spans="1:6" x14ac:dyDescent="0.3">
      <c r="A44" s="11" t="s">
        <v>8363</v>
      </c>
      <c r="B44" s="8">
        <v>1</v>
      </c>
      <c r="C44" s="8">
        <v>5</v>
      </c>
      <c r="D44" s="8"/>
      <c r="E44" s="8">
        <v>25</v>
      </c>
      <c r="F44" s="8">
        <v>31</v>
      </c>
    </row>
    <row r="45" spans="1:6" x14ac:dyDescent="0.3">
      <c r="A45" s="11" t="s">
        <v>8364</v>
      </c>
      <c r="B45" s="8">
        <v>1</v>
      </c>
      <c r="C45" s="8">
        <v>14</v>
      </c>
      <c r="D45" s="8"/>
      <c r="E45" s="8">
        <v>34</v>
      </c>
      <c r="F45" s="8">
        <v>49</v>
      </c>
    </row>
    <row r="46" spans="1:6" x14ac:dyDescent="0.3">
      <c r="A46" s="11" t="s">
        <v>8365</v>
      </c>
      <c r="B46" s="8">
        <v>18</v>
      </c>
      <c r="C46" s="8">
        <v>54</v>
      </c>
      <c r="D46" s="8"/>
      <c r="E46" s="8">
        <v>54</v>
      </c>
      <c r="F46" s="8">
        <v>126</v>
      </c>
    </row>
    <row r="47" spans="1:6" x14ac:dyDescent="0.3">
      <c r="A47" s="11" t="s">
        <v>8366</v>
      </c>
      <c r="B47" s="8">
        <v>8</v>
      </c>
      <c r="C47" s="8">
        <v>28</v>
      </c>
      <c r="D47" s="8"/>
      <c r="E47" s="8">
        <v>50</v>
      </c>
      <c r="F47" s="8">
        <v>86</v>
      </c>
    </row>
    <row r="48" spans="1:6" x14ac:dyDescent="0.3">
      <c r="A48" s="10" t="s">
        <v>8348</v>
      </c>
      <c r="B48" s="8">
        <v>25</v>
      </c>
      <c r="C48" s="8">
        <v>125</v>
      </c>
      <c r="D48" s="8"/>
      <c r="E48" s="8">
        <v>227</v>
      </c>
      <c r="F48" s="8">
        <v>377</v>
      </c>
    </row>
    <row r="49" spans="1:6" x14ac:dyDescent="0.3">
      <c r="A49" s="11" t="s">
        <v>8347</v>
      </c>
      <c r="B49" s="8"/>
      <c r="C49" s="8"/>
      <c r="D49" s="8"/>
      <c r="E49" s="8">
        <v>1</v>
      </c>
      <c r="F49" s="8">
        <v>1</v>
      </c>
    </row>
    <row r="50" spans="1:6" x14ac:dyDescent="0.3">
      <c r="A50" s="11" t="s">
        <v>8354</v>
      </c>
      <c r="B50" s="8"/>
      <c r="C50" s="8">
        <v>2</v>
      </c>
      <c r="D50" s="8"/>
      <c r="E50" s="8">
        <v>5</v>
      </c>
      <c r="F50" s="8">
        <v>7</v>
      </c>
    </row>
    <row r="51" spans="1:6" x14ac:dyDescent="0.3">
      <c r="A51" s="11" t="s">
        <v>8360</v>
      </c>
      <c r="B51" s="8">
        <v>2</v>
      </c>
      <c r="C51" s="8">
        <v>1</v>
      </c>
      <c r="D51" s="8"/>
      <c r="E51" s="8">
        <v>14</v>
      </c>
      <c r="F51" s="8">
        <v>17</v>
      </c>
    </row>
    <row r="52" spans="1:6" x14ac:dyDescent="0.3">
      <c r="A52" s="11" t="s">
        <v>8362</v>
      </c>
      <c r="B52" s="8">
        <v>1</v>
      </c>
      <c r="C52" s="8">
        <v>7</v>
      </c>
      <c r="D52" s="8"/>
      <c r="E52" s="8">
        <v>16</v>
      </c>
      <c r="F52" s="8">
        <v>24</v>
      </c>
    </row>
    <row r="53" spans="1:6" x14ac:dyDescent="0.3">
      <c r="A53" s="11" t="s">
        <v>8363</v>
      </c>
      <c r="B53" s="8">
        <v>1</v>
      </c>
      <c r="C53" s="8">
        <v>7</v>
      </c>
      <c r="D53" s="8"/>
      <c r="E53" s="8">
        <v>13</v>
      </c>
      <c r="F53" s="8">
        <v>21</v>
      </c>
    </row>
    <row r="54" spans="1:6" x14ac:dyDescent="0.3">
      <c r="A54" s="11" t="s">
        <v>8364</v>
      </c>
      <c r="B54" s="8">
        <v>3</v>
      </c>
      <c r="C54" s="8">
        <v>35</v>
      </c>
      <c r="D54" s="8"/>
      <c r="E54" s="8">
        <v>58</v>
      </c>
      <c r="F54" s="8">
        <v>96</v>
      </c>
    </row>
    <row r="55" spans="1:6" x14ac:dyDescent="0.3">
      <c r="A55" s="11" t="s">
        <v>8365</v>
      </c>
      <c r="B55" s="8">
        <v>10</v>
      </c>
      <c r="C55" s="8">
        <v>40</v>
      </c>
      <c r="D55" s="8"/>
      <c r="E55" s="8">
        <v>65</v>
      </c>
      <c r="F55" s="8">
        <v>115</v>
      </c>
    </row>
    <row r="56" spans="1:6" x14ac:dyDescent="0.3">
      <c r="A56" s="11" t="s">
        <v>8366</v>
      </c>
      <c r="B56" s="8">
        <v>8</v>
      </c>
      <c r="C56" s="8">
        <v>33</v>
      </c>
      <c r="D56" s="8"/>
      <c r="E56" s="8">
        <v>55</v>
      </c>
      <c r="F56" s="8">
        <v>96</v>
      </c>
    </row>
    <row r="57" spans="1:6" x14ac:dyDescent="0.3">
      <c r="A57" s="10" t="s">
        <v>8359</v>
      </c>
      <c r="B57" s="8">
        <v>28</v>
      </c>
      <c r="C57" s="8">
        <v>148</v>
      </c>
      <c r="D57" s="8"/>
      <c r="E57" s="8">
        <v>218</v>
      </c>
      <c r="F57" s="8">
        <v>394</v>
      </c>
    </row>
    <row r="58" spans="1:6" x14ac:dyDescent="0.3">
      <c r="A58" s="11" t="s">
        <v>8354</v>
      </c>
      <c r="B58" s="8"/>
      <c r="C58" s="8">
        <v>4</v>
      </c>
      <c r="D58" s="8"/>
      <c r="E58" s="8">
        <v>8</v>
      </c>
      <c r="F58" s="8">
        <v>12</v>
      </c>
    </row>
    <row r="59" spans="1:6" x14ac:dyDescent="0.3">
      <c r="A59" s="11" t="s">
        <v>8360</v>
      </c>
      <c r="B59" s="8"/>
      <c r="C59" s="8">
        <v>4</v>
      </c>
      <c r="D59" s="8"/>
      <c r="E59" s="8">
        <v>13</v>
      </c>
      <c r="F59" s="8">
        <v>17</v>
      </c>
    </row>
    <row r="60" spans="1:6" x14ac:dyDescent="0.3">
      <c r="A60" s="11" t="s">
        <v>8362</v>
      </c>
      <c r="B60" s="8"/>
      <c r="C60" s="8">
        <v>2</v>
      </c>
      <c r="D60" s="8"/>
      <c r="E60" s="8">
        <v>22</v>
      </c>
      <c r="F60" s="8">
        <v>24</v>
      </c>
    </row>
    <row r="61" spans="1:6" x14ac:dyDescent="0.3">
      <c r="A61" s="11" t="s">
        <v>8363</v>
      </c>
      <c r="B61" s="8"/>
      <c r="C61" s="8">
        <v>2</v>
      </c>
      <c r="D61" s="8"/>
      <c r="E61" s="8">
        <v>16</v>
      </c>
      <c r="F61" s="8">
        <v>18</v>
      </c>
    </row>
    <row r="62" spans="1:6" x14ac:dyDescent="0.3">
      <c r="A62" s="11" t="s">
        <v>8364</v>
      </c>
      <c r="B62" s="8">
        <v>8</v>
      </c>
      <c r="C62" s="8">
        <v>38</v>
      </c>
      <c r="D62" s="8"/>
      <c r="E62" s="8">
        <v>58</v>
      </c>
      <c r="F62" s="8">
        <v>104</v>
      </c>
    </row>
    <row r="63" spans="1:6" x14ac:dyDescent="0.3">
      <c r="A63" s="11" t="s">
        <v>8365</v>
      </c>
      <c r="B63" s="8">
        <v>8</v>
      </c>
      <c r="C63" s="8">
        <v>55</v>
      </c>
      <c r="D63" s="8"/>
      <c r="E63" s="8">
        <v>64</v>
      </c>
      <c r="F63" s="8">
        <v>127</v>
      </c>
    </row>
    <row r="64" spans="1:6" x14ac:dyDescent="0.3">
      <c r="A64" s="11" t="s">
        <v>8366</v>
      </c>
      <c r="B64" s="8">
        <v>12</v>
      </c>
      <c r="C64" s="8">
        <v>43</v>
      </c>
      <c r="D64" s="8"/>
      <c r="E64" s="8">
        <v>37</v>
      </c>
      <c r="F64" s="8">
        <v>92</v>
      </c>
    </row>
    <row r="65" spans="1:6" x14ac:dyDescent="0.3">
      <c r="A65" s="10" t="s">
        <v>8349</v>
      </c>
      <c r="B65" s="8">
        <v>43</v>
      </c>
      <c r="C65" s="8">
        <v>150</v>
      </c>
      <c r="D65" s="8"/>
      <c r="E65" s="8">
        <v>194</v>
      </c>
      <c r="F65" s="8">
        <v>387</v>
      </c>
    </row>
    <row r="66" spans="1:6" x14ac:dyDescent="0.3">
      <c r="A66" s="11" t="s">
        <v>8347</v>
      </c>
      <c r="B66" s="8"/>
      <c r="C66" s="8"/>
      <c r="D66" s="8"/>
      <c r="E66" s="8">
        <v>1</v>
      </c>
      <c r="F66" s="8">
        <v>1</v>
      </c>
    </row>
    <row r="67" spans="1:6" x14ac:dyDescent="0.3">
      <c r="A67" s="11" t="s">
        <v>8354</v>
      </c>
      <c r="B67" s="8"/>
      <c r="C67" s="8"/>
      <c r="D67" s="8"/>
      <c r="E67" s="8">
        <v>3</v>
      </c>
      <c r="F67" s="8">
        <v>3</v>
      </c>
    </row>
    <row r="68" spans="1:6" x14ac:dyDescent="0.3">
      <c r="A68" s="11" t="s">
        <v>8360</v>
      </c>
      <c r="B68" s="8">
        <v>2</v>
      </c>
      <c r="C68" s="8">
        <v>4</v>
      </c>
      <c r="D68" s="8"/>
      <c r="E68" s="8">
        <v>11</v>
      </c>
      <c r="F68" s="8">
        <v>17</v>
      </c>
    </row>
    <row r="69" spans="1:6" x14ac:dyDescent="0.3">
      <c r="A69" s="11" t="s">
        <v>8362</v>
      </c>
      <c r="B69" s="8">
        <v>1</v>
      </c>
      <c r="C69" s="8">
        <v>4</v>
      </c>
      <c r="D69" s="8"/>
      <c r="E69" s="8">
        <v>17</v>
      </c>
      <c r="F69" s="8">
        <v>22</v>
      </c>
    </row>
    <row r="70" spans="1:6" x14ac:dyDescent="0.3">
      <c r="A70" s="11" t="s">
        <v>8363</v>
      </c>
      <c r="B70" s="8">
        <v>1</v>
      </c>
      <c r="C70" s="8">
        <v>6</v>
      </c>
      <c r="D70" s="8"/>
      <c r="E70" s="8">
        <v>10</v>
      </c>
      <c r="F70" s="8">
        <v>17</v>
      </c>
    </row>
    <row r="71" spans="1:6" x14ac:dyDescent="0.3">
      <c r="A71" s="11" t="s">
        <v>8364</v>
      </c>
      <c r="B71" s="8">
        <v>18</v>
      </c>
      <c r="C71" s="8">
        <v>82</v>
      </c>
      <c r="D71" s="8"/>
      <c r="E71" s="8">
        <v>59</v>
      </c>
      <c r="F71" s="8">
        <v>159</v>
      </c>
    </row>
    <row r="72" spans="1:6" x14ac:dyDescent="0.3">
      <c r="A72" s="11" t="s">
        <v>8365</v>
      </c>
      <c r="B72" s="8">
        <v>14</v>
      </c>
      <c r="C72" s="8">
        <v>36</v>
      </c>
      <c r="D72" s="8"/>
      <c r="E72" s="8">
        <v>49</v>
      </c>
      <c r="F72" s="8">
        <v>99</v>
      </c>
    </row>
    <row r="73" spans="1:6" x14ac:dyDescent="0.3">
      <c r="A73" s="11" t="s">
        <v>8366</v>
      </c>
      <c r="B73" s="8">
        <v>7</v>
      </c>
      <c r="C73" s="8">
        <v>18</v>
      </c>
      <c r="D73" s="8"/>
      <c r="E73" s="8">
        <v>44</v>
      </c>
      <c r="F73" s="8">
        <v>69</v>
      </c>
    </row>
    <row r="74" spans="1:6" x14ac:dyDescent="0.3">
      <c r="A74" s="10" t="s">
        <v>8350</v>
      </c>
      <c r="B74" s="8">
        <v>31</v>
      </c>
      <c r="C74" s="8">
        <v>132</v>
      </c>
      <c r="D74" s="8"/>
      <c r="E74" s="8">
        <v>162</v>
      </c>
      <c r="F74" s="8">
        <v>325</v>
      </c>
    </row>
    <row r="75" spans="1:6" x14ac:dyDescent="0.3">
      <c r="A75" s="11" t="s">
        <v>8347</v>
      </c>
      <c r="B75" s="8"/>
      <c r="C75" s="8">
        <v>1</v>
      </c>
      <c r="D75" s="8"/>
      <c r="E75" s="8">
        <v>1</v>
      </c>
      <c r="F75" s="8">
        <v>2</v>
      </c>
    </row>
    <row r="76" spans="1:6" x14ac:dyDescent="0.3">
      <c r="A76" s="11" t="s">
        <v>8354</v>
      </c>
      <c r="B76" s="8">
        <v>1</v>
      </c>
      <c r="C76" s="8"/>
      <c r="D76" s="8"/>
      <c r="E76" s="8">
        <v>2</v>
      </c>
      <c r="F76" s="8">
        <v>3</v>
      </c>
    </row>
    <row r="77" spans="1:6" x14ac:dyDescent="0.3">
      <c r="A77" s="11" t="s">
        <v>8360</v>
      </c>
      <c r="B77" s="8">
        <v>1</v>
      </c>
      <c r="C77" s="8">
        <v>2</v>
      </c>
      <c r="D77" s="8"/>
      <c r="E77" s="8">
        <v>15</v>
      </c>
      <c r="F77" s="8">
        <v>18</v>
      </c>
    </row>
    <row r="78" spans="1:6" x14ac:dyDescent="0.3">
      <c r="A78" s="11" t="s">
        <v>8362</v>
      </c>
      <c r="B78" s="8">
        <v>1</v>
      </c>
      <c r="C78" s="8">
        <v>5</v>
      </c>
      <c r="D78" s="8"/>
      <c r="E78" s="8">
        <v>18</v>
      </c>
      <c r="F78" s="8">
        <v>24</v>
      </c>
    </row>
    <row r="79" spans="1:6" x14ac:dyDescent="0.3">
      <c r="A79" s="11" t="s">
        <v>8363</v>
      </c>
      <c r="B79" s="8">
        <v>2</v>
      </c>
      <c r="C79" s="8">
        <v>5</v>
      </c>
      <c r="D79" s="8"/>
      <c r="E79" s="8">
        <v>10</v>
      </c>
      <c r="F79" s="8">
        <v>17</v>
      </c>
    </row>
    <row r="80" spans="1:6" x14ac:dyDescent="0.3">
      <c r="A80" s="11" t="s">
        <v>8364</v>
      </c>
      <c r="B80" s="8">
        <v>6</v>
      </c>
      <c r="C80" s="8">
        <v>53</v>
      </c>
      <c r="D80" s="8"/>
      <c r="E80" s="8">
        <v>49</v>
      </c>
      <c r="F80" s="8">
        <v>108</v>
      </c>
    </row>
    <row r="81" spans="1:6" x14ac:dyDescent="0.3">
      <c r="A81" s="11" t="s">
        <v>8365</v>
      </c>
      <c r="B81" s="8">
        <v>9</v>
      </c>
      <c r="C81" s="8">
        <v>40</v>
      </c>
      <c r="D81" s="8"/>
      <c r="E81" s="8">
        <v>38</v>
      </c>
      <c r="F81" s="8">
        <v>87</v>
      </c>
    </row>
    <row r="82" spans="1:6" x14ac:dyDescent="0.3">
      <c r="A82" s="11" t="s">
        <v>8366</v>
      </c>
      <c r="B82" s="8">
        <v>11</v>
      </c>
      <c r="C82" s="8">
        <v>26</v>
      </c>
      <c r="D82" s="8"/>
      <c r="E82" s="8">
        <v>29</v>
      </c>
      <c r="F82" s="8">
        <v>66</v>
      </c>
    </row>
    <row r="83" spans="1:6" x14ac:dyDescent="0.3">
      <c r="A83" s="10" t="s">
        <v>8351</v>
      </c>
      <c r="B83" s="8">
        <v>26</v>
      </c>
      <c r="C83" s="8">
        <v>129</v>
      </c>
      <c r="D83" s="8"/>
      <c r="E83" s="8">
        <v>151</v>
      </c>
      <c r="F83" s="8">
        <v>306</v>
      </c>
    </row>
    <row r="84" spans="1:6" x14ac:dyDescent="0.3">
      <c r="A84" s="11" t="s">
        <v>8347</v>
      </c>
      <c r="B84" s="8">
        <v>1</v>
      </c>
      <c r="C84" s="8">
        <v>2</v>
      </c>
      <c r="D84" s="8"/>
      <c r="E84" s="8">
        <v>2</v>
      </c>
      <c r="F84" s="8">
        <v>5</v>
      </c>
    </row>
    <row r="85" spans="1:6" x14ac:dyDescent="0.3">
      <c r="A85" s="11" t="s">
        <v>8354</v>
      </c>
      <c r="B85" s="8"/>
      <c r="C85" s="8">
        <v>3</v>
      </c>
      <c r="D85" s="8"/>
      <c r="E85" s="8">
        <v>2</v>
      </c>
      <c r="F85" s="8">
        <v>5</v>
      </c>
    </row>
    <row r="86" spans="1:6" x14ac:dyDescent="0.3">
      <c r="A86" s="11" t="s">
        <v>8360</v>
      </c>
      <c r="B86" s="8"/>
      <c r="C86" s="8">
        <v>4</v>
      </c>
      <c r="D86" s="8"/>
      <c r="E86" s="8">
        <v>11</v>
      </c>
      <c r="F86" s="8">
        <v>15</v>
      </c>
    </row>
    <row r="87" spans="1:6" x14ac:dyDescent="0.3">
      <c r="A87" s="11" t="s">
        <v>8362</v>
      </c>
      <c r="B87" s="8"/>
      <c r="C87" s="8">
        <v>6</v>
      </c>
      <c r="D87" s="8"/>
      <c r="E87" s="8">
        <v>13</v>
      </c>
      <c r="F87" s="8">
        <v>19</v>
      </c>
    </row>
    <row r="88" spans="1:6" x14ac:dyDescent="0.3">
      <c r="A88" s="11" t="s">
        <v>8363</v>
      </c>
      <c r="B88" s="8"/>
      <c r="C88" s="8">
        <v>7</v>
      </c>
      <c r="D88" s="8"/>
      <c r="E88" s="8">
        <v>18</v>
      </c>
      <c r="F88" s="8">
        <v>25</v>
      </c>
    </row>
    <row r="89" spans="1:6" x14ac:dyDescent="0.3">
      <c r="A89" s="11" t="s">
        <v>8364</v>
      </c>
      <c r="B89" s="8">
        <v>6</v>
      </c>
      <c r="C89" s="8">
        <v>40</v>
      </c>
      <c r="D89" s="8"/>
      <c r="E89" s="8">
        <v>39</v>
      </c>
      <c r="F89" s="8">
        <v>85</v>
      </c>
    </row>
    <row r="90" spans="1:6" x14ac:dyDescent="0.3">
      <c r="A90" s="11" t="s">
        <v>8365</v>
      </c>
      <c r="B90" s="8">
        <v>13</v>
      </c>
      <c r="C90" s="8">
        <v>37</v>
      </c>
      <c r="D90" s="8"/>
      <c r="E90" s="8">
        <v>37</v>
      </c>
      <c r="F90" s="8">
        <v>87</v>
      </c>
    </row>
    <row r="91" spans="1:6" x14ac:dyDescent="0.3">
      <c r="A91" s="11" t="s">
        <v>8366</v>
      </c>
      <c r="B91" s="8">
        <v>6</v>
      </c>
      <c r="C91" s="8">
        <v>30</v>
      </c>
      <c r="D91" s="8"/>
      <c r="E91" s="8">
        <v>29</v>
      </c>
      <c r="F91" s="8">
        <v>65</v>
      </c>
    </row>
    <row r="92" spans="1:6" x14ac:dyDescent="0.3">
      <c r="A92" s="10" t="s">
        <v>8352</v>
      </c>
      <c r="B92" s="8">
        <v>20</v>
      </c>
      <c r="C92" s="8">
        <v>147</v>
      </c>
      <c r="D92" s="8"/>
      <c r="E92" s="8">
        <v>175</v>
      </c>
      <c r="F92" s="8">
        <v>342</v>
      </c>
    </row>
    <row r="93" spans="1:6" x14ac:dyDescent="0.3">
      <c r="A93" s="11" t="s">
        <v>8347</v>
      </c>
      <c r="B93" s="8"/>
      <c r="C93" s="8">
        <v>1</v>
      </c>
      <c r="D93" s="8"/>
      <c r="E93" s="8">
        <v>1</v>
      </c>
      <c r="F93" s="8">
        <v>2</v>
      </c>
    </row>
    <row r="94" spans="1:6" x14ac:dyDescent="0.3">
      <c r="A94" s="11" t="s">
        <v>8354</v>
      </c>
      <c r="B94" s="8"/>
      <c r="C94" s="8">
        <v>1</v>
      </c>
      <c r="D94" s="8"/>
      <c r="E94" s="8">
        <v>6</v>
      </c>
      <c r="F94" s="8">
        <v>7</v>
      </c>
    </row>
    <row r="95" spans="1:6" x14ac:dyDescent="0.3">
      <c r="A95" s="11" t="s">
        <v>8360</v>
      </c>
      <c r="B95" s="8"/>
      <c r="C95" s="8"/>
      <c r="D95" s="8"/>
      <c r="E95" s="8">
        <v>10</v>
      </c>
      <c r="F95" s="8">
        <v>10</v>
      </c>
    </row>
    <row r="96" spans="1:6" x14ac:dyDescent="0.3">
      <c r="A96" s="11" t="s">
        <v>8362</v>
      </c>
      <c r="B96" s="8"/>
      <c r="C96" s="8">
        <v>5</v>
      </c>
      <c r="D96" s="8"/>
      <c r="E96" s="8">
        <v>15</v>
      </c>
      <c r="F96" s="8">
        <v>20</v>
      </c>
    </row>
    <row r="97" spans="1:6" x14ac:dyDescent="0.3">
      <c r="A97" s="11" t="s">
        <v>8363</v>
      </c>
      <c r="B97" s="8">
        <v>1</v>
      </c>
      <c r="C97" s="8">
        <v>15</v>
      </c>
      <c r="D97" s="8"/>
      <c r="E97" s="8">
        <v>17</v>
      </c>
      <c r="F97" s="8">
        <v>33</v>
      </c>
    </row>
    <row r="98" spans="1:6" x14ac:dyDescent="0.3">
      <c r="A98" s="11" t="s">
        <v>8364</v>
      </c>
      <c r="B98" s="8">
        <v>10</v>
      </c>
      <c r="C98" s="8">
        <v>53</v>
      </c>
      <c r="D98" s="8"/>
      <c r="E98" s="8">
        <v>55</v>
      </c>
      <c r="F98" s="8">
        <v>118</v>
      </c>
    </row>
    <row r="99" spans="1:6" x14ac:dyDescent="0.3">
      <c r="A99" s="11" t="s">
        <v>8365</v>
      </c>
      <c r="B99" s="8">
        <v>7</v>
      </c>
      <c r="C99" s="8">
        <v>44</v>
      </c>
      <c r="D99" s="8"/>
      <c r="E99" s="8">
        <v>44</v>
      </c>
      <c r="F99" s="8">
        <v>95</v>
      </c>
    </row>
    <row r="100" spans="1:6" x14ac:dyDescent="0.3">
      <c r="A100" s="11" t="s">
        <v>8366</v>
      </c>
      <c r="B100" s="8">
        <v>2</v>
      </c>
      <c r="C100" s="8">
        <v>28</v>
      </c>
      <c r="D100" s="8"/>
      <c r="E100" s="8">
        <v>27</v>
      </c>
      <c r="F100" s="8">
        <v>57</v>
      </c>
    </row>
    <row r="101" spans="1:6" x14ac:dyDescent="0.3">
      <c r="A101" s="10" t="s">
        <v>8353</v>
      </c>
      <c r="B101" s="8">
        <v>37</v>
      </c>
      <c r="C101" s="8">
        <v>116</v>
      </c>
      <c r="D101" s="8"/>
      <c r="E101" s="8">
        <v>191</v>
      </c>
      <c r="F101" s="8">
        <v>344</v>
      </c>
    </row>
    <row r="102" spans="1:6" x14ac:dyDescent="0.3">
      <c r="A102" s="11" t="s">
        <v>8347</v>
      </c>
      <c r="B102" s="8"/>
      <c r="C102" s="8"/>
      <c r="D102" s="8"/>
      <c r="E102" s="8">
        <v>3</v>
      </c>
      <c r="F102" s="8">
        <v>3</v>
      </c>
    </row>
    <row r="103" spans="1:6" x14ac:dyDescent="0.3">
      <c r="A103" s="11" t="s">
        <v>8354</v>
      </c>
      <c r="B103" s="8"/>
      <c r="C103" s="8">
        <v>2</v>
      </c>
      <c r="D103" s="8"/>
      <c r="E103" s="8">
        <v>3</v>
      </c>
      <c r="F103" s="8">
        <v>5</v>
      </c>
    </row>
    <row r="104" spans="1:6" x14ac:dyDescent="0.3">
      <c r="A104" s="11" t="s">
        <v>8360</v>
      </c>
      <c r="B104" s="8"/>
      <c r="C104" s="8">
        <v>6</v>
      </c>
      <c r="D104" s="8"/>
      <c r="E104" s="8">
        <v>13</v>
      </c>
      <c r="F104" s="8">
        <v>19</v>
      </c>
    </row>
    <row r="105" spans="1:6" x14ac:dyDescent="0.3">
      <c r="A105" s="11" t="s">
        <v>8362</v>
      </c>
      <c r="B105" s="8"/>
      <c r="C105" s="8">
        <v>5</v>
      </c>
      <c r="D105" s="8"/>
      <c r="E105" s="8">
        <v>15</v>
      </c>
      <c r="F105" s="8">
        <v>20</v>
      </c>
    </row>
    <row r="106" spans="1:6" x14ac:dyDescent="0.3">
      <c r="A106" s="11" t="s">
        <v>8363</v>
      </c>
      <c r="B106" s="8">
        <v>1</v>
      </c>
      <c r="C106" s="8">
        <v>5</v>
      </c>
      <c r="D106" s="8"/>
      <c r="E106" s="8">
        <v>20</v>
      </c>
      <c r="F106" s="8">
        <v>26</v>
      </c>
    </row>
    <row r="107" spans="1:6" x14ac:dyDescent="0.3">
      <c r="A107" s="11" t="s">
        <v>8364</v>
      </c>
      <c r="B107" s="8">
        <v>16</v>
      </c>
      <c r="C107" s="8">
        <v>41</v>
      </c>
      <c r="D107" s="8"/>
      <c r="E107" s="8">
        <v>43</v>
      </c>
      <c r="F107" s="8">
        <v>100</v>
      </c>
    </row>
    <row r="108" spans="1:6" x14ac:dyDescent="0.3">
      <c r="A108" s="11" t="s">
        <v>8365</v>
      </c>
      <c r="B108" s="8">
        <v>10</v>
      </c>
      <c r="C108" s="8">
        <v>29</v>
      </c>
      <c r="D108" s="8"/>
      <c r="E108" s="8">
        <v>46</v>
      </c>
      <c r="F108" s="8">
        <v>85</v>
      </c>
    </row>
    <row r="109" spans="1:6" x14ac:dyDescent="0.3">
      <c r="A109" s="11" t="s">
        <v>8366</v>
      </c>
      <c r="B109" s="8">
        <v>10</v>
      </c>
      <c r="C109" s="8">
        <v>28</v>
      </c>
      <c r="D109" s="8"/>
      <c r="E109" s="8">
        <v>48</v>
      </c>
      <c r="F109" s="8">
        <v>86</v>
      </c>
    </row>
    <row r="110" spans="1:6" x14ac:dyDescent="0.3">
      <c r="A110" s="10" t="s">
        <v>8311</v>
      </c>
      <c r="B110" s="8">
        <v>349</v>
      </c>
      <c r="C110" s="8">
        <v>1530</v>
      </c>
      <c r="D110" s="8">
        <v>50</v>
      </c>
      <c r="E110" s="8">
        <v>2185</v>
      </c>
      <c r="F110" s="8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A51A3-860B-4F3C-BEC8-CB821FB339EA}">
  <sheetPr codeName="Sheet5"/>
  <dimension ref="A1:H13"/>
  <sheetViews>
    <sheetView workbookViewId="0">
      <selection activeCell="G27" sqref="G27"/>
    </sheetView>
  </sheetViews>
  <sheetFormatPr defaultRowHeight="14.4" x14ac:dyDescent="0.3"/>
  <cols>
    <col min="1" max="1" width="26.77734375" customWidth="1"/>
    <col min="2" max="2" width="18.21875" customWidth="1"/>
    <col min="3" max="3" width="15.88671875" customWidth="1"/>
    <col min="4" max="4" width="17.33203125" customWidth="1"/>
    <col min="5" max="5" width="17" customWidth="1"/>
    <col min="6" max="6" width="20.5546875" customWidth="1"/>
    <col min="7" max="7" width="19.77734375" customWidth="1"/>
    <col min="8" max="8" width="20.21875" customWidth="1"/>
  </cols>
  <sheetData>
    <row r="1" spans="1:8" s="1" customFormat="1" x14ac:dyDescent="0.3">
      <c r="A1" s="1" t="s">
        <v>8314</v>
      </c>
      <c r="B1" s="1" t="s">
        <v>8333</v>
      </c>
      <c r="C1" s="1" t="s">
        <v>8315</v>
      </c>
      <c r="D1" s="1" t="s">
        <v>8316</v>
      </c>
      <c r="E1" s="1" t="s">
        <v>8317</v>
      </c>
      <c r="F1" s="1" t="s">
        <v>8318</v>
      </c>
      <c r="G1" s="1" t="s">
        <v>8319</v>
      </c>
      <c r="H1" s="1" t="s">
        <v>8320</v>
      </c>
    </row>
    <row r="2" spans="1:8" x14ac:dyDescent="0.3">
      <c r="A2" t="s">
        <v>8322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5">
        <f>$B2/$E2</f>
        <v>0.71081677704194257</v>
      </c>
      <c r="G2" s="5">
        <f>$C2/$E2</f>
        <v>0.24944812362030905</v>
      </c>
      <c r="H2" s="5">
        <f>$D2/$E2</f>
        <v>3.9735099337748346E-2</v>
      </c>
    </row>
    <row r="3" spans="1:8" x14ac:dyDescent="0.3">
      <c r="A3" t="s">
        <v>8321</v>
      </c>
      <c r="B3">
        <f>COUNTIFS(Sheet1!F:F,"successful",Sheet1!D:D,"&gt;=1000",Sheet1!D:D,"&lt;4999")</f>
        <v>931</v>
      </c>
      <c r="C3">
        <f>COUNTIFS(Sheet1!F:F,"failed",Sheet1!D:D,"&gt;=1000",Sheet1!D:D,"&lt;4999")</f>
        <v>420</v>
      </c>
      <c r="D3">
        <f>COUNTIFS(Sheet1!F:F,"canceled",Sheet1!D:D,"&gt;=1000",Sheet1!D:D,"&lt;4999")</f>
        <v>60</v>
      </c>
      <c r="E3">
        <f t="shared" ref="E3:E13" si="0">SUM(B3:D3)</f>
        <v>1411</v>
      </c>
      <c r="F3" s="5">
        <f t="shared" ref="F3:F13" si="1">$B3/$E3</f>
        <v>0.65981573352232459</v>
      </c>
      <c r="G3" s="5">
        <f t="shared" ref="G3:G13" si="2">$C3/$E3</f>
        <v>0.297661233167966</v>
      </c>
      <c r="H3" s="5">
        <f t="shared" ref="H3:H13" si="3">$D3/$E3</f>
        <v>4.2523033309709427E-2</v>
      </c>
    </row>
    <row r="4" spans="1:8" x14ac:dyDescent="0.3">
      <c r="A4" t="s">
        <v>8323</v>
      </c>
      <c r="B4">
        <f>COUNTIFS(Sheet1!F:F,"successful",Sheet1!D:D,"&gt;=4999",Sheet1!D:D,"&lt;9999")</f>
        <v>381</v>
      </c>
      <c r="C4">
        <f>COUNTIFS(Sheet1!F:F,"failed",Sheet1!D:D,"&gt;=4999",Sheet1!D:D,"&lt;9999")</f>
        <v>282</v>
      </c>
      <c r="D4">
        <f>COUNTIFS(Sheet1!F:F,"canceled",Sheet1!D:D,"&gt;=4999",Sheet1!D:D,"&lt;9999")</f>
        <v>51</v>
      </c>
      <c r="E4">
        <f t="shared" si="0"/>
        <v>714</v>
      </c>
      <c r="F4" s="5">
        <f t="shared" si="1"/>
        <v>0.53361344537815125</v>
      </c>
      <c r="G4" s="5">
        <f t="shared" si="2"/>
        <v>0.3949579831932773</v>
      </c>
      <c r="H4" s="5">
        <f t="shared" si="3"/>
        <v>7.1428571428571425E-2</v>
      </c>
    </row>
    <row r="5" spans="1:8" x14ac:dyDescent="0.3">
      <c r="A5" t="s">
        <v>8324</v>
      </c>
      <c r="B5">
        <f>COUNTIFS(Sheet1!F:F,"successful",Sheet1!D:D,"&gt;=9999",Sheet1!D:D,"&lt;14999")</f>
        <v>169</v>
      </c>
      <c r="C5">
        <f>COUNTIFS(Sheet1!F:F,"failed",Sheet1!D:D,"&gt;=9999",Sheet1!D:D,"&lt;14999")</f>
        <v>145</v>
      </c>
      <c r="D5">
        <f>COUNTIFS(Sheet1!F:F,"canceled",Sheet1!D:D,"&gt;=9999",Sheet1!D:D,"&lt;14999")</f>
        <v>41</v>
      </c>
      <c r="E5">
        <f t="shared" si="0"/>
        <v>355</v>
      </c>
      <c r="F5" s="5">
        <f t="shared" si="1"/>
        <v>0.47605633802816899</v>
      </c>
      <c r="G5" s="5">
        <f t="shared" si="2"/>
        <v>0.40845070422535212</v>
      </c>
      <c r="H5" s="5">
        <f t="shared" si="3"/>
        <v>0.11549295774647887</v>
      </c>
    </row>
    <row r="6" spans="1:8" x14ac:dyDescent="0.3">
      <c r="A6" t="s">
        <v>8325</v>
      </c>
      <c r="B6">
        <f>COUNTIFS(Sheet1!F:F,"successful",Sheet1!D:D,"&gt;=14999",Sheet1!D:D,"&lt;19999")</f>
        <v>94</v>
      </c>
      <c r="C6">
        <f>COUNTIFS(Sheet1!F:F,"failed",Sheet1!D:D,"&gt;=14999",Sheet1!D:D,"&lt;19999")</f>
        <v>90</v>
      </c>
      <c r="D6">
        <f>COUNTIFS(Sheet1!F:F,"canceled",Sheet1!D:D,"&gt;=14999",Sheet1!D:D,"&lt;19999")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8326</v>
      </c>
      <c r="B7">
        <f>COUNTIFS(Sheet1!F:F,"successful",Sheet1!D:D,"&gt;=19999",Sheet1!D:D,"&lt;24999")</f>
        <v>62</v>
      </c>
      <c r="C7">
        <f>COUNTIFS(Sheet1!F:F,"failed",Sheet1!D:D,"&gt;=19999",Sheet1!D:D,"&lt;24999")</f>
        <v>72</v>
      </c>
      <c r="D7">
        <f>COUNTIFS(Sheet1!F:F,"canceled",Sheet1!D:D,"&gt;=19999",Sheet1!D:D,"&lt;24999")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8327</v>
      </c>
      <c r="B8">
        <f>COUNTIFS(Sheet1!F:F,"successful",Sheet1!D:D,"&gt;=24999",Sheet1!D:D,"&lt;29999")</f>
        <v>55</v>
      </c>
      <c r="C8">
        <f>COUNTIFS(Sheet1!F:F,"failed",Sheet1!D:D,"&gt;=24999",Sheet1!D:D,"&lt;29999")</f>
        <v>64</v>
      </c>
      <c r="D8">
        <f>COUNTIFS(Sheet1!F:F,"canceled",Sheet1!D:D,"&gt;=24999",Sheet1!D:D,"&lt;29999")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8328</v>
      </c>
      <c r="B9">
        <f>COUNTIFS(Sheet1!F:F,"successful",Sheet1!D:D,"&gt;=29999",Sheet1!D:D,"&lt;34999")</f>
        <v>32</v>
      </c>
      <c r="C9">
        <f>COUNTIFS(Sheet1!F:F,"failed",Sheet1!D:D,"&gt;=29999",Sheet1!D:D,"&lt;34999")</f>
        <v>37</v>
      </c>
      <c r="D9">
        <f>COUNTIFS(Sheet1!F:F,"canceled",Sheet1!D:D,"&gt;=29999",Sheet1!D:D,"&lt;34999")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8329</v>
      </c>
      <c r="B10">
        <f>COUNTIFS(Sheet1!F:F,"successful",Sheet1!D:D,"&gt;=34999",Sheet1!D:D,"&lt;39999")</f>
        <v>26</v>
      </c>
      <c r="C10">
        <f>COUNTIFS(Sheet1!F:F,"failed",Sheet1!D:D,"&gt;=34999",Sheet1!D:D,"&lt;39999")</f>
        <v>22</v>
      </c>
      <c r="D10">
        <f>COUNTIFS(Sheet1!F:F,"canceled",Sheet1!D:D,"&gt;=34999",Sheet1!D:D,"&lt;39999")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8330</v>
      </c>
      <c r="B11">
        <f>COUNTIFS(Sheet1!F:F,"successful",Sheet1!D:D,"&gt;=40000",Sheet1!D:D,"&lt;44999")</f>
        <v>21</v>
      </c>
      <c r="C11">
        <f>COUNTIFS(Sheet1!F:F,"failed",Sheet1!D:D,"&gt;=40000",Sheet1!D:D,"&lt;44999")</f>
        <v>16</v>
      </c>
      <c r="D11">
        <f>COUNTIFS(Sheet1!F:F,"canceled",Sheet1!D:D,"&gt;=40000",Sheet1!D:D,"&lt;44999")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8331</v>
      </c>
      <c r="B12">
        <f>COUNTIFS(Sheet1!F:F,"successful",Sheet1!D:D,"&gt;=44999",Sheet1!D:D,"&lt;49999")</f>
        <v>6</v>
      </c>
      <c r="C12">
        <f>COUNTIFS(Sheet1!F:F,"failed",Sheet1!D:D,"&gt;=44999",Sheet1!D:D,"&lt;49999")</f>
        <v>11</v>
      </c>
      <c r="D12">
        <f>COUNTIFS(Sheet1!F:F,"canceled",Sheet1!D:D,"&gt;=44999",Sheet1!D:D,"&lt;49999")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8332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52D8A-2D84-46B7-B9C9-2493C8CE7F13}">
  <sheetPr codeName="Sheet6"/>
  <dimension ref="A1:I4115"/>
  <sheetViews>
    <sheetView tabSelected="1" workbookViewId="0">
      <selection activeCell="I6" sqref="I6"/>
    </sheetView>
  </sheetViews>
  <sheetFormatPr defaultRowHeight="14.4" x14ac:dyDescent="0.3"/>
  <cols>
    <col min="1" max="1" width="21.21875" customWidth="1"/>
    <col min="2" max="2" width="24.5546875" customWidth="1"/>
    <col min="5" max="5" width="15.33203125" customWidth="1"/>
    <col min="6" max="6" width="17.6640625" customWidth="1"/>
    <col min="8" max="8" width="16.88671875" customWidth="1"/>
    <col min="9" max="9" width="18.109375" customWidth="1"/>
  </cols>
  <sheetData>
    <row r="1" spans="1:9" x14ac:dyDescent="0.3">
      <c r="A1" s="1" t="s">
        <v>8218</v>
      </c>
      <c r="B1" s="1" t="s">
        <v>8262</v>
      </c>
    </row>
    <row r="2" spans="1:9" ht="15" thickBot="1" x14ac:dyDescent="0.35">
      <c r="A2" t="s">
        <v>8219</v>
      </c>
      <c r="B2">
        <v>182</v>
      </c>
    </row>
    <row r="3" spans="1:9" x14ac:dyDescent="0.3">
      <c r="A3" t="s">
        <v>8219</v>
      </c>
      <c r="B3">
        <v>79</v>
      </c>
      <c r="E3" s="12" t="s">
        <v>8369</v>
      </c>
      <c r="F3" s="13"/>
      <c r="H3" s="12" t="s">
        <v>8376</v>
      </c>
      <c r="I3" s="13"/>
    </row>
    <row r="4" spans="1:9" x14ac:dyDescent="0.3">
      <c r="A4" t="s">
        <v>8219</v>
      </c>
      <c r="B4">
        <v>35</v>
      </c>
      <c r="E4" s="14" t="s">
        <v>8370</v>
      </c>
      <c r="F4" s="15">
        <f>AVERAGE(IF($A$2:$A$4115=E3,$B$2:$B$4115,""))</f>
        <v>112.60233349538163</v>
      </c>
      <c r="H4" s="14" t="s">
        <v>8370</v>
      </c>
      <c r="I4" s="15" t="e">
        <f>AVERAGE(IF($A$2:$A$4115=$H$3,$B$2:$B$4115,""))</f>
        <v>#VALUE!</v>
      </c>
    </row>
    <row r="5" spans="1:9" x14ac:dyDescent="0.3">
      <c r="A5" t="s">
        <v>8219</v>
      </c>
      <c r="B5">
        <v>150</v>
      </c>
      <c r="E5" s="14" t="s">
        <v>8371</v>
      </c>
      <c r="F5" s="15">
        <f>MEDIAN(IF($A$2:$A$4115=E3,$B$2:$B$4115,""))</f>
        <v>25</v>
      </c>
      <c r="H5" s="14" t="s">
        <v>8371</v>
      </c>
      <c r="I5" s="15" t="e">
        <f>MEDIAN(IF($A$2:$A$4115=H3,$B$2:$B$4115,""))</f>
        <v>#VALUE!</v>
      </c>
    </row>
    <row r="6" spans="1:9" x14ac:dyDescent="0.3">
      <c r="A6" t="s">
        <v>8219</v>
      </c>
      <c r="B6">
        <v>284</v>
      </c>
      <c r="E6" s="14" t="s">
        <v>8372</v>
      </c>
      <c r="F6" s="15">
        <f>MIN(IF($A$2:$A$4115=E3,$B$2:$B$4115,""))</f>
        <v>0</v>
      </c>
      <c r="H6" s="14" t="s">
        <v>8372</v>
      </c>
      <c r="I6" s="15" t="e">
        <f>MIN(IF($A$2:$A$4115=H3,$B$2:$B$4115,""))</f>
        <v>#VALUE!</v>
      </c>
    </row>
    <row r="7" spans="1:9" x14ac:dyDescent="0.3">
      <c r="A7" t="s">
        <v>8219</v>
      </c>
      <c r="B7">
        <v>47</v>
      </c>
      <c r="E7" s="14" t="s">
        <v>8373</v>
      </c>
      <c r="F7" s="15">
        <f>MAX(IF($A$2:$A$4115=E3,$B$2:$B$4115,""))</f>
        <v>26457</v>
      </c>
      <c r="H7" s="14" t="s">
        <v>8373</v>
      </c>
      <c r="I7" s="15" t="e">
        <f>MAX(IF($A$2:$A$4115=H3,$B$2:$B$4115,""))</f>
        <v>#VALUE!</v>
      </c>
    </row>
    <row r="8" spans="1:9" x14ac:dyDescent="0.3">
      <c r="A8" t="s">
        <v>8219</v>
      </c>
      <c r="B8">
        <v>58</v>
      </c>
      <c r="E8" s="14" t="s">
        <v>8374</v>
      </c>
      <c r="F8" s="15">
        <f>VAR(IF($A$2:$A$4115=E3,$B$2:$B$4115,""))</f>
        <v>388861.88364152651</v>
      </c>
      <c r="H8" s="14" t="s">
        <v>8374</v>
      </c>
      <c r="I8" s="15" t="e">
        <f>VAR(IF($A$2:$A$4115=H3,$B$2:$B$4115,""))</f>
        <v>#VALUE!</v>
      </c>
    </row>
    <row r="9" spans="1:9" ht="15" thickBot="1" x14ac:dyDescent="0.35">
      <c r="A9" t="s">
        <v>8219</v>
      </c>
      <c r="B9">
        <v>57</v>
      </c>
      <c r="E9" s="16" t="s">
        <v>8375</v>
      </c>
      <c r="F9" s="17">
        <f>STDEV(IF($A$2:$A$4115=E3,$B$2:$B$4115,""))</f>
        <v>623.58791171856956</v>
      </c>
      <c r="H9" s="16" t="s">
        <v>8375</v>
      </c>
      <c r="I9" s="17" t="e">
        <f>STDEV(IF($A$2:$A$4115=H3,$B$2:$B$4115,""))</f>
        <v>#VALUE!</v>
      </c>
    </row>
    <row r="10" spans="1:9" x14ac:dyDescent="0.3">
      <c r="A10" t="s">
        <v>8219</v>
      </c>
      <c r="B10">
        <v>12</v>
      </c>
    </row>
    <row r="11" spans="1:9" x14ac:dyDescent="0.3">
      <c r="A11" t="s">
        <v>8219</v>
      </c>
      <c r="B11">
        <v>20</v>
      </c>
    </row>
    <row r="12" spans="1:9" x14ac:dyDescent="0.3">
      <c r="A12" t="s">
        <v>8219</v>
      </c>
      <c r="B12">
        <v>19</v>
      </c>
    </row>
    <row r="13" spans="1:9" x14ac:dyDescent="0.3">
      <c r="A13" t="s">
        <v>8219</v>
      </c>
      <c r="B13">
        <v>75</v>
      </c>
    </row>
    <row r="14" spans="1:9" x14ac:dyDescent="0.3">
      <c r="A14" t="s">
        <v>8219</v>
      </c>
      <c r="B14">
        <v>827</v>
      </c>
    </row>
    <row r="15" spans="1:9" x14ac:dyDescent="0.3">
      <c r="A15" t="s">
        <v>8219</v>
      </c>
      <c r="B15">
        <v>51</v>
      </c>
    </row>
    <row r="16" spans="1:9" x14ac:dyDescent="0.3">
      <c r="A16" t="s">
        <v>8219</v>
      </c>
      <c r="B16">
        <v>41</v>
      </c>
    </row>
    <row r="17" spans="1:2" x14ac:dyDescent="0.3">
      <c r="A17" t="s">
        <v>8219</v>
      </c>
      <c r="B17">
        <v>98</v>
      </c>
    </row>
    <row r="18" spans="1:2" x14ac:dyDescent="0.3">
      <c r="A18" t="s">
        <v>8219</v>
      </c>
      <c r="B18">
        <v>70</v>
      </c>
    </row>
    <row r="19" spans="1:2" x14ac:dyDescent="0.3">
      <c r="A19" t="s">
        <v>8219</v>
      </c>
      <c r="B19">
        <v>36</v>
      </c>
    </row>
    <row r="20" spans="1:2" x14ac:dyDescent="0.3">
      <c r="A20" t="s">
        <v>8219</v>
      </c>
      <c r="B20">
        <v>342</v>
      </c>
    </row>
    <row r="21" spans="1:2" x14ac:dyDescent="0.3">
      <c r="A21" t="s">
        <v>8219</v>
      </c>
      <c r="B21">
        <v>22</v>
      </c>
    </row>
    <row r="22" spans="1:2" x14ac:dyDescent="0.3">
      <c r="A22" t="s">
        <v>8219</v>
      </c>
      <c r="B22">
        <v>25</v>
      </c>
    </row>
    <row r="23" spans="1:2" x14ac:dyDescent="0.3">
      <c r="A23" t="s">
        <v>8219</v>
      </c>
      <c r="B23">
        <v>101</v>
      </c>
    </row>
    <row r="24" spans="1:2" x14ac:dyDescent="0.3">
      <c r="A24" t="s">
        <v>8219</v>
      </c>
      <c r="B24">
        <v>8</v>
      </c>
    </row>
    <row r="25" spans="1:2" x14ac:dyDescent="0.3">
      <c r="A25" t="s">
        <v>8219</v>
      </c>
      <c r="B25">
        <v>23</v>
      </c>
    </row>
    <row r="26" spans="1:2" x14ac:dyDescent="0.3">
      <c r="A26" t="s">
        <v>8219</v>
      </c>
      <c r="B26">
        <v>574</v>
      </c>
    </row>
    <row r="27" spans="1:2" x14ac:dyDescent="0.3">
      <c r="A27" t="s">
        <v>8219</v>
      </c>
      <c r="B27">
        <v>14</v>
      </c>
    </row>
    <row r="28" spans="1:2" x14ac:dyDescent="0.3">
      <c r="A28" t="s">
        <v>8219</v>
      </c>
      <c r="B28">
        <v>19</v>
      </c>
    </row>
    <row r="29" spans="1:2" x14ac:dyDescent="0.3">
      <c r="A29" t="s">
        <v>8219</v>
      </c>
      <c r="B29">
        <v>150</v>
      </c>
    </row>
    <row r="30" spans="1:2" x14ac:dyDescent="0.3">
      <c r="A30" t="s">
        <v>8219</v>
      </c>
      <c r="B30">
        <v>71</v>
      </c>
    </row>
    <row r="31" spans="1:2" x14ac:dyDescent="0.3">
      <c r="A31" t="s">
        <v>8219</v>
      </c>
      <c r="B31">
        <v>117</v>
      </c>
    </row>
    <row r="32" spans="1:2" x14ac:dyDescent="0.3">
      <c r="A32" t="s">
        <v>8219</v>
      </c>
      <c r="B32">
        <v>53</v>
      </c>
    </row>
    <row r="33" spans="1:2" x14ac:dyDescent="0.3">
      <c r="A33" t="s">
        <v>8219</v>
      </c>
      <c r="B33">
        <v>1</v>
      </c>
    </row>
    <row r="34" spans="1:2" x14ac:dyDescent="0.3">
      <c r="A34" t="s">
        <v>8219</v>
      </c>
      <c r="B34">
        <v>89</v>
      </c>
    </row>
    <row r="35" spans="1:2" x14ac:dyDescent="0.3">
      <c r="A35" t="s">
        <v>8219</v>
      </c>
      <c r="B35">
        <v>64</v>
      </c>
    </row>
    <row r="36" spans="1:2" x14ac:dyDescent="0.3">
      <c r="A36" t="s">
        <v>8219</v>
      </c>
      <c r="B36">
        <v>68</v>
      </c>
    </row>
    <row r="37" spans="1:2" x14ac:dyDescent="0.3">
      <c r="A37" t="s">
        <v>8219</v>
      </c>
      <c r="B37">
        <v>28</v>
      </c>
    </row>
    <row r="38" spans="1:2" x14ac:dyDescent="0.3">
      <c r="A38" t="s">
        <v>8219</v>
      </c>
      <c r="B38">
        <v>44</v>
      </c>
    </row>
    <row r="39" spans="1:2" x14ac:dyDescent="0.3">
      <c r="A39" t="s">
        <v>8219</v>
      </c>
      <c r="B39">
        <v>253</v>
      </c>
    </row>
    <row r="40" spans="1:2" x14ac:dyDescent="0.3">
      <c r="A40" t="s">
        <v>8219</v>
      </c>
      <c r="B40">
        <v>66</v>
      </c>
    </row>
    <row r="41" spans="1:2" x14ac:dyDescent="0.3">
      <c r="A41" t="s">
        <v>8219</v>
      </c>
      <c r="B41">
        <v>217</v>
      </c>
    </row>
    <row r="42" spans="1:2" x14ac:dyDescent="0.3">
      <c r="A42" t="s">
        <v>8219</v>
      </c>
      <c r="B42">
        <v>16</v>
      </c>
    </row>
    <row r="43" spans="1:2" x14ac:dyDescent="0.3">
      <c r="A43" t="s">
        <v>8219</v>
      </c>
      <c r="B43">
        <v>19</v>
      </c>
    </row>
    <row r="44" spans="1:2" x14ac:dyDescent="0.3">
      <c r="A44" t="s">
        <v>8219</v>
      </c>
      <c r="B44">
        <v>169</v>
      </c>
    </row>
    <row r="45" spans="1:2" x14ac:dyDescent="0.3">
      <c r="A45" t="s">
        <v>8219</v>
      </c>
      <c r="B45">
        <v>263</v>
      </c>
    </row>
    <row r="46" spans="1:2" x14ac:dyDescent="0.3">
      <c r="A46" t="s">
        <v>8219</v>
      </c>
      <c r="B46">
        <v>15</v>
      </c>
    </row>
    <row r="47" spans="1:2" x14ac:dyDescent="0.3">
      <c r="A47" t="s">
        <v>8219</v>
      </c>
      <c r="B47">
        <v>61</v>
      </c>
    </row>
    <row r="48" spans="1:2" x14ac:dyDescent="0.3">
      <c r="A48" t="s">
        <v>8219</v>
      </c>
      <c r="B48">
        <v>45</v>
      </c>
    </row>
    <row r="49" spans="1:2" x14ac:dyDescent="0.3">
      <c r="A49" t="s">
        <v>8219</v>
      </c>
      <c r="B49">
        <v>70</v>
      </c>
    </row>
    <row r="50" spans="1:2" x14ac:dyDescent="0.3">
      <c r="A50" t="s">
        <v>8219</v>
      </c>
      <c r="B50">
        <v>38</v>
      </c>
    </row>
    <row r="51" spans="1:2" x14ac:dyDescent="0.3">
      <c r="A51" t="s">
        <v>8219</v>
      </c>
      <c r="B51">
        <v>87</v>
      </c>
    </row>
    <row r="52" spans="1:2" x14ac:dyDescent="0.3">
      <c r="A52" t="s">
        <v>8219</v>
      </c>
      <c r="B52">
        <v>22</v>
      </c>
    </row>
    <row r="53" spans="1:2" x14ac:dyDescent="0.3">
      <c r="A53" t="s">
        <v>8219</v>
      </c>
      <c r="B53">
        <v>119</v>
      </c>
    </row>
    <row r="54" spans="1:2" x14ac:dyDescent="0.3">
      <c r="A54" t="s">
        <v>8219</v>
      </c>
      <c r="B54">
        <v>52</v>
      </c>
    </row>
    <row r="55" spans="1:2" x14ac:dyDescent="0.3">
      <c r="A55" t="s">
        <v>8219</v>
      </c>
      <c r="B55">
        <v>117</v>
      </c>
    </row>
    <row r="56" spans="1:2" x14ac:dyDescent="0.3">
      <c r="A56" t="s">
        <v>8219</v>
      </c>
      <c r="B56">
        <v>52</v>
      </c>
    </row>
    <row r="57" spans="1:2" x14ac:dyDescent="0.3">
      <c r="A57" t="s">
        <v>8219</v>
      </c>
      <c r="B57">
        <v>86</v>
      </c>
    </row>
    <row r="58" spans="1:2" x14ac:dyDescent="0.3">
      <c r="A58" t="s">
        <v>8219</v>
      </c>
      <c r="B58">
        <v>174</v>
      </c>
    </row>
    <row r="59" spans="1:2" x14ac:dyDescent="0.3">
      <c r="A59" t="s">
        <v>8219</v>
      </c>
      <c r="B59">
        <v>69</v>
      </c>
    </row>
    <row r="60" spans="1:2" x14ac:dyDescent="0.3">
      <c r="A60" t="s">
        <v>8219</v>
      </c>
      <c r="B60">
        <v>75</v>
      </c>
    </row>
    <row r="61" spans="1:2" x14ac:dyDescent="0.3">
      <c r="A61" t="s">
        <v>8219</v>
      </c>
      <c r="B61">
        <v>33</v>
      </c>
    </row>
    <row r="62" spans="1:2" x14ac:dyDescent="0.3">
      <c r="A62" t="s">
        <v>8219</v>
      </c>
      <c r="B62">
        <v>108</v>
      </c>
    </row>
    <row r="63" spans="1:2" x14ac:dyDescent="0.3">
      <c r="A63" t="s">
        <v>8219</v>
      </c>
      <c r="B63">
        <v>23</v>
      </c>
    </row>
    <row r="64" spans="1:2" x14ac:dyDescent="0.3">
      <c r="A64" t="s">
        <v>8219</v>
      </c>
      <c r="B64">
        <v>48</v>
      </c>
    </row>
    <row r="65" spans="1:2" x14ac:dyDescent="0.3">
      <c r="A65" t="s">
        <v>8219</v>
      </c>
      <c r="B65">
        <v>64</v>
      </c>
    </row>
    <row r="66" spans="1:2" x14ac:dyDescent="0.3">
      <c r="A66" t="s">
        <v>8219</v>
      </c>
      <c r="B66">
        <v>24</v>
      </c>
    </row>
    <row r="67" spans="1:2" x14ac:dyDescent="0.3">
      <c r="A67" t="s">
        <v>8219</v>
      </c>
      <c r="B67">
        <v>57</v>
      </c>
    </row>
    <row r="68" spans="1:2" x14ac:dyDescent="0.3">
      <c r="A68" t="s">
        <v>8219</v>
      </c>
      <c r="B68">
        <v>26</v>
      </c>
    </row>
    <row r="69" spans="1:2" x14ac:dyDescent="0.3">
      <c r="A69" t="s">
        <v>8219</v>
      </c>
      <c r="B69">
        <v>20</v>
      </c>
    </row>
    <row r="70" spans="1:2" x14ac:dyDescent="0.3">
      <c r="A70" t="s">
        <v>8219</v>
      </c>
      <c r="B70">
        <v>36</v>
      </c>
    </row>
    <row r="71" spans="1:2" x14ac:dyDescent="0.3">
      <c r="A71" t="s">
        <v>8219</v>
      </c>
      <c r="B71">
        <v>178</v>
      </c>
    </row>
    <row r="72" spans="1:2" x14ac:dyDescent="0.3">
      <c r="A72" t="s">
        <v>8219</v>
      </c>
      <c r="B72">
        <v>17</v>
      </c>
    </row>
    <row r="73" spans="1:2" x14ac:dyDescent="0.3">
      <c r="A73" t="s">
        <v>8219</v>
      </c>
      <c r="B73">
        <v>32</v>
      </c>
    </row>
    <row r="74" spans="1:2" x14ac:dyDescent="0.3">
      <c r="A74" t="s">
        <v>8219</v>
      </c>
      <c r="B74">
        <v>41</v>
      </c>
    </row>
    <row r="75" spans="1:2" x14ac:dyDescent="0.3">
      <c r="A75" t="s">
        <v>8219</v>
      </c>
      <c r="B75">
        <v>18</v>
      </c>
    </row>
    <row r="76" spans="1:2" x14ac:dyDescent="0.3">
      <c r="A76" t="s">
        <v>8219</v>
      </c>
      <c r="B76">
        <v>29</v>
      </c>
    </row>
    <row r="77" spans="1:2" x14ac:dyDescent="0.3">
      <c r="A77" t="s">
        <v>8219</v>
      </c>
      <c r="B77">
        <v>47</v>
      </c>
    </row>
    <row r="78" spans="1:2" x14ac:dyDescent="0.3">
      <c r="A78" t="s">
        <v>8219</v>
      </c>
      <c r="B78">
        <v>15</v>
      </c>
    </row>
    <row r="79" spans="1:2" x14ac:dyDescent="0.3">
      <c r="A79" t="s">
        <v>8219</v>
      </c>
      <c r="B79">
        <v>26</v>
      </c>
    </row>
    <row r="80" spans="1:2" x14ac:dyDescent="0.3">
      <c r="A80" t="s">
        <v>8219</v>
      </c>
      <c r="B80">
        <v>35</v>
      </c>
    </row>
    <row r="81" spans="1:2" x14ac:dyDescent="0.3">
      <c r="A81" t="s">
        <v>8219</v>
      </c>
      <c r="B81">
        <v>41</v>
      </c>
    </row>
    <row r="82" spans="1:2" x14ac:dyDescent="0.3">
      <c r="A82" t="s">
        <v>8219</v>
      </c>
      <c r="B82">
        <v>47</v>
      </c>
    </row>
    <row r="83" spans="1:2" x14ac:dyDescent="0.3">
      <c r="A83" t="s">
        <v>8219</v>
      </c>
      <c r="B83">
        <v>28</v>
      </c>
    </row>
    <row r="84" spans="1:2" x14ac:dyDescent="0.3">
      <c r="A84" t="s">
        <v>8219</v>
      </c>
      <c r="B84">
        <v>100</v>
      </c>
    </row>
    <row r="85" spans="1:2" x14ac:dyDescent="0.3">
      <c r="A85" t="s">
        <v>8219</v>
      </c>
      <c r="B85">
        <v>13</v>
      </c>
    </row>
    <row r="86" spans="1:2" x14ac:dyDescent="0.3">
      <c r="A86" t="s">
        <v>8219</v>
      </c>
      <c r="B86">
        <v>7</v>
      </c>
    </row>
    <row r="87" spans="1:2" x14ac:dyDescent="0.3">
      <c r="A87" t="s">
        <v>8219</v>
      </c>
      <c r="B87">
        <v>21</v>
      </c>
    </row>
    <row r="88" spans="1:2" x14ac:dyDescent="0.3">
      <c r="A88" t="s">
        <v>8219</v>
      </c>
      <c r="B88">
        <v>17</v>
      </c>
    </row>
    <row r="89" spans="1:2" x14ac:dyDescent="0.3">
      <c r="A89" t="s">
        <v>8219</v>
      </c>
      <c r="B89">
        <v>25</v>
      </c>
    </row>
    <row r="90" spans="1:2" x14ac:dyDescent="0.3">
      <c r="A90" t="s">
        <v>8219</v>
      </c>
      <c r="B90">
        <v>60</v>
      </c>
    </row>
    <row r="91" spans="1:2" x14ac:dyDescent="0.3">
      <c r="A91" t="s">
        <v>8219</v>
      </c>
      <c r="B91">
        <v>56</v>
      </c>
    </row>
    <row r="92" spans="1:2" x14ac:dyDescent="0.3">
      <c r="A92" t="s">
        <v>8219</v>
      </c>
      <c r="B92">
        <v>16</v>
      </c>
    </row>
    <row r="93" spans="1:2" x14ac:dyDescent="0.3">
      <c r="A93" t="s">
        <v>8219</v>
      </c>
      <c r="B93">
        <v>46</v>
      </c>
    </row>
    <row r="94" spans="1:2" x14ac:dyDescent="0.3">
      <c r="A94" t="s">
        <v>8219</v>
      </c>
      <c r="B94">
        <v>43</v>
      </c>
    </row>
    <row r="95" spans="1:2" x14ac:dyDescent="0.3">
      <c r="A95" t="s">
        <v>8219</v>
      </c>
      <c r="B95">
        <v>15</v>
      </c>
    </row>
    <row r="96" spans="1:2" x14ac:dyDescent="0.3">
      <c r="A96" t="s">
        <v>8219</v>
      </c>
      <c r="B96">
        <v>12</v>
      </c>
    </row>
    <row r="97" spans="1:2" x14ac:dyDescent="0.3">
      <c r="A97" t="s">
        <v>8219</v>
      </c>
      <c r="B97">
        <v>21</v>
      </c>
    </row>
    <row r="98" spans="1:2" x14ac:dyDescent="0.3">
      <c r="A98" t="s">
        <v>8219</v>
      </c>
      <c r="B98">
        <v>34</v>
      </c>
    </row>
    <row r="99" spans="1:2" x14ac:dyDescent="0.3">
      <c r="A99" t="s">
        <v>8219</v>
      </c>
      <c r="B99">
        <v>8</v>
      </c>
    </row>
    <row r="100" spans="1:2" x14ac:dyDescent="0.3">
      <c r="A100" t="s">
        <v>8219</v>
      </c>
      <c r="B100">
        <v>60</v>
      </c>
    </row>
    <row r="101" spans="1:2" x14ac:dyDescent="0.3">
      <c r="A101" t="s">
        <v>8219</v>
      </c>
      <c r="B101">
        <v>39</v>
      </c>
    </row>
    <row r="102" spans="1:2" x14ac:dyDescent="0.3">
      <c r="A102" t="s">
        <v>8219</v>
      </c>
      <c r="B102">
        <v>26</v>
      </c>
    </row>
    <row r="103" spans="1:2" x14ac:dyDescent="0.3">
      <c r="A103" t="s">
        <v>8219</v>
      </c>
      <c r="B103">
        <v>35</v>
      </c>
    </row>
    <row r="104" spans="1:2" x14ac:dyDescent="0.3">
      <c r="A104" t="s">
        <v>8219</v>
      </c>
      <c r="B104">
        <v>65</v>
      </c>
    </row>
    <row r="105" spans="1:2" x14ac:dyDescent="0.3">
      <c r="A105" t="s">
        <v>8219</v>
      </c>
      <c r="B105">
        <v>49</v>
      </c>
    </row>
    <row r="106" spans="1:2" x14ac:dyDescent="0.3">
      <c r="A106" t="s">
        <v>8219</v>
      </c>
      <c r="B106">
        <v>10</v>
      </c>
    </row>
    <row r="107" spans="1:2" x14ac:dyDescent="0.3">
      <c r="A107" t="s">
        <v>8219</v>
      </c>
      <c r="B107">
        <v>60</v>
      </c>
    </row>
    <row r="108" spans="1:2" x14ac:dyDescent="0.3">
      <c r="A108" t="s">
        <v>8219</v>
      </c>
      <c r="B108">
        <v>27</v>
      </c>
    </row>
    <row r="109" spans="1:2" x14ac:dyDescent="0.3">
      <c r="A109" t="s">
        <v>8219</v>
      </c>
      <c r="B109">
        <v>69</v>
      </c>
    </row>
    <row r="110" spans="1:2" x14ac:dyDescent="0.3">
      <c r="A110" t="s">
        <v>8219</v>
      </c>
      <c r="B110">
        <v>47</v>
      </c>
    </row>
    <row r="111" spans="1:2" x14ac:dyDescent="0.3">
      <c r="A111" t="s">
        <v>8219</v>
      </c>
      <c r="B111">
        <v>47</v>
      </c>
    </row>
    <row r="112" spans="1:2" x14ac:dyDescent="0.3">
      <c r="A112" t="s">
        <v>8219</v>
      </c>
      <c r="B112">
        <v>26</v>
      </c>
    </row>
    <row r="113" spans="1:2" x14ac:dyDescent="0.3">
      <c r="A113" t="s">
        <v>8219</v>
      </c>
      <c r="B113">
        <v>53</v>
      </c>
    </row>
    <row r="114" spans="1:2" x14ac:dyDescent="0.3">
      <c r="A114" t="s">
        <v>8219</v>
      </c>
      <c r="B114">
        <v>81</v>
      </c>
    </row>
    <row r="115" spans="1:2" x14ac:dyDescent="0.3">
      <c r="A115" t="s">
        <v>8219</v>
      </c>
      <c r="B115">
        <v>78</v>
      </c>
    </row>
    <row r="116" spans="1:2" x14ac:dyDescent="0.3">
      <c r="A116" t="s">
        <v>8219</v>
      </c>
      <c r="B116">
        <v>35</v>
      </c>
    </row>
    <row r="117" spans="1:2" x14ac:dyDescent="0.3">
      <c r="A117" t="s">
        <v>8219</v>
      </c>
      <c r="B117">
        <v>22</v>
      </c>
    </row>
    <row r="118" spans="1:2" x14ac:dyDescent="0.3">
      <c r="A118" t="s">
        <v>8219</v>
      </c>
      <c r="B118">
        <v>57</v>
      </c>
    </row>
    <row r="119" spans="1:2" x14ac:dyDescent="0.3">
      <c r="A119" t="s">
        <v>8219</v>
      </c>
      <c r="B119">
        <v>27</v>
      </c>
    </row>
    <row r="120" spans="1:2" x14ac:dyDescent="0.3">
      <c r="A120" t="s">
        <v>8219</v>
      </c>
      <c r="B120">
        <v>39</v>
      </c>
    </row>
    <row r="121" spans="1:2" x14ac:dyDescent="0.3">
      <c r="A121" t="s">
        <v>8219</v>
      </c>
      <c r="B121">
        <v>37</v>
      </c>
    </row>
    <row r="122" spans="1:2" x14ac:dyDescent="0.3">
      <c r="A122" t="s">
        <v>8220</v>
      </c>
      <c r="B122">
        <v>1</v>
      </c>
    </row>
    <row r="123" spans="1:2" x14ac:dyDescent="0.3">
      <c r="A123" t="s">
        <v>8220</v>
      </c>
      <c r="B123">
        <v>1</v>
      </c>
    </row>
    <row r="124" spans="1:2" x14ac:dyDescent="0.3">
      <c r="A124" t="s">
        <v>8220</v>
      </c>
      <c r="B124">
        <v>0</v>
      </c>
    </row>
    <row r="125" spans="1:2" x14ac:dyDescent="0.3">
      <c r="A125" t="s">
        <v>8220</v>
      </c>
      <c r="B125">
        <v>6</v>
      </c>
    </row>
    <row r="126" spans="1:2" x14ac:dyDescent="0.3">
      <c r="A126" t="s">
        <v>8220</v>
      </c>
      <c r="B126">
        <v>0</v>
      </c>
    </row>
    <row r="127" spans="1:2" x14ac:dyDescent="0.3">
      <c r="A127" t="s">
        <v>8220</v>
      </c>
      <c r="B127">
        <v>6</v>
      </c>
    </row>
    <row r="128" spans="1:2" x14ac:dyDescent="0.3">
      <c r="A128" t="s">
        <v>8220</v>
      </c>
      <c r="B128">
        <v>13</v>
      </c>
    </row>
    <row r="129" spans="1:2" x14ac:dyDescent="0.3">
      <c r="A129" t="s">
        <v>8220</v>
      </c>
      <c r="B129">
        <v>4</v>
      </c>
    </row>
    <row r="130" spans="1:2" x14ac:dyDescent="0.3">
      <c r="A130" t="s">
        <v>8220</v>
      </c>
      <c r="B130">
        <v>6</v>
      </c>
    </row>
    <row r="131" spans="1:2" x14ac:dyDescent="0.3">
      <c r="A131" t="s">
        <v>8220</v>
      </c>
      <c r="B131">
        <v>0</v>
      </c>
    </row>
    <row r="132" spans="1:2" x14ac:dyDescent="0.3">
      <c r="A132" t="s">
        <v>8220</v>
      </c>
      <c r="B132">
        <v>0</v>
      </c>
    </row>
    <row r="133" spans="1:2" x14ac:dyDescent="0.3">
      <c r="A133" t="s">
        <v>8220</v>
      </c>
      <c r="B133">
        <v>0</v>
      </c>
    </row>
    <row r="134" spans="1:2" x14ac:dyDescent="0.3">
      <c r="A134" t="s">
        <v>8220</v>
      </c>
      <c r="B134">
        <v>81</v>
      </c>
    </row>
    <row r="135" spans="1:2" x14ac:dyDescent="0.3">
      <c r="A135" t="s">
        <v>8220</v>
      </c>
      <c r="B135">
        <v>0</v>
      </c>
    </row>
    <row r="136" spans="1:2" x14ac:dyDescent="0.3">
      <c r="A136" t="s">
        <v>8220</v>
      </c>
      <c r="B136">
        <v>0</v>
      </c>
    </row>
    <row r="137" spans="1:2" x14ac:dyDescent="0.3">
      <c r="A137" t="s">
        <v>8220</v>
      </c>
      <c r="B137">
        <v>5</v>
      </c>
    </row>
    <row r="138" spans="1:2" x14ac:dyDescent="0.3">
      <c r="A138" t="s">
        <v>8220</v>
      </c>
      <c r="B138">
        <v>0</v>
      </c>
    </row>
    <row r="139" spans="1:2" x14ac:dyDescent="0.3">
      <c r="A139" t="s">
        <v>8220</v>
      </c>
      <c r="B139">
        <v>0</v>
      </c>
    </row>
    <row r="140" spans="1:2" x14ac:dyDescent="0.3">
      <c r="A140" t="s">
        <v>8220</v>
      </c>
      <c r="B140">
        <v>58</v>
      </c>
    </row>
    <row r="141" spans="1:2" x14ac:dyDescent="0.3">
      <c r="A141" t="s">
        <v>8220</v>
      </c>
      <c r="B141">
        <v>1</v>
      </c>
    </row>
    <row r="142" spans="1:2" x14ac:dyDescent="0.3">
      <c r="A142" t="s">
        <v>8220</v>
      </c>
      <c r="B142">
        <v>0</v>
      </c>
    </row>
    <row r="143" spans="1:2" x14ac:dyDescent="0.3">
      <c r="A143" t="s">
        <v>8220</v>
      </c>
      <c r="B143">
        <v>28</v>
      </c>
    </row>
    <row r="144" spans="1:2" x14ac:dyDescent="0.3">
      <c r="A144" t="s">
        <v>8220</v>
      </c>
      <c r="B144">
        <v>1</v>
      </c>
    </row>
    <row r="145" spans="1:2" x14ac:dyDescent="0.3">
      <c r="A145" t="s">
        <v>8220</v>
      </c>
      <c r="B145">
        <v>0</v>
      </c>
    </row>
    <row r="146" spans="1:2" x14ac:dyDescent="0.3">
      <c r="A146" t="s">
        <v>8220</v>
      </c>
      <c r="B146">
        <v>37</v>
      </c>
    </row>
    <row r="147" spans="1:2" x14ac:dyDescent="0.3">
      <c r="A147" t="s">
        <v>8220</v>
      </c>
      <c r="B147">
        <v>9</v>
      </c>
    </row>
    <row r="148" spans="1:2" x14ac:dyDescent="0.3">
      <c r="A148" t="s">
        <v>8220</v>
      </c>
      <c r="B148">
        <v>3</v>
      </c>
    </row>
    <row r="149" spans="1:2" x14ac:dyDescent="0.3">
      <c r="A149" t="s">
        <v>8220</v>
      </c>
      <c r="B149">
        <v>0</v>
      </c>
    </row>
    <row r="150" spans="1:2" x14ac:dyDescent="0.3">
      <c r="A150" t="s">
        <v>8220</v>
      </c>
      <c r="B150">
        <v>2</v>
      </c>
    </row>
    <row r="151" spans="1:2" x14ac:dyDescent="0.3">
      <c r="A151" t="s">
        <v>8220</v>
      </c>
      <c r="B151">
        <v>6</v>
      </c>
    </row>
    <row r="152" spans="1:2" x14ac:dyDescent="0.3">
      <c r="A152" t="s">
        <v>8220</v>
      </c>
      <c r="B152">
        <v>67</v>
      </c>
    </row>
    <row r="153" spans="1:2" x14ac:dyDescent="0.3">
      <c r="A153" t="s">
        <v>8220</v>
      </c>
      <c r="B153">
        <v>5</v>
      </c>
    </row>
    <row r="154" spans="1:2" x14ac:dyDescent="0.3">
      <c r="A154" t="s">
        <v>8220</v>
      </c>
      <c r="B154">
        <v>2</v>
      </c>
    </row>
    <row r="155" spans="1:2" x14ac:dyDescent="0.3">
      <c r="A155" t="s">
        <v>8220</v>
      </c>
      <c r="B155">
        <v>10</v>
      </c>
    </row>
    <row r="156" spans="1:2" x14ac:dyDescent="0.3">
      <c r="A156" t="s">
        <v>8220</v>
      </c>
      <c r="B156">
        <v>3</v>
      </c>
    </row>
    <row r="157" spans="1:2" x14ac:dyDescent="0.3">
      <c r="A157" t="s">
        <v>8220</v>
      </c>
      <c r="B157">
        <v>4</v>
      </c>
    </row>
    <row r="158" spans="1:2" x14ac:dyDescent="0.3">
      <c r="A158" t="s">
        <v>8220</v>
      </c>
      <c r="B158">
        <v>15</v>
      </c>
    </row>
    <row r="159" spans="1:2" x14ac:dyDescent="0.3">
      <c r="A159" t="s">
        <v>8220</v>
      </c>
      <c r="B159">
        <v>2</v>
      </c>
    </row>
    <row r="160" spans="1:2" x14ac:dyDescent="0.3">
      <c r="A160" t="s">
        <v>8220</v>
      </c>
      <c r="B160">
        <v>0</v>
      </c>
    </row>
    <row r="161" spans="1:6" x14ac:dyDescent="0.3">
      <c r="A161" t="s">
        <v>8220</v>
      </c>
      <c r="B161">
        <v>1</v>
      </c>
    </row>
    <row r="162" spans="1:6" ht="15" thickBot="1" x14ac:dyDescent="0.35">
      <c r="A162" t="s">
        <v>8221</v>
      </c>
      <c r="B162">
        <v>0</v>
      </c>
    </row>
    <row r="163" spans="1:6" x14ac:dyDescent="0.3">
      <c r="A163" t="s">
        <v>8221</v>
      </c>
      <c r="B163">
        <v>1</v>
      </c>
      <c r="E163" s="12" t="s">
        <v>8369</v>
      </c>
      <c r="F163" s="13"/>
    </row>
    <row r="164" spans="1:6" x14ac:dyDescent="0.3">
      <c r="A164" t="s">
        <v>8221</v>
      </c>
      <c r="B164">
        <v>10</v>
      </c>
      <c r="E164" s="14" t="s">
        <v>8370</v>
      </c>
      <c r="F164" s="15" t="e">
        <f t="array" ref="F164">AVERAGE(IF($A$2:$A$4115=$D$2,$B$2:$B$4115,""))</f>
        <v>#DIV/0!</v>
      </c>
    </row>
    <row r="165" spans="1:6" x14ac:dyDescent="0.3">
      <c r="A165" t="s">
        <v>8221</v>
      </c>
      <c r="B165">
        <v>0</v>
      </c>
      <c r="E165" s="14" t="s">
        <v>8371</v>
      </c>
      <c r="F165" s="15" t="e">
        <f t="array" ref="F165">MEDIAN(IF($A$2:$A$4115=$D$2,$B$2:$B$4115,""))</f>
        <v>#NUM!</v>
      </c>
    </row>
    <row r="166" spans="1:6" x14ac:dyDescent="0.3">
      <c r="A166" t="s">
        <v>8221</v>
      </c>
      <c r="B166">
        <v>7</v>
      </c>
      <c r="E166" s="14" t="s">
        <v>8372</v>
      </c>
      <c r="F166" s="15">
        <f t="array" ref="F166">MIN(IF($A$2:$A$4115=$D$2,$B$2:$B$4115,""))</f>
        <v>0</v>
      </c>
    </row>
    <row r="167" spans="1:6" x14ac:dyDescent="0.3">
      <c r="A167" t="s">
        <v>8221</v>
      </c>
      <c r="B167">
        <v>0</v>
      </c>
      <c r="E167" s="14" t="s">
        <v>8373</v>
      </c>
      <c r="F167" s="15">
        <f t="array" ref="F167">MAX(IF($A$2:$A$4115=$D$2,$B$2:$B$4115,""))</f>
        <v>0</v>
      </c>
    </row>
    <row r="168" spans="1:6" x14ac:dyDescent="0.3">
      <c r="A168" t="s">
        <v>8221</v>
      </c>
      <c r="B168">
        <v>1</v>
      </c>
      <c r="E168" s="14" t="s">
        <v>8374</v>
      </c>
      <c r="F168" s="15" t="e">
        <f t="array" ref="F168">VAR(IF($A$2:$A$4115=$D$2,$B$2:$B$4115,""))</f>
        <v>#DIV/0!</v>
      </c>
    </row>
    <row r="169" spans="1:6" ht="15" thickBot="1" x14ac:dyDescent="0.35">
      <c r="A169" t="s">
        <v>8221</v>
      </c>
      <c r="B169">
        <v>2</v>
      </c>
      <c r="E169" s="16" t="s">
        <v>8375</v>
      </c>
      <c r="F169" s="17" t="e">
        <f t="array" ref="F169">STDEV(IF($A$2:$A$4115=$D$2,$B$2:$B$4115,""))</f>
        <v>#DIV/0!</v>
      </c>
    </row>
    <row r="170" spans="1:6" x14ac:dyDescent="0.3">
      <c r="A170" t="s">
        <v>8221</v>
      </c>
      <c r="B170">
        <v>3</v>
      </c>
    </row>
    <row r="171" spans="1:6" x14ac:dyDescent="0.3">
      <c r="A171" t="s">
        <v>8221</v>
      </c>
      <c r="B171">
        <v>10</v>
      </c>
    </row>
    <row r="172" spans="1:6" x14ac:dyDescent="0.3">
      <c r="A172" t="s">
        <v>8221</v>
      </c>
      <c r="B172">
        <v>10</v>
      </c>
    </row>
    <row r="173" spans="1:6" x14ac:dyDescent="0.3">
      <c r="A173" t="s">
        <v>8221</v>
      </c>
      <c r="B173">
        <v>1</v>
      </c>
    </row>
    <row r="174" spans="1:6" x14ac:dyDescent="0.3">
      <c r="A174" t="s">
        <v>8221</v>
      </c>
      <c r="B174">
        <v>0</v>
      </c>
    </row>
    <row r="175" spans="1:6" x14ac:dyDescent="0.3">
      <c r="A175" t="s">
        <v>8221</v>
      </c>
      <c r="B175">
        <v>0</v>
      </c>
    </row>
    <row r="176" spans="1:6" x14ac:dyDescent="0.3">
      <c r="A176" t="s">
        <v>8221</v>
      </c>
      <c r="B176">
        <v>0</v>
      </c>
    </row>
    <row r="177" spans="1:2" x14ac:dyDescent="0.3">
      <c r="A177" t="s">
        <v>8221</v>
      </c>
      <c r="B177">
        <v>26</v>
      </c>
    </row>
    <row r="178" spans="1:2" x14ac:dyDescent="0.3">
      <c r="A178" t="s">
        <v>8221</v>
      </c>
      <c r="B178">
        <v>0</v>
      </c>
    </row>
    <row r="179" spans="1:2" x14ac:dyDescent="0.3">
      <c r="A179" t="s">
        <v>8221</v>
      </c>
      <c r="B179">
        <v>7</v>
      </c>
    </row>
    <row r="180" spans="1:2" x14ac:dyDescent="0.3">
      <c r="A180" t="s">
        <v>8221</v>
      </c>
      <c r="B180">
        <v>0</v>
      </c>
    </row>
    <row r="181" spans="1:2" x14ac:dyDescent="0.3">
      <c r="A181" t="s">
        <v>8221</v>
      </c>
      <c r="B181">
        <v>2</v>
      </c>
    </row>
    <row r="182" spans="1:2" x14ac:dyDescent="0.3">
      <c r="A182" t="s">
        <v>8221</v>
      </c>
      <c r="B182">
        <v>13</v>
      </c>
    </row>
    <row r="183" spans="1:2" x14ac:dyDescent="0.3">
      <c r="A183" t="s">
        <v>8221</v>
      </c>
      <c r="B183">
        <v>4</v>
      </c>
    </row>
    <row r="184" spans="1:2" x14ac:dyDescent="0.3">
      <c r="A184" t="s">
        <v>8221</v>
      </c>
      <c r="B184">
        <v>0</v>
      </c>
    </row>
    <row r="185" spans="1:2" x14ac:dyDescent="0.3">
      <c r="A185" t="s">
        <v>8221</v>
      </c>
      <c r="B185">
        <v>12</v>
      </c>
    </row>
    <row r="186" spans="1:2" x14ac:dyDescent="0.3">
      <c r="A186" t="s">
        <v>8221</v>
      </c>
      <c r="B186">
        <v>2</v>
      </c>
    </row>
    <row r="187" spans="1:2" x14ac:dyDescent="0.3">
      <c r="A187" t="s">
        <v>8221</v>
      </c>
      <c r="B187">
        <v>10</v>
      </c>
    </row>
    <row r="188" spans="1:2" x14ac:dyDescent="0.3">
      <c r="A188" t="s">
        <v>8221</v>
      </c>
      <c r="B188">
        <v>0</v>
      </c>
    </row>
    <row r="189" spans="1:2" x14ac:dyDescent="0.3">
      <c r="A189" t="s">
        <v>8221</v>
      </c>
      <c r="B189">
        <v>5</v>
      </c>
    </row>
    <row r="190" spans="1:2" x14ac:dyDescent="0.3">
      <c r="A190" t="s">
        <v>8221</v>
      </c>
      <c r="B190">
        <v>0</v>
      </c>
    </row>
    <row r="191" spans="1:2" x14ac:dyDescent="0.3">
      <c r="A191" t="s">
        <v>8221</v>
      </c>
      <c r="B191">
        <v>5</v>
      </c>
    </row>
    <row r="192" spans="1:2" x14ac:dyDescent="0.3">
      <c r="A192" t="s">
        <v>8221</v>
      </c>
      <c r="B192">
        <v>1</v>
      </c>
    </row>
    <row r="193" spans="1:2" x14ac:dyDescent="0.3">
      <c r="A193" t="s">
        <v>8221</v>
      </c>
      <c r="B193">
        <v>3</v>
      </c>
    </row>
    <row r="194" spans="1:2" x14ac:dyDescent="0.3">
      <c r="A194" t="s">
        <v>8221</v>
      </c>
      <c r="B194">
        <v>3</v>
      </c>
    </row>
    <row r="195" spans="1:2" x14ac:dyDescent="0.3">
      <c r="A195" t="s">
        <v>8221</v>
      </c>
      <c r="B195">
        <v>0</v>
      </c>
    </row>
    <row r="196" spans="1:2" x14ac:dyDescent="0.3">
      <c r="A196" t="s">
        <v>8221</v>
      </c>
      <c r="B196">
        <v>3</v>
      </c>
    </row>
    <row r="197" spans="1:2" x14ac:dyDescent="0.3">
      <c r="A197" t="s">
        <v>8221</v>
      </c>
      <c r="B197">
        <v>0</v>
      </c>
    </row>
    <row r="198" spans="1:2" x14ac:dyDescent="0.3">
      <c r="A198" t="s">
        <v>8221</v>
      </c>
      <c r="B198">
        <v>19</v>
      </c>
    </row>
    <row r="199" spans="1:2" x14ac:dyDescent="0.3">
      <c r="A199" t="s">
        <v>8221</v>
      </c>
      <c r="B199">
        <v>8</v>
      </c>
    </row>
    <row r="200" spans="1:2" x14ac:dyDescent="0.3">
      <c r="A200" t="s">
        <v>8221</v>
      </c>
      <c r="B200">
        <v>6</v>
      </c>
    </row>
    <row r="201" spans="1:2" x14ac:dyDescent="0.3">
      <c r="A201" t="s">
        <v>8221</v>
      </c>
      <c r="B201">
        <v>0</v>
      </c>
    </row>
    <row r="202" spans="1:2" x14ac:dyDescent="0.3">
      <c r="A202" t="s">
        <v>8221</v>
      </c>
      <c r="B202">
        <v>18</v>
      </c>
    </row>
    <row r="203" spans="1:2" x14ac:dyDescent="0.3">
      <c r="A203" t="s">
        <v>8221</v>
      </c>
      <c r="B203">
        <v>7</v>
      </c>
    </row>
    <row r="204" spans="1:2" x14ac:dyDescent="0.3">
      <c r="A204" t="s">
        <v>8221</v>
      </c>
      <c r="B204">
        <v>0</v>
      </c>
    </row>
    <row r="205" spans="1:2" x14ac:dyDescent="0.3">
      <c r="A205" t="s">
        <v>8221</v>
      </c>
      <c r="B205">
        <v>8</v>
      </c>
    </row>
    <row r="206" spans="1:2" x14ac:dyDescent="0.3">
      <c r="A206" t="s">
        <v>8221</v>
      </c>
      <c r="B206">
        <v>1293</v>
      </c>
    </row>
    <row r="207" spans="1:2" x14ac:dyDescent="0.3">
      <c r="A207" t="s">
        <v>8221</v>
      </c>
      <c r="B207">
        <v>17</v>
      </c>
    </row>
    <row r="208" spans="1:2" x14ac:dyDescent="0.3">
      <c r="A208" t="s">
        <v>8221</v>
      </c>
      <c r="B208">
        <v>0</v>
      </c>
    </row>
    <row r="209" spans="1:2" x14ac:dyDescent="0.3">
      <c r="A209" t="s">
        <v>8221</v>
      </c>
      <c r="B209">
        <v>13</v>
      </c>
    </row>
    <row r="210" spans="1:2" x14ac:dyDescent="0.3">
      <c r="A210" t="s">
        <v>8221</v>
      </c>
      <c r="B210">
        <v>0</v>
      </c>
    </row>
    <row r="211" spans="1:2" x14ac:dyDescent="0.3">
      <c r="A211" t="s">
        <v>8221</v>
      </c>
      <c r="B211">
        <v>0</v>
      </c>
    </row>
    <row r="212" spans="1:2" x14ac:dyDescent="0.3">
      <c r="A212" t="s">
        <v>8221</v>
      </c>
      <c r="B212">
        <v>33</v>
      </c>
    </row>
    <row r="213" spans="1:2" x14ac:dyDescent="0.3">
      <c r="A213" t="s">
        <v>8221</v>
      </c>
      <c r="B213">
        <v>12</v>
      </c>
    </row>
    <row r="214" spans="1:2" x14ac:dyDescent="0.3">
      <c r="A214" t="s">
        <v>8221</v>
      </c>
      <c r="B214">
        <v>1</v>
      </c>
    </row>
    <row r="215" spans="1:2" x14ac:dyDescent="0.3">
      <c r="A215" t="s">
        <v>8221</v>
      </c>
      <c r="B215">
        <v>1</v>
      </c>
    </row>
    <row r="216" spans="1:2" x14ac:dyDescent="0.3">
      <c r="A216" t="s">
        <v>8221</v>
      </c>
      <c r="B216">
        <v>1</v>
      </c>
    </row>
    <row r="217" spans="1:2" x14ac:dyDescent="0.3">
      <c r="A217" t="s">
        <v>8221</v>
      </c>
      <c r="B217">
        <v>1</v>
      </c>
    </row>
    <row r="218" spans="1:2" x14ac:dyDescent="0.3">
      <c r="A218" t="s">
        <v>8221</v>
      </c>
      <c r="B218">
        <v>84</v>
      </c>
    </row>
    <row r="219" spans="1:2" x14ac:dyDescent="0.3">
      <c r="A219" t="s">
        <v>8221</v>
      </c>
      <c r="B219">
        <v>38</v>
      </c>
    </row>
    <row r="220" spans="1:2" x14ac:dyDescent="0.3">
      <c r="A220" t="s">
        <v>8221</v>
      </c>
      <c r="B220">
        <v>1</v>
      </c>
    </row>
    <row r="221" spans="1:2" x14ac:dyDescent="0.3">
      <c r="A221" t="s">
        <v>8221</v>
      </c>
      <c r="B221">
        <v>76</v>
      </c>
    </row>
    <row r="222" spans="1:2" x14ac:dyDescent="0.3">
      <c r="A222" t="s">
        <v>8221</v>
      </c>
      <c r="B222">
        <v>3</v>
      </c>
    </row>
    <row r="223" spans="1:2" x14ac:dyDescent="0.3">
      <c r="A223" t="s">
        <v>8221</v>
      </c>
      <c r="B223">
        <v>0</v>
      </c>
    </row>
    <row r="224" spans="1:2" x14ac:dyDescent="0.3">
      <c r="A224" t="s">
        <v>8221</v>
      </c>
      <c r="B224">
        <v>2</v>
      </c>
    </row>
    <row r="225" spans="1:2" x14ac:dyDescent="0.3">
      <c r="A225" t="s">
        <v>8221</v>
      </c>
      <c r="B225">
        <v>0</v>
      </c>
    </row>
    <row r="226" spans="1:2" x14ac:dyDescent="0.3">
      <c r="A226" t="s">
        <v>8221</v>
      </c>
      <c r="B226">
        <v>0</v>
      </c>
    </row>
    <row r="227" spans="1:2" x14ac:dyDescent="0.3">
      <c r="A227" t="s">
        <v>8221</v>
      </c>
      <c r="B227">
        <v>0</v>
      </c>
    </row>
    <row r="228" spans="1:2" x14ac:dyDescent="0.3">
      <c r="A228" t="s">
        <v>8221</v>
      </c>
      <c r="B228">
        <v>2</v>
      </c>
    </row>
    <row r="229" spans="1:2" x14ac:dyDescent="0.3">
      <c r="A229" t="s">
        <v>8221</v>
      </c>
      <c r="B229">
        <v>0</v>
      </c>
    </row>
    <row r="230" spans="1:2" x14ac:dyDescent="0.3">
      <c r="A230" t="s">
        <v>8221</v>
      </c>
      <c r="B230">
        <v>0</v>
      </c>
    </row>
    <row r="231" spans="1:2" x14ac:dyDescent="0.3">
      <c r="A231" t="s">
        <v>8221</v>
      </c>
      <c r="B231">
        <v>0</v>
      </c>
    </row>
    <row r="232" spans="1:2" x14ac:dyDescent="0.3">
      <c r="A232" t="s">
        <v>8221</v>
      </c>
      <c r="B232">
        <v>2</v>
      </c>
    </row>
    <row r="233" spans="1:2" x14ac:dyDescent="0.3">
      <c r="A233" t="s">
        <v>8221</v>
      </c>
      <c r="B233">
        <v>0</v>
      </c>
    </row>
    <row r="234" spans="1:2" x14ac:dyDescent="0.3">
      <c r="A234" t="s">
        <v>8221</v>
      </c>
      <c r="B234">
        <v>7</v>
      </c>
    </row>
    <row r="235" spans="1:2" x14ac:dyDescent="0.3">
      <c r="A235" t="s">
        <v>8221</v>
      </c>
      <c r="B235">
        <v>0</v>
      </c>
    </row>
    <row r="236" spans="1:2" x14ac:dyDescent="0.3">
      <c r="A236" t="s">
        <v>8221</v>
      </c>
      <c r="B236">
        <v>5</v>
      </c>
    </row>
    <row r="237" spans="1:2" x14ac:dyDescent="0.3">
      <c r="A237" t="s">
        <v>8221</v>
      </c>
      <c r="B237">
        <v>0</v>
      </c>
    </row>
    <row r="238" spans="1:2" x14ac:dyDescent="0.3">
      <c r="A238" t="s">
        <v>8221</v>
      </c>
      <c r="B238">
        <v>0</v>
      </c>
    </row>
    <row r="239" spans="1:2" x14ac:dyDescent="0.3">
      <c r="A239" t="s">
        <v>8221</v>
      </c>
      <c r="B239">
        <v>1</v>
      </c>
    </row>
    <row r="240" spans="1:2" x14ac:dyDescent="0.3">
      <c r="A240" t="s">
        <v>8221</v>
      </c>
      <c r="B240">
        <v>0</v>
      </c>
    </row>
    <row r="241" spans="1:2" x14ac:dyDescent="0.3">
      <c r="A241" t="s">
        <v>8221</v>
      </c>
      <c r="B241">
        <v>5</v>
      </c>
    </row>
    <row r="242" spans="1:2" x14ac:dyDescent="0.3">
      <c r="A242" t="s">
        <v>8219</v>
      </c>
      <c r="B242">
        <v>137</v>
      </c>
    </row>
    <row r="243" spans="1:2" x14ac:dyDescent="0.3">
      <c r="A243" t="s">
        <v>8219</v>
      </c>
      <c r="B243">
        <v>376</v>
      </c>
    </row>
    <row r="244" spans="1:2" x14ac:dyDescent="0.3">
      <c r="A244" t="s">
        <v>8219</v>
      </c>
      <c r="B244">
        <v>202</v>
      </c>
    </row>
    <row r="245" spans="1:2" x14ac:dyDescent="0.3">
      <c r="A245" t="s">
        <v>8219</v>
      </c>
      <c r="B245">
        <v>328</v>
      </c>
    </row>
    <row r="246" spans="1:2" x14ac:dyDescent="0.3">
      <c r="A246" t="s">
        <v>8219</v>
      </c>
      <c r="B246">
        <v>84</v>
      </c>
    </row>
    <row r="247" spans="1:2" x14ac:dyDescent="0.3">
      <c r="A247" t="s">
        <v>8219</v>
      </c>
      <c r="B247">
        <v>96</v>
      </c>
    </row>
    <row r="248" spans="1:2" x14ac:dyDescent="0.3">
      <c r="A248" t="s">
        <v>8219</v>
      </c>
      <c r="B248">
        <v>223</v>
      </c>
    </row>
    <row r="249" spans="1:2" x14ac:dyDescent="0.3">
      <c r="A249" t="s">
        <v>8219</v>
      </c>
      <c r="B249">
        <v>62</v>
      </c>
    </row>
    <row r="250" spans="1:2" x14ac:dyDescent="0.3">
      <c r="A250" t="s">
        <v>8219</v>
      </c>
      <c r="B250">
        <v>146</v>
      </c>
    </row>
    <row r="251" spans="1:2" x14ac:dyDescent="0.3">
      <c r="A251" t="s">
        <v>8219</v>
      </c>
      <c r="B251">
        <v>235</v>
      </c>
    </row>
    <row r="252" spans="1:2" x14ac:dyDescent="0.3">
      <c r="A252" t="s">
        <v>8219</v>
      </c>
      <c r="B252">
        <v>437</v>
      </c>
    </row>
    <row r="253" spans="1:2" x14ac:dyDescent="0.3">
      <c r="A253" t="s">
        <v>8219</v>
      </c>
      <c r="B253">
        <v>77</v>
      </c>
    </row>
    <row r="254" spans="1:2" x14ac:dyDescent="0.3">
      <c r="A254" t="s">
        <v>8219</v>
      </c>
      <c r="B254">
        <v>108</v>
      </c>
    </row>
    <row r="255" spans="1:2" x14ac:dyDescent="0.3">
      <c r="A255" t="s">
        <v>8219</v>
      </c>
      <c r="B255">
        <v>7</v>
      </c>
    </row>
    <row r="256" spans="1:2" x14ac:dyDescent="0.3">
      <c r="A256" t="s">
        <v>8219</v>
      </c>
      <c r="B256">
        <v>314</v>
      </c>
    </row>
    <row r="257" spans="1:2" x14ac:dyDescent="0.3">
      <c r="A257" t="s">
        <v>8219</v>
      </c>
      <c r="B257">
        <v>188</v>
      </c>
    </row>
    <row r="258" spans="1:2" x14ac:dyDescent="0.3">
      <c r="A258" t="s">
        <v>8219</v>
      </c>
      <c r="B258">
        <v>275</v>
      </c>
    </row>
    <row r="259" spans="1:2" x14ac:dyDescent="0.3">
      <c r="A259" t="s">
        <v>8219</v>
      </c>
      <c r="B259">
        <v>560</v>
      </c>
    </row>
    <row r="260" spans="1:2" x14ac:dyDescent="0.3">
      <c r="A260" t="s">
        <v>8219</v>
      </c>
      <c r="B260">
        <v>688</v>
      </c>
    </row>
    <row r="261" spans="1:2" x14ac:dyDescent="0.3">
      <c r="A261" t="s">
        <v>8219</v>
      </c>
      <c r="B261">
        <v>942</v>
      </c>
    </row>
    <row r="262" spans="1:2" x14ac:dyDescent="0.3">
      <c r="A262" t="s">
        <v>8219</v>
      </c>
      <c r="B262">
        <v>88</v>
      </c>
    </row>
    <row r="263" spans="1:2" x14ac:dyDescent="0.3">
      <c r="A263" t="s">
        <v>8219</v>
      </c>
      <c r="B263">
        <v>220</v>
      </c>
    </row>
    <row r="264" spans="1:2" x14ac:dyDescent="0.3">
      <c r="A264" t="s">
        <v>8219</v>
      </c>
      <c r="B264">
        <v>145</v>
      </c>
    </row>
    <row r="265" spans="1:2" x14ac:dyDescent="0.3">
      <c r="A265" t="s">
        <v>8219</v>
      </c>
      <c r="B265">
        <v>963</v>
      </c>
    </row>
    <row r="266" spans="1:2" x14ac:dyDescent="0.3">
      <c r="A266" t="s">
        <v>8219</v>
      </c>
      <c r="B266">
        <v>91</v>
      </c>
    </row>
    <row r="267" spans="1:2" x14ac:dyDescent="0.3">
      <c r="A267" t="s">
        <v>8219</v>
      </c>
      <c r="B267">
        <v>58</v>
      </c>
    </row>
    <row r="268" spans="1:2" x14ac:dyDescent="0.3">
      <c r="A268" t="s">
        <v>8219</v>
      </c>
      <c r="B268">
        <v>36</v>
      </c>
    </row>
    <row r="269" spans="1:2" x14ac:dyDescent="0.3">
      <c r="A269" t="s">
        <v>8219</v>
      </c>
      <c r="B269">
        <v>165</v>
      </c>
    </row>
    <row r="270" spans="1:2" x14ac:dyDescent="0.3">
      <c r="A270" t="s">
        <v>8219</v>
      </c>
      <c r="B270">
        <v>111</v>
      </c>
    </row>
    <row r="271" spans="1:2" x14ac:dyDescent="0.3">
      <c r="A271" t="s">
        <v>8219</v>
      </c>
      <c r="B271">
        <v>1596</v>
      </c>
    </row>
    <row r="272" spans="1:2" x14ac:dyDescent="0.3">
      <c r="A272" t="s">
        <v>8219</v>
      </c>
      <c r="B272">
        <v>61</v>
      </c>
    </row>
    <row r="273" spans="1:2" x14ac:dyDescent="0.3">
      <c r="A273" t="s">
        <v>8219</v>
      </c>
      <c r="B273">
        <v>287</v>
      </c>
    </row>
    <row r="274" spans="1:2" x14ac:dyDescent="0.3">
      <c r="A274" t="s">
        <v>8219</v>
      </c>
      <c r="B274">
        <v>65</v>
      </c>
    </row>
    <row r="275" spans="1:2" x14ac:dyDescent="0.3">
      <c r="A275" t="s">
        <v>8219</v>
      </c>
      <c r="B275">
        <v>118</v>
      </c>
    </row>
    <row r="276" spans="1:2" x14ac:dyDescent="0.3">
      <c r="A276" t="s">
        <v>8219</v>
      </c>
      <c r="B276">
        <v>113</v>
      </c>
    </row>
    <row r="277" spans="1:2" x14ac:dyDescent="0.3">
      <c r="A277" t="s">
        <v>8219</v>
      </c>
      <c r="B277">
        <v>332</v>
      </c>
    </row>
    <row r="278" spans="1:2" x14ac:dyDescent="0.3">
      <c r="A278" t="s">
        <v>8219</v>
      </c>
      <c r="B278">
        <v>62</v>
      </c>
    </row>
    <row r="279" spans="1:2" x14ac:dyDescent="0.3">
      <c r="A279" t="s">
        <v>8219</v>
      </c>
      <c r="B279">
        <v>951</v>
      </c>
    </row>
    <row r="280" spans="1:2" x14ac:dyDescent="0.3">
      <c r="A280" t="s">
        <v>8219</v>
      </c>
      <c r="B280">
        <v>415</v>
      </c>
    </row>
    <row r="281" spans="1:2" x14ac:dyDescent="0.3">
      <c r="A281" t="s">
        <v>8219</v>
      </c>
      <c r="B281">
        <v>305</v>
      </c>
    </row>
    <row r="282" spans="1:2" x14ac:dyDescent="0.3">
      <c r="A282" t="s">
        <v>8219</v>
      </c>
      <c r="B282">
        <v>2139</v>
      </c>
    </row>
    <row r="283" spans="1:2" x14ac:dyDescent="0.3">
      <c r="A283" t="s">
        <v>8219</v>
      </c>
      <c r="B283">
        <v>79</v>
      </c>
    </row>
    <row r="284" spans="1:2" x14ac:dyDescent="0.3">
      <c r="A284" t="s">
        <v>8219</v>
      </c>
      <c r="B284">
        <v>179</v>
      </c>
    </row>
    <row r="285" spans="1:2" x14ac:dyDescent="0.3">
      <c r="A285" t="s">
        <v>8219</v>
      </c>
      <c r="B285">
        <v>202</v>
      </c>
    </row>
    <row r="286" spans="1:2" x14ac:dyDescent="0.3">
      <c r="A286" t="s">
        <v>8219</v>
      </c>
      <c r="B286">
        <v>760</v>
      </c>
    </row>
    <row r="287" spans="1:2" x14ac:dyDescent="0.3">
      <c r="A287" t="s">
        <v>8219</v>
      </c>
      <c r="B287">
        <v>563</v>
      </c>
    </row>
    <row r="288" spans="1:2" x14ac:dyDescent="0.3">
      <c r="A288" t="s">
        <v>8219</v>
      </c>
      <c r="B288">
        <v>135</v>
      </c>
    </row>
    <row r="289" spans="1:2" x14ac:dyDescent="0.3">
      <c r="A289" t="s">
        <v>8219</v>
      </c>
      <c r="B289">
        <v>290</v>
      </c>
    </row>
    <row r="290" spans="1:2" x14ac:dyDescent="0.3">
      <c r="A290" t="s">
        <v>8219</v>
      </c>
      <c r="B290">
        <v>447</v>
      </c>
    </row>
    <row r="291" spans="1:2" x14ac:dyDescent="0.3">
      <c r="A291" t="s">
        <v>8219</v>
      </c>
      <c r="B291">
        <v>232</v>
      </c>
    </row>
    <row r="292" spans="1:2" x14ac:dyDescent="0.3">
      <c r="A292" t="s">
        <v>8219</v>
      </c>
      <c r="B292">
        <v>168</v>
      </c>
    </row>
    <row r="293" spans="1:2" x14ac:dyDescent="0.3">
      <c r="A293" t="s">
        <v>8219</v>
      </c>
      <c r="B293">
        <v>128</v>
      </c>
    </row>
    <row r="294" spans="1:2" x14ac:dyDescent="0.3">
      <c r="A294" t="s">
        <v>8219</v>
      </c>
      <c r="B294">
        <v>493</v>
      </c>
    </row>
    <row r="295" spans="1:2" x14ac:dyDescent="0.3">
      <c r="A295" t="s">
        <v>8219</v>
      </c>
      <c r="B295">
        <v>131</v>
      </c>
    </row>
    <row r="296" spans="1:2" x14ac:dyDescent="0.3">
      <c r="A296" t="s">
        <v>8219</v>
      </c>
      <c r="B296">
        <v>50</v>
      </c>
    </row>
    <row r="297" spans="1:2" x14ac:dyDescent="0.3">
      <c r="A297" t="s">
        <v>8219</v>
      </c>
      <c r="B297">
        <v>665</v>
      </c>
    </row>
    <row r="298" spans="1:2" x14ac:dyDescent="0.3">
      <c r="A298" t="s">
        <v>8219</v>
      </c>
      <c r="B298">
        <v>129</v>
      </c>
    </row>
    <row r="299" spans="1:2" x14ac:dyDescent="0.3">
      <c r="A299" t="s">
        <v>8219</v>
      </c>
      <c r="B299">
        <v>142</v>
      </c>
    </row>
    <row r="300" spans="1:2" x14ac:dyDescent="0.3">
      <c r="A300" t="s">
        <v>8219</v>
      </c>
      <c r="B300">
        <v>2436</v>
      </c>
    </row>
    <row r="301" spans="1:2" x14ac:dyDescent="0.3">
      <c r="A301" t="s">
        <v>8219</v>
      </c>
      <c r="B301">
        <v>244</v>
      </c>
    </row>
    <row r="302" spans="1:2" x14ac:dyDescent="0.3">
      <c r="A302" t="s">
        <v>8219</v>
      </c>
      <c r="B302">
        <v>298</v>
      </c>
    </row>
    <row r="303" spans="1:2" x14ac:dyDescent="0.3">
      <c r="A303" t="s">
        <v>8219</v>
      </c>
      <c r="B303">
        <v>251</v>
      </c>
    </row>
    <row r="304" spans="1:2" x14ac:dyDescent="0.3">
      <c r="A304" t="s">
        <v>8219</v>
      </c>
      <c r="B304">
        <v>108</v>
      </c>
    </row>
    <row r="305" spans="1:2" x14ac:dyDescent="0.3">
      <c r="A305" t="s">
        <v>8219</v>
      </c>
      <c r="B305">
        <v>82</v>
      </c>
    </row>
    <row r="306" spans="1:2" x14ac:dyDescent="0.3">
      <c r="A306" t="s">
        <v>8219</v>
      </c>
      <c r="B306">
        <v>74</v>
      </c>
    </row>
    <row r="307" spans="1:2" x14ac:dyDescent="0.3">
      <c r="A307" t="s">
        <v>8219</v>
      </c>
      <c r="B307">
        <v>189</v>
      </c>
    </row>
    <row r="308" spans="1:2" x14ac:dyDescent="0.3">
      <c r="A308" t="s">
        <v>8219</v>
      </c>
      <c r="B308">
        <v>80</v>
      </c>
    </row>
    <row r="309" spans="1:2" x14ac:dyDescent="0.3">
      <c r="A309" t="s">
        <v>8219</v>
      </c>
      <c r="B309">
        <v>576</v>
      </c>
    </row>
    <row r="310" spans="1:2" x14ac:dyDescent="0.3">
      <c r="A310" t="s">
        <v>8219</v>
      </c>
      <c r="B310">
        <v>202</v>
      </c>
    </row>
    <row r="311" spans="1:2" x14ac:dyDescent="0.3">
      <c r="A311" t="s">
        <v>8219</v>
      </c>
      <c r="B311">
        <v>238</v>
      </c>
    </row>
    <row r="312" spans="1:2" x14ac:dyDescent="0.3">
      <c r="A312" t="s">
        <v>8219</v>
      </c>
      <c r="B312">
        <v>36</v>
      </c>
    </row>
    <row r="313" spans="1:2" x14ac:dyDescent="0.3">
      <c r="A313" t="s">
        <v>8219</v>
      </c>
      <c r="B313">
        <v>150</v>
      </c>
    </row>
    <row r="314" spans="1:2" x14ac:dyDescent="0.3">
      <c r="A314" t="s">
        <v>8219</v>
      </c>
      <c r="B314">
        <v>146</v>
      </c>
    </row>
    <row r="315" spans="1:2" x14ac:dyDescent="0.3">
      <c r="A315" t="s">
        <v>8219</v>
      </c>
      <c r="B315">
        <v>222</v>
      </c>
    </row>
    <row r="316" spans="1:2" x14ac:dyDescent="0.3">
      <c r="A316" t="s">
        <v>8219</v>
      </c>
      <c r="B316">
        <v>120</v>
      </c>
    </row>
    <row r="317" spans="1:2" x14ac:dyDescent="0.3">
      <c r="A317" t="s">
        <v>8219</v>
      </c>
      <c r="B317">
        <v>126</v>
      </c>
    </row>
    <row r="318" spans="1:2" x14ac:dyDescent="0.3">
      <c r="A318" t="s">
        <v>8219</v>
      </c>
      <c r="B318">
        <v>158</v>
      </c>
    </row>
    <row r="319" spans="1:2" x14ac:dyDescent="0.3">
      <c r="A319" t="s">
        <v>8219</v>
      </c>
      <c r="B319">
        <v>316</v>
      </c>
    </row>
    <row r="320" spans="1:2" x14ac:dyDescent="0.3">
      <c r="A320" t="s">
        <v>8219</v>
      </c>
      <c r="B320">
        <v>284</v>
      </c>
    </row>
    <row r="321" spans="1:2" x14ac:dyDescent="0.3">
      <c r="A321" t="s">
        <v>8219</v>
      </c>
      <c r="B321">
        <v>51</v>
      </c>
    </row>
    <row r="322" spans="1:2" x14ac:dyDescent="0.3">
      <c r="A322" t="s">
        <v>8219</v>
      </c>
      <c r="B322">
        <v>158</v>
      </c>
    </row>
    <row r="323" spans="1:2" x14ac:dyDescent="0.3">
      <c r="A323" t="s">
        <v>8219</v>
      </c>
      <c r="B323">
        <v>337</v>
      </c>
    </row>
    <row r="324" spans="1:2" x14ac:dyDescent="0.3">
      <c r="A324" t="s">
        <v>8219</v>
      </c>
      <c r="B324">
        <v>186</v>
      </c>
    </row>
    <row r="325" spans="1:2" x14ac:dyDescent="0.3">
      <c r="A325" t="s">
        <v>8219</v>
      </c>
      <c r="B325">
        <v>58</v>
      </c>
    </row>
    <row r="326" spans="1:2" x14ac:dyDescent="0.3">
      <c r="A326" t="s">
        <v>8219</v>
      </c>
      <c r="B326">
        <v>82</v>
      </c>
    </row>
    <row r="327" spans="1:2" x14ac:dyDescent="0.3">
      <c r="A327" t="s">
        <v>8219</v>
      </c>
      <c r="B327">
        <v>736</v>
      </c>
    </row>
    <row r="328" spans="1:2" x14ac:dyDescent="0.3">
      <c r="A328" t="s">
        <v>8219</v>
      </c>
      <c r="B328">
        <v>1151</v>
      </c>
    </row>
    <row r="329" spans="1:2" x14ac:dyDescent="0.3">
      <c r="A329" t="s">
        <v>8219</v>
      </c>
      <c r="B329">
        <v>34</v>
      </c>
    </row>
    <row r="330" spans="1:2" x14ac:dyDescent="0.3">
      <c r="A330" t="s">
        <v>8219</v>
      </c>
      <c r="B330">
        <v>498</v>
      </c>
    </row>
    <row r="331" spans="1:2" x14ac:dyDescent="0.3">
      <c r="A331" t="s">
        <v>8219</v>
      </c>
      <c r="B331">
        <v>167</v>
      </c>
    </row>
    <row r="332" spans="1:2" x14ac:dyDescent="0.3">
      <c r="A332" t="s">
        <v>8219</v>
      </c>
      <c r="B332">
        <v>340</v>
      </c>
    </row>
    <row r="333" spans="1:2" x14ac:dyDescent="0.3">
      <c r="A333" t="s">
        <v>8219</v>
      </c>
      <c r="B333">
        <v>438</v>
      </c>
    </row>
    <row r="334" spans="1:2" x14ac:dyDescent="0.3">
      <c r="A334" t="s">
        <v>8219</v>
      </c>
      <c r="B334">
        <v>555</v>
      </c>
    </row>
    <row r="335" spans="1:2" x14ac:dyDescent="0.3">
      <c r="A335" t="s">
        <v>8219</v>
      </c>
      <c r="B335">
        <v>266</v>
      </c>
    </row>
    <row r="336" spans="1:2" x14ac:dyDescent="0.3">
      <c r="A336" t="s">
        <v>8219</v>
      </c>
      <c r="B336">
        <v>69</v>
      </c>
    </row>
    <row r="337" spans="1:2" x14ac:dyDescent="0.3">
      <c r="A337" t="s">
        <v>8219</v>
      </c>
      <c r="B337">
        <v>80</v>
      </c>
    </row>
    <row r="338" spans="1:2" x14ac:dyDescent="0.3">
      <c r="A338" t="s">
        <v>8219</v>
      </c>
      <c r="B338">
        <v>493</v>
      </c>
    </row>
    <row r="339" spans="1:2" x14ac:dyDescent="0.3">
      <c r="A339" t="s">
        <v>8219</v>
      </c>
      <c r="B339">
        <v>31</v>
      </c>
    </row>
    <row r="340" spans="1:2" x14ac:dyDescent="0.3">
      <c r="A340" t="s">
        <v>8219</v>
      </c>
      <c r="B340">
        <v>236</v>
      </c>
    </row>
    <row r="341" spans="1:2" x14ac:dyDescent="0.3">
      <c r="A341" t="s">
        <v>8219</v>
      </c>
      <c r="B341">
        <v>89</v>
      </c>
    </row>
    <row r="342" spans="1:2" x14ac:dyDescent="0.3">
      <c r="A342" t="s">
        <v>8219</v>
      </c>
      <c r="B342">
        <v>299</v>
      </c>
    </row>
    <row r="343" spans="1:2" x14ac:dyDescent="0.3">
      <c r="A343" t="s">
        <v>8219</v>
      </c>
      <c r="B343">
        <v>55</v>
      </c>
    </row>
    <row r="344" spans="1:2" x14ac:dyDescent="0.3">
      <c r="A344" t="s">
        <v>8219</v>
      </c>
      <c r="B344">
        <v>325</v>
      </c>
    </row>
    <row r="345" spans="1:2" x14ac:dyDescent="0.3">
      <c r="A345" t="s">
        <v>8219</v>
      </c>
      <c r="B345">
        <v>524</v>
      </c>
    </row>
    <row r="346" spans="1:2" x14ac:dyDescent="0.3">
      <c r="A346" t="s">
        <v>8219</v>
      </c>
      <c r="B346">
        <v>285</v>
      </c>
    </row>
    <row r="347" spans="1:2" x14ac:dyDescent="0.3">
      <c r="A347" t="s">
        <v>8219</v>
      </c>
      <c r="B347">
        <v>179</v>
      </c>
    </row>
    <row r="348" spans="1:2" x14ac:dyDescent="0.3">
      <c r="A348" t="s">
        <v>8219</v>
      </c>
      <c r="B348">
        <v>188</v>
      </c>
    </row>
    <row r="349" spans="1:2" x14ac:dyDescent="0.3">
      <c r="A349" t="s">
        <v>8219</v>
      </c>
      <c r="B349">
        <v>379</v>
      </c>
    </row>
    <row r="350" spans="1:2" x14ac:dyDescent="0.3">
      <c r="A350" t="s">
        <v>8219</v>
      </c>
      <c r="B350">
        <v>119</v>
      </c>
    </row>
    <row r="351" spans="1:2" x14ac:dyDescent="0.3">
      <c r="A351" t="s">
        <v>8219</v>
      </c>
      <c r="B351">
        <v>167</v>
      </c>
    </row>
    <row r="352" spans="1:2" x14ac:dyDescent="0.3">
      <c r="A352" t="s">
        <v>8219</v>
      </c>
      <c r="B352">
        <v>221</v>
      </c>
    </row>
    <row r="353" spans="1:2" x14ac:dyDescent="0.3">
      <c r="A353" t="s">
        <v>8219</v>
      </c>
      <c r="B353">
        <v>964</v>
      </c>
    </row>
    <row r="354" spans="1:2" x14ac:dyDescent="0.3">
      <c r="A354" t="s">
        <v>8219</v>
      </c>
      <c r="B354">
        <v>286</v>
      </c>
    </row>
    <row r="355" spans="1:2" x14ac:dyDescent="0.3">
      <c r="A355" t="s">
        <v>8219</v>
      </c>
      <c r="B355">
        <v>613</v>
      </c>
    </row>
    <row r="356" spans="1:2" x14ac:dyDescent="0.3">
      <c r="A356" t="s">
        <v>8219</v>
      </c>
      <c r="B356">
        <v>29</v>
      </c>
    </row>
    <row r="357" spans="1:2" x14ac:dyDescent="0.3">
      <c r="A357" t="s">
        <v>8219</v>
      </c>
      <c r="B357">
        <v>165</v>
      </c>
    </row>
    <row r="358" spans="1:2" x14ac:dyDescent="0.3">
      <c r="A358" t="s">
        <v>8219</v>
      </c>
      <c r="B358">
        <v>97</v>
      </c>
    </row>
    <row r="359" spans="1:2" x14ac:dyDescent="0.3">
      <c r="A359" t="s">
        <v>8219</v>
      </c>
      <c r="B359">
        <v>303</v>
      </c>
    </row>
    <row r="360" spans="1:2" x14ac:dyDescent="0.3">
      <c r="A360" t="s">
        <v>8219</v>
      </c>
      <c r="B360">
        <v>267</v>
      </c>
    </row>
    <row r="361" spans="1:2" x14ac:dyDescent="0.3">
      <c r="A361" t="s">
        <v>8219</v>
      </c>
      <c r="B361">
        <v>302</v>
      </c>
    </row>
    <row r="362" spans="1:2" x14ac:dyDescent="0.3">
      <c r="A362" t="s">
        <v>8219</v>
      </c>
      <c r="B362">
        <v>87</v>
      </c>
    </row>
    <row r="363" spans="1:2" x14ac:dyDescent="0.3">
      <c r="A363" t="s">
        <v>8219</v>
      </c>
      <c r="B363">
        <v>354</v>
      </c>
    </row>
    <row r="364" spans="1:2" x14ac:dyDescent="0.3">
      <c r="A364" t="s">
        <v>8219</v>
      </c>
      <c r="B364">
        <v>86</v>
      </c>
    </row>
    <row r="365" spans="1:2" x14ac:dyDescent="0.3">
      <c r="A365" t="s">
        <v>8219</v>
      </c>
      <c r="B365">
        <v>26</v>
      </c>
    </row>
    <row r="366" spans="1:2" x14ac:dyDescent="0.3">
      <c r="A366" t="s">
        <v>8219</v>
      </c>
      <c r="B366">
        <v>113</v>
      </c>
    </row>
    <row r="367" spans="1:2" x14ac:dyDescent="0.3">
      <c r="A367" t="s">
        <v>8219</v>
      </c>
      <c r="B367">
        <v>65</v>
      </c>
    </row>
    <row r="368" spans="1:2" x14ac:dyDescent="0.3">
      <c r="A368" t="s">
        <v>8219</v>
      </c>
      <c r="B368">
        <v>134</v>
      </c>
    </row>
    <row r="369" spans="1:2" x14ac:dyDescent="0.3">
      <c r="A369" t="s">
        <v>8219</v>
      </c>
      <c r="B369">
        <v>119</v>
      </c>
    </row>
    <row r="370" spans="1:2" x14ac:dyDescent="0.3">
      <c r="A370" t="s">
        <v>8219</v>
      </c>
      <c r="B370">
        <v>159</v>
      </c>
    </row>
    <row r="371" spans="1:2" x14ac:dyDescent="0.3">
      <c r="A371" t="s">
        <v>8219</v>
      </c>
      <c r="B371">
        <v>167</v>
      </c>
    </row>
    <row r="372" spans="1:2" x14ac:dyDescent="0.3">
      <c r="A372" t="s">
        <v>8219</v>
      </c>
      <c r="B372">
        <v>43</v>
      </c>
    </row>
    <row r="373" spans="1:2" x14ac:dyDescent="0.3">
      <c r="A373" t="s">
        <v>8219</v>
      </c>
      <c r="B373">
        <v>1062</v>
      </c>
    </row>
    <row r="374" spans="1:2" x14ac:dyDescent="0.3">
      <c r="A374" t="s">
        <v>8219</v>
      </c>
      <c r="B374">
        <v>9</v>
      </c>
    </row>
    <row r="375" spans="1:2" x14ac:dyDescent="0.3">
      <c r="A375" t="s">
        <v>8219</v>
      </c>
      <c r="B375">
        <v>89</v>
      </c>
    </row>
    <row r="376" spans="1:2" x14ac:dyDescent="0.3">
      <c r="A376" t="s">
        <v>8219</v>
      </c>
      <c r="B376">
        <v>174</v>
      </c>
    </row>
    <row r="377" spans="1:2" x14ac:dyDescent="0.3">
      <c r="A377" t="s">
        <v>8219</v>
      </c>
      <c r="B377">
        <v>14</v>
      </c>
    </row>
    <row r="378" spans="1:2" x14ac:dyDescent="0.3">
      <c r="A378" t="s">
        <v>8219</v>
      </c>
      <c r="B378">
        <v>48</v>
      </c>
    </row>
    <row r="379" spans="1:2" x14ac:dyDescent="0.3">
      <c r="A379" t="s">
        <v>8219</v>
      </c>
      <c r="B379">
        <v>133</v>
      </c>
    </row>
    <row r="380" spans="1:2" x14ac:dyDescent="0.3">
      <c r="A380" t="s">
        <v>8219</v>
      </c>
      <c r="B380">
        <v>83</v>
      </c>
    </row>
    <row r="381" spans="1:2" x14ac:dyDescent="0.3">
      <c r="A381" t="s">
        <v>8219</v>
      </c>
      <c r="B381">
        <v>149</v>
      </c>
    </row>
    <row r="382" spans="1:2" x14ac:dyDescent="0.3">
      <c r="A382" t="s">
        <v>8219</v>
      </c>
      <c r="B382">
        <v>49</v>
      </c>
    </row>
    <row r="383" spans="1:2" x14ac:dyDescent="0.3">
      <c r="A383" t="s">
        <v>8219</v>
      </c>
      <c r="B383">
        <v>251</v>
      </c>
    </row>
    <row r="384" spans="1:2" x14ac:dyDescent="0.3">
      <c r="A384" t="s">
        <v>8219</v>
      </c>
      <c r="B384">
        <v>22</v>
      </c>
    </row>
    <row r="385" spans="1:2" x14ac:dyDescent="0.3">
      <c r="A385" t="s">
        <v>8219</v>
      </c>
      <c r="B385">
        <v>48</v>
      </c>
    </row>
    <row r="386" spans="1:2" x14ac:dyDescent="0.3">
      <c r="A386" t="s">
        <v>8219</v>
      </c>
      <c r="B386">
        <v>383</v>
      </c>
    </row>
    <row r="387" spans="1:2" x14ac:dyDescent="0.3">
      <c r="A387" t="s">
        <v>8219</v>
      </c>
      <c r="B387">
        <v>237</v>
      </c>
    </row>
    <row r="388" spans="1:2" x14ac:dyDescent="0.3">
      <c r="A388" t="s">
        <v>8219</v>
      </c>
      <c r="B388">
        <v>13</v>
      </c>
    </row>
    <row r="389" spans="1:2" x14ac:dyDescent="0.3">
      <c r="A389" t="s">
        <v>8219</v>
      </c>
      <c r="B389">
        <v>562</v>
      </c>
    </row>
    <row r="390" spans="1:2" x14ac:dyDescent="0.3">
      <c r="A390" t="s">
        <v>8219</v>
      </c>
      <c r="B390">
        <v>71</v>
      </c>
    </row>
    <row r="391" spans="1:2" x14ac:dyDescent="0.3">
      <c r="A391" t="s">
        <v>8219</v>
      </c>
      <c r="B391">
        <v>1510</v>
      </c>
    </row>
    <row r="392" spans="1:2" x14ac:dyDescent="0.3">
      <c r="A392" t="s">
        <v>8219</v>
      </c>
      <c r="B392">
        <v>14</v>
      </c>
    </row>
    <row r="393" spans="1:2" x14ac:dyDescent="0.3">
      <c r="A393" t="s">
        <v>8219</v>
      </c>
      <c r="B393">
        <v>193</v>
      </c>
    </row>
    <row r="394" spans="1:2" x14ac:dyDescent="0.3">
      <c r="A394" t="s">
        <v>8219</v>
      </c>
      <c r="B394">
        <v>206</v>
      </c>
    </row>
    <row r="395" spans="1:2" x14ac:dyDescent="0.3">
      <c r="A395" t="s">
        <v>8219</v>
      </c>
      <c r="B395">
        <v>351</v>
      </c>
    </row>
    <row r="396" spans="1:2" x14ac:dyDescent="0.3">
      <c r="A396" t="s">
        <v>8219</v>
      </c>
      <c r="B396">
        <v>50</v>
      </c>
    </row>
    <row r="397" spans="1:2" x14ac:dyDescent="0.3">
      <c r="A397" t="s">
        <v>8219</v>
      </c>
      <c r="B397">
        <v>184</v>
      </c>
    </row>
    <row r="398" spans="1:2" x14ac:dyDescent="0.3">
      <c r="A398" t="s">
        <v>8219</v>
      </c>
      <c r="B398">
        <v>196</v>
      </c>
    </row>
    <row r="399" spans="1:2" x14ac:dyDescent="0.3">
      <c r="A399" t="s">
        <v>8219</v>
      </c>
      <c r="B399">
        <v>229</v>
      </c>
    </row>
    <row r="400" spans="1:2" x14ac:dyDescent="0.3">
      <c r="A400" t="s">
        <v>8219</v>
      </c>
      <c r="B400">
        <v>67</v>
      </c>
    </row>
    <row r="401" spans="1:2" x14ac:dyDescent="0.3">
      <c r="A401" t="s">
        <v>8219</v>
      </c>
      <c r="B401">
        <v>95</v>
      </c>
    </row>
    <row r="402" spans="1:2" x14ac:dyDescent="0.3">
      <c r="A402" t="s">
        <v>8219</v>
      </c>
      <c r="B402">
        <v>62</v>
      </c>
    </row>
    <row r="403" spans="1:2" x14ac:dyDescent="0.3">
      <c r="A403" t="s">
        <v>8219</v>
      </c>
      <c r="B403">
        <v>73</v>
      </c>
    </row>
    <row r="404" spans="1:2" x14ac:dyDescent="0.3">
      <c r="A404" t="s">
        <v>8219</v>
      </c>
      <c r="B404">
        <v>43</v>
      </c>
    </row>
    <row r="405" spans="1:2" x14ac:dyDescent="0.3">
      <c r="A405" t="s">
        <v>8219</v>
      </c>
      <c r="B405">
        <v>70</v>
      </c>
    </row>
    <row r="406" spans="1:2" x14ac:dyDescent="0.3">
      <c r="A406" t="s">
        <v>8219</v>
      </c>
      <c r="B406">
        <v>271</v>
      </c>
    </row>
    <row r="407" spans="1:2" x14ac:dyDescent="0.3">
      <c r="A407" t="s">
        <v>8219</v>
      </c>
      <c r="B407">
        <v>55</v>
      </c>
    </row>
    <row r="408" spans="1:2" x14ac:dyDescent="0.3">
      <c r="A408" t="s">
        <v>8219</v>
      </c>
      <c r="B408">
        <v>35</v>
      </c>
    </row>
    <row r="409" spans="1:2" x14ac:dyDescent="0.3">
      <c r="A409" t="s">
        <v>8219</v>
      </c>
      <c r="B409">
        <v>22</v>
      </c>
    </row>
    <row r="410" spans="1:2" x14ac:dyDescent="0.3">
      <c r="A410" t="s">
        <v>8219</v>
      </c>
      <c r="B410">
        <v>38</v>
      </c>
    </row>
    <row r="411" spans="1:2" x14ac:dyDescent="0.3">
      <c r="A411" t="s">
        <v>8219</v>
      </c>
      <c r="B411">
        <v>15</v>
      </c>
    </row>
    <row r="412" spans="1:2" x14ac:dyDescent="0.3">
      <c r="A412" t="s">
        <v>8219</v>
      </c>
      <c r="B412">
        <v>7</v>
      </c>
    </row>
    <row r="413" spans="1:2" x14ac:dyDescent="0.3">
      <c r="A413" t="s">
        <v>8219</v>
      </c>
      <c r="B413">
        <v>241</v>
      </c>
    </row>
    <row r="414" spans="1:2" x14ac:dyDescent="0.3">
      <c r="A414" t="s">
        <v>8219</v>
      </c>
      <c r="B414">
        <v>55</v>
      </c>
    </row>
    <row r="415" spans="1:2" x14ac:dyDescent="0.3">
      <c r="A415" t="s">
        <v>8219</v>
      </c>
      <c r="B415">
        <v>171</v>
      </c>
    </row>
    <row r="416" spans="1:2" x14ac:dyDescent="0.3">
      <c r="A416" t="s">
        <v>8219</v>
      </c>
      <c r="B416">
        <v>208</v>
      </c>
    </row>
    <row r="417" spans="1:2" x14ac:dyDescent="0.3">
      <c r="A417" t="s">
        <v>8219</v>
      </c>
      <c r="B417">
        <v>21</v>
      </c>
    </row>
    <row r="418" spans="1:2" x14ac:dyDescent="0.3">
      <c r="A418" t="s">
        <v>8219</v>
      </c>
      <c r="B418">
        <v>25</v>
      </c>
    </row>
    <row r="419" spans="1:2" x14ac:dyDescent="0.3">
      <c r="A419" t="s">
        <v>8219</v>
      </c>
      <c r="B419">
        <v>52</v>
      </c>
    </row>
    <row r="420" spans="1:2" x14ac:dyDescent="0.3">
      <c r="A420" t="s">
        <v>8219</v>
      </c>
      <c r="B420">
        <v>104</v>
      </c>
    </row>
    <row r="421" spans="1:2" x14ac:dyDescent="0.3">
      <c r="A421" t="s">
        <v>8219</v>
      </c>
      <c r="B421">
        <v>73</v>
      </c>
    </row>
    <row r="422" spans="1:2" x14ac:dyDescent="0.3">
      <c r="A422" t="s">
        <v>8221</v>
      </c>
      <c r="B422">
        <v>3</v>
      </c>
    </row>
    <row r="423" spans="1:2" x14ac:dyDescent="0.3">
      <c r="A423" t="s">
        <v>8221</v>
      </c>
      <c r="B423">
        <v>6</v>
      </c>
    </row>
    <row r="424" spans="1:2" x14ac:dyDescent="0.3">
      <c r="A424" t="s">
        <v>8221</v>
      </c>
      <c r="B424">
        <v>12</v>
      </c>
    </row>
    <row r="425" spans="1:2" x14ac:dyDescent="0.3">
      <c r="A425" t="s">
        <v>8221</v>
      </c>
      <c r="B425">
        <v>13</v>
      </c>
    </row>
    <row r="426" spans="1:2" x14ac:dyDescent="0.3">
      <c r="A426" t="s">
        <v>8221</v>
      </c>
      <c r="B426">
        <v>5</v>
      </c>
    </row>
    <row r="427" spans="1:2" x14ac:dyDescent="0.3">
      <c r="A427" t="s">
        <v>8221</v>
      </c>
      <c r="B427">
        <v>2</v>
      </c>
    </row>
    <row r="428" spans="1:2" x14ac:dyDescent="0.3">
      <c r="A428" t="s">
        <v>8221</v>
      </c>
      <c r="B428">
        <v>8</v>
      </c>
    </row>
    <row r="429" spans="1:2" x14ac:dyDescent="0.3">
      <c r="A429" t="s">
        <v>8221</v>
      </c>
      <c r="B429">
        <v>0</v>
      </c>
    </row>
    <row r="430" spans="1:2" x14ac:dyDescent="0.3">
      <c r="A430" t="s">
        <v>8221</v>
      </c>
      <c r="B430">
        <v>13</v>
      </c>
    </row>
    <row r="431" spans="1:2" x14ac:dyDescent="0.3">
      <c r="A431" t="s">
        <v>8221</v>
      </c>
      <c r="B431">
        <v>0</v>
      </c>
    </row>
    <row r="432" spans="1:2" x14ac:dyDescent="0.3">
      <c r="A432" t="s">
        <v>8221</v>
      </c>
      <c r="B432">
        <v>5</v>
      </c>
    </row>
    <row r="433" spans="1:2" x14ac:dyDescent="0.3">
      <c r="A433" t="s">
        <v>8221</v>
      </c>
      <c r="B433">
        <v>8</v>
      </c>
    </row>
    <row r="434" spans="1:2" x14ac:dyDescent="0.3">
      <c r="A434" t="s">
        <v>8221</v>
      </c>
      <c r="B434">
        <v>8</v>
      </c>
    </row>
    <row r="435" spans="1:2" x14ac:dyDescent="0.3">
      <c r="A435" t="s">
        <v>8221</v>
      </c>
      <c r="B435">
        <v>0</v>
      </c>
    </row>
    <row r="436" spans="1:2" x14ac:dyDescent="0.3">
      <c r="A436" t="s">
        <v>8221</v>
      </c>
      <c r="B436">
        <v>2</v>
      </c>
    </row>
    <row r="437" spans="1:2" x14ac:dyDescent="0.3">
      <c r="A437" t="s">
        <v>8221</v>
      </c>
      <c r="B437">
        <v>3</v>
      </c>
    </row>
    <row r="438" spans="1:2" x14ac:dyDescent="0.3">
      <c r="A438" t="s">
        <v>8221</v>
      </c>
      <c r="B438">
        <v>0</v>
      </c>
    </row>
    <row r="439" spans="1:2" x14ac:dyDescent="0.3">
      <c r="A439" t="s">
        <v>8221</v>
      </c>
      <c r="B439">
        <v>0</v>
      </c>
    </row>
    <row r="440" spans="1:2" x14ac:dyDescent="0.3">
      <c r="A440" t="s">
        <v>8221</v>
      </c>
      <c r="B440">
        <v>11</v>
      </c>
    </row>
    <row r="441" spans="1:2" x14ac:dyDescent="0.3">
      <c r="A441" t="s">
        <v>8221</v>
      </c>
      <c r="B441">
        <v>0</v>
      </c>
    </row>
    <row r="442" spans="1:2" x14ac:dyDescent="0.3">
      <c r="A442" t="s">
        <v>8221</v>
      </c>
      <c r="B442">
        <v>1</v>
      </c>
    </row>
    <row r="443" spans="1:2" x14ac:dyDescent="0.3">
      <c r="A443" t="s">
        <v>8221</v>
      </c>
      <c r="B443">
        <v>0</v>
      </c>
    </row>
    <row r="444" spans="1:2" x14ac:dyDescent="0.3">
      <c r="A444" t="s">
        <v>8221</v>
      </c>
      <c r="B444">
        <v>17</v>
      </c>
    </row>
    <row r="445" spans="1:2" x14ac:dyDescent="0.3">
      <c r="A445" t="s">
        <v>8221</v>
      </c>
      <c r="B445">
        <v>2</v>
      </c>
    </row>
    <row r="446" spans="1:2" x14ac:dyDescent="0.3">
      <c r="A446" t="s">
        <v>8221</v>
      </c>
      <c r="B446">
        <v>1</v>
      </c>
    </row>
    <row r="447" spans="1:2" x14ac:dyDescent="0.3">
      <c r="A447" t="s">
        <v>8221</v>
      </c>
      <c r="B447">
        <v>2</v>
      </c>
    </row>
    <row r="448" spans="1:2" x14ac:dyDescent="0.3">
      <c r="A448" t="s">
        <v>8221</v>
      </c>
      <c r="B448">
        <v>16</v>
      </c>
    </row>
    <row r="449" spans="1:2" x14ac:dyDescent="0.3">
      <c r="A449" t="s">
        <v>8221</v>
      </c>
      <c r="B449">
        <v>1</v>
      </c>
    </row>
    <row r="450" spans="1:2" x14ac:dyDescent="0.3">
      <c r="A450" t="s">
        <v>8221</v>
      </c>
      <c r="B450">
        <v>4</v>
      </c>
    </row>
    <row r="451" spans="1:2" x14ac:dyDescent="0.3">
      <c r="A451" t="s">
        <v>8221</v>
      </c>
      <c r="B451">
        <v>5</v>
      </c>
    </row>
    <row r="452" spans="1:2" x14ac:dyDescent="0.3">
      <c r="A452" t="s">
        <v>8221</v>
      </c>
      <c r="B452">
        <v>7</v>
      </c>
    </row>
    <row r="453" spans="1:2" x14ac:dyDescent="0.3">
      <c r="A453" t="s">
        <v>8221</v>
      </c>
      <c r="B453">
        <v>0</v>
      </c>
    </row>
    <row r="454" spans="1:2" x14ac:dyDescent="0.3">
      <c r="A454" t="s">
        <v>8221</v>
      </c>
      <c r="B454">
        <v>12</v>
      </c>
    </row>
    <row r="455" spans="1:2" x14ac:dyDescent="0.3">
      <c r="A455" t="s">
        <v>8221</v>
      </c>
      <c r="B455">
        <v>2</v>
      </c>
    </row>
    <row r="456" spans="1:2" x14ac:dyDescent="0.3">
      <c r="A456" t="s">
        <v>8221</v>
      </c>
      <c r="B456">
        <v>5</v>
      </c>
    </row>
    <row r="457" spans="1:2" x14ac:dyDescent="0.3">
      <c r="A457" t="s">
        <v>8221</v>
      </c>
      <c r="B457">
        <v>2</v>
      </c>
    </row>
    <row r="458" spans="1:2" x14ac:dyDescent="0.3">
      <c r="A458" t="s">
        <v>8221</v>
      </c>
      <c r="B458">
        <v>3</v>
      </c>
    </row>
    <row r="459" spans="1:2" x14ac:dyDescent="0.3">
      <c r="A459" t="s">
        <v>8221</v>
      </c>
      <c r="B459">
        <v>0</v>
      </c>
    </row>
    <row r="460" spans="1:2" x14ac:dyDescent="0.3">
      <c r="A460" t="s">
        <v>8221</v>
      </c>
      <c r="B460">
        <v>49</v>
      </c>
    </row>
    <row r="461" spans="1:2" x14ac:dyDescent="0.3">
      <c r="A461" t="s">
        <v>8221</v>
      </c>
      <c r="B461">
        <v>1</v>
      </c>
    </row>
    <row r="462" spans="1:2" x14ac:dyDescent="0.3">
      <c r="A462" t="s">
        <v>8221</v>
      </c>
      <c r="B462">
        <v>2</v>
      </c>
    </row>
    <row r="463" spans="1:2" x14ac:dyDescent="0.3">
      <c r="A463" t="s">
        <v>8221</v>
      </c>
      <c r="B463">
        <v>0</v>
      </c>
    </row>
    <row r="464" spans="1:2" x14ac:dyDescent="0.3">
      <c r="A464" t="s">
        <v>8221</v>
      </c>
      <c r="B464">
        <v>0</v>
      </c>
    </row>
    <row r="465" spans="1:2" x14ac:dyDescent="0.3">
      <c r="A465" t="s">
        <v>8221</v>
      </c>
      <c r="B465">
        <v>11</v>
      </c>
    </row>
    <row r="466" spans="1:2" x14ac:dyDescent="0.3">
      <c r="A466" t="s">
        <v>8221</v>
      </c>
      <c r="B466">
        <v>1</v>
      </c>
    </row>
    <row r="467" spans="1:2" x14ac:dyDescent="0.3">
      <c r="A467" t="s">
        <v>8221</v>
      </c>
      <c r="B467">
        <v>8</v>
      </c>
    </row>
    <row r="468" spans="1:2" x14ac:dyDescent="0.3">
      <c r="A468" t="s">
        <v>8221</v>
      </c>
      <c r="B468">
        <v>5</v>
      </c>
    </row>
    <row r="469" spans="1:2" x14ac:dyDescent="0.3">
      <c r="A469" t="s">
        <v>8221</v>
      </c>
      <c r="B469">
        <v>39</v>
      </c>
    </row>
    <row r="470" spans="1:2" x14ac:dyDescent="0.3">
      <c r="A470" t="s">
        <v>8221</v>
      </c>
      <c r="B470">
        <v>0</v>
      </c>
    </row>
    <row r="471" spans="1:2" x14ac:dyDescent="0.3">
      <c r="A471" t="s">
        <v>8221</v>
      </c>
      <c r="B471">
        <v>0</v>
      </c>
    </row>
    <row r="472" spans="1:2" x14ac:dyDescent="0.3">
      <c r="A472" t="s">
        <v>8221</v>
      </c>
      <c r="B472">
        <v>2</v>
      </c>
    </row>
    <row r="473" spans="1:2" x14ac:dyDescent="0.3">
      <c r="A473" t="s">
        <v>8221</v>
      </c>
      <c r="B473">
        <v>170</v>
      </c>
    </row>
    <row r="474" spans="1:2" x14ac:dyDescent="0.3">
      <c r="A474" t="s">
        <v>8221</v>
      </c>
      <c r="B474">
        <v>5</v>
      </c>
    </row>
    <row r="475" spans="1:2" x14ac:dyDescent="0.3">
      <c r="A475" t="s">
        <v>8221</v>
      </c>
      <c r="B475">
        <v>14</v>
      </c>
    </row>
    <row r="476" spans="1:2" x14ac:dyDescent="0.3">
      <c r="A476" t="s">
        <v>8221</v>
      </c>
      <c r="B476">
        <v>1</v>
      </c>
    </row>
    <row r="477" spans="1:2" x14ac:dyDescent="0.3">
      <c r="A477" t="s">
        <v>8221</v>
      </c>
      <c r="B477">
        <v>0</v>
      </c>
    </row>
    <row r="478" spans="1:2" x14ac:dyDescent="0.3">
      <c r="A478" t="s">
        <v>8221</v>
      </c>
      <c r="B478">
        <v>124</v>
      </c>
    </row>
    <row r="479" spans="1:2" x14ac:dyDescent="0.3">
      <c r="A479" t="s">
        <v>8221</v>
      </c>
      <c r="B479">
        <v>0</v>
      </c>
    </row>
    <row r="480" spans="1:2" x14ac:dyDescent="0.3">
      <c r="A480" t="s">
        <v>8221</v>
      </c>
      <c r="B480">
        <v>0</v>
      </c>
    </row>
    <row r="481" spans="1:2" x14ac:dyDescent="0.3">
      <c r="A481" t="s">
        <v>8221</v>
      </c>
      <c r="B481">
        <v>55</v>
      </c>
    </row>
    <row r="482" spans="1:2" x14ac:dyDescent="0.3">
      <c r="A482" t="s">
        <v>8221</v>
      </c>
      <c r="B482">
        <v>140</v>
      </c>
    </row>
    <row r="483" spans="1:2" x14ac:dyDescent="0.3">
      <c r="A483" t="s">
        <v>8221</v>
      </c>
      <c r="B483">
        <v>21</v>
      </c>
    </row>
    <row r="484" spans="1:2" x14ac:dyDescent="0.3">
      <c r="A484" t="s">
        <v>8221</v>
      </c>
      <c r="B484">
        <v>1</v>
      </c>
    </row>
    <row r="485" spans="1:2" x14ac:dyDescent="0.3">
      <c r="A485" t="s">
        <v>8221</v>
      </c>
      <c r="B485">
        <v>147</v>
      </c>
    </row>
    <row r="486" spans="1:2" x14ac:dyDescent="0.3">
      <c r="A486" t="s">
        <v>8221</v>
      </c>
      <c r="B486">
        <v>11</v>
      </c>
    </row>
    <row r="487" spans="1:2" x14ac:dyDescent="0.3">
      <c r="A487" t="s">
        <v>8221</v>
      </c>
      <c r="B487">
        <v>125</v>
      </c>
    </row>
    <row r="488" spans="1:2" x14ac:dyDescent="0.3">
      <c r="A488" t="s">
        <v>8221</v>
      </c>
      <c r="B488">
        <v>1</v>
      </c>
    </row>
    <row r="489" spans="1:2" x14ac:dyDescent="0.3">
      <c r="A489" t="s">
        <v>8221</v>
      </c>
      <c r="B489">
        <v>0</v>
      </c>
    </row>
    <row r="490" spans="1:2" x14ac:dyDescent="0.3">
      <c r="A490" t="s">
        <v>8221</v>
      </c>
      <c r="B490">
        <v>0</v>
      </c>
    </row>
    <row r="491" spans="1:2" x14ac:dyDescent="0.3">
      <c r="A491" t="s">
        <v>8221</v>
      </c>
      <c r="B491">
        <v>3</v>
      </c>
    </row>
    <row r="492" spans="1:2" x14ac:dyDescent="0.3">
      <c r="A492" t="s">
        <v>8221</v>
      </c>
      <c r="B492">
        <v>0</v>
      </c>
    </row>
    <row r="493" spans="1:2" x14ac:dyDescent="0.3">
      <c r="A493" t="s">
        <v>8221</v>
      </c>
      <c r="B493">
        <v>0</v>
      </c>
    </row>
    <row r="494" spans="1:2" x14ac:dyDescent="0.3">
      <c r="A494" t="s">
        <v>8221</v>
      </c>
      <c r="B494">
        <v>0</v>
      </c>
    </row>
    <row r="495" spans="1:2" x14ac:dyDescent="0.3">
      <c r="A495" t="s">
        <v>8221</v>
      </c>
      <c r="B495">
        <v>0</v>
      </c>
    </row>
    <row r="496" spans="1:2" x14ac:dyDescent="0.3">
      <c r="A496" t="s">
        <v>8221</v>
      </c>
      <c r="B496">
        <v>3</v>
      </c>
    </row>
    <row r="497" spans="1:2" x14ac:dyDescent="0.3">
      <c r="A497" t="s">
        <v>8221</v>
      </c>
      <c r="B497">
        <v>0</v>
      </c>
    </row>
    <row r="498" spans="1:2" x14ac:dyDescent="0.3">
      <c r="A498" t="s">
        <v>8221</v>
      </c>
      <c r="B498">
        <v>1</v>
      </c>
    </row>
    <row r="499" spans="1:2" x14ac:dyDescent="0.3">
      <c r="A499" t="s">
        <v>8221</v>
      </c>
      <c r="B499">
        <v>3</v>
      </c>
    </row>
    <row r="500" spans="1:2" x14ac:dyDescent="0.3">
      <c r="A500" t="s">
        <v>8221</v>
      </c>
      <c r="B500">
        <v>22</v>
      </c>
    </row>
    <row r="501" spans="1:2" x14ac:dyDescent="0.3">
      <c r="A501" t="s">
        <v>8221</v>
      </c>
      <c r="B501">
        <v>26</v>
      </c>
    </row>
    <row r="502" spans="1:2" x14ac:dyDescent="0.3">
      <c r="A502" t="s">
        <v>8221</v>
      </c>
      <c r="B502">
        <v>4</v>
      </c>
    </row>
    <row r="503" spans="1:2" x14ac:dyDescent="0.3">
      <c r="A503" t="s">
        <v>8221</v>
      </c>
      <c r="B503">
        <v>0</v>
      </c>
    </row>
    <row r="504" spans="1:2" x14ac:dyDescent="0.3">
      <c r="A504" t="s">
        <v>8221</v>
      </c>
      <c r="B504">
        <v>4</v>
      </c>
    </row>
    <row r="505" spans="1:2" x14ac:dyDescent="0.3">
      <c r="A505" t="s">
        <v>8221</v>
      </c>
      <c r="B505">
        <v>9</v>
      </c>
    </row>
    <row r="506" spans="1:2" x14ac:dyDescent="0.3">
      <c r="A506" t="s">
        <v>8221</v>
      </c>
      <c r="B506">
        <v>5</v>
      </c>
    </row>
    <row r="507" spans="1:2" x14ac:dyDescent="0.3">
      <c r="A507" t="s">
        <v>8221</v>
      </c>
      <c r="B507">
        <v>14</v>
      </c>
    </row>
    <row r="508" spans="1:2" x14ac:dyDescent="0.3">
      <c r="A508" t="s">
        <v>8221</v>
      </c>
      <c r="B508">
        <v>1</v>
      </c>
    </row>
    <row r="509" spans="1:2" x14ac:dyDescent="0.3">
      <c r="A509" t="s">
        <v>8221</v>
      </c>
      <c r="B509">
        <v>10</v>
      </c>
    </row>
    <row r="510" spans="1:2" x14ac:dyDescent="0.3">
      <c r="A510" t="s">
        <v>8221</v>
      </c>
      <c r="B510">
        <v>3</v>
      </c>
    </row>
    <row r="511" spans="1:2" x14ac:dyDescent="0.3">
      <c r="A511" t="s">
        <v>8221</v>
      </c>
      <c r="B511">
        <v>1</v>
      </c>
    </row>
    <row r="512" spans="1:2" x14ac:dyDescent="0.3">
      <c r="A512" t="s">
        <v>8221</v>
      </c>
      <c r="B512">
        <v>0</v>
      </c>
    </row>
    <row r="513" spans="1:2" x14ac:dyDescent="0.3">
      <c r="A513" t="s">
        <v>8221</v>
      </c>
      <c r="B513">
        <v>5</v>
      </c>
    </row>
    <row r="514" spans="1:2" x14ac:dyDescent="0.3">
      <c r="A514" t="s">
        <v>8221</v>
      </c>
      <c r="B514">
        <v>2</v>
      </c>
    </row>
    <row r="515" spans="1:2" x14ac:dyDescent="0.3">
      <c r="A515" t="s">
        <v>8221</v>
      </c>
      <c r="B515">
        <v>68</v>
      </c>
    </row>
    <row r="516" spans="1:2" x14ac:dyDescent="0.3">
      <c r="A516" t="s">
        <v>8221</v>
      </c>
      <c r="B516">
        <v>3</v>
      </c>
    </row>
    <row r="517" spans="1:2" x14ac:dyDescent="0.3">
      <c r="A517" t="s">
        <v>8221</v>
      </c>
      <c r="B517">
        <v>34</v>
      </c>
    </row>
    <row r="518" spans="1:2" x14ac:dyDescent="0.3">
      <c r="A518" t="s">
        <v>8221</v>
      </c>
      <c r="B518">
        <v>0</v>
      </c>
    </row>
    <row r="519" spans="1:2" x14ac:dyDescent="0.3">
      <c r="A519" t="s">
        <v>8221</v>
      </c>
      <c r="B519">
        <v>3</v>
      </c>
    </row>
    <row r="520" spans="1:2" x14ac:dyDescent="0.3">
      <c r="A520" t="s">
        <v>8221</v>
      </c>
      <c r="B520">
        <v>0</v>
      </c>
    </row>
    <row r="521" spans="1:2" x14ac:dyDescent="0.3">
      <c r="A521" t="s">
        <v>8221</v>
      </c>
      <c r="B521">
        <v>70</v>
      </c>
    </row>
    <row r="522" spans="1:2" x14ac:dyDescent="0.3">
      <c r="A522" t="s">
        <v>8219</v>
      </c>
      <c r="B522">
        <v>34</v>
      </c>
    </row>
    <row r="523" spans="1:2" x14ac:dyDescent="0.3">
      <c r="A523" t="s">
        <v>8219</v>
      </c>
      <c r="B523">
        <v>56</v>
      </c>
    </row>
    <row r="524" spans="1:2" x14ac:dyDescent="0.3">
      <c r="A524" t="s">
        <v>8219</v>
      </c>
      <c r="B524">
        <v>31</v>
      </c>
    </row>
    <row r="525" spans="1:2" x14ac:dyDescent="0.3">
      <c r="A525" t="s">
        <v>8219</v>
      </c>
      <c r="B525">
        <v>84</v>
      </c>
    </row>
    <row r="526" spans="1:2" x14ac:dyDescent="0.3">
      <c r="A526" t="s">
        <v>8219</v>
      </c>
      <c r="B526">
        <v>130</v>
      </c>
    </row>
    <row r="527" spans="1:2" x14ac:dyDescent="0.3">
      <c r="A527" t="s">
        <v>8219</v>
      </c>
      <c r="B527">
        <v>12</v>
      </c>
    </row>
    <row r="528" spans="1:2" x14ac:dyDescent="0.3">
      <c r="A528" t="s">
        <v>8219</v>
      </c>
      <c r="B528">
        <v>23</v>
      </c>
    </row>
    <row r="529" spans="1:2" x14ac:dyDescent="0.3">
      <c r="A529" t="s">
        <v>8219</v>
      </c>
      <c r="B529">
        <v>158</v>
      </c>
    </row>
    <row r="530" spans="1:2" x14ac:dyDescent="0.3">
      <c r="A530" t="s">
        <v>8219</v>
      </c>
      <c r="B530">
        <v>30</v>
      </c>
    </row>
    <row r="531" spans="1:2" x14ac:dyDescent="0.3">
      <c r="A531" t="s">
        <v>8219</v>
      </c>
      <c r="B531">
        <v>18</v>
      </c>
    </row>
    <row r="532" spans="1:2" x14ac:dyDescent="0.3">
      <c r="A532" t="s">
        <v>8219</v>
      </c>
      <c r="B532">
        <v>29</v>
      </c>
    </row>
    <row r="533" spans="1:2" x14ac:dyDescent="0.3">
      <c r="A533" t="s">
        <v>8219</v>
      </c>
      <c r="B533">
        <v>31</v>
      </c>
    </row>
    <row r="534" spans="1:2" x14ac:dyDescent="0.3">
      <c r="A534" t="s">
        <v>8219</v>
      </c>
      <c r="B534">
        <v>173</v>
      </c>
    </row>
    <row r="535" spans="1:2" x14ac:dyDescent="0.3">
      <c r="A535" t="s">
        <v>8219</v>
      </c>
      <c r="B535">
        <v>17</v>
      </c>
    </row>
    <row r="536" spans="1:2" x14ac:dyDescent="0.3">
      <c r="A536" t="s">
        <v>8219</v>
      </c>
      <c r="B536">
        <v>48</v>
      </c>
    </row>
    <row r="537" spans="1:2" x14ac:dyDescent="0.3">
      <c r="A537" t="s">
        <v>8219</v>
      </c>
      <c r="B537">
        <v>59</v>
      </c>
    </row>
    <row r="538" spans="1:2" x14ac:dyDescent="0.3">
      <c r="A538" t="s">
        <v>8219</v>
      </c>
      <c r="B538">
        <v>39</v>
      </c>
    </row>
    <row r="539" spans="1:2" x14ac:dyDescent="0.3">
      <c r="A539" t="s">
        <v>8219</v>
      </c>
      <c r="B539">
        <v>59</v>
      </c>
    </row>
    <row r="540" spans="1:2" x14ac:dyDescent="0.3">
      <c r="A540" t="s">
        <v>8219</v>
      </c>
      <c r="B540">
        <v>60</v>
      </c>
    </row>
    <row r="541" spans="1:2" x14ac:dyDescent="0.3">
      <c r="A541" t="s">
        <v>8219</v>
      </c>
      <c r="B541">
        <v>20</v>
      </c>
    </row>
    <row r="542" spans="1:2" x14ac:dyDescent="0.3">
      <c r="A542" t="s">
        <v>8221</v>
      </c>
      <c r="B542">
        <v>1</v>
      </c>
    </row>
    <row r="543" spans="1:2" x14ac:dyDescent="0.3">
      <c r="A543" t="s">
        <v>8221</v>
      </c>
      <c r="B543">
        <v>1</v>
      </c>
    </row>
    <row r="544" spans="1:2" x14ac:dyDescent="0.3">
      <c r="A544" t="s">
        <v>8221</v>
      </c>
      <c r="B544">
        <v>1</v>
      </c>
    </row>
    <row r="545" spans="1:2" x14ac:dyDescent="0.3">
      <c r="A545" t="s">
        <v>8221</v>
      </c>
      <c r="B545">
        <v>2</v>
      </c>
    </row>
    <row r="546" spans="1:2" x14ac:dyDescent="0.3">
      <c r="A546" t="s">
        <v>8221</v>
      </c>
      <c r="B546">
        <v>2</v>
      </c>
    </row>
    <row r="547" spans="1:2" x14ac:dyDescent="0.3">
      <c r="A547" t="s">
        <v>8221</v>
      </c>
      <c r="B547">
        <v>34</v>
      </c>
    </row>
    <row r="548" spans="1:2" x14ac:dyDescent="0.3">
      <c r="A548" t="s">
        <v>8221</v>
      </c>
      <c r="B548">
        <v>2</v>
      </c>
    </row>
    <row r="549" spans="1:2" x14ac:dyDescent="0.3">
      <c r="A549" t="s">
        <v>8221</v>
      </c>
      <c r="B549">
        <v>0</v>
      </c>
    </row>
    <row r="550" spans="1:2" x14ac:dyDescent="0.3">
      <c r="A550" t="s">
        <v>8221</v>
      </c>
      <c r="B550">
        <v>1</v>
      </c>
    </row>
    <row r="551" spans="1:2" x14ac:dyDescent="0.3">
      <c r="A551" t="s">
        <v>8221</v>
      </c>
      <c r="B551">
        <v>8</v>
      </c>
    </row>
    <row r="552" spans="1:2" x14ac:dyDescent="0.3">
      <c r="A552" t="s">
        <v>8221</v>
      </c>
      <c r="B552">
        <v>4</v>
      </c>
    </row>
    <row r="553" spans="1:2" x14ac:dyDescent="0.3">
      <c r="A553" t="s">
        <v>8221</v>
      </c>
      <c r="B553">
        <v>28</v>
      </c>
    </row>
    <row r="554" spans="1:2" x14ac:dyDescent="0.3">
      <c r="A554" t="s">
        <v>8221</v>
      </c>
      <c r="B554">
        <v>0</v>
      </c>
    </row>
    <row r="555" spans="1:2" x14ac:dyDescent="0.3">
      <c r="A555" t="s">
        <v>8221</v>
      </c>
      <c r="B555">
        <v>6</v>
      </c>
    </row>
    <row r="556" spans="1:2" x14ac:dyDescent="0.3">
      <c r="A556" t="s">
        <v>8221</v>
      </c>
      <c r="B556">
        <v>22</v>
      </c>
    </row>
    <row r="557" spans="1:2" x14ac:dyDescent="0.3">
      <c r="A557" t="s">
        <v>8221</v>
      </c>
      <c r="B557">
        <v>0</v>
      </c>
    </row>
    <row r="558" spans="1:2" x14ac:dyDescent="0.3">
      <c r="A558" t="s">
        <v>8221</v>
      </c>
      <c r="B558">
        <v>1</v>
      </c>
    </row>
    <row r="559" spans="1:2" x14ac:dyDescent="0.3">
      <c r="A559" t="s">
        <v>8221</v>
      </c>
      <c r="B559">
        <v>20</v>
      </c>
    </row>
    <row r="560" spans="1:2" x14ac:dyDescent="0.3">
      <c r="A560" t="s">
        <v>8221</v>
      </c>
      <c r="B560">
        <v>0</v>
      </c>
    </row>
    <row r="561" spans="1:2" x14ac:dyDescent="0.3">
      <c r="A561" t="s">
        <v>8221</v>
      </c>
      <c r="B561">
        <v>1</v>
      </c>
    </row>
    <row r="562" spans="1:2" x14ac:dyDescent="0.3">
      <c r="A562" t="s">
        <v>8221</v>
      </c>
      <c r="B562">
        <v>3</v>
      </c>
    </row>
    <row r="563" spans="1:2" x14ac:dyDescent="0.3">
      <c r="A563" t="s">
        <v>8221</v>
      </c>
      <c r="B563">
        <v>2</v>
      </c>
    </row>
    <row r="564" spans="1:2" x14ac:dyDescent="0.3">
      <c r="A564" t="s">
        <v>8221</v>
      </c>
      <c r="B564">
        <v>0</v>
      </c>
    </row>
    <row r="565" spans="1:2" x14ac:dyDescent="0.3">
      <c r="A565" t="s">
        <v>8221</v>
      </c>
      <c r="B565">
        <v>2</v>
      </c>
    </row>
    <row r="566" spans="1:2" x14ac:dyDescent="0.3">
      <c r="A566" t="s">
        <v>8221</v>
      </c>
      <c r="B566">
        <v>1</v>
      </c>
    </row>
    <row r="567" spans="1:2" x14ac:dyDescent="0.3">
      <c r="A567" t="s">
        <v>8221</v>
      </c>
      <c r="B567">
        <v>0</v>
      </c>
    </row>
    <row r="568" spans="1:2" x14ac:dyDescent="0.3">
      <c r="A568" t="s">
        <v>8221</v>
      </c>
      <c r="B568">
        <v>1</v>
      </c>
    </row>
    <row r="569" spans="1:2" x14ac:dyDescent="0.3">
      <c r="A569" t="s">
        <v>8221</v>
      </c>
      <c r="B569">
        <v>0</v>
      </c>
    </row>
    <row r="570" spans="1:2" x14ac:dyDescent="0.3">
      <c r="A570" t="s">
        <v>8221</v>
      </c>
      <c r="B570">
        <v>5</v>
      </c>
    </row>
    <row r="571" spans="1:2" x14ac:dyDescent="0.3">
      <c r="A571" t="s">
        <v>8221</v>
      </c>
      <c r="B571">
        <v>1</v>
      </c>
    </row>
    <row r="572" spans="1:2" x14ac:dyDescent="0.3">
      <c r="A572" t="s">
        <v>8221</v>
      </c>
      <c r="B572">
        <v>1</v>
      </c>
    </row>
    <row r="573" spans="1:2" x14ac:dyDescent="0.3">
      <c r="A573" t="s">
        <v>8221</v>
      </c>
      <c r="B573">
        <v>2</v>
      </c>
    </row>
    <row r="574" spans="1:2" x14ac:dyDescent="0.3">
      <c r="A574" t="s">
        <v>8221</v>
      </c>
      <c r="B574">
        <v>0</v>
      </c>
    </row>
    <row r="575" spans="1:2" x14ac:dyDescent="0.3">
      <c r="A575" t="s">
        <v>8221</v>
      </c>
      <c r="B575">
        <v>9</v>
      </c>
    </row>
    <row r="576" spans="1:2" x14ac:dyDescent="0.3">
      <c r="A576" t="s">
        <v>8221</v>
      </c>
      <c r="B576">
        <v>4</v>
      </c>
    </row>
    <row r="577" spans="1:2" x14ac:dyDescent="0.3">
      <c r="A577" t="s">
        <v>8221</v>
      </c>
      <c r="B577">
        <v>4</v>
      </c>
    </row>
    <row r="578" spans="1:2" x14ac:dyDescent="0.3">
      <c r="A578" t="s">
        <v>8221</v>
      </c>
      <c r="B578">
        <v>1</v>
      </c>
    </row>
    <row r="579" spans="1:2" x14ac:dyDescent="0.3">
      <c r="A579" t="s">
        <v>8221</v>
      </c>
      <c r="B579">
        <v>1</v>
      </c>
    </row>
    <row r="580" spans="1:2" x14ac:dyDescent="0.3">
      <c r="A580" t="s">
        <v>8221</v>
      </c>
      <c r="B580">
        <v>7</v>
      </c>
    </row>
    <row r="581" spans="1:2" x14ac:dyDescent="0.3">
      <c r="A581" t="s">
        <v>8221</v>
      </c>
      <c r="B581">
        <v>5</v>
      </c>
    </row>
    <row r="582" spans="1:2" x14ac:dyDescent="0.3">
      <c r="A582" t="s">
        <v>8221</v>
      </c>
      <c r="B582">
        <v>1</v>
      </c>
    </row>
    <row r="583" spans="1:2" x14ac:dyDescent="0.3">
      <c r="A583" t="s">
        <v>8221</v>
      </c>
      <c r="B583">
        <v>0</v>
      </c>
    </row>
    <row r="584" spans="1:2" x14ac:dyDescent="0.3">
      <c r="A584" t="s">
        <v>8221</v>
      </c>
      <c r="B584">
        <v>0</v>
      </c>
    </row>
    <row r="585" spans="1:2" x14ac:dyDescent="0.3">
      <c r="A585" t="s">
        <v>8221</v>
      </c>
      <c r="B585">
        <v>1</v>
      </c>
    </row>
    <row r="586" spans="1:2" x14ac:dyDescent="0.3">
      <c r="A586" t="s">
        <v>8221</v>
      </c>
      <c r="B586">
        <v>2</v>
      </c>
    </row>
    <row r="587" spans="1:2" x14ac:dyDescent="0.3">
      <c r="A587" t="s">
        <v>8221</v>
      </c>
      <c r="B587">
        <v>0</v>
      </c>
    </row>
    <row r="588" spans="1:2" x14ac:dyDescent="0.3">
      <c r="A588" t="s">
        <v>8221</v>
      </c>
      <c r="B588">
        <v>4</v>
      </c>
    </row>
    <row r="589" spans="1:2" x14ac:dyDescent="0.3">
      <c r="A589" t="s">
        <v>8221</v>
      </c>
      <c r="B589">
        <v>7</v>
      </c>
    </row>
    <row r="590" spans="1:2" x14ac:dyDescent="0.3">
      <c r="A590" t="s">
        <v>8221</v>
      </c>
      <c r="B590">
        <v>2</v>
      </c>
    </row>
    <row r="591" spans="1:2" x14ac:dyDescent="0.3">
      <c r="A591" t="s">
        <v>8221</v>
      </c>
      <c r="B591">
        <v>1</v>
      </c>
    </row>
    <row r="592" spans="1:2" x14ac:dyDescent="0.3">
      <c r="A592" t="s">
        <v>8221</v>
      </c>
      <c r="B592">
        <v>9</v>
      </c>
    </row>
    <row r="593" spans="1:2" x14ac:dyDescent="0.3">
      <c r="A593" t="s">
        <v>8221</v>
      </c>
      <c r="B593">
        <v>2</v>
      </c>
    </row>
    <row r="594" spans="1:2" x14ac:dyDescent="0.3">
      <c r="A594" t="s">
        <v>8221</v>
      </c>
      <c r="B594">
        <v>1</v>
      </c>
    </row>
    <row r="595" spans="1:2" x14ac:dyDescent="0.3">
      <c r="A595" t="s">
        <v>8221</v>
      </c>
      <c r="B595">
        <v>7</v>
      </c>
    </row>
    <row r="596" spans="1:2" x14ac:dyDescent="0.3">
      <c r="A596" t="s">
        <v>8221</v>
      </c>
      <c r="B596">
        <v>2</v>
      </c>
    </row>
    <row r="597" spans="1:2" x14ac:dyDescent="0.3">
      <c r="A597" t="s">
        <v>8221</v>
      </c>
      <c r="B597">
        <v>8</v>
      </c>
    </row>
    <row r="598" spans="1:2" x14ac:dyDescent="0.3">
      <c r="A598" t="s">
        <v>8221</v>
      </c>
      <c r="B598">
        <v>2</v>
      </c>
    </row>
    <row r="599" spans="1:2" x14ac:dyDescent="0.3">
      <c r="A599" t="s">
        <v>8221</v>
      </c>
      <c r="B599">
        <v>2</v>
      </c>
    </row>
    <row r="600" spans="1:2" x14ac:dyDescent="0.3">
      <c r="A600" t="s">
        <v>8221</v>
      </c>
      <c r="B600">
        <v>7</v>
      </c>
    </row>
    <row r="601" spans="1:2" x14ac:dyDescent="0.3">
      <c r="A601" t="s">
        <v>8221</v>
      </c>
      <c r="B601">
        <v>2</v>
      </c>
    </row>
    <row r="602" spans="1:2" x14ac:dyDescent="0.3">
      <c r="A602" t="s">
        <v>8220</v>
      </c>
      <c r="B602">
        <v>1</v>
      </c>
    </row>
    <row r="603" spans="1:2" x14ac:dyDescent="0.3">
      <c r="A603" t="s">
        <v>8220</v>
      </c>
      <c r="B603">
        <v>6</v>
      </c>
    </row>
    <row r="604" spans="1:2" x14ac:dyDescent="0.3">
      <c r="A604" t="s">
        <v>8220</v>
      </c>
      <c r="B604">
        <v>0</v>
      </c>
    </row>
    <row r="605" spans="1:2" x14ac:dyDescent="0.3">
      <c r="A605" t="s">
        <v>8220</v>
      </c>
      <c r="B605">
        <v>13</v>
      </c>
    </row>
    <row r="606" spans="1:2" x14ac:dyDescent="0.3">
      <c r="A606" t="s">
        <v>8220</v>
      </c>
      <c r="B606">
        <v>0</v>
      </c>
    </row>
    <row r="607" spans="1:2" x14ac:dyDescent="0.3">
      <c r="A607" t="s">
        <v>8220</v>
      </c>
      <c r="B607">
        <v>8</v>
      </c>
    </row>
    <row r="608" spans="1:2" x14ac:dyDescent="0.3">
      <c r="A608" t="s">
        <v>8220</v>
      </c>
      <c r="B608">
        <v>1</v>
      </c>
    </row>
    <row r="609" spans="1:2" x14ac:dyDescent="0.3">
      <c r="A609" t="s">
        <v>8220</v>
      </c>
      <c r="B609">
        <v>0</v>
      </c>
    </row>
    <row r="610" spans="1:2" x14ac:dyDescent="0.3">
      <c r="A610" t="s">
        <v>8220</v>
      </c>
      <c r="B610">
        <v>5</v>
      </c>
    </row>
    <row r="611" spans="1:2" x14ac:dyDescent="0.3">
      <c r="A611" t="s">
        <v>8220</v>
      </c>
      <c r="B611">
        <v>1</v>
      </c>
    </row>
    <row r="612" spans="1:2" x14ac:dyDescent="0.3">
      <c r="A612" t="s">
        <v>8220</v>
      </c>
      <c r="B612">
        <v>0</v>
      </c>
    </row>
    <row r="613" spans="1:2" x14ac:dyDescent="0.3">
      <c r="A613" t="s">
        <v>8220</v>
      </c>
      <c r="B613">
        <v>0</v>
      </c>
    </row>
    <row r="614" spans="1:2" x14ac:dyDescent="0.3">
      <c r="A614" t="s">
        <v>8220</v>
      </c>
      <c r="B614">
        <v>0</v>
      </c>
    </row>
    <row r="615" spans="1:2" x14ac:dyDescent="0.3">
      <c r="A615" t="s">
        <v>8220</v>
      </c>
      <c r="B615">
        <v>121</v>
      </c>
    </row>
    <row r="616" spans="1:2" x14ac:dyDescent="0.3">
      <c r="A616" t="s">
        <v>8220</v>
      </c>
      <c r="B616">
        <v>0</v>
      </c>
    </row>
    <row r="617" spans="1:2" x14ac:dyDescent="0.3">
      <c r="A617" t="s">
        <v>8220</v>
      </c>
      <c r="B617">
        <v>0</v>
      </c>
    </row>
    <row r="618" spans="1:2" x14ac:dyDescent="0.3">
      <c r="A618" t="s">
        <v>8220</v>
      </c>
      <c r="B618">
        <v>0</v>
      </c>
    </row>
    <row r="619" spans="1:2" x14ac:dyDescent="0.3">
      <c r="A619" t="s">
        <v>8220</v>
      </c>
      <c r="B619">
        <v>3</v>
      </c>
    </row>
    <row r="620" spans="1:2" x14ac:dyDescent="0.3">
      <c r="A620" t="s">
        <v>8220</v>
      </c>
      <c r="B620">
        <v>0</v>
      </c>
    </row>
    <row r="621" spans="1:2" x14ac:dyDescent="0.3">
      <c r="A621" t="s">
        <v>8220</v>
      </c>
      <c r="B621">
        <v>1</v>
      </c>
    </row>
    <row r="622" spans="1:2" x14ac:dyDescent="0.3">
      <c r="A622" t="s">
        <v>8220</v>
      </c>
      <c r="B622">
        <v>1</v>
      </c>
    </row>
    <row r="623" spans="1:2" x14ac:dyDescent="0.3">
      <c r="A623" t="s">
        <v>8220</v>
      </c>
      <c r="B623">
        <v>3</v>
      </c>
    </row>
    <row r="624" spans="1:2" x14ac:dyDescent="0.3">
      <c r="A624" t="s">
        <v>8220</v>
      </c>
      <c r="B624">
        <v>9</v>
      </c>
    </row>
    <row r="625" spans="1:2" x14ac:dyDescent="0.3">
      <c r="A625" t="s">
        <v>8220</v>
      </c>
      <c r="B625">
        <v>0</v>
      </c>
    </row>
    <row r="626" spans="1:2" x14ac:dyDescent="0.3">
      <c r="A626" t="s">
        <v>8220</v>
      </c>
      <c r="B626">
        <v>0</v>
      </c>
    </row>
    <row r="627" spans="1:2" x14ac:dyDescent="0.3">
      <c r="A627" t="s">
        <v>8220</v>
      </c>
      <c r="B627">
        <v>0</v>
      </c>
    </row>
    <row r="628" spans="1:2" x14ac:dyDescent="0.3">
      <c r="A628" t="s">
        <v>8220</v>
      </c>
      <c r="B628">
        <v>39</v>
      </c>
    </row>
    <row r="629" spans="1:2" x14ac:dyDescent="0.3">
      <c r="A629" t="s">
        <v>8220</v>
      </c>
      <c r="B629">
        <v>1</v>
      </c>
    </row>
    <row r="630" spans="1:2" x14ac:dyDescent="0.3">
      <c r="A630" t="s">
        <v>8220</v>
      </c>
      <c r="B630">
        <v>0</v>
      </c>
    </row>
    <row r="631" spans="1:2" x14ac:dyDescent="0.3">
      <c r="A631" t="s">
        <v>8220</v>
      </c>
      <c r="B631">
        <v>3</v>
      </c>
    </row>
    <row r="632" spans="1:2" x14ac:dyDescent="0.3">
      <c r="A632" t="s">
        <v>8220</v>
      </c>
      <c r="B632">
        <v>1</v>
      </c>
    </row>
    <row r="633" spans="1:2" x14ac:dyDescent="0.3">
      <c r="A633" t="s">
        <v>8220</v>
      </c>
      <c r="B633">
        <v>9</v>
      </c>
    </row>
    <row r="634" spans="1:2" x14ac:dyDescent="0.3">
      <c r="A634" t="s">
        <v>8220</v>
      </c>
      <c r="B634">
        <v>0</v>
      </c>
    </row>
    <row r="635" spans="1:2" x14ac:dyDescent="0.3">
      <c r="A635" t="s">
        <v>8220</v>
      </c>
      <c r="B635">
        <v>25</v>
      </c>
    </row>
    <row r="636" spans="1:2" x14ac:dyDescent="0.3">
      <c r="A636" t="s">
        <v>8220</v>
      </c>
      <c r="B636">
        <v>1</v>
      </c>
    </row>
    <row r="637" spans="1:2" x14ac:dyDescent="0.3">
      <c r="A637" t="s">
        <v>8220</v>
      </c>
      <c r="B637">
        <v>1</v>
      </c>
    </row>
    <row r="638" spans="1:2" x14ac:dyDescent="0.3">
      <c r="A638" t="s">
        <v>8220</v>
      </c>
      <c r="B638">
        <v>1</v>
      </c>
    </row>
    <row r="639" spans="1:2" x14ac:dyDescent="0.3">
      <c r="A639" t="s">
        <v>8220</v>
      </c>
      <c r="B639">
        <v>0</v>
      </c>
    </row>
    <row r="640" spans="1:2" x14ac:dyDescent="0.3">
      <c r="A640" t="s">
        <v>8220</v>
      </c>
      <c r="B640">
        <v>6</v>
      </c>
    </row>
    <row r="641" spans="1:2" x14ac:dyDescent="0.3">
      <c r="A641" t="s">
        <v>8220</v>
      </c>
      <c r="B641">
        <v>1</v>
      </c>
    </row>
    <row r="642" spans="1:2" x14ac:dyDescent="0.3">
      <c r="A642" t="s">
        <v>8219</v>
      </c>
      <c r="B642">
        <v>2</v>
      </c>
    </row>
    <row r="643" spans="1:2" x14ac:dyDescent="0.3">
      <c r="A643" t="s">
        <v>8219</v>
      </c>
      <c r="B643">
        <v>315</v>
      </c>
    </row>
    <row r="644" spans="1:2" x14ac:dyDescent="0.3">
      <c r="A644" t="s">
        <v>8219</v>
      </c>
      <c r="B644">
        <v>2174</v>
      </c>
    </row>
    <row r="645" spans="1:2" x14ac:dyDescent="0.3">
      <c r="A645" t="s">
        <v>8219</v>
      </c>
      <c r="B645">
        <v>152</v>
      </c>
    </row>
    <row r="646" spans="1:2" x14ac:dyDescent="0.3">
      <c r="A646" t="s">
        <v>8219</v>
      </c>
      <c r="B646">
        <v>1021</v>
      </c>
    </row>
    <row r="647" spans="1:2" x14ac:dyDescent="0.3">
      <c r="A647" t="s">
        <v>8219</v>
      </c>
      <c r="B647">
        <v>237</v>
      </c>
    </row>
    <row r="648" spans="1:2" x14ac:dyDescent="0.3">
      <c r="A648" t="s">
        <v>8219</v>
      </c>
      <c r="B648">
        <v>27</v>
      </c>
    </row>
    <row r="649" spans="1:2" x14ac:dyDescent="0.3">
      <c r="A649" t="s">
        <v>8219</v>
      </c>
      <c r="B649">
        <v>17</v>
      </c>
    </row>
    <row r="650" spans="1:2" x14ac:dyDescent="0.3">
      <c r="A650" t="s">
        <v>8219</v>
      </c>
      <c r="B650">
        <v>27</v>
      </c>
    </row>
    <row r="651" spans="1:2" x14ac:dyDescent="0.3">
      <c r="A651" t="s">
        <v>8219</v>
      </c>
      <c r="B651">
        <v>82</v>
      </c>
    </row>
    <row r="652" spans="1:2" x14ac:dyDescent="0.3">
      <c r="A652" t="s">
        <v>8219</v>
      </c>
      <c r="B652">
        <v>48</v>
      </c>
    </row>
    <row r="653" spans="1:2" x14ac:dyDescent="0.3">
      <c r="A653" t="s">
        <v>8219</v>
      </c>
      <c r="B653">
        <v>105</v>
      </c>
    </row>
    <row r="654" spans="1:2" x14ac:dyDescent="0.3">
      <c r="A654" t="s">
        <v>8219</v>
      </c>
      <c r="B654">
        <v>28</v>
      </c>
    </row>
    <row r="655" spans="1:2" x14ac:dyDescent="0.3">
      <c r="A655" t="s">
        <v>8219</v>
      </c>
      <c r="B655">
        <v>1107</v>
      </c>
    </row>
    <row r="656" spans="1:2" x14ac:dyDescent="0.3">
      <c r="A656" t="s">
        <v>8219</v>
      </c>
      <c r="B656">
        <v>1013</v>
      </c>
    </row>
    <row r="657" spans="1:2" x14ac:dyDescent="0.3">
      <c r="A657" t="s">
        <v>8219</v>
      </c>
      <c r="B657">
        <v>274</v>
      </c>
    </row>
    <row r="658" spans="1:2" x14ac:dyDescent="0.3">
      <c r="A658" t="s">
        <v>8219</v>
      </c>
      <c r="B658">
        <v>87</v>
      </c>
    </row>
    <row r="659" spans="1:2" x14ac:dyDescent="0.3">
      <c r="A659" t="s">
        <v>8219</v>
      </c>
      <c r="B659">
        <v>99</v>
      </c>
    </row>
    <row r="660" spans="1:2" x14ac:dyDescent="0.3">
      <c r="A660" t="s">
        <v>8219</v>
      </c>
      <c r="B660">
        <v>276</v>
      </c>
    </row>
    <row r="661" spans="1:2" x14ac:dyDescent="0.3">
      <c r="A661" t="s">
        <v>8219</v>
      </c>
      <c r="B661">
        <v>21</v>
      </c>
    </row>
    <row r="662" spans="1:2" x14ac:dyDescent="0.3">
      <c r="A662" t="s">
        <v>8221</v>
      </c>
      <c r="B662">
        <v>18</v>
      </c>
    </row>
    <row r="663" spans="1:2" x14ac:dyDescent="0.3">
      <c r="A663" t="s">
        <v>8221</v>
      </c>
      <c r="B663">
        <v>9</v>
      </c>
    </row>
    <row r="664" spans="1:2" x14ac:dyDescent="0.3">
      <c r="A664" t="s">
        <v>8221</v>
      </c>
      <c r="B664">
        <v>4</v>
      </c>
    </row>
    <row r="665" spans="1:2" x14ac:dyDescent="0.3">
      <c r="A665" t="s">
        <v>8221</v>
      </c>
      <c r="B665">
        <v>7</v>
      </c>
    </row>
    <row r="666" spans="1:2" x14ac:dyDescent="0.3">
      <c r="A666" t="s">
        <v>8221</v>
      </c>
      <c r="B666">
        <v>29</v>
      </c>
    </row>
    <row r="667" spans="1:2" x14ac:dyDescent="0.3">
      <c r="A667" t="s">
        <v>8221</v>
      </c>
      <c r="B667">
        <v>12</v>
      </c>
    </row>
    <row r="668" spans="1:2" x14ac:dyDescent="0.3">
      <c r="A668" t="s">
        <v>8221</v>
      </c>
      <c r="B668">
        <v>4</v>
      </c>
    </row>
    <row r="669" spans="1:2" x14ac:dyDescent="0.3">
      <c r="A669" t="s">
        <v>8221</v>
      </c>
      <c r="B669">
        <v>28</v>
      </c>
    </row>
    <row r="670" spans="1:2" x14ac:dyDescent="0.3">
      <c r="A670" t="s">
        <v>8221</v>
      </c>
      <c r="B670">
        <v>25</v>
      </c>
    </row>
    <row r="671" spans="1:2" x14ac:dyDescent="0.3">
      <c r="A671" t="s">
        <v>8221</v>
      </c>
      <c r="B671">
        <v>28</v>
      </c>
    </row>
    <row r="672" spans="1:2" x14ac:dyDescent="0.3">
      <c r="A672" t="s">
        <v>8221</v>
      </c>
      <c r="B672">
        <v>310</v>
      </c>
    </row>
    <row r="673" spans="1:2" x14ac:dyDescent="0.3">
      <c r="A673" t="s">
        <v>8221</v>
      </c>
      <c r="B673">
        <v>15</v>
      </c>
    </row>
    <row r="674" spans="1:2" x14ac:dyDescent="0.3">
      <c r="A674" t="s">
        <v>8221</v>
      </c>
      <c r="B674">
        <v>215</v>
      </c>
    </row>
    <row r="675" spans="1:2" x14ac:dyDescent="0.3">
      <c r="A675" t="s">
        <v>8221</v>
      </c>
      <c r="B675">
        <v>3</v>
      </c>
    </row>
    <row r="676" spans="1:2" x14ac:dyDescent="0.3">
      <c r="A676" t="s">
        <v>8221</v>
      </c>
      <c r="B676">
        <v>2</v>
      </c>
    </row>
    <row r="677" spans="1:2" x14ac:dyDescent="0.3">
      <c r="A677" t="s">
        <v>8221</v>
      </c>
      <c r="B677">
        <v>26</v>
      </c>
    </row>
    <row r="678" spans="1:2" x14ac:dyDescent="0.3">
      <c r="A678" t="s">
        <v>8221</v>
      </c>
      <c r="B678">
        <v>24</v>
      </c>
    </row>
    <row r="679" spans="1:2" x14ac:dyDescent="0.3">
      <c r="A679" t="s">
        <v>8221</v>
      </c>
      <c r="B679">
        <v>96</v>
      </c>
    </row>
    <row r="680" spans="1:2" x14ac:dyDescent="0.3">
      <c r="A680" t="s">
        <v>8221</v>
      </c>
      <c r="B680">
        <v>17</v>
      </c>
    </row>
    <row r="681" spans="1:2" x14ac:dyDescent="0.3">
      <c r="A681" t="s">
        <v>8221</v>
      </c>
      <c r="B681">
        <v>94</v>
      </c>
    </row>
    <row r="682" spans="1:2" x14ac:dyDescent="0.3">
      <c r="A682" t="s">
        <v>8221</v>
      </c>
      <c r="B682">
        <v>129</v>
      </c>
    </row>
    <row r="683" spans="1:2" x14ac:dyDescent="0.3">
      <c r="A683" t="s">
        <v>8221</v>
      </c>
      <c r="B683">
        <v>1</v>
      </c>
    </row>
    <row r="684" spans="1:2" x14ac:dyDescent="0.3">
      <c r="A684" t="s">
        <v>8221</v>
      </c>
      <c r="B684">
        <v>4</v>
      </c>
    </row>
    <row r="685" spans="1:2" x14ac:dyDescent="0.3">
      <c r="A685" t="s">
        <v>8221</v>
      </c>
      <c r="B685">
        <v>3</v>
      </c>
    </row>
    <row r="686" spans="1:2" x14ac:dyDescent="0.3">
      <c r="A686" t="s">
        <v>8221</v>
      </c>
      <c r="B686">
        <v>135</v>
      </c>
    </row>
    <row r="687" spans="1:2" x14ac:dyDescent="0.3">
      <c r="A687" t="s">
        <v>8221</v>
      </c>
      <c r="B687">
        <v>10</v>
      </c>
    </row>
    <row r="688" spans="1:2" x14ac:dyDescent="0.3">
      <c r="A688" t="s">
        <v>8221</v>
      </c>
      <c r="B688">
        <v>0</v>
      </c>
    </row>
    <row r="689" spans="1:2" x14ac:dyDescent="0.3">
      <c r="A689" t="s">
        <v>8221</v>
      </c>
      <c r="B689">
        <v>6</v>
      </c>
    </row>
    <row r="690" spans="1:2" x14ac:dyDescent="0.3">
      <c r="A690" t="s">
        <v>8221</v>
      </c>
      <c r="B690">
        <v>36</v>
      </c>
    </row>
    <row r="691" spans="1:2" x14ac:dyDescent="0.3">
      <c r="A691" t="s">
        <v>8221</v>
      </c>
      <c r="B691">
        <v>336</v>
      </c>
    </row>
    <row r="692" spans="1:2" x14ac:dyDescent="0.3">
      <c r="A692" t="s">
        <v>8221</v>
      </c>
      <c r="B692">
        <v>34</v>
      </c>
    </row>
    <row r="693" spans="1:2" x14ac:dyDescent="0.3">
      <c r="A693" t="s">
        <v>8221</v>
      </c>
      <c r="B693">
        <v>10</v>
      </c>
    </row>
    <row r="694" spans="1:2" x14ac:dyDescent="0.3">
      <c r="A694" t="s">
        <v>8221</v>
      </c>
      <c r="B694">
        <v>201</v>
      </c>
    </row>
    <row r="695" spans="1:2" x14ac:dyDescent="0.3">
      <c r="A695" t="s">
        <v>8221</v>
      </c>
      <c r="B695">
        <v>296</v>
      </c>
    </row>
    <row r="696" spans="1:2" x14ac:dyDescent="0.3">
      <c r="A696" t="s">
        <v>8221</v>
      </c>
      <c r="B696">
        <v>7</v>
      </c>
    </row>
    <row r="697" spans="1:2" x14ac:dyDescent="0.3">
      <c r="A697" t="s">
        <v>8221</v>
      </c>
      <c r="B697">
        <v>7</v>
      </c>
    </row>
    <row r="698" spans="1:2" x14ac:dyDescent="0.3">
      <c r="A698" t="s">
        <v>8221</v>
      </c>
      <c r="B698">
        <v>1</v>
      </c>
    </row>
    <row r="699" spans="1:2" x14ac:dyDescent="0.3">
      <c r="A699" t="s">
        <v>8221</v>
      </c>
      <c r="B699">
        <v>114</v>
      </c>
    </row>
    <row r="700" spans="1:2" x14ac:dyDescent="0.3">
      <c r="A700" t="s">
        <v>8221</v>
      </c>
      <c r="B700">
        <v>29</v>
      </c>
    </row>
    <row r="701" spans="1:2" x14ac:dyDescent="0.3">
      <c r="A701" t="s">
        <v>8221</v>
      </c>
      <c r="B701">
        <v>890</v>
      </c>
    </row>
    <row r="702" spans="1:2" x14ac:dyDescent="0.3">
      <c r="A702" t="s">
        <v>8221</v>
      </c>
      <c r="B702">
        <v>31</v>
      </c>
    </row>
    <row r="703" spans="1:2" x14ac:dyDescent="0.3">
      <c r="A703" t="s">
        <v>8221</v>
      </c>
      <c r="B703">
        <v>21</v>
      </c>
    </row>
    <row r="704" spans="1:2" x14ac:dyDescent="0.3">
      <c r="A704" t="s">
        <v>8221</v>
      </c>
      <c r="B704">
        <v>37</v>
      </c>
    </row>
    <row r="705" spans="1:2" x14ac:dyDescent="0.3">
      <c r="A705" t="s">
        <v>8221</v>
      </c>
      <c r="B705">
        <v>7</v>
      </c>
    </row>
    <row r="706" spans="1:2" x14ac:dyDescent="0.3">
      <c r="A706" t="s">
        <v>8221</v>
      </c>
      <c r="B706">
        <v>4</v>
      </c>
    </row>
    <row r="707" spans="1:2" x14ac:dyDescent="0.3">
      <c r="A707" t="s">
        <v>8221</v>
      </c>
      <c r="B707">
        <v>5</v>
      </c>
    </row>
    <row r="708" spans="1:2" x14ac:dyDescent="0.3">
      <c r="A708" t="s">
        <v>8221</v>
      </c>
      <c r="B708">
        <v>0</v>
      </c>
    </row>
    <row r="709" spans="1:2" x14ac:dyDescent="0.3">
      <c r="A709" t="s">
        <v>8221</v>
      </c>
      <c r="B709">
        <v>456</v>
      </c>
    </row>
    <row r="710" spans="1:2" x14ac:dyDescent="0.3">
      <c r="A710" t="s">
        <v>8221</v>
      </c>
      <c r="B710">
        <v>369</v>
      </c>
    </row>
    <row r="711" spans="1:2" x14ac:dyDescent="0.3">
      <c r="A711" t="s">
        <v>8221</v>
      </c>
      <c r="B711">
        <v>2</v>
      </c>
    </row>
    <row r="712" spans="1:2" x14ac:dyDescent="0.3">
      <c r="A712" t="s">
        <v>8221</v>
      </c>
      <c r="B712">
        <v>0</v>
      </c>
    </row>
    <row r="713" spans="1:2" x14ac:dyDescent="0.3">
      <c r="A713" t="s">
        <v>8221</v>
      </c>
      <c r="B713">
        <v>338</v>
      </c>
    </row>
    <row r="714" spans="1:2" x14ac:dyDescent="0.3">
      <c r="A714" t="s">
        <v>8221</v>
      </c>
      <c r="B714">
        <v>4</v>
      </c>
    </row>
    <row r="715" spans="1:2" x14ac:dyDescent="0.3">
      <c r="A715" t="s">
        <v>8221</v>
      </c>
      <c r="B715">
        <v>1</v>
      </c>
    </row>
    <row r="716" spans="1:2" x14ac:dyDescent="0.3">
      <c r="A716" t="s">
        <v>8221</v>
      </c>
      <c r="B716">
        <v>28</v>
      </c>
    </row>
    <row r="717" spans="1:2" x14ac:dyDescent="0.3">
      <c r="A717" t="s">
        <v>8221</v>
      </c>
      <c r="B717">
        <v>12</v>
      </c>
    </row>
    <row r="718" spans="1:2" x14ac:dyDescent="0.3">
      <c r="A718" t="s">
        <v>8221</v>
      </c>
      <c r="B718">
        <v>16</v>
      </c>
    </row>
    <row r="719" spans="1:2" x14ac:dyDescent="0.3">
      <c r="A719" t="s">
        <v>8221</v>
      </c>
      <c r="B719">
        <v>4</v>
      </c>
    </row>
    <row r="720" spans="1:2" x14ac:dyDescent="0.3">
      <c r="A720" t="s">
        <v>8221</v>
      </c>
      <c r="B720">
        <v>4</v>
      </c>
    </row>
    <row r="721" spans="1:2" x14ac:dyDescent="0.3">
      <c r="A721" t="s">
        <v>8221</v>
      </c>
      <c r="B721">
        <v>10</v>
      </c>
    </row>
    <row r="722" spans="1:2" x14ac:dyDescent="0.3">
      <c r="A722" t="s">
        <v>8219</v>
      </c>
      <c r="B722">
        <v>41</v>
      </c>
    </row>
    <row r="723" spans="1:2" x14ac:dyDescent="0.3">
      <c r="A723" t="s">
        <v>8219</v>
      </c>
      <c r="B723">
        <v>119</v>
      </c>
    </row>
    <row r="724" spans="1:2" x14ac:dyDescent="0.3">
      <c r="A724" t="s">
        <v>8219</v>
      </c>
      <c r="B724">
        <v>153</v>
      </c>
    </row>
    <row r="725" spans="1:2" x14ac:dyDescent="0.3">
      <c r="A725" t="s">
        <v>8219</v>
      </c>
      <c r="B725">
        <v>100</v>
      </c>
    </row>
    <row r="726" spans="1:2" x14ac:dyDescent="0.3">
      <c r="A726" t="s">
        <v>8219</v>
      </c>
      <c r="B726">
        <v>143</v>
      </c>
    </row>
    <row r="727" spans="1:2" x14ac:dyDescent="0.3">
      <c r="A727" t="s">
        <v>8219</v>
      </c>
      <c r="B727">
        <v>140</v>
      </c>
    </row>
    <row r="728" spans="1:2" x14ac:dyDescent="0.3">
      <c r="A728" t="s">
        <v>8219</v>
      </c>
      <c r="B728">
        <v>35</v>
      </c>
    </row>
    <row r="729" spans="1:2" x14ac:dyDescent="0.3">
      <c r="A729" t="s">
        <v>8219</v>
      </c>
      <c r="B729">
        <v>149</v>
      </c>
    </row>
    <row r="730" spans="1:2" x14ac:dyDescent="0.3">
      <c r="A730" t="s">
        <v>8219</v>
      </c>
      <c r="B730">
        <v>130</v>
      </c>
    </row>
    <row r="731" spans="1:2" x14ac:dyDescent="0.3">
      <c r="A731" t="s">
        <v>8219</v>
      </c>
      <c r="B731">
        <v>120</v>
      </c>
    </row>
    <row r="732" spans="1:2" x14ac:dyDescent="0.3">
      <c r="A732" t="s">
        <v>8219</v>
      </c>
      <c r="B732">
        <v>265</v>
      </c>
    </row>
    <row r="733" spans="1:2" x14ac:dyDescent="0.3">
      <c r="A733" t="s">
        <v>8219</v>
      </c>
      <c r="B733">
        <v>71</v>
      </c>
    </row>
    <row r="734" spans="1:2" x14ac:dyDescent="0.3">
      <c r="A734" t="s">
        <v>8219</v>
      </c>
      <c r="B734">
        <v>13</v>
      </c>
    </row>
    <row r="735" spans="1:2" x14ac:dyDescent="0.3">
      <c r="A735" t="s">
        <v>8219</v>
      </c>
      <c r="B735">
        <v>169</v>
      </c>
    </row>
    <row r="736" spans="1:2" x14ac:dyDescent="0.3">
      <c r="A736" t="s">
        <v>8219</v>
      </c>
      <c r="B736">
        <v>57</v>
      </c>
    </row>
    <row r="737" spans="1:2" x14ac:dyDescent="0.3">
      <c r="A737" t="s">
        <v>8219</v>
      </c>
      <c r="B737">
        <v>229</v>
      </c>
    </row>
    <row r="738" spans="1:2" x14ac:dyDescent="0.3">
      <c r="A738" t="s">
        <v>8219</v>
      </c>
      <c r="B738">
        <v>108</v>
      </c>
    </row>
    <row r="739" spans="1:2" x14ac:dyDescent="0.3">
      <c r="A739" t="s">
        <v>8219</v>
      </c>
      <c r="B739">
        <v>108</v>
      </c>
    </row>
    <row r="740" spans="1:2" x14ac:dyDescent="0.3">
      <c r="A740" t="s">
        <v>8219</v>
      </c>
      <c r="B740">
        <v>41</v>
      </c>
    </row>
    <row r="741" spans="1:2" x14ac:dyDescent="0.3">
      <c r="A741" t="s">
        <v>8219</v>
      </c>
      <c r="B741">
        <v>139</v>
      </c>
    </row>
    <row r="742" spans="1:2" x14ac:dyDescent="0.3">
      <c r="A742" t="s">
        <v>8219</v>
      </c>
      <c r="B742">
        <v>19</v>
      </c>
    </row>
    <row r="743" spans="1:2" x14ac:dyDescent="0.3">
      <c r="A743" t="s">
        <v>8219</v>
      </c>
      <c r="B743">
        <v>94</v>
      </c>
    </row>
    <row r="744" spans="1:2" x14ac:dyDescent="0.3">
      <c r="A744" t="s">
        <v>8219</v>
      </c>
      <c r="B744">
        <v>23</v>
      </c>
    </row>
    <row r="745" spans="1:2" x14ac:dyDescent="0.3">
      <c r="A745" t="s">
        <v>8219</v>
      </c>
      <c r="B745">
        <v>15</v>
      </c>
    </row>
    <row r="746" spans="1:2" x14ac:dyDescent="0.3">
      <c r="A746" t="s">
        <v>8219</v>
      </c>
      <c r="B746">
        <v>62</v>
      </c>
    </row>
    <row r="747" spans="1:2" x14ac:dyDescent="0.3">
      <c r="A747" t="s">
        <v>8219</v>
      </c>
      <c r="B747">
        <v>74</v>
      </c>
    </row>
    <row r="748" spans="1:2" x14ac:dyDescent="0.3">
      <c r="A748" t="s">
        <v>8219</v>
      </c>
      <c r="B748">
        <v>97</v>
      </c>
    </row>
    <row r="749" spans="1:2" x14ac:dyDescent="0.3">
      <c r="A749" t="s">
        <v>8219</v>
      </c>
      <c r="B749">
        <v>55</v>
      </c>
    </row>
    <row r="750" spans="1:2" x14ac:dyDescent="0.3">
      <c r="A750" t="s">
        <v>8219</v>
      </c>
      <c r="B750">
        <v>44</v>
      </c>
    </row>
    <row r="751" spans="1:2" x14ac:dyDescent="0.3">
      <c r="A751" t="s">
        <v>8219</v>
      </c>
      <c r="B751">
        <v>110</v>
      </c>
    </row>
    <row r="752" spans="1:2" x14ac:dyDescent="0.3">
      <c r="A752" t="s">
        <v>8219</v>
      </c>
      <c r="B752">
        <v>59</v>
      </c>
    </row>
    <row r="753" spans="1:2" x14ac:dyDescent="0.3">
      <c r="A753" t="s">
        <v>8219</v>
      </c>
      <c r="B753">
        <v>62</v>
      </c>
    </row>
    <row r="754" spans="1:2" x14ac:dyDescent="0.3">
      <c r="A754" t="s">
        <v>8219</v>
      </c>
      <c r="B754">
        <v>105</v>
      </c>
    </row>
    <row r="755" spans="1:2" x14ac:dyDescent="0.3">
      <c r="A755" t="s">
        <v>8219</v>
      </c>
      <c r="B755">
        <v>26</v>
      </c>
    </row>
    <row r="756" spans="1:2" x14ac:dyDescent="0.3">
      <c r="A756" t="s">
        <v>8219</v>
      </c>
      <c r="B756">
        <v>49</v>
      </c>
    </row>
    <row r="757" spans="1:2" x14ac:dyDescent="0.3">
      <c r="A757" t="s">
        <v>8219</v>
      </c>
      <c r="B757">
        <v>68</v>
      </c>
    </row>
    <row r="758" spans="1:2" x14ac:dyDescent="0.3">
      <c r="A758" t="s">
        <v>8219</v>
      </c>
      <c r="B758">
        <v>22</v>
      </c>
    </row>
    <row r="759" spans="1:2" x14ac:dyDescent="0.3">
      <c r="A759" t="s">
        <v>8219</v>
      </c>
      <c r="B759">
        <v>18</v>
      </c>
    </row>
    <row r="760" spans="1:2" x14ac:dyDescent="0.3">
      <c r="A760" t="s">
        <v>8219</v>
      </c>
      <c r="B760">
        <v>19</v>
      </c>
    </row>
    <row r="761" spans="1:2" x14ac:dyDescent="0.3">
      <c r="A761" t="s">
        <v>8219</v>
      </c>
      <c r="B761">
        <v>99</v>
      </c>
    </row>
    <row r="762" spans="1:2" x14ac:dyDescent="0.3">
      <c r="A762" t="s">
        <v>8221</v>
      </c>
      <c r="B762">
        <v>0</v>
      </c>
    </row>
    <row r="763" spans="1:2" x14ac:dyDescent="0.3">
      <c r="A763" t="s">
        <v>8221</v>
      </c>
      <c r="B763">
        <v>6</v>
      </c>
    </row>
    <row r="764" spans="1:2" x14ac:dyDescent="0.3">
      <c r="A764" t="s">
        <v>8221</v>
      </c>
      <c r="B764">
        <v>0</v>
      </c>
    </row>
    <row r="765" spans="1:2" x14ac:dyDescent="0.3">
      <c r="A765" t="s">
        <v>8221</v>
      </c>
      <c r="B765">
        <v>1</v>
      </c>
    </row>
    <row r="766" spans="1:2" x14ac:dyDescent="0.3">
      <c r="A766" t="s">
        <v>8221</v>
      </c>
      <c r="B766">
        <v>0</v>
      </c>
    </row>
    <row r="767" spans="1:2" x14ac:dyDescent="0.3">
      <c r="A767" t="s">
        <v>8221</v>
      </c>
      <c r="B767">
        <v>44</v>
      </c>
    </row>
    <row r="768" spans="1:2" x14ac:dyDescent="0.3">
      <c r="A768" t="s">
        <v>8221</v>
      </c>
      <c r="B768">
        <v>0</v>
      </c>
    </row>
    <row r="769" spans="1:2" x14ac:dyDescent="0.3">
      <c r="A769" t="s">
        <v>8221</v>
      </c>
      <c r="B769">
        <v>3</v>
      </c>
    </row>
    <row r="770" spans="1:2" x14ac:dyDescent="0.3">
      <c r="A770" t="s">
        <v>8221</v>
      </c>
      <c r="B770">
        <v>0</v>
      </c>
    </row>
    <row r="771" spans="1:2" x14ac:dyDescent="0.3">
      <c r="A771" t="s">
        <v>8221</v>
      </c>
      <c r="B771">
        <v>52</v>
      </c>
    </row>
    <row r="772" spans="1:2" x14ac:dyDescent="0.3">
      <c r="A772" t="s">
        <v>8221</v>
      </c>
      <c r="B772">
        <v>0</v>
      </c>
    </row>
    <row r="773" spans="1:2" x14ac:dyDescent="0.3">
      <c r="A773" t="s">
        <v>8221</v>
      </c>
      <c r="B773">
        <v>1</v>
      </c>
    </row>
    <row r="774" spans="1:2" x14ac:dyDescent="0.3">
      <c r="A774" t="s">
        <v>8221</v>
      </c>
      <c r="B774">
        <v>1</v>
      </c>
    </row>
    <row r="775" spans="1:2" x14ac:dyDescent="0.3">
      <c r="A775" t="s">
        <v>8221</v>
      </c>
      <c r="B775">
        <v>2</v>
      </c>
    </row>
    <row r="776" spans="1:2" x14ac:dyDescent="0.3">
      <c r="A776" t="s">
        <v>8221</v>
      </c>
      <c r="B776">
        <v>9</v>
      </c>
    </row>
    <row r="777" spans="1:2" x14ac:dyDescent="0.3">
      <c r="A777" t="s">
        <v>8221</v>
      </c>
      <c r="B777">
        <v>5</v>
      </c>
    </row>
    <row r="778" spans="1:2" x14ac:dyDescent="0.3">
      <c r="A778" t="s">
        <v>8221</v>
      </c>
      <c r="B778">
        <v>57</v>
      </c>
    </row>
    <row r="779" spans="1:2" x14ac:dyDescent="0.3">
      <c r="A779" t="s">
        <v>8221</v>
      </c>
      <c r="B779">
        <v>3</v>
      </c>
    </row>
    <row r="780" spans="1:2" x14ac:dyDescent="0.3">
      <c r="A780" t="s">
        <v>8221</v>
      </c>
      <c r="B780">
        <v>1</v>
      </c>
    </row>
    <row r="781" spans="1:2" x14ac:dyDescent="0.3">
      <c r="A781" t="s">
        <v>8221</v>
      </c>
      <c r="B781">
        <v>6</v>
      </c>
    </row>
    <row r="782" spans="1:2" x14ac:dyDescent="0.3">
      <c r="A782" t="s">
        <v>8219</v>
      </c>
      <c r="B782">
        <v>27</v>
      </c>
    </row>
    <row r="783" spans="1:2" x14ac:dyDescent="0.3">
      <c r="A783" t="s">
        <v>8219</v>
      </c>
      <c r="B783">
        <v>25</v>
      </c>
    </row>
    <row r="784" spans="1:2" x14ac:dyDescent="0.3">
      <c r="A784" t="s">
        <v>8219</v>
      </c>
      <c r="B784">
        <v>14</v>
      </c>
    </row>
    <row r="785" spans="1:2" x14ac:dyDescent="0.3">
      <c r="A785" t="s">
        <v>8219</v>
      </c>
      <c r="B785">
        <v>35</v>
      </c>
    </row>
    <row r="786" spans="1:2" x14ac:dyDescent="0.3">
      <c r="A786" t="s">
        <v>8219</v>
      </c>
      <c r="B786">
        <v>10</v>
      </c>
    </row>
    <row r="787" spans="1:2" x14ac:dyDescent="0.3">
      <c r="A787" t="s">
        <v>8219</v>
      </c>
      <c r="B787">
        <v>29</v>
      </c>
    </row>
    <row r="788" spans="1:2" x14ac:dyDescent="0.3">
      <c r="A788" t="s">
        <v>8219</v>
      </c>
      <c r="B788">
        <v>44</v>
      </c>
    </row>
    <row r="789" spans="1:2" x14ac:dyDescent="0.3">
      <c r="A789" t="s">
        <v>8219</v>
      </c>
      <c r="B789">
        <v>17</v>
      </c>
    </row>
    <row r="790" spans="1:2" x14ac:dyDescent="0.3">
      <c r="A790" t="s">
        <v>8219</v>
      </c>
      <c r="B790">
        <v>34</v>
      </c>
    </row>
    <row r="791" spans="1:2" x14ac:dyDescent="0.3">
      <c r="A791" t="s">
        <v>8219</v>
      </c>
      <c r="B791">
        <v>14</v>
      </c>
    </row>
    <row r="792" spans="1:2" x14ac:dyDescent="0.3">
      <c r="A792" t="s">
        <v>8219</v>
      </c>
      <c r="B792">
        <v>156</v>
      </c>
    </row>
    <row r="793" spans="1:2" x14ac:dyDescent="0.3">
      <c r="A793" t="s">
        <v>8219</v>
      </c>
      <c r="B793">
        <v>128</v>
      </c>
    </row>
    <row r="794" spans="1:2" x14ac:dyDescent="0.3">
      <c r="A794" t="s">
        <v>8219</v>
      </c>
      <c r="B794">
        <v>60</v>
      </c>
    </row>
    <row r="795" spans="1:2" x14ac:dyDescent="0.3">
      <c r="A795" t="s">
        <v>8219</v>
      </c>
      <c r="B795">
        <v>32</v>
      </c>
    </row>
    <row r="796" spans="1:2" x14ac:dyDescent="0.3">
      <c r="A796" t="s">
        <v>8219</v>
      </c>
      <c r="B796">
        <v>53</v>
      </c>
    </row>
    <row r="797" spans="1:2" x14ac:dyDescent="0.3">
      <c r="A797" t="s">
        <v>8219</v>
      </c>
      <c r="B797">
        <v>184</v>
      </c>
    </row>
    <row r="798" spans="1:2" x14ac:dyDescent="0.3">
      <c r="A798" t="s">
        <v>8219</v>
      </c>
      <c r="B798">
        <v>90</v>
      </c>
    </row>
    <row r="799" spans="1:2" x14ac:dyDescent="0.3">
      <c r="A799" t="s">
        <v>8219</v>
      </c>
      <c r="B799">
        <v>71</v>
      </c>
    </row>
    <row r="800" spans="1:2" x14ac:dyDescent="0.3">
      <c r="A800" t="s">
        <v>8219</v>
      </c>
      <c r="B800">
        <v>87</v>
      </c>
    </row>
    <row r="801" spans="1:2" x14ac:dyDescent="0.3">
      <c r="A801" t="s">
        <v>8219</v>
      </c>
      <c r="B801">
        <v>28</v>
      </c>
    </row>
    <row r="802" spans="1:2" x14ac:dyDescent="0.3">
      <c r="A802" t="s">
        <v>8219</v>
      </c>
      <c r="B802">
        <v>56</v>
      </c>
    </row>
    <row r="803" spans="1:2" x14ac:dyDescent="0.3">
      <c r="A803" t="s">
        <v>8219</v>
      </c>
      <c r="B803">
        <v>51</v>
      </c>
    </row>
    <row r="804" spans="1:2" x14ac:dyDescent="0.3">
      <c r="A804" t="s">
        <v>8219</v>
      </c>
      <c r="B804">
        <v>75</v>
      </c>
    </row>
    <row r="805" spans="1:2" x14ac:dyDescent="0.3">
      <c r="A805" t="s">
        <v>8219</v>
      </c>
      <c r="B805">
        <v>38</v>
      </c>
    </row>
    <row r="806" spans="1:2" x14ac:dyDescent="0.3">
      <c r="A806" t="s">
        <v>8219</v>
      </c>
      <c r="B806">
        <v>18</v>
      </c>
    </row>
    <row r="807" spans="1:2" x14ac:dyDescent="0.3">
      <c r="A807" t="s">
        <v>8219</v>
      </c>
      <c r="B807">
        <v>54</v>
      </c>
    </row>
    <row r="808" spans="1:2" x14ac:dyDescent="0.3">
      <c r="A808" t="s">
        <v>8219</v>
      </c>
      <c r="B808">
        <v>71</v>
      </c>
    </row>
    <row r="809" spans="1:2" x14ac:dyDescent="0.3">
      <c r="A809" t="s">
        <v>8219</v>
      </c>
      <c r="B809">
        <v>57</v>
      </c>
    </row>
    <row r="810" spans="1:2" x14ac:dyDescent="0.3">
      <c r="A810" t="s">
        <v>8219</v>
      </c>
      <c r="B810">
        <v>43</v>
      </c>
    </row>
    <row r="811" spans="1:2" x14ac:dyDescent="0.3">
      <c r="A811" t="s">
        <v>8219</v>
      </c>
      <c r="B811">
        <v>52</v>
      </c>
    </row>
    <row r="812" spans="1:2" x14ac:dyDescent="0.3">
      <c r="A812" t="s">
        <v>8219</v>
      </c>
      <c r="B812">
        <v>27</v>
      </c>
    </row>
    <row r="813" spans="1:2" x14ac:dyDescent="0.3">
      <c r="A813" t="s">
        <v>8219</v>
      </c>
      <c r="B813">
        <v>12</v>
      </c>
    </row>
    <row r="814" spans="1:2" x14ac:dyDescent="0.3">
      <c r="A814" t="s">
        <v>8219</v>
      </c>
      <c r="B814">
        <v>33</v>
      </c>
    </row>
    <row r="815" spans="1:2" x14ac:dyDescent="0.3">
      <c r="A815" t="s">
        <v>8219</v>
      </c>
      <c r="B815">
        <v>96</v>
      </c>
    </row>
    <row r="816" spans="1:2" x14ac:dyDescent="0.3">
      <c r="A816" t="s">
        <v>8219</v>
      </c>
      <c r="B816">
        <v>28</v>
      </c>
    </row>
    <row r="817" spans="1:2" x14ac:dyDescent="0.3">
      <c r="A817" t="s">
        <v>8219</v>
      </c>
      <c r="B817">
        <v>43</v>
      </c>
    </row>
    <row r="818" spans="1:2" x14ac:dyDescent="0.3">
      <c r="A818" t="s">
        <v>8219</v>
      </c>
      <c r="B818">
        <v>205</v>
      </c>
    </row>
    <row r="819" spans="1:2" x14ac:dyDescent="0.3">
      <c r="A819" t="s">
        <v>8219</v>
      </c>
      <c r="B819">
        <v>23</v>
      </c>
    </row>
    <row r="820" spans="1:2" x14ac:dyDescent="0.3">
      <c r="A820" t="s">
        <v>8219</v>
      </c>
      <c r="B820">
        <v>19</v>
      </c>
    </row>
    <row r="821" spans="1:2" x14ac:dyDescent="0.3">
      <c r="A821" t="s">
        <v>8219</v>
      </c>
      <c r="B821">
        <v>14</v>
      </c>
    </row>
    <row r="822" spans="1:2" x14ac:dyDescent="0.3">
      <c r="A822" t="s">
        <v>8219</v>
      </c>
      <c r="B822">
        <v>38</v>
      </c>
    </row>
    <row r="823" spans="1:2" x14ac:dyDescent="0.3">
      <c r="A823" t="s">
        <v>8219</v>
      </c>
      <c r="B823">
        <v>78</v>
      </c>
    </row>
    <row r="824" spans="1:2" x14ac:dyDescent="0.3">
      <c r="A824" t="s">
        <v>8219</v>
      </c>
      <c r="B824">
        <v>69</v>
      </c>
    </row>
    <row r="825" spans="1:2" x14ac:dyDescent="0.3">
      <c r="A825" t="s">
        <v>8219</v>
      </c>
      <c r="B825">
        <v>33</v>
      </c>
    </row>
    <row r="826" spans="1:2" x14ac:dyDescent="0.3">
      <c r="A826" t="s">
        <v>8219</v>
      </c>
      <c r="B826">
        <v>54</v>
      </c>
    </row>
    <row r="827" spans="1:2" x14ac:dyDescent="0.3">
      <c r="A827" t="s">
        <v>8219</v>
      </c>
      <c r="B827">
        <v>99</v>
      </c>
    </row>
    <row r="828" spans="1:2" x14ac:dyDescent="0.3">
      <c r="A828" t="s">
        <v>8219</v>
      </c>
      <c r="B828">
        <v>49</v>
      </c>
    </row>
    <row r="829" spans="1:2" x14ac:dyDescent="0.3">
      <c r="A829" t="s">
        <v>8219</v>
      </c>
      <c r="B829">
        <v>11</v>
      </c>
    </row>
    <row r="830" spans="1:2" x14ac:dyDescent="0.3">
      <c r="A830" t="s">
        <v>8219</v>
      </c>
      <c r="B830">
        <v>38</v>
      </c>
    </row>
    <row r="831" spans="1:2" x14ac:dyDescent="0.3">
      <c r="A831" t="s">
        <v>8219</v>
      </c>
      <c r="B831">
        <v>16</v>
      </c>
    </row>
    <row r="832" spans="1:2" x14ac:dyDescent="0.3">
      <c r="A832" t="s">
        <v>8219</v>
      </c>
      <c r="B832">
        <v>32</v>
      </c>
    </row>
    <row r="833" spans="1:2" x14ac:dyDescent="0.3">
      <c r="A833" t="s">
        <v>8219</v>
      </c>
      <c r="B833">
        <v>20</v>
      </c>
    </row>
    <row r="834" spans="1:2" x14ac:dyDescent="0.3">
      <c r="A834" t="s">
        <v>8219</v>
      </c>
      <c r="B834">
        <v>154</v>
      </c>
    </row>
    <row r="835" spans="1:2" x14ac:dyDescent="0.3">
      <c r="A835" t="s">
        <v>8219</v>
      </c>
      <c r="B835">
        <v>41</v>
      </c>
    </row>
    <row r="836" spans="1:2" x14ac:dyDescent="0.3">
      <c r="A836" t="s">
        <v>8219</v>
      </c>
      <c r="B836">
        <v>75</v>
      </c>
    </row>
    <row r="837" spans="1:2" x14ac:dyDescent="0.3">
      <c r="A837" t="s">
        <v>8219</v>
      </c>
      <c r="B837">
        <v>40</v>
      </c>
    </row>
    <row r="838" spans="1:2" x14ac:dyDescent="0.3">
      <c r="A838" t="s">
        <v>8219</v>
      </c>
      <c r="B838">
        <v>46</v>
      </c>
    </row>
    <row r="839" spans="1:2" x14ac:dyDescent="0.3">
      <c r="A839" t="s">
        <v>8219</v>
      </c>
      <c r="B839">
        <v>62</v>
      </c>
    </row>
    <row r="840" spans="1:2" x14ac:dyDescent="0.3">
      <c r="A840" t="s">
        <v>8219</v>
      </c>
      <c r="B840">
        <v>61</v>
      </c>
    </row>
    <row r="841" spans="1:2" x14ac:dyDescent="0.3">
      <c r="A841" t="s">
        <v>8219</v>
      </c>
      <c r="B841">
        <v>96</v>
      </c>
    </row>
    <row r="842" spans="1:2" x14ac:dyDescent="0.3">
      <c r="A842" t="s">
        <v>8219</v>
      </c>
      <c r="B842">
        <v>190</v>
      </c>
    </row>
    <row r="843" spans="1:2" x14ac:dyDescent="0.3">
      <c r="A843" t="s">
        <v>8219</v>
      </c>
      <c r="B843">
        <v>94</v>
      </c>
    </row>
    <row r="844" spans="1:2" x14ac:dyDescent="0.3">
      <c r="A844" t="s">
        <v>8219</v>
      </c>
      <c r="B844">
        <v>39</v>
      </c>
    </row>
    <row r="845" spans="1:2" x14ac:dyDescent="0.3">
      <c r="A845" t="s">
        <v>8219</v>
      </c>
      <c r="B845">
        <v>127</v>
      </c>
    </row>
    <row r="846" spans="1:2" x14ac:dyDescent="0.3">
      <c r="A846" t="s">
        <v>8219</v>
      </c>
      <c r="B846">
        <v>159</v>
      </c>
    </row>
    <row r="847" spans="1:2" x14ac:dyDescent="0.3">
      <c r="A847" t="s">
        <v>8219</v>
      </c>
      <c r="B847">
        <v>177</v>
      </c>
    </row>
    <row r="848" spans="1:2" x14ac:dyDescent="0.3">
      <c r="A848" t="s">
        <v>8219</v>
      </c>
      <c r="B848">
        <v>47</v>
      </c>
    </row>
    <row r="849" spans="1:2" x14ac:dyDescent="0.3">
      <c r="A849" t="s">
        <v>8219</v>
      </c>
      <c r="B849">
        <v>1</v>
      </c>
    </row>
    <row r="850" spans="1:2" x14ac:dyDescent="0.3">
      <c r="A850" t="s">
        <v>8219</v>
      </c>
      <c r="B850">
        <v>16</v>
      </c>
    </row>
    <row r="851" spans="1:2" x14ac:dyDescent="0.3">
      <c r="A851" t="s">
        <v>8219</v>
      </c>
      <c r="B851">
        <v>115</v>
      </c>
    </row>
    <row r="852" spans="1:2" x14ac:dyDescent="0.3">
      <c r="A852" t="s">
        <v>8219</v>
      </c>
      <c r="B852">
        <v>133</v>
      </c>
    </row>
    <row r="853" spans="1:2" x14ac:dyDescent="0.3">
      <c r="A853" t="s">
        <v>8219</v>
      </c>
      <c r="B853">
        <v>70</v>
      </c>
    </row>
    <row r="854" spans="1:2" x14ac:dyDescent="0.3">
      <c r="A854" t="s">
        <v>8219</v>
      </c>
      <c r="B854">
        <v>62</v>
      </c>
    </row>
    <row r="855" spans="1:2" x14ac:dyDescent="0.3">
      <c r="A855" t="s">
        <v>8219</v>
      </c>
      <c r="B855">
        <v>10</v>
      </c>
    </row>
    <row r="856" spans="1:2" x14ac:dyDescent="0.3">
      <c r="A856" t="s">
        <v>8219</v>
      </c>
      <c r="B856">
        <v>499</v>
      </c>
    </row>
    <row r="857" spans="1:2" x14ac:dyDescent="0.3">
      <c r="A857" t="s">
        <v>8219</v>
      </c>
      <c r="B857">
        <v>47</v>
      </c>
    </row>
    <row r="858" spans="1:2" x14ac:dyDescent="0.3">
      <c r="A858" t="s">
        <v>8219</v>
      </c>
      <c r="B858">
        <v>28</v>
      </c>
    </row>
    <row r="859" spans="1:2" x14ac:dyDescent="0.3">
      <c r="A859" t="s">
        <v>8219</v>
      </c>
      <c r="B859">
        <v>24</v>
      </c>
    </row>
    <row r="860" spans="1:2" x14ac:dyDescent="0.3">
      <c r="A860" t="s">
        <v>8219</v>
      </c>
      <c r="B860">
        <v>76</v>
      </c>
    </row>
    <row r="861" spans="1:2" x14ac:dyDescent="0.3">
      <c r="A861" t="s">
        <v>8219</v>
      </c>
      <c r="B861">
        <v>98</v>
      </c>
    </row>
    <row r="862" spans="1:2" x14ac:dyDescent="0.3">
      <c r="A862" t="s">
        <v>8221</v>
      </c>
      <c r="B862">
        <v>48</v>
      </c>
    </row>
    <row r="863" spans="1:2" x14ac:dyDescent="0.3">
      <c r="A863" t="s">
        <v>8221</v>
      </c>
      <c r="B863">
        <v>2</v>
      </c>
    </row>
    <row r="864" spans="1:2" x14ac:dyDescent="0.3">
      <c r="A864" t="s">
        <v>8221</v>
      </c>
      <c r="B864">
        <v>4</v>
      </c>
    </row>
    <row r="865" spans="1:2" x14ac:dyDescent="0.3">
      <c r="A865" t="s">
        <v>8221</v>
      </c>
      <c r="B865">
        <v>5</v>
      </c>
    </row>
    <row r="866" spans="1:2" x14ac:dyDescent="0.3">
      <c r="A866" t="s">
        <v>8221</v>
      </c>
      <c r="B866">
        <v>79</v>
      </c>
    </row>
    <row r="867" spans="1:2" x14ac:dyDescent="0.3">
      <c r="A867" t="s">
        <v>8221</v>
      </c>
      <c r="B867">
        <v>2</v>
      </c>
    </row>
    <row r="868" spans="1:2" x14ac:dyDescent="0.3">
      <c r="A868" t="s">
        <v>8221</v>
      </c>
      <c r="B868">
        <v>11</v>
      </c>
    </row>
    <row r="869" spans="1:2" x14ac:dyDescent="0.3">
      <c r="A869" t="s">
        <v>8221</v>
      </c>
      <c r="B869">
        <v>11</v>
      </c>
    </row>
    <row r="870" spans="1:2" x14ac:dyDescent="0.3">
      <c r="A870" t="s">
        <v>8221</v>
      </c>
      <c r="B870">
        <v>1</v>
      </c>
    </row>
    <row r="871" spans="1:2" x14ac:dyDescent="0.3">
      <c r="A871" t="s">
        <v>8221</v>
      </c>
      <c r="B871">
        <v>3</v>
      </c>
    </row>
    <row r="872" spans="1:2" x14ac:dyDescent="0.3">
      <c r="A872" t="s">
        <v>8221</v>
      </c>
      <c r="B872">
        <v>5</v>
      </c>
    </row>
    <row r="873" spans="1:2" x14ac:dyDescent="0.3">
      <c r="A873" t="s">
        <v>8221</v>
      </c>
      <c r="B873">
        <v>12</v>
      </c>
    </row>
    <row r="874" spans="1:2" x14ac:dyDescent="0.3">
      <c r="A874" t="s">
        <v>8221</v>
      </c>
      <c r="B874">
        <v>2</v>
      </c>
    </row>
    <row r="875" spans="1:2" x14ac:dyDescent="0.3">
      <c r="A875" t="s">
        <v>8221</v>
      </c>
      <c r="B875">
        <v>5</v>
      </c>
    </row>
    <row r="876" spans="1:2" x14ac:dyDescent="0.3">
      <c r="A876" t="s">
        <v>8221</v>
      </c>
      <c r="B876">
        <v>21</v>
      </c>
    </row>
    <row r="877" spans="1:2" x14ac:dyDescent="0.3">
      <c r="A877" t="s">
        <v>8221</v>
      </c>
      <c r="B877">
        <v>0</v>
      </c>
    </row>
    <row r="878" spans="1:2" x14ac:dyDescent="0.3">
      <c r="A878" t="s">
        <v>8221</v>
      </c>
      <c r="B878">
        <v>45</v>
      </c>
    </row>
    <row r="879" spans="1:2" x14ac:dyDescent="0.3">
      <c r="A879" t="s">
        <v>8221</v>
      </c>
      <c r="B879">
        <v>29</v>
      </c>
    </row>
    <row r="880" spans="1:2" x14ac:dyDescent="0.3">
      <c r="A880" t="s">
        <v>8221</v>
      </c>
      <c r="B880">
        <v>2</v>
      </c>
    </row>
    <row r="881" spans="1:2" x14ac:dyDescent="0.3">
      <c r="A881" t="s">
        <v>8221</v>
      </c>
      <c r="B881">
        <v>30</v>
      </c>
    </row>
    <row r="882" spans="1:2" x14ac:dyDescent="0.3">
      <c r="A882" t="s">
        <v>8221</v>
      </c>
      <c r="B882">
        <v>8</v>
      </c>
    </row>
    <row r="883" spans="1:2" x14ac:dyDescent="0.3">
      <c r="A883" t="s">
        <v>8221</v>
      </c>
      <c r="B883">
        <v>1</v>
      </c>
    </row>
    <row r="884" spans="1:2" x14ac:dyDescent="0.3">
      <c r="A884" t="s">
        <v>8221</v>
      </c>
      <c r="B884">
        <v>14</v>
      </c>
    </row>
    <row r="885" spans="1:2" x14ac:dyDescent="0.3">
      <c r="A885" t="s">
        <v>8221</v>
      </c>
      <c r="B885">
        <v>24</v>
      </c>
    </row>
    <row r="886" spans="1:2" x14ac:dyDescent="0.3">
      <c r="A886" t="s">
        <v>8221</v>
      </c>
      <c r="B886">
        <v>2</v>
      </c>
    </row>
    <row r="887" spans="1:2" x14ac:dyDescent="0.3">
      <c r="A887" t="s">
        <v>8221</v>
      </c>
      <c r="B887">
        <v>21</v>
      </c>
    </row>
    <row r="888" spans="1:2" x14ac:dyDescent="0.3">
      <c r="A888" t="s">
        <v>8221</v>
      </c>
      <c r="B888">
        <v>7</v>
      </c>
    </row>
    <row r="889" spans="1:2" x14ac:dyDescent="0.3">
      <c r="A889" t="s">
        <v>8221</v>
      </c>
      <c r="B889">
        <v>0</v>
      </c>
    </row>
    <row r="890" spans="1:2" x14ac:dyDescent="0.3">
      <c r="A890" t="s">
        <v>8221</v>
      </c>
      <c r="B890">
        <v>4</v>
      </c>
    </row>
    <row r="891" spans="1:2" x14ac:dyDescent="0.3">
      <c r="A891" t="s">
        <v>8221</v>
      </c>
      <c r="B891">
        <v>32</v>
      </c>
    </row>
    <row r="892" spans="1:2" x14ac:dyDescent="0.3">
      <c r="A892" t="s">
        <v>8221</v>
      </c>
      <c r="B892">
        <v>4</v>
      </c>
    </row>
    <row r="893" spans="1:2" x14ac:dyDescent="0.3">
      <c r="A893" t="s">
        <v>8221</v>
      </c>
      <c r="B893">
        <v>9</v>
      </c>
    </row>
    <row r="894" spans="1:2" x14ac:dyDescent="0.3">
      <c r="A894" t="s">
        <v>8221</v>
      </c>
      <c r="B894">
        <v>17</v>
      </c>
    </row>
    <row r="895" spans="1:2" x14ac:dyDescent="0.3">
      <c r="A895" t="s">
        <v>8221</v>
      </c>
      <c r="B895">
        <v>5</v>
      </c>
    </row>
    <row r="896" spans="1:2" x14ac:dyDescent="0.3">
      <c r="A896" t="s">
        <v>8221</v>
      </c>
      <c r="B896">
        <v>53</v>
      </c>
    </row>
    <row r="897" spans="1:2" x14ac:dyDescent="0.3">
      <c r="A897" t="s">
        <v>8221</v>
      </c>
      <c r="B897">
        <v>7</v>
      </c>
    </row>
    <row r="898" spans="1:2" x14ac:dyDescent="0.3">
      <c r="A898" t="s">
        <v>8221</v>
      </c>
      <c r="B898">
        <v>72</v>
      </c>
    </row>
    <row r="899" spans="1:2" x14ac:dyDescent="0.3">
      <c r="A899" t="s">
        <v>8221</v>
      </c>
      <c r="B899">
        <v>0</v>
      </c>
    </row>
    <row r="900" spans="1:2" x14ac:dyDescent="0.3">
      <c r="A900" t="s">
        <v>8221</v>
      </c>
      <c r="B900">
        <v>2</v>
      </c>
    </row>
    <row r="901" spans="1:2" x14ac:dyDescent="0.3">
      <c r="A901" t="s">
        <v>8221</v>
      </c>
      <c r="B901">
        <v>8</v>
      </c>
    </row>
    <row r="902" spans="1:2" x14ac:dyDescent="0.3">
      <c r="A902" t="s">
        <v>8221</v>
      </c>
      <c r="B902">
        <v>2</v>
      </c>
    </row>
    <row r="903" spans="1:2" x14ac:dyDescent="0.3">
      <c r="A903" t="s">
        <v>8221</v>
      </c>
      <c r="B903">
        <v>0</v>
      </c>
    </row>
    <row r="904" spans="1:2" x14ac:dyDescent="0.3">
      <c r="A904" t="s">
        <v>8221</v>
      </c>
      <c r="B904">
        <v>3</v>
      </c>
    </row>
    <row r="905" spans="1:2" x14ac:dyDescent="0.3">
      <c r="A905" t="s">
        <v>8221</v>
      </c>
      <c r="B905">
        <v>4</v>
      </c>
    </row>
    <row r="906" spans="1:2" x14ac:dyDescent="0.3">
      <c r="A906" t="s">
        <v>8221</v>
      </c>
      <c r="B906">
        <v>3</v>
      </c>
    </row>
    <row r="907" spans="1:2" x14ac:dyDescent="0.3">
      <c r="A907" t="s">
        <v>8221</v>
      </c>
      <c r="B907">
        <v>6</v>
      </c>
    </row>
    <row r="908" spans="1:2" x14ac:dyDescent="0.3">
      <c r="A908" t="s">
        <v>8221</v>
      </c>
      <c r="B908">
        <v>0</v>
      </c>
    </row>
    <row r="909" spans="1:2" x14ac:dyDescent="0.3">
      <c r="A909" t="s">
        <v>8221</v>
      </c>
      <c r="B909">
        <v>0</v>
      </c>
    </row>
    <row r="910" spans="1:2" x14ac:dyDescent="0.3">
      <c r="A910" t="s">
        <v>8221</v>
      </c>
      <c r="B910">
        <v>0</v>
      </c>
    </row>
    <row r="911" spans="1:2" x14ac:dyDescent="0.3">
      <c r="A911" t="s">
        <v>8221</v>
      </c>
      <c r="B911">
        <v>8</v>
      </c>
    </row>
    <row r="912" spans="1:2" x14ac:dyDescent="0.3">
      <c r="A912" t="s">
        <v>8221</v>
      </c>
      <c r="B912">
        <v>5</v>
      </c>
    </row>
    <row r="913" spans="1:2" x14ac:dyDescent="0.3">
      <c r="A913" t="s">
        <v>8221</v>
      </c>
      <c r="B913">
        <v>0</v>
      </c>
    </row>
    <row r="914" spans="1:2" x14ac:dyDescent="0.3">
      <c r="A914" t="s">
        <v>8221</v>
      </c>
      <c r="B914">
        <v>2</v>
      </c>
    </row>
    <row r="915" spans="1:2" x14ac:dyDescent="0.3">
      <c r="A915" t="s">
        <v>8221</v>
      </c>
      <c r="B915">
        <v>24</v>
      </c>
    </row>
    <row r="916" spans="1:2" x14ac:dyDescent="0.3">
      <c r="A916" t="s">
        <v>8221</v>
      </c>
      <c r="B916">
        <v>0</v>
      </c>
    </row>
    <row r="917" spans="1:2" x14ac:dyDescent="0.3">
      <c r="A917" t="s">
        <v>8221</v>
      </c>
      <c r="B917">
        <v>9</v>
      </c>
    </row>
    <row r="918" spans="1:2" x14ac:dyDescent="0.3">
      <c r="A918" t="s">
        <v>8221</v>
      </c>
      <c r="B918">
        <v>0</v>
      </c>
    </row>
    <row r="919" spans="1:2" x14ac:dyDescent="0.3">
      <c r="A919" t="s">
        <v>8221</v>
      </c>
      <c r="B919">
        <v>1</v>
      </c>
    </row>
    <row r="920" spans="1:2" x14ac:dyDescent="0.3">
      <c r="A920" t="s">
        <v>8221</v>
      </c>
      <c r="B920">
        <v>10</v>
      </c>
    </row>
    <row r="921" spans="1:2" x14ac:dyDescent="0.3">
      <c r="A921" t="s">
        <v>8221</v>
      </c>
      <c r="B921">
        <v>1</v>
      </c>
    </row>
    <row r="922" spans="1:2" x14ac:dyDescent="0.3">
      <c r="A922" t="s">
        <v>8221</v>
      </c>
      <c r="B922">
        <v>0</v>
      </c>
    </row>
    <row r="923" spans="1:2" x14ac:dyDescent="0.3">
      <c r="A923" t="s">
        <v>8221</v>
      </c>
      <c r="B923">
        <v>20</v>
      </c>
    </row>
    <row r="924" spans="1:2" x14ac:dyDescent="0.3">
      <c r="A924" t="s">
        <v>8221</v>
      </c>
      <c r="B924">
        <v>30</v>
      </c>
    </row>
    <row r="925" spans="1:2" x14ac:dyDescent="0.3">
      <c r="A925" t="s">
        <v>8221</v>
      </c>
      <c r="B925">
        <v>6</v>
      </c>
    </row>
    <row r="926" spans="1:2" x14ac:dyDescent="0.3">
      <c r="A926" t="s">
        <v>8221</v>
      </c>
      <c r="B926">
        <v>15</v>
      </c>
    </row>
    <row r="927" spans="1:2" x14ac:dyDescent="0.3">
      <c r="A927" t="s">
        <v>8221</v>
      </c>
      <c r="B927">
        <v>5</v>
      </c>
    </row>
    <row r="928" spans="1:2" x14ac:dyDescent="0.3">
      <c r="A928" t="s">
        <v>8221</v>
      </c>
      <c r="B928">
        <v>0</v>
      </c>
    </row>
    <row r="929" spans="1:2" x14ac:dyDescent="0.3">
      <c r="A929" t="s">
        <v>8221</v>
      </c>
      <c r="B929">
        <v>0</v>
      </c>
    </row>
    <row r="930" spans="1:2" x14ac:dyDescent="0.3">
      <c r="A930" t="s">
        <v>8221</v>
      </c>
      <c r="B930">
        <v>28</v>
      </c>
    </row>
    <row r="931" spans="1:2" x14ac:dyDescent="0.3">
      <c r="A931" t="s">
        <v>8221</v>
      </c>
      <c r="B931">
        <v>0</v>
      </c>
    </row>
    <row r="932" spans="1:2" x14ac:dyDescent="0.3">
      <c r="A932" t="s">
        <v>8221</v>
      </c>
      <c r="B932">
        <v>5</v>
      </c>
    </row>
    <row r="933" spans="1:2" x14ac:dyDescent="0.3">
      <c r="A933" t="s">
        <v>8221</v>
      </c>
      <c r="B933">
        <v>7</v>
      </c>
    </row>
    <row r="934" spans="1:2" x14ac:dyDescent="0.3">
      <c r="A934" t="s">
        <v>8221</v>
      </c>
      <c r="B934">
        <v>30</v>
      </c>
    </row>
    <row r="935" spans="1:2" x14ac:dyDescent="0.3">
      <c r="A935" t="s">
        <v>8221</v>
      </c>
      <c r="B935">
        <v>2</v>
      </c>
    </row>
    <row r="936" spans="1:2" x14ac:dyDescent="0.3">
      <c r="A936" t="s">
        <v>8221</v>
      </c>
      <c r="B936">
        <v>30</v>
      </c>
    </row>
    <row r="937" spans="1:2" x14ac:dyDescent="0.3">
      <c r="A937" t="s">
        <v>8221</v>
      </c>
      <c r="B937">
        <v>2</v>
      </c>
    </row>
    <row r="938" spans="1:2" x14ac:dyDescent="0.3">
      <c r="A938" t="s">
        <v>8221</v>
      </c>
      <c r="B938">
        <v>0</v>
      </c>
    </row>
    <row r="939" spans="1:2" x14ac:dyDescent="0.3">
      <c r="A939" t="s">
        <v>8221</v>
      </c>
      <c r="B939">
        <v>2</v>
      </c>
    </row>
    <row r="940" spans="1:2" x14ac:dyDescent="0.3">
      <c r="A940" t="s">
        <v>8221</v>
      </c>
      <c r="B940">
        <v>1</v>
      </c>
    </row>
    <row r="941" spans="1:2" x14ac:dyDescent="0.3">
      <c r="A941" t="s">
        <v>8221</v>
      </c>
      <c r="B941">
        <v>2</v>
      </c>
    </row>
    <row r="942" spans="1:2" x14ac:dyDescent="0.3">
      <c r="A942" t="s">
        <v>8221</v>
      </c>
      <c r="B942">
        <v>14</v>
      </c>
    </row>
    <row r="943" spans="1:2" x14ac:dyDescent="0.3">
      <c r="A943" t="s">
        <v>8221</v>
      </c>
      <c r="B943">
        <v>31</v>
      </c>
    </row>
    <row r="944" spans="1:2" x14ac:dyDescent="0.3">
      <c r="A944" t="s">
        <v>8221</v>
      </c>
      <c r="B944">
        <v>16</v>
      </c>
    </row>
    <row r="945" spans="1:2" x14ac:dyDescent="0.3">
      <c r="A945" t="s">
        <v>8221</v>
      </c>
      <c r="B945">
        <v>12</v>
      </c>
    </row>
    <row r="946" spans="1:2" x14ac:dyDescent="0.3">
      <c r="A946" t="s">
        <v>8221</v>
      </c>
      <c r="B946">
        <v>96</v>
      </c>
    </row>
    <row r="947" spans="1:2" x14ac:dyDescent="0.3">
      <c r="A947" t="s">
        <v>8221</v>
      </c>
      <c r="B947">
        <v>16</v>
      </c>
    </row>
    <row r="948" spans="1:2" x14ac:dyDescent="0.3">
      <c r="A948" t="s">
        <v>8221</v>
      </c>
      <c r="B948">
        <v>5</v>
      </c>
    </row>
    <row r="949" spans="1:2" x14ac:dyDescent="0.3">
      <c r="A949" t="s">
        <v>8221</v>
      </c>
      <c r="B949">
        <v>0</v>
      </c>
    </row>
    <row r="950" spans="1:2" x14ac:dyDescent="0.3">
      <c r="A950" t="s">
        <v>8221</v>
      </c>
      <c r="B950">
        <v>8</v>
      </c>
    </row>
    <row r="951" spans="1:2" x14ac:dyDescent="0.3">
      <c r="A951" t="s">
        <v>8221</v>
      </c>
      <c r="B951">
        <v>7</v>
      </c>
    </row>
    <row r="952" spans="1:2" x14ac:dyDescent="0.3">
      <c r="A952" t="s">
        <v>8221</v>
      </c>
      <c r="B952">
        <v>24</v>
      </c>
    </row>
    <row r="953" spans="1:2" x14ac:dyDescent="0.3">
      <c r="A953" t="s">
        <v>8221</v>
      </c>
      <c r="B953">
        <v>121</v>
      </c>
    </row>
    <row r="954" spans="1:2" x14ac:dyDescent="0.3">
      <c r="A954" t="s">
        <v>8221</v>
      </c>
      <c r="B954">
        <v>196</v>
      </c>
    </row>
    <row r="955" spans="1:2" x14ac:dyDescent="0.3">
      <c r="A955" t="s">
        <v>8221</v>
      </c>
      <c r="B955">
        <v>5</v>
      </c>
    </row>
    <row r="956" spans="1:2" x14ac:dyDescent="0.3">
      <c r="A956" t="s">
        <v>8221</v>
      </c>
      <c r="B956">
        <v>73</v>
      </c>
    </row>
    <row r="957" spans="1:2" x14ac:dyDescent="0.3">
      <c r="A957" t="s">
        <v>8221</v>
      </c>
      <c r="B957">
        <v>93</v>
      </c>
    </row>
    <row r="958" spans="1:2" x14ac:dyDescent="0.3">
      <c r="A958" t="s">
        <v>8221</v>
      </c>
      <c r="B958">
        <v>17</v>
      </c>
    </row>
    <row r="959" spans="1:2" x14ac:dyDescent="0.3">
      <c r="A959" t="s">
        <v>8221</v>
      </c>
      <c r="B959">
        <v>7</v>
      </c>
    </row>
    <row r="960" spans="1:2" x14ac:dyDescent="0.3">
      <c r="A960" t="s">
        <v>8221</v>
      </c>
      <c r="B960">
        <v>17</v>
      </c>
    </row>
    <row r="961" spans="1:2" x14ac:dyDescent="0.3">
      <c r="A961" t="s">
        <v>8221</v>
      </c>
      <c r="B961">
        <v>171</v>
      </c>
    </row>
    <row r="962" spans="1:2" x14ac:dyDescent="0.3">
      <c r="A962" t="s">
        <v>8221</v>
      </c>
      <c r="B962">
        <v>188</v>
      </c>
    </row>
    <row r="963" spans="1:2" x14ac:dyDescent="0.3">
      <c r="A963" t="s">
        <v>8221</v>
      </c>
      <c r="B963">
        <v>110</v>
      </c>
    </row>
    <row r="964" spans="1:2" x14ac:dyDescent="0.3">
      <c r="A964" t="s">
        <v>8221</v>
      </c>
      <c r="B964">
        <v>37</v>
      </c>
    </row>
    <row r="965" spans="1:2" x14ac:dyDescent="0.3">
      <c r="A965" t="s">
        <v>8221</v>
      </c>
      <c r="B965">
        <v>9</v>
      </c>
    </row>
    <row r="966" spans="1:2" x14ac:dyDescent="0.3">
      <c r="A966" t="s">
        <v>8221</v>
      </c>
      <c r="B966">
        <v>29</v>
      </c>
    </row>
    <row r="967" spans="1:2" x14ac:dyDescent="0.3">
      <c r="A967" t="s">
        <v>8221</v>
      </c>
      <c r="B967">
        <v>6</v>
      </c>
    </row>
    <row r="968" spans="1:2" x14ac:dyDescent="0.3">
      <c r="A968" t="s">
        <v>8221</v>
      </c>
      <c r="B968">
        <v>30</v>
      </c>
    </row>
    <row r="969" spans="1:2" x14ac:dyDescent="0.3">
      <c r="A969" t="s">
        <v>8221</v>
      </c>
      <c r="B969">
        <v>81</v>
      </c>
    </row>
    <row r="970" spans="1:2" x14ac:dyDescent="0.3">
      <c r="A970" t="s">
        <v>8221</v>
      </c>
      <c r="B970">
        <v>4</v>
      </c>
    </row>
    <row r="971" spans="1:2" x14ac:dyDescent="0.3">
      <c r="A971" t="s">
        <v>8221</v>
      </c>
      <c r="B971">
        <v>11</v>
      </c>
    </row>
    <row r="972" spans="1:2" x14ac:dyDescent="0.3">
      <c r="A972" t="s">
        <v>8221</v>
      </c>
      <c r="B972">
        <v>14</v>
      </c>
    </row>
    <row r="973" spans="1:2" x14ac:dyDescent="0.3">
      <c r="A973" t="s">
        <v>8221</v>
      </c>
      <c r="B973">
        <v>5</v>
      </c>
    </row>
    <row r="974" spans="1:2" x14ac:dyDescent="0.3">
      <c r="A974" t="s">
        <v>8221</v>
      </c>
      <c r="B974">
        <v>45</v>
      </c>
    </row>
    <row r="975" spans="1:2" x14ac:dyDescent="0.3">
      <c r="A975" t="s">
        <v>8221</v>
      </c>
      <c r="B975">
        <v>8</v>
      </c>
    </row>
    <row r="976" spans="1:2" x14ac:dyDescent="0.3">
      <c r="A976" t="s">
        <v>8221</v>
      </c>
      <c r="B976">
        <v>3</v>
      </c>
    </row>
    <row r="977" spans="1:2" x14ac:dyDescent="0.3">
      <c r="A977" t="s">
        <v>8221</v>
      </c>
      <c r="B977">
        <v>24</v>
      </c>
    </row>
    <row r="978" spans="1:2" x14ac:dyDescent="0.3">
      <c r="A978" t="s">
        <v>8221</v>
      </c>
      <c r="B978">
        <v>18</v>
      </c>
    </row>
    <row r="979" spans="1:2" x14ac:dyDescent="0.3">
      <c r="A979" t="s">
        <v>8221</v>
      </c>
      <c r="B979">
        <v>12</v>
      </c>
    </row>
    <row r="980" spans="1:2" x14ac:dyDescent="0.3">
      <c r="A980" t="s">
        <v>8221</v>
      </c>
      <c r="B980">
        <v>123</v>
      </c>
    </row>
    <row r="981" spans="1:2" x14ac:dyDescent="0.3">
      <c r="A981" t="s">
        <v>8221</v>
      </c>
      <c r="B981">
        <v>96</v>
      </c>
    </row>
    <row r="982" spans="1:2" x14ac:dyDescent="0.3">
      <c r="A982" t="s">
        <v>8221</v>
      </c>
      <c r="B982">
        <v>31</v>
      </c>
    </row>
    <row r="983" spans="1:2" x14ac:dyDescent="0.3">
      <c r="A983" t="s">
        <v>8221</v>
      </c>
      <c r="B983">
        <v>4</v>
      </c>
    </row>
    <row r="984" spans="1:2" x14ac:dyDescent="0.3">
      <c r="A984" t="s">
        <v>8221</v>
      </c>
      <c r="B984">
        <v>3</v>
      </c>
    </row>
    <row r="985" spans="1:2" x14ac:dyDescent="0.3">
      <c r="A985" t="s">
        <v>8221</v>
      </c>
      <c r="B985">
        <v>179</v>
      </c>
    </row>
    <row r="986" spans="1:2" x14ac:dyDescent="0.3">
      <c r="A986" t="s">
        <v>8221</v>
      </c>
      <c r="B986">
        <v>3</v>
      </c>
    </row>
    <row r="987" spans="1:2" x14ac:dyDescent="0.3">
      <c r="A987" t="s">
        <v>8221</v>
      </c>
      <c r="B987">
        <v>23</v>
      </c>
    </row>
    <row r="988" spans="1:2" x14ac:dyDescent="0.3">
      <c r="A988" t="s">
        <v>8221</v>
      </c>
      <c r="B988">
        <v>23</v>
      </c>
    </row>
    <row r="989" spans="1:2" x14ac:dyDescent="0.3">
      <c r="A989" t="s">
        <v>8221</v>
      </c>
      <c r="B989">
        <v>41</v>
      </c>
    </row>
    <row r="990" spans="1:2" x14ac:dyDescent="0.3">
      <c r="A990" t="s">
        <v>8221</v>
      </c>
      <c r="B990">
        <v>0</v>
      </c>
    </row>
    <row r="991" spans="1:2" x14ac:dyDescent="0.3">
      <c r="A991" t="s">
        <v>8221</v>
      </c>
      <c r="B991">
        <v>32</v>
      </c>
    </row>
    <row r="992" spans="1:2" x14ac:dyDescent="0.3">
      <c r="A992" t="s">
        <v>8221</v>
      </c>
      <c r="B992">
        <v>2</v>
      </c>
    </row>
    <row r="993" spans="1:2" x14ac:dyDescent="0.3">
      <c r="A993" t="s">
        <v>8221</v>
      </c>
      <c r="B993">
        <v>7</v>
      </c>
    </row>
    <row r="994" spans="1:2" x14ac:dyDescent="0.3">
      <c r="A994" t="s">
        <v>8221</v>
      </c>
      <c r="B994">
        <v>4</v>
      </c>
    </row>
    <row r="995" spans="1:2" x14ac:dyDescent="0.3">
      <c r="A995" t="s">
        <v>8221</v>
      </c>
      <c r="B995">
        <v>196</v>
      </c>
    </row>
    <row r="996" spans="1:2" x14ac:dyDescent="0.3">
      <c r="A996" t="s">
        <v>8221</v>
      </c>
      <c r="B996">
        <v>11</v>
      </c>
    </row>
    <row r="997" spans="1:2" x14ac:dyDescent="0.3">
      <c r="A997" t="s">
        <v>8221</v>
      </c>
      <c r="B997">
        <v>9</v>
      </c>
    </row>
    <row r="998" spans="1:2" x14ac:dyDescent="0.3">
      <c r="A998" t="s">
        <v>8221</v>
      </c>
      <c r="B998">
        <v>5</v>
      </c>
    </row>
    <row r="999" spans="1:2" x14ac:dyDescent="0.3">
      <c r="A999" t="s">
        <v>8221</v>
      </c>
      <c r="B999">
        <v>8</v>
      </c>
    </row>
    <row r="1000" spans="1:2" x14ac:dyDescent="0.3">
      <c r="A1000" t="s">
        <v>8221</v>
      </c>
      <c r="B1000">
        <v>229</v>
      </c>
    </row>
    <row r="1001" spans="1:2" x14ac:dyDescent="0.3">
      <c r="A1001" t="s">
        <v>8221</v>
      </c>
      <c r="B1001">
        <v>40</v>
      </c>
    </row>
    <row r="1002" spans="1:2" x14ac:dyDescent="0.3">
      <c r="A1002" t="s">
        <v>8220</v>
      </c>
      <c r="B1002">
        <v>6</v>
      </c>
    </row>
    <row r="1003" spans="1:2" x14ac:dyDescent="0.3">
      <c r="A1003" t="s">
        <v>8220</v>
      </c>
      <c r="B1003">
        <v>4</v>
      </c>
    </row>
    <row r="1004" spans="1:2" x14ac:dyDescent="0.3">
      <c r="A1004" t="s">
        <v>8220</v>
      </c>
      <c r="B1004">
        <v>22</v>
      </c>
    </row>
    <row r="1005" spans="1:2" x14ac:dyDescent="0.3">
      <c r="A1005" t="s">
        <v>8220</v>
      </c>
      <c r="B1005">
        <v>15</v>
      </c>
    </row>
    <row r="1006" spans="1:2" x14ac:dyDescent="0.3">
      <c r="A1006" t="s">
        <v>8220</v>
      </c>
      <c r="B1006">
        <v>95</v>
      </c>
    </row>
    <row r="1007" spans="1:2" x14ac:dyDescent="0.3">
      <c r="A1007" t="s">
        <v>8220</v>
      </c>
      <c r="B1007">
        <v>161</v>
      </c>
    </row>
    <row r="1008" spans="1:2" x14ac:dyDescent="0.3">
      <c r="A1008" t="s">
        <v>8220</v>
      </c>
      <c r="B1008">
        <v>8</v>
      </c>
    </row>
    <row r="1009" spans="1:2" x14ac:dyDescent="0.3">
      <c r="A1009" t="s">
        <v>8220</v>
      </c>
      <c r="B1009">
        <v>76</v>
      </c>
    </row>
    <row r="1010" spans="1:2" x14ac:dyDescent="0.3">
      <c r="A1010" t="s">
        <v>8220</v>
      </c>
      <c r="B1010">
        <v>1</v>
      </c>
    </row>
    <row r="1011" spans="1:2" x14ac:dyDescent="0.3">
      <c r="A1011" t="s">
        <v>8220</v>
      </c>
      <c r="B1011">
        <v>101</v>
      </c>
    </row>
    <row r="1012" spans="1:2" x14ac:dyDescent="0.3">
      <c r="A1012" t="s">
        <v>8220</v>
      </c>
      <c r="B1012">
        <v>4</v>
      </c>
    </row>
    <row r="1013" spans="1:2" x14ac:dyDescent="0.3">
      <c r="A1013" t="s">
        <v>8220</v>
      </c>
      <c r="B1013">
        <v>1</v>
      </c>
    </row>
    <row r="1014" spans="1:2" x14ac:dyDescent="0.3">
      <c r="A1014" t="s">
        <v>8220</v>
      </c>
      <c r="B1014">
        <v>775</v>
      </c>
    </row>
    <row r="1015" spans="1:2" x14ac:dyDescent="0.3">
      <c r="A1015" t="s">
        <v>8220</v>
      </c>
      <c r="B1015">
        <v>90</v>
      </c>
    </row>
    <row r="1016" spans="1:2" x14ac:dyDescent="0.3">
      <c r="A1016" t="s">
        <v>8220</v>
      </c>
      <c r="B1016">
        <v>16</v>
      </c>
    </row>
    <row r="1017" spans="1:2" x14ac:dyDescent="0.3">
      <c r="A1017" t="s">
        <v>8220</v>
      </c>
      <c r="B1017">
        <v>6</v>
      </c>
    </row>
    <row r="1018" spans="1:2" x14ac:dyDescent="0.3">
      <c r="A1018" t="s">
        <v>8220</v>
      </c>
      <c r="B1018">
        <v>38</v>
      </c>
    </row>
    <row r="1019" spans="1:2" x14ac:dyDescent="0.3">
      <c r="A1019" t="s">
        <v>8220</v>
      </c>
      <c r="B1019">
        <v>355</v>
      </c>
    </row>
    <row r="1020" spans="1:2" x14ac:dyDescent="0.3">
      <c r="A1020" t="s">
        <v>8220</v>
      </c>
      <c r="B1020">
        <v>7</v>
      </c>
    </row>
    <row r="1021" spans="1:2" x14ac:dyDescent="0.3">
      <c r="A1021" t="s">
        <v>8220</v>
      </c>
      <c r="B1021">
        <v>400</v>
      </c>
    </row>
    <row r="1022" spans="1:2" x14ac:dyDescent="0.3">
      <c r="A1022" t="s">
        <v>8219</v>
      </c>
      <c r="B1022">
        <v>30</v>
      </c>
    </row>
    <row r="1023" spans="1:2" x14ac:dyDescent="0.3">
      <c r="A1023" t="s">
        <v>8219</v>
      </c>
      <c r="B1023">
        <v>478</v>
      </c>
    </row>
    <row r="1024" spans="1:2" x14ac:dyDescent="0.3">
      <c r="A1024" t="s">
        <v>8219</v>
      </c>
      <c r="B1024">
        <v>74</v>
      </c>
    </row>
    <row r="1025" spans="1:2" x14ac:dyDescent="0.3">
      <c r="A1025" t="s">
        <v>8219</v>
      </c>
      <c r="B1025">
        <v>131</v>
      </c>
    </row>
    <row r="1026" spans="1:2" x14ac:dyDescent="0.3">
      <c r="A1026" t="s">
        <v>8219</v>
      </c>
      <c r="B1026">
        <v>61</v>
      </c>
    </row>
    <row r="1027" spans="1:2" x14ac:dyDescent="0.3">
      <c r="A1027" t="s">
        <v>8219</v>
      </c>
      <c r="B1027">
        <v>1071</v>
      </c>
    </row>
    <row r="1028" spans="1:2" x14ac:dyDescent="0.3">
      <c r="A1028" t="s">
        <v>8219</v>
      </c>
      <c r="B1028">
        <v>122</v>
      </c>
    </row>
    <row r="1029" spans="1:2" x14ac:dyDescent="0.3">
      <c r="A1029" t="s">
        <v>8219</v>
      </c>
      <c r="B1029">
        <v>111</v>
      </c>
    </row>
    <row r="1030" spans="1:2" x14ac:dyDescent="0.3">
      <c r="A1030" t="s">
        <v>8219</v>
      </c>
      <c r="B1030">
        <v>255</v>
      </c>
    </row>
    <row r="1031" spans="1:2" x14ac:dyDescent="0.3">
      <c r="A1031" t="s">
        <v>8219</v>
      </c>
      <c r="B1031">
        <v>141</v>
      </c>
    </row>
    <row r="1032" spans="1:2" x14ac:dyDescent="0.3">
      <c r="A1032" t="s">
        <v>8219</v>
      </c>
      <c r="B1032">
        <v>159</v>
      </c>
    </row>
    <row r="1033" spans="1:2" x14ac:dyDescent="0.3">
      <c r="A1033" t="s">
        <v>8219</v>
      </c>
      <c r="B1033">
        <v>99</v>
      </c>
    </row>
    <row r="1034" spans="1:2" x14ac:dyDescent="0.3">
      <c r="A1034" t="s">
        <v>8219</v>
      </c>
      <c r="B1034">
        <v>96</v>
      </c>
    </row>
    <row r="1035" spans="1:2" x14ac:dyDescent="0.3">
      <c r="A1035" t="s">
        <v>8219</v>
      </c>
      <c r="B1035">
        <v>27</v>
      </c>
    </row>
    <row r="1036" spans="1:2" x14ac:dyDescent="0.3">
      <c r="A1036" t="s">
        <v>8219</v>
      </c>
      <c r="B1036">
        <v>166</v>
      </c>
    </row>
    <row r="1037" spans="1:2" x14ac:dyDescent="0.3">
      <c r="A1037" t="s">
        <v>8219</v>
      </c>
      <c r="B1037">
        <v>76</v>
      </c>
    </row>
    <row r="1038" spans="1:2" x14ac:dyDescent="0.3">
      <c r="A1038" t="s">
        <v>8219</v>
      </c>
      <c r="B1038">
        <v>211</v>
      </c>
    </row>
    <row r="1039" spans="1:2" x14ac:dyDescent="0.3">
      <c r="A1039" t="s">
        <v>8219</v>
      </c>
      <c r="B1039">
        <v>21</v>
      </c>
    </row>
    <row r="1040" spans="1:2" x14ac:dyDescent="0.3">
      <c r="A1040" t="s">
        <v>8219</v>
      </c>
      <c r="B1040">
        <v>61</v>
      </c>
    </row>
    <row r="1041" spans="1:2" x14ac:dyDescent="0.3">
      <c r="A1041" t="s">
        <v>8219</v>
      </c>
      <c r="B1041">
        <v>30</v>
      </c>
    </row>
    <row r="1042" spans="1:2" x14ac:dyDescent="0.3">
      <c r="A1042" t="s">
        <v>8220</v>
      </c>
      <c r="B1042">
        <v>1</v>
      </c>
    </row>
    <row r="1043" spans="1:2" x14ac:dyDescent="0.3">
      <c r="A1043" t="s">
        <v>8220</v>
      </c>
      <c r="B1043">
        <v>0</v>
      </c>
    </row>
    <row r="1044" spans="1:2" x14ac:dyDescent="0.3">
      <c r="A1044" t="s">
        <v>8220</v>
      </c>
      <c r="B1044">
        <v>1</v>
      </c>
    </row>
    <row r="1045" spans="1:2" x14ac:dyDescent="0.3">
      <c r="A1045" t="s">
        <v>8220</v>
      </c>
      <c r="B1045">
        <v>292</v>
      </c>
    </row>
    <row r="1046" spans="1:2" x14ac:dyDescent="0.3">
      <c r="A1046" t="s">
        <v>8220</v>
      </c>
      <c r="B1046">
        <v>2</v>
      </c>
    </row>
    <row r="1047" spans="1:2" x14ac:dyDescent="0.3">
      <c r="A1047" t="s">
        <v>8220</v>
      </c>
      <c r="B1047">
        <v>8</v>
      </c>
    </row>
    <row r="1048" spans="1:2" x14ac:dyDescent="0.3">
      <c r="A1048" t="s">
        <v>8220</v>
      </c>
      <c r="B1048">
        <v>0</v>
      </c>
    </row>
    <row r="1049" spans="1:2" x14ac:dyDescent="0.3">
      <c r="A1049" t="s">
        <v>8220</v>
      </c>
      <c r="B1049">
        <v>1</v>
      </c>
    </row>
    <row r="1050" spans="1:2" x14ac:dyDescent="0.3">
      <c r="A1050" t="s">
        <v>8220</v>
      </c>
      <c r="B1050">
        <v>4</v>
      </c>
    </row>
    <row r="1051" spans="1:2" x14ac:dyDescent="0.3">
      <c r="A1051" t="s">
        <v>8220</v>
      </c>
      <c r="B1051">
        <v>0</v>
      </c>
    </row>
    <row r="1052" spans="1:2" x14ac:dyDescent="0.3">
      <c r="A1052" t="s">
        <v>8220</v>
      </c>
      <c r="B1052">
        <v>0</v>
      </c>
    </row>
    <row r="1053" spans="1:2" x14ac:dyDescent="0.3">
      <c r="A1053" t="s">
        <v>8220</v>
      </c>
      <c r="B1053">
        <v>0</v>
      </c>
    </row>
    <row r="1054" spans="1:2" x14ac:dyDescent="0.3">
      <c r="A1054" t="s">
        <v>8220</v>
      </c>
      <c r="B1054">
        <v>0</v>
      </c>
    </row>
    <row r="1055" spans="1:2" x14ac:dyDescent="0.3">
      <c r="A1055" t="s">
        <v>8220</v>
      </c>
      <c r="B1055">
        <v>1</v>
      </c>
    </row>
    <row r="1056" spans="1:2" x14ac:dyDescent="0.3">
      <c r="A1056" t="s">
        <v>8220</v>
      </c>
      <c r="B1056">
        <v>0</v>
      </c>
    </row>
    <row r="1057" spans="1:2" x14ac:dyDescent="0.3">
      <c r="A1057" t="s">
        <v>8220</v>
      </c>
      <c r="B1057">
        <v>0</v>
      </c>
    </row>
    <row r="1058" spans="1:2" x14ac:dyDescent="0.3">
      <c r="A1058" t="s">
        <v>8220</v>
      </c>
      <c r="B1058">
        <v>0</v>
      </c>
    </row>
    <row r="1059" spans="1:2" x14ac:dyDescent="0.3">
      <c r="A1059" t="s">
        <v>8220</v>
      </c>
      <c r="B1059">
        <v>0</v>
      </c>
    </row>
    <row r="1060" spans="1:2" x14ac:dyDescent="0.3">
      <c r="A1060" t="s">
        <v>8220</v>
      </c>
      <c r="B1060">
        <v>0</v>
      </c>
    </row>
    <row r="1061" spans="1:2" x14ac:dyDescent="0.3">
      <c r="A1061" t="s">
        <v>8220</v>
      </c>
      <c r="B1061">
        <v>0</v>
      </c>
    </row>
    <row r="1062" spans="1:2" x14ac:dyDescent="0.3">
      <c r="A1062" t="s">
        <v>8220</v>
      </c>
      <c r="B1062">
        <v>1</v>
      </c>
    </row>
    <row r="1063" spans="1:2" x14ac:dyDescent="0.3">
      <c r="A1063" t="s">
        <v>8220</v>
      </c>
      <c r="B1063">
        <v>0</v>
      </c>
    </row>
    <row r="1064" spans="1:2" x14ac:dyDescent="0.3">
      <c r="A1064" t="s">
        <v>8220</v>
      </c>
      <c r="B1064">
        <v>4</v>
      </c>
    </row>
    <row r="1065" spans="1:2" x14ac:dyDescent="0.3">
      <c r="A1065" t="s">
        <v>8220</v>
      </c>
      <c r="B1065">
        <v>0</v>
      </c>
    </row>
    <row r="1066" spans="1:2" x14ac:dyDescent="0.3">
      <c r="A1066" t="s">
        <v>8221</v>
      </c>
      <c r="B1066">
        <v>123</v>
      </c>
    </row>
    <row r="1067" spans="1:2" x14ac:dyDescent="0.3">
      <c r="A1067" t="s">
        <v>8221</v>
      </c>
      <c r="B1067">
        <v>5</v>
      </c>
    </row>
    <row r="1068" spans="1:2" x14ac:dyDescent="0.3">
      <c r="A1068" t="s">
        <v>8221</v>
      </c>
      <c r="B1068">
        <v>148</v>
      </c>
    </row>
    <row r="1069" spans="1:2" x14ac:dyDescent="0.3">
      <c r="A1069" t="s">
        <v>8221</v>
      </c>
      <c r="B1069">
        <v>10</v>
      </c>
    </row>
    <row r="1070" spans="1:2" x14ac:dyDescent="0.3">
      <c r="A1070" t="s">
        <v>8221</v>
      </c>
      <c r="B1070">
        <v>4</v>
      </c>
    </row>
    <row r="1071" spans="1:2" x14ac:dyDescent="0.3">
      <c r="A1071" t="s">
        <v>8221</v>
      </c>
      <c r="B1071">
        <v>21</v>
      </c>
    </row>
    <row r="1072" spans="1:2" x14ac:dyDescent="0.3">
      <c r="A1072" t="s">
        <v>8221</v>
      </c>
      <c r="B1072">
        <v>2</v>
      </c>
    </row>
    <row r="1073" spans="1:2" x14ac:dyDescent="0.3">
      <c r="A1073" t="s">
        <v>8221</v>
      </c>
      <c r="B1073">
        <v>0</v>
      </c>
    </row>
    <row r="1074" spans="1:2" x14ac:dyDescent="0.3">
      <c r="A1074" t="s">
        <v>8221</v>
      </c>
      <c r="B1074">
        <v>4</v>
      </c>
    </row>
    <row r="1075" spans="1:2" x14ac:dyDescent="0.3">
      <c r="A1075" t="s">
        <v>8221</v>
      </c>
      <c r="B1075">
        <v>1</v>
      </c>
    </row>
    <row r="1076" spans="1:2" x14ac:dyDescent="0.3">
      <c r="A1076" t="s">
        <v>8221</v>
      </c>
      <c r="B1076">
        <v>30</v>
      </c>
    </row>
    <row r="1077" spans="1:2" x14ac:dyDescent="0.3">
      <c r="A1077" t="s">
        <v>8221</v>
      </c>
      <c r="B1077">
        <v>3</v>
      </c>
    </row>
    <row r="1078" spans="1:2" x14ac:dyDescent="0.3">
      <c r="A1078" t="s">
        <v>8221</v>
      </c>
      <c r="B1078">
        <v>975</v>
      </c>
    </row>
    <row r="1079" spans="1:2" x14ac:dyDescent="0.3">
      <c r="A1079" t="s">
        <v>8221</v>
      </c>
      <c r="B1079">
        <v>167</v>
      </c>
    </row>
    <row r="1080" spans="1:2" x14ac:dyDescent="0.3">
      <c r="A1080" t="s">
        <v>8221</v>
      </c>
      <c r="B1080">
        <v>5</v>
      </c>
    </row>
    <row r="1081" spans="1:2" x14ac:dyDescent="0.3">
      <c r="A1081" t="s">
        <v>8221</v>
      </c>
      <c r="B1081">
        <v>18</v>
      </c>
    </row>
    <row r="1082" spans="1:2" x14ac:dyDescent="0.3">
      <c r="A1082" t="s">
        <v>8221</v>
      </c>
      <c r="B1082">
        <v>98</v>
      </c>
    </row>
    <row r="1083" spans="1:2" x14ac:dyDescent="0.3">
      <c r="A1083" t="s">
        <v>8221</v>
      </c>
      <c r="B1083">
        <v>4</v>
      </c>
    </row>
    <row r="1084" spans="1:2" x14ac:dyDescent="0.3">
      <c r="A1084" t="s">
        <v>8221</v>
      </c>
      <c r="B1084">
        <v>3</v>
      </c>
    </row>
    <row r="1085" spans="1:2" x14ac:dyDescent="0.3">
      <c r="A1085" t="s">
        <v>8221</v>
      </c>
      <c r="B1085">
        <v>1</v>
      </c>
    </row>
    <row r="1086" spans="1:2" x14ac:dyDescent="0.3">
      <c r="A1086" t="s">
        <v>8221</v>
      </c>
      <c r="B1086">
        <v>0</v>
      </c>
    </row>
    <row r="1087" spans="1:2" x14ac:dyDescent="0.3">
      <c r="A1087" t="s">
        <v>8221</v>
      </c>
      <c r="B1087">
        <v>9</v>
      </c>
    </row>
    <row r="1088" spans="1:2" x14ac:dyDescent="0.3">
      <c r="A1088" t="s">
        <v>8221</v>
      </c>
      <c r="B1088">
        <v>2</v>
      </c>
    </row>
    <row r="1089" spans="1:2" x14ac:dyDescent="0.3">
      <c r="A1089" t="s">
        <v>8221</v>
      </c>
      <c r="B1089">
        <v>0</v>
      </c>
    </row>
    <row r="1090" spans="1:2" x14ac:dyDescent="0.3">
      <c r="A1090" t="s">
        <v>8221</v>
      </c>
      <c r="B1090">
        <v>147</v>
      </c>
    </row>
    <row r="1091" spans="1:2" x14ac:dyDescent="0.3">
      <c r="A1091" t="s">
        <v>8221</v>
      </c>
      <c r="B1091">
        <v>49</v>
      </c>
    </row>
    <row r="1092" spans="1:2" x14ac:dyDescent="0.3">
      <c r="A1092" t="s">
        <v>8221</v>
      </c>
      <c r="B1092">
        <v>1</v>
      </c>
    </row>
    <row r="1093" spans="1:2" x14ac:dyDescent="0.3">
      <c r="A1093" t="s">
        <v>8221</v>
      </c>
      <c r="B1093">
        <v>2</v>
      </c>
    </row>
    <row r="1094" spans="1:2" x14ac:dyDescent="0.3">
      <c r="A1094" t="s">
        <v>8221</v>
      </c>
      <c r="B1094">
        <v>7</v>
      </c>
    </row>
    <row r="1095" spans="1:2" x14ac:dyDescent="0.3">
      <c r="A1095" t="s">
        <v>8221</v>
      </c>
      <c r="B1095">
        <v>4</v>
      </c>
    </row>
    <row r="1096" spans="1:2" x14ac:dyDescent="0.3">
      <c r="A1096" t="s">
        <v>8221</v>
      </c>
      <c r="B1096">
        <v>27</v>
      </c>
    </row>
    <row r="1097" spans="1:2" x14ac:dyDescent="0.3">
      <c r="A1097" t="s">
        <v>8221</v>
      </c>
      <c r="B1097">
        <v>94</v>
      </c>
    </row>
    <row r="1098" spans="1:2" x14ac:dyDescent="0.3">
      <c r="A1098" t="s">
        <v>8221</v>
      </c>
      <c r="B1098">
        <v>29</v>
      </c>
    </row>
    <row r="1099" spans="1:2" x14ac:dyDescent="0.3">
      <c r="A1099" t="s">
        <v>8221</v>
      </c>
      <c r="B1099">
        <v>7</v>
      </c>
    </row>
    <row r="1100" spans="1:2" x14ac:dyDescent="0.3">
      <c r="A1100" t="s">
        <v>8221</v>
      </c>
      <c r="B1100">
        <v>22</v>
      </c>
    </row>
    <row r="1101" spans="1:2" x14ac:dyDescent="0.3">
      <c r="A1101" t="s">
        <v>8221</v>
      </c>
      <c r="B1101">
        <v>1</v>
      </c>
    </row>
    <row r="1102" spans="1:2" x14ac:dyDescent="0.3">
      <c r="A1102" t="s">
        <v>8221</v>
      </c>
      <c r="B1102">
        <v>10</v>
      </c>
    </row>
    <row r="1103" spans="1:2" x14ac:dyDescent="0.3">
      <c r="A1103" t="s">
        <v>8221</v>
      </c>
      <c r="B1103">
        <v>6</v>
      </c>
    </row>
    <row r="1104" spans="1:2" x14ac:dyDescent="0.3">
      <c r="A1104" t="s">
        <v>8221</v>
      </c>
      <c r="B1104">
        <v>24</v>
      </c>
    </row>
    <row r="1105" spans="1:2" x14ac:dyDescent="0.3">
      <c r="A1105" t="s">
        <v>8221</v>
      </c>
      <c r="B1105">
        <v>15</v>
      </c>
    </row>
    <row r="1106" spans="1:2" x14ac:dyDescent="0.3">
      <c r="A1106" t="s">
        <v>8221</v>
      </c>
      <c r="B1106">
        <v>37</v>
      </c>
    </row>
    <row r="1107" spans="1:2" x14ac:dyDescent="0.3">
      <c r="A1107" t="s">
        <v>8221</v>
      </c>
      <c r="B1107">
        <v>20</v>
      </c>
    </row>
    <row r="1108" spans="1:2" x14ac:dyDescent="0.3">
      <c r="A1108" t="s">
        <v>8221</v>
      </c>
      <c r="B1108">
        <v>7</v>
      </c>
    </row>
    <row r="1109" spans="1:2" x14ac:dyDescent="0.3">
      <c r="A1109" t="s">
        <v>8221</v>
      </c>
      <c r="B1109">
        <v>0</v>
      </c>
    </row>
    <row r="1110" spans="1:2" x14ac:dyDescent="0.3">
      <c r="A1110" t="s">
        <v>8221</v>
      </c>
      <c r="B1110">
        <v>21</v>
      </c>
    </row>
    <row r="1111" spans="1:2" x14ac:dyDescent="0.3">
      <c r="A1111" t="s">
        <v>8221</v>
      </c>
      <c r="B1111">
        <v>3</v>
      </c>
    </row>
    <row r="1112" spans="1:2" x14ac:dyDescent="0.3">
      <c r="A1112" t="s">
        <v>8221</v>
      </c>
      <c r="B1112">
        <v>11</v>
      </c>
    </row>
    <row r="1113" spans="1:2" x14ac:dyDescent="0.3">
      <c r="A1113" t="s">
        <v>8221</v>
      </c>
      <c r="B1113">
        <v>1</v>
      </c>
    </row>
    <row r="1114" spans="1:2" x14ac:dyDescent="0.3">
      <c r="A1114" t="s">
        <v>8221</v>
      </c>
      <c r="B1114">
        <v>312</v>
      </c>
    </row>
    <row r="1115" spans="1:2" x14ac:dyDescent="0.3">
      <c r="A1115" t="s">
        <v>8221</v>
      </c>
      <c r="B1115">
        <v>1</v>
      </c>
    </row>
    <row r="1116" spans="1:2" x14ac:dyDescent="0.3">
      <c r="A1116" t="s">
        <v>8221</v>
      </c>
      <c r="B1116">
        <v>3</v>
      </c>
    </row>
    <row r="1117" spans="1:2" x14ac:dyDescent="0.3">
      <c r="A1117" t="s">
        <v>8221</v>
      </c>
      <c r="B1117">
        <v>4</v>
      </c>
    </row>
    <row r="1118" spans="1:2" x14ac:dyDescent="0.3">
      <c r="A1118" t="s">
        <v>8221</v>
      </c>
      <c r="B1118">
        <v>10</v>
      </c>
    </row>
    <row r="1119" spans="1:2" x14ac:dyDescent="0.3">
      <c r="A1119" t="s">
        <v>8221</v>
      </c>
      <c r="B1119">
        <v>8</v>
      </c>
    </row>
    <row r="1120" spans="1:2" x14ac:dyDescent="0.3">
      <c r="A1120" t="s">
        <v>8221</v>
      </c>
      <c r="B1120">
        <v>3</v>
      </c>
    </row>
    <row r="1121" spans="1:2" x14ac:dyDescent="0.3">
      <c r="A1121" t="s">
        <v>8221</v>
      </c>
      <c r="B1121">
        <v>1</v>
      </c>
    </row>
    <row r="1122" spans="1:2" x14ac:dyDescent="0.3">
      <c r="A1122" t="s">
        <v>8221</v>
      </c>
      <c r="B1122">
        <v>0</v>
      </c>
    </row>
    <row r="1123" spans="1:2" x14ac:dyDescent="0.3">
      <c r="A1123" t="s">
        <v>8221</v>
      </c>
      <c r="B1123">
        <v>5</v>
      </c>
    </row>
    <row r="1124" spans="1:2" x14ac:dyDescent="0.3">
      <c r="A1124" t="s">
        <v>8221</v>
      </c>
      <c r="B1124">
        <v>0</v>
      </c>
    </row>
    <row r="1125" spans="1:2" x14ac:dyDescent="0.3">
      <c r="A1125" t="s">
        <v>8221</v>
      </c>
      <c r="B1125">
        <v>3</v>
      </c>
    </row>
    <row r="1126" spans="1:2" x14ac:dyDescent="0.3">
      <c r="A1126" t="s">
        <v>8221</v>
      </c>
      <c r="B1126">
        <v>7</v>
      </c>
    </row>
    <row r="1127" spans="1:2" x14ac:dyDescent="0.3">
      <c r="A1127" t="s">
        <v>8221</v>
      </c>
      <c r="B1127">
        <v>0</v>
      </c>
    </row>
    <row r="1128" spans="1:2" x14ac:dyDescent="0.3">
      <c r="A1128" t="s">
        <v>8221</v>
      </c>
      <c r="B1128">
        <v>2</v>
      </c>
    </row>
    <row r="1129" spans="1:2" x14ac:dyDescent="0.3">
      <c r="A1129" t="s">
        <v>8221</v>
      </c>
      <c r="B1129">
        <v>23</v>
      </c>
    </row>
    <row r="1130" spans="1:2" x14ac:dyDescent="0.3">
      <c r="A1130" t="s">
        <v>8221</v>
      </c>
      <c r="B1130">
        <v>1</v>
      </c>
    </row>
    <row r="1131" spans="1:2" x14ac:dyDescent="0.3">
      <c r="A1131" t="s">
        <v>8221</v>
      </c>
      <c r="B1131">
        <v>2</v>
      </c>
    </row>
    <row r="1132" spans="1:2" x14ac:dyDescent="0.3">
      <c r="A1132" t="s">
        <v>8221</v>
      </c>
      <c r="B1132">
        <v>3</v>
      </c>
    </row>
    <row r="1133" spans="1:2" x14ac:dyDescent="0.3">
      <c r="A1133" t="s">
        <v>8221</v>
      </c>
      <c r="B1133">
        <v>0</v>
      </c>
    </row>
    <row r="1134" spans="1:2" x14ac:dyDescent="0.3">
      <c r="A1134" t="s">
        <v>8221</v>
      </c>
      <c r="B1134">
        <v>13</v>
      </c>
    </row>
    <row r="1135" spans="1:2" x14ac:dyDescent="0.3">
      <c r="A1135" t="s">
        <v>8221</v>
      </c>
      <c r="B1135">
        <v>1</v>
      </c>
    </row>
    <row r="1136" spans="1:2" x14ac:dyDescent="0.3">
      <c r="A1136" t="s">
        <v>8221</v>
      </c>
      <c r="B1136">
        <v>1</v>
      </c>
    </row>
    <row r="1137" spans="1:2" x14ac:dyDescent="0.3">
      <c r="A1137" t="s">
        <v>8221</v>
      </c>
      <c r="B1137">
        <v>1</v>
      </c>
    </row>
    <row r="1138" spans="1:2" x14ac:dyDescent="0.3">
      <c r="A1138" t="s">
        <v>8221</v>
      </c>
      <c r="B1138">
        <v>6</v>
      </c>
    </row>
    <row r="1139" spans="1:2" x14ac:dyDescent="0.3">
      <c r="A1139" t="s">
        <v>8221</v>
      </c>
      <c r="B1139">
        <v>39</v>
      </c>
    </row>
    <row r="1140" spans="1:2" x14ac:dyDescent="0.3">
      <c r="A1140" t="s">
        <v>8221</v>
      </c>
      <c r="B1140">
        <v>4</v>
      </c>
    </row>
    <row r="1141" spans="1:2" x14ac:dyDescent="0.3">
      <c r="A1141" t="s">
        <v>8221</v>
      </c>
      <c r="B1141">
        <v>1</v>
      </c>
    </row>
    <row r="1142" spans="1:2" x14ac:dyDescent="0.3">
      <c r="A1142" t="s">
        <v>8221</v>
      </c>
      <c r="B1142">
        <v>0</v>
      </c>
    </row>
    <row r="1143" spans="1:2" x14ac:dyDescent="0.3">
      <c r="A1143" t="s">
        <v>8221</v>
      </c>
      <c r="B1143">
        <v>0</v>
      </c>
    </row>
    <row r="1144" spans="1:2" x14ac:dyDescent="0.3">
      <c r="A1144" t="s">
        <v>8221</v>
      </c>
      <c r="B1144">
        <v>0</v>
      </c>
    </row>
    <row r="1145" spans="1:2" x14ac:dyDescent="0.3">
      <c r="A1145" t="s">
        <v>8221</v>
      </c>
      <c r="B1145">
        <v>8</v>
      </c>
    </row>
    <row r="1146" spans="1:2" x14ac:dyDescent="0.3">
      <c r="A1146" t="s">
        <v>8221</v>
      </c>
      <c r="B1146">
        <v>0</v>
      </c>
    </row>
    <row r="1147" spans="1:2" x14ac:dyDescent="0.3">
      <c r="A1147" t="s">
        <v>8221</v>
      </c>
      <c r="B1147">
        <v>1</v>
      </c>
    </row>
    <row r="1148" spans="1:2" x14ac:dyDescent="0.3">
      <c r="A1148" t="s">
        <v>8221</v>
      </c>
      <c r="B1148">
        <v>12</v>
      </c>
    </row>
    <row r="1149" spans="1:2" x14ac:dyDescent="0.3">
      <c r="A1149" t="s">
        <v>8221</v>
      </c>
      <c r="B1149">
        <v>0</v>
      </c>
    </row>
    <row r="1150" spans="1:2" x14ac:dyDescent="0.3">
      <c r="A1150" t="s">
        <v>8221</v>
      </c>
      <c r="B1150">
        <v>3</v>
      </c>
    </row>
    <row r="1151" spans="1:2" x14ac:dyDescent="0.3">
      <c r="A1151" t="s">
        <v>8221</v>
      </c>
      <c r="B1151">
        <v>2</v>
      </c>
    </row>
    <row r="1152" spans="1:2" x14ac:dyDescent="0.3">
      <c r="A1152" t="s">
        <v>8221</v>
      </c>
      <c r="B1152">
        <v>6</v>
      </c>
    </row>
    <row r="1153" spans="1:2" x14ac:dyDescent="0.3">
      <c r="A1153" t="s">
        <v>8221</v>
      </c>
      <c r="B1153">
        <v>0</v>
      </c>
    </row>
    <row r="1154" spans="1:2" x14ac:dyDescent="0.3">
      <c r="A1154" t="s">
        <v>8221</v>
      </c>
      <c r="B1154">
        <v>15</v>
      </c>
    </row>
    <row r="1155" spans="1:2" x14ac:dyDescent="0.3">
      <c r="A1155" t="s">
        <v>8221</v>
      </c>
      <c r="B1155">
        <v>1</v>
      </c>
    </row>
    <row r="1156" spans="1:2" x14ac:dyDescent="0.3">
      <c r="A1156" t="s">
        <v>8221</v>
      </c>
      <c r="B1156">
        <v>3</v>
      </c>
    </row>
    <row r="1157" spans="1:2" x14ac:dyDescent="0.3">
      <c r="A1157" t="s">
        <v>8221</v>
      </c>
      <c r="B1157">
        <v>8</v>
      </c>
    </row>
    <row r="1158" spans="1:2" x14ac:dyDescent="0.3">
      <c r="A1158" t="s">
        <v>8221</v>
      </c>
      <c r="B1158">
        <v>0</v>
      </c>
    </row>
    <row r="1159" spans="1:2" x14ac:dyDescent="0.3">
      <c r="A1159" t="s">
        <v>8221</v>
      </c>
      <c r="B1159">
        <v>3</v>
      </c>
    </row>
    <row r="1160" spans="1:2" x14ac:dyDescent="0.3">
      <c r="A1160" t="s">
        <v>8221</v>
      </c>
      <c r="B1160">
        <v>3</v>
      </c>
    </row>
    <row r="1161" spans="1:2" x14ac:dyDescent="0.3">
      <c r="A1161" t="s">
        <v>8221</v>
      </c>
      <c r="B1161">
        <v>0</v>
      </c>
    </row>
    <row r="1162" spans="1:2" x14ac:dyDescent="0.3">
      <c r="A1162" t="s">
        <v>8221</v>
      </c>
      <c r="B1162">
        <v>19</v>
      </c>
    </row>
    <row r="1163" spans="1:2" x14ac:dyDescent="0.3">
      <c r="A1163" t="s">
        <v>8221</v>
      </c>
      <c r="B1163">
        <v>0</v>
      </c>
    </row>
    <row r="1164" spans="1:2" x14ac:dyDescent="0.3">
      <c r="A1164" t="s">
        <v>8221</v>
      </c>
      <c r="B1164">
        <v>2</v>
      </c>
    </row>
    <row r="1165" spans="1:2" x14ac:dyDescent="0.3">
      <c r="A1165" t="s">
        <v>8221</v>
      </c>
      <c r="B1165">
        <v>0</v>
      </c>
    </row>
    <row r="1166" spans="1:2" x14ac:dyDescent="0.3">
      <c r="A1166" t="s">
        <v>8221</v>
      </c>
      <c r="B1166">
        <v>0</v>
      </c>
    </row>
    <row r="1167" spans="1:2" x14ac:dyDescent="0.3">
      <c r="A1167" t="s">
        <v>8221</v>
      </c>
      <c r="B1167">
        <v>25</v>
      </c>
    </row>
    <row r="1168" spans="1:2" x14ac:dyDescent="0.3">
      <c r="A1168" t="s">
        <v>8221</v>
      </c>
      <c r="B1168">
        <v>8</v>
      </c>
    </row>
    <row r="1169" spans="1:2" x14ac:dyDescent="0.3">
      <c r="A1169" t="s">
        <v>8221</v>
      </c>
      <c r="B1169">
        <v>16</v>
      </c>
    </row>
    <row r="1170" spans="1:2" x14ac:dyDescent="0.3">
      <c r="A1170" t="s">
        <v>8221</v>
      </c>
      <c r="B1170">
        <v>3</v>
      </c>
    </row>
    <row r="1171" spans="1:2" x14ac:dyDescent="0.3">
      <c r="A1171" t="s">
        <v>8221</v>
      </c>
      <c r="B1171">
        <v>3</v>
      </c>
    </row>
    <row r="1172" spans="1:2" x14ac:dyDescent="0.3">
      <c r="A1172" t="s">
        <v>8221</v>
      </c>
      <c r="B1172">
        <v>2</v>
      </c>
    </row>
    <row r="1173" spans="1:2" x14ac:dyDescent="0.3">
      <c r="A1173" t="s">
        <v>8221</v>
      </c>
      <c r="B1173">
        <v>1</v>
      </c>
    </row>
    <row r="1174" spans="1:2" x14ac:dyDescent="0.3">
      <c r="A1174" t="s">
        <v>8221</v>
      </c>
      <c r="B1174">
        <v>0</v>
      </c>
    </row>
    <row r="1175" spans="1:2" x14ac:dyDescent="0.3">
      <c r="A1175" t="s">
        <v>8221</v>
      </c>
      <c r="B1175">
        <v>1</v>
      </c>
    </row>
    <row r="1176" spans="1:2" x14ac:dyDescent="0.3">
      <c r="A1176" t="s">
        <v>8221</v>
      </c>
      <c r="B1176">
        <v>19</v>
      </c>
    </row>
    <row r="1177" spans="1:2" x14ac:dyDescent="0.3">
      <c r="A1177" t="s">
        <v>8221</v>
      </c>
      <c r="B1177">
        <v>9</v>
      </c>
    </row>
    <row r="1178" spans="1:2" x14ac:dyDescent="0.3">
      <c r="A1178" t="s">
        <v>8221</v>
      </c>
      <c r="B1178">
        <v>1</v>
      </c>
    </row>
    <row r="1179" spans="1:2" x14ac:dyDescent="0.3">
      <c r="A1179" t="s">
        <v>8221</v>
      </c>
      <c r="B1179">
        <v>0</v>
      </c>
    </row>
    <row r="1180" spans="1:2" x14ac:dyDescent="0.3">
      <c r="A1180" t="s">
        <v>8221</v>
      </c>
      <c r="B1180">
        <v>1</v>
      </c>
    </row>
    <row r="1181" spans="1:2" x14ac:dyDescent="0.3">
      <c r="A1181" t="s">
        <v>8221</v>
      </c>
      <c r="B1181">
        <v>5</v>
      </c>
    </row>
    <row r="1182" spans="1:2" x14ac:dyDescent="0.3">
      <c r="A1182" t="s">
        <v>8221</v>
      </c>
      <c r="B1182">
        <v>85</v>
      </c>
    </row>
    <row r="1183" spans="1:2" x14ac:dyDescent="0.3">
      <c r="A1183" t="s">
        <v>8221</v>
      </c>
      <c r="B1183">
        <v>3</v>
      </c>
    </row>
    <row r="1184" spans="1:2" x14ac:dyDescent="0.3">
      <c r="A1184" t="s">
        <v>8221</v>
      </c>
      <c r="B1184">
        <v>4</v>
      </c>
    </row>
    <row r="1185" spans="1:2" x14ac:dyDescent="0.3">
      <c r="A1185" t="s">
        <v>8221</v>
      </c>
      <c r="B1185">
        <v>3</v>
      </c>
    </row>
    <row r="1186" spans="1:2" x14ac:dyDescent="0.3">
      <c r="A1186" t="s">
        <v>8219</v>
      </c>
      <c r="B1186">
        <v>375</v>
      </c>
    </row>
    <row r="1187" spans="1:2" x14ac:dyDescent="0.3">
      <c r="A1187" t="s">
        <v>8219</v>
      </c>
      <c r="B1187">
        <v>111</v>
      </c>
    </row>
    <row r="1188" spans="1:2" x14ac:dyDescent="0.3">
      <c r="A1188" t="s">
        <v>8219</v>
      </c>
      <c r="B1188">
        <v>123</v>
      </c>
    </row>
    <row r="1189" spans="1:2" x14ac:dyDescent="0.3">
      <c r="A1189" t="s">
        <v>8219</v>
      </c>
      <c r="B1189">
        <v>70</v>
      </c>
    </row>
    <row r="1190" spans="1:2" x14ac:dyDescent="0.3">
      <c r="A1190" t="s">
        <v>8219</v>
      </c>
      <c r="B1190">
        <v>85</v>
      </c>
    </row>
    <row r="1191" spans="1:2" x14ac:dyDescent="0.3">
      <c r="A1191" t="s">
        <v>8219</v>
      </c>
      <c r="B1191">
        <v>86</v>
      </c>
    </row>
    <row r="1192" spans="1:2" x14ac:dyDescent="0.3">
      <c r="A1192" t="s">
        <v>8219</v>
      </c>
      <c r="B1192">
        <v>13</v>
      </c>
    </row>
    <row r="1193" spans="1:2" x14ac:dyDescent="0.3">
      <c r="A1193" t="s">
        <v>8219</v>
      </c>
      <c r="B1193">
        <v>33</v>
      </c>
    </row>
    <row r="1194" spans="1:2" x14ac:dyDescent="0.3">
      <c r="A1194" t="s">
        <v>8219</v>
      </c>
      <c r="B1194">
        <v>15</v>
      </c>
    </row>
    <row r="1195" spans="1:2" x14ac:dyDescent="0.3">
      <c r="A1195" t="s">
        <v>8219</v>
      </c>
      <c r="B1195">
        <v>273</v>
      </c>
    </row>
    <row r="1196" spans="1:2" x14ac:dyDescent="0.3">
      <c r="A1196" t="s">
        <v>8219</v>
      </c>
      <c r="B1196">
        <v>714</v>
      </c>
    </row>
    <row r="1197" spans="1:2" x14ac:dyDescent="0.3">
      <c r="A1197" t="s">
        <v>8219</v>
      </c>
      <c r="B1197">
        <v>170</v>
      </c>
    </row>
    <row r="1198" spans="1:2" x14ac:dyDescent="0.3">
      <c r="A1198" t="s">
        <v>8219</v>
      </c>
      <c r="B1198">
        <v>512</v>
      </c>
    </row>
    <row r="1199" spans="1:2" x14ac:dyDescent="0.3">
      <c r="A1199" t="s">
        <v>8219</v>
      </c>
      <c r="B1199">
        <v>314</v>
      </c>
    </row>
    <row r="1200" spans="1:2" x14ac:dyDescent="0.3">
      <c r="A1200" t="s">
        <v>8219</v>
      </c>
      <c r="B1200">
        <v>167</v>
      </c>
    </row>
    <row r="1201" spans="1:2" x14ac:dyDescent="0.3">
      <c r="A1201" t="s">
        <v>8219</v>
      </c>
      <c r="B1201">
        <v>9</v>
      </c>
    </row>
    <row r="1202" spans="1:2" x14ac:dyDescent="0.3">
      <c r="A1202" t="s">
        <v>8219</v>
      </c>
      <c r="B1202">
        <v>103</v>
      </c>
    </row>
    <row r="1203" spans="1:2" x14ac:dyDescent="0.3">
      <c r="A1203" t="s">
        <v>8219</v>
      </c>
      <c r="B1203">
        <v>111</v>
      </c>
    </row>
    <row r="1204" spans="1:2" x14ac:dyDescent="0.3">
      <c r="A1204" t="s">
        <v>8219</v>
      </c>
      <c r="B1204">
        <v>271</v>
      </c>
    </row>
    <row r="1205" spans="1:2" x14ac:dyDescent="0.3">
      <c r="A1205" t="s">
        <v>8219</v>
      </c>
      <c r="B1205">
        <v>101</v>
      </c>
    </row>
    <row r="1206" spans="1:2" x14ac:dyDescent="0.3">
      <c r="A1206" t="s">
        <v>8219</v>
      </c>
      <c r="B1206">
        <v>57</v>
      </c>
    </row>
    <row r="1207" spans="1:2" x14ac:dyDescent="0.3">
      <c r="A1207" t="s">
        <v>8219</v>
      </c>
      <c r="B1207">
        <v>62</v>
      </c>
    </row>
    <row r="1208" spans="1:2" x14ac:dyDescent="0.3">
      <c r="A1208" t="s">
        <v>8219</v>
      </c>
      <c r="B1208">
        <v>32</v>
      </c>
    </row>
    <row r="1209" spans="1:2" x14ac:dyDescent="0.3">
      <c r="A1209" t="s">
        <v>8219</v>
      </c>
      <c r="B1209">
        <v>141</v>
      </c>
    </row>
    <row r="1210" spans="1:2" x14ac:dyDescent="0.3">
      <c r="A1210" t="s">
        <v>8219</v>
      </c>
      <c r="B1210">
        <v>75</v>
      </c>
    </row>
    <row r="1211" spans="1:2" x14ac:dyDescent="0.3">
      <c r="A1211" t="s">
        <v>8219</v>
      </c>
      <c r="B1211">
        <v>46</v>
      </c>
    </row>
    <row r="1212" spans="1:2" x14ac:dyDescent="0.3">
      <c r="A1212" t="s">
        <v>8219</v>
      </c>
      <c r="B1212">
        <v>103</v>
      </c>
    </row>
    <row r="1213" spans="1:2" x14ac:dyDescent="0.3">
      <c r="A1213" t="s">
        <v>8219</v>
      </c>
      <c r="B1213">
        <v>6</v>
      </c>
    </row>
    <row r="1214" spans="1:2" x14ac:dyDescent="0.3">
      <c r="A1214" t="s">
        <v>8219</v>
      </c>
      <c r="B1214">
        <v>83</v>
      </c>
    </row>
    <row r="1215" spans="1:2" x14ac:dyDescent="0.3">
      <c r="A1215" t="s">
        <v>8219</v>
      </c>
      <c r="B1215">
        <v>108</v>
      </c>
    </row>
    <row r="1216" spans="1:2" x14ac:dyDescent="0.3">
      <c r="A1216" t="s">
        <v>8219</v>
      </c>
      <c r="B1216">
        <v>25</v>
      </c>
    </row>
    <row r="1217" spans="1:2" x14ac:dyDescent="0.3">
      <c r="A1217" t="s">
        <v>8219</v>
      </c>
      <c r="B1217">
        <v>549</v>
      </c>
    </row>
    <row r="1218" spans="1:2" x14ac:dyDescent="0.3">
      <c r="A1218" t="s">
        <v>8219</v>
      </c>
      <c r="B1218">
        <v>222</v>
      </c>
    </row>
    <row r="1219" spans="1:2" x14ac:dyDescent="0.3">
      <c r="A1219" t="s">
        <v>8219</v>
      </c>
      <c r="B1219">
        <v>183</v>
      </c>
    </row>
    <row r="1220" spans="1:2" x14ac:dyDescent="0.3">
      <c r="A1220" t="s">
        <v>8219</v>
      </c>
      <c r="B1220">
        <v>89</v>
      </c>
    </row>
    <row r="1221" spans="1:2" x14ac:dyDescent="0.3">
      <c r="A1221" t="s">
        <v>8219</v>
      </c>
      <c r="B1221">
        <v>253</v>
      </c>
    </row>
    <row r="1222" spans="1:2" x14ac:dyDescent="0.3">
      <c r="A1222" t="s">
        <v>8219</v>
      </c>
      <c r="B1222">
        <v>140</v>
      </c>
    </row>
    <row r="1223" spans="1:2" x14ac:dyDescent="0.3">
      <c r="A1223" t="s">
        <v>8219</v>
      </c>
      <c r="B1223">
        <v>103</v>
      </c>
    </row>
    <row r="1224" spans="1:2" x14ac:dyDescent="0.3">
      <c r="A1224" t="s">
        <v>8219</v>
      </c>
      <c r="B1224">
        <v>138</v>
      </c>
    </row>
    <row r="1225" spans="1:2" x14ac:dyDescent="0.3">
      <c r="A1225" t="s">
        <v>8219</v>
      </c>
      <c r="B1225">
        <v>191</v>
      </c>
    </row>
    <row r="1226" spans="1:2" x14ac:dyDescent="0.3">
      <c r="A1226" t="s">
        <v>8220</v>
      </c>
      <c r="B1226">
        <v>18</v>
      </c>
    </row>
    <row r="1227" spans="1:2" x14ac:dyDescent="0.3">
      <c r="A1227" t="s">
        <v>8220</v>
      </c>
      <c r="B1227">
        <v>3</v>
      </c>
    </row>
    <row r="1228" spans="1:2" x14ac:dyDescent="0.3">
      <c r="A1228" t="s">
        <v>8220</v>
      </c>
      <c r="B1228">
        <v>40</v>
      </c>
    </row>
    <row r="1229" spans="1:2" x14ac:dyDescent="0.3">
      <c r="A1229" t="s">
        <v>8220</v>
      </c>
      <c r="B1229">
        <v>0</v>
      </c>
    </row>
    <row r="1230" spans="1:2" x14ac:dyDescent="0.3">
      <c r="A1230" t="s">
        <v>8220</v>
      </c>
      <c r="B1230">
        <v>24</v>
      </c>
    </row>
    <row r="1231" spans="1:2" x14ac:dyDescent="0.3">
      <c r="A1231" t="s">
        <v>8220</v>
      </c>
      <c r="B1231">
        <v>1</v>
      </c>
    </row>
    <row r="1232" spans="1:2" x14ac:dyDescent="0.3">
      <c r="A1232" t="s">
        <v>8220</v>
      </c>
      <c r="B1232">
        <v>0</v>
      </c>
    </row>
    <row r="1233" spans="1:2" x14ac:dyDescent="0.3">
      <c r="A1233" t="s">
        <v>8220</v>
      </c>
      <c r="B1233">
        <v>0</v>
      </c>
    </row>
    <row r="1234" spans="1:2" x14ac:dyDescent="0.3">
      <c r="A1234" t="s">
        <v>8220</v>
      </c>
      <c r="B1234">
        <v>1</v>
      </c>
    </row>
    <row r="1235" spans="1:2" x14ac:dyDescent="0.3">
      <c r="A1235" t="s">
        <v>8220</v>
      </c>
      <c r="B1235">
        <v>6</v>
      </c>
    </row>
    <row r="1236" spans="1:2" x14ac:dyDescent="0.3">
      <c r="A1236" t="s">
        <v>8220</v>
      </c>
      <c r="B1236">
        <v>0</v>
      </c>
    </row>
    <row r="1237" spans="1:2" x14ac:dyDescent="0.3">
      <c r="A1237" t="s">
        <v>8220</v>
      </c>
      <c r="B1237">
        <v>6</v>
      </c>
    </row>
    <row r="1238" spans="1:2" x14ac:dyDescent="0.3">
      <c r="A1238" t="s">
        <v>8220</v>
      </c>
      <c r="B1238">
        <v>0</v>
      </c>
    </row>
    <row r="1239" spans="1:2" x14ac:dyDescent="0.3">
      <c r="A1239" t="s">
        <v>8220</v>
      </c>
      <c r="B1239">
        <v>0</v>
      </c>
    </row>
    <row r="1240" spans="1:2" x14ac:dyDescent="0.3">
      <c r="A1240" t="s">
        <v>8220</v>
      </c>
      <c r="B1240">
        <v>3</v>
      </c>
    </row>
    <row r="1241" spans="1:2" x14ac:dyDescent="0.3">
      <c r="A1241" t="s">
        <v>8220</v>
      </c>
      <c r="B1241">
        <v>0</v>
      </c>
    </row>
    <row r="1242" spans="1:2" x14ac:dyDescent="0.3">
      <c r="A1242" t="s">
        <v>8220</v>
      </c>
      <c r="B1242">
        <v>8</v>
      </c>
    </row>
    <row r="1243" spans="1:2" x14ac:dyDescent="0.3">
      <c r="A1243" t="s">
        <v>8220</v>
      </c>
      <c r="B1243">
        <v>34</v>
      </c>
    </row>
    <row r="1244" spans="1:2" x14ac:dyDescent="0.3">
      <c r="A1244" t="s">
        <v>8220</v>
      </c>
      <c r="B1244">
        <v>1</v>
      </c>
    </row>
    <row r="1245" spans="1:2" x14ac:dyDescent="0.3">
      <c r="A1245" t="s">
        <v>8220</v>
      </c>
      <c r="B1245">
        <v>38</v>
      </c>
    </row>
    <row r="1246" spans="1:2" x14ac:dyDescent="0.3">
      <c r="A1246" t="s">
        <v>8219</v>
      </c>
      <c r="B1246">
        <v>45</v>
      </c>
    </row>
    <row r="1247" spans="1:2" x14ac:dyDescent="0.3">
      <c r="A1247" t="s">
        <v>8219</v>
      </c>
      <c r="B1247">
        <v>17</v>
      </c>
    </row>
    <row r="1248" spans="1:2" x14ac:dyDescent="0.3">
      <c r="A1248" t="s">
        <v>8219</v>
      </c>
      <c r="B1248">
        <v>31</v>
      </c>
    </row>
    <row r="1249" spans="1:2" x14ac:dyDescent="0.3">
      <c r="A1249" t="s">
        <v>8219</v>
      </c>
      <c r="B1249">
        <v>50</v>
      </c>
    </row>
    <row r="1250" spans="1:2" x14ac:dyDescent="0.3">
      <c r="A1250" t="s">
        <v>8219</v>
      </c>
      <c r="B1250">
        <v>59</v>
      </c>
    </row>
    <row r="1251" spans="1:2" x14ac:dyDescent="0.3">
      <c r="A1251" t="s">
        <v>8219</v>
      </c>
      <c r="B1251">
        <v>81</v>
      </c>
    </row>
    <row r="1252" spans="1:2" x14ac:dyDescent="0.3">
      <c r="A1252" t="s">
        <v>8219</v>
      </c>
      <c r="B1252">
        <v>508</v>
      </c>
    </row>
    <row r="1253" spans="1:2" x14ac:dyDescent="0.3">
      <c r="A1253" t="s">
        <v>8219</v>
      </c>
      <c r="B1253">
        <v>74</v>
      </c>
    </row>
    <row r="1254" spans="1:2" x14ac:dyDescent="0.3">
      <c r="A1254" t="s">
        <v>8219</v>
      </c>
      <c r="B1254">
        <v>141</v>
      </c>
    </row>
    <row r="1255" spans="1:2" x14ac:dyDescent="0.3">
      <c r="A1255" t="s">
        <v>8219</v>
      </c>
      <c r="B1255">
        <v>711</v>
      </c>
    </row>
    <row r="1256" spans="1:2" x14ac:dyDescent="0.3">
      <c r="A1256" t="s">
        <v>8219</v>
      </c>
      <c r="B1256">
        <v>141</v>
      </c>
    </row>
    <row r="1257" spans="1:2" x14ac:dyDescent="0.3">
      <c r="A1257" t="s">
        <v>8219</v>
      </c>
      <c r="B1257">
        <v>109</v>
      </c>
    </row>
    <row r="1258" spans="1:2" x14ac:dyDescent="0.3">
      <c r="A1258" t="s">
        <v>8219</v>
      </c>
      <c r="B1258">
        <v>361</v>
      </c>
    </row>
    <row r="1259" spans="1:2" x14ac:dyDescent="0.3">
      <c r="A1259" t="s">
        <v>8219</v>
      </c>
      <c r="B1259">
        <v>176</v>
      </c>
    </row>
    <row r="1260" spans="1:2" x14ac:dyDescent="0.3">
      <c r="A1260" t="s">
        <v>8219</v>
      </c>
      <c r="B1260">
        <v>670</v>
      </c>
    </row>
    <row r="1261" spans="1:2" x14ac:dyDescent="0.3">
      <c r="A1261" t="s">
        <v>8219</v>
      </c>
      <c r="B1261">
        <v>96</v>
      </c>
    </row>
    <row r="1262" spans="1:2" x14ac:dyDescent="0.3">
      <c r="A1262" t="s">
        <v>8219</v>
      </c>
      <c r="B1262">
        <v>74</v>
      </c>
    </row>
    <row r="1263" spans="1:2" x14ac:dyDescent="0.3">
      <c r="A1263" t="s">
        <v>8219</v>
      </c>
      <c r="B1263">
        <v>52</v>
      </c>
    </row>
    <row r="1264" spans="1:2" x14ac:dyDescent="0.3">
      <c r="A1264" t="s">
        <v>8219</v>
      </c>
      <c r="B1264">
        <v>105</v>
      </c>
    </row>
    <row r="1265" spans="1:2" x14ac:dyDescent="0.3">
      <c r="A1265" t="s">
        <v>8219</v>
      </c>
      <c r="B1265">
        <v>41</v>
      </c>
    </row>
    <row r="1266" spans="1:2" x14ac:dyDescent="0.3">
      <c r="A1266" t="s">
        <v>8219</v>
      </c>
      <c r="B1266">
        <v>34</v>
      </c>
    </row>
    <row r="1267" spans="1:2" x14ac:dyDescent="0.3">
      <c r="A1267" t="s">
        <v>8219</v>
      </c>
      <c r="B1267">
        <v>66</v>
      </c>
    </row>
    <row r="1268" spans="1:2" x14ac:dyDescent="0.3">
      <c r="A1268" t="s">
        <v>8219</v>
      </c>
      <c r="B1268">
        <v>50</v>
      </c>
    </row>
    <row r="1269" spans="1:2" x14ac:dyDescent="0.3">
      <c r="A1269" t="s">
        <v>8219</v>
      </c>
      <c r="B1269">
        <v>159</v>
      </c>
    </row>
    <row r="1270" spans="1:2" x14ac:dyDescent="0.3">
      <c r="A1270" t="s">
        <v>8219</v>
      </c>
      <c r="B1270">
        <v>182</v>
      </c>
    </row>
    <row r="1271" spans="1:2" x14ac:dyDescent="0.3">
      <c r="A1271" t="s">
        <v>8219</v>
      </c>
      <c r="B1271">
        <v>206</v>
      </c>
    </row>
    <row r="1272" spans="1:2" x14ac:dyDescent="0.3">
      <c r="A1272" t="s">
        <v>8219</v>
      </c>
      <c r="B1272">
        <v>169</v>
      </c>
    </row>
    <row r="1273" spans="1:2" x14ac:dyDescent="0.3">
      <c r="A1273" t="s">
        <v>8219</v>
      </c>
      <c r="B1273">
        <v>31</v>
      </c>
    </row>
    <row r="1274" spans="1:2" x14ac:dyDescent="0.3">
      <c r="A1274" t="s">
        <v>8219</v>
      </c>
      <c r="B1274">
        <v>28</v>
      </c>
    </row>
    <row r="1275" spans="1:2" x14ac:dyDescent="0.3">
      <c r="A1275" t="s">
        <v>8219</v>
      </c>
      <c r="B1275">
        <v>54</v>
      </c>
    </row>
    <row r="1276" spans="1:2" x14ac:dyDescent="0.3">
      <c r="A1276" t="s">
        <v>8219</v>
      </c>
      <c r="B1276">
        <v>467</v>
      </c>
    </row>
    <row r="1277" spans="1:2" x14ac:dyDescent="0.3">
      <c r="A1277" t="s">
        <v>8219</v>
      </c>
      <c r="B1277">
        <v>389</v>
      </c>
    </row>
    <row r="1278" spans="1:2" x14ac:dyDescent="0.3">
      <c r="A1278" t="s">
        <v>8219</v>
      </c>
      <c r="B1278">
        <v>68</v>
      </c>
    </row>
    <row r="1279" spans="1:2" x14ac:dyDescent="0.3">
      <c r="A1279" t="s">
        <v>8219</v>
      </c>
      <c r="B1279">
        <v>413</v>
      </c>
    </row>
    <row r="1280" spans="1:2" x14ac:dyDescent="0.3">
      <c r="A1280" t="s">
        <v>8219</v>
      </c>
      <c r="B1280">
        <v>190</v>
      </c>
    </row>
    <row r="1281" spans="1:2" x14ac:dyDescent="0.3">
      <c r="A1281" t="s">
        <v>8219</v>
      </c>
      <c r="B1281">
        <v>189</v>
      </c>
    </row>
    <row r="1282" spans="1:2" x14ac:dyDescent="0.3">
      <c r="A1282" t="s">
        <v>8219</v>
      </c>
      <c r="B1282">
        <v>130</v>
      </c>
    </row>
    <row r="1283" spans="1:2" x14ac:dyDescent="0.3">
      <c r="A1283" t="s">
        <v>8219</v>
      </c>
      <c r="B1283">
        <v>74</v>
      </c>
    </row>
    <row r="1284" spans="1:2" x14ac:dyDescent="0.3">
      <c r="A1284" t="s">
        <v>8219</v>
      </c>
      <c r="B1284">
        <v>274</v>
      </c>
    </row>
    <row r="1285" spans="1:2" x14ac:dyDescent="0.3">
      <c r="A1285" t="s">
        <v>8219</v>
      </c>
      <c r="B1285">
        <v>22</v>
      </c>
    </row>
    <row r="1286" spans="1:2" x14ac:dyDescent="0.3">
      <c r="A1286" t="s">
        <v>8219</v>
      </c>
      <c r="B1286">
        <v>31</v>
      </c>
    </row>
    <row r="1287" spans="1:2" x14ac:dyDescent="0.3">
      <c r="A1287" t="s">
        <v>8219</v>
      </c>
      <c r="B1287">
        <v>63</v>
      </c>
    </row>
    <row r="1288" spans="1:2" x14ac:dyDescent="0.3">
      <c r="A1288" t="s">
        <v>8219</v>
      </c>
      <c r="B1288">
        <v>20</v>
      </c>
    </row>
    <row r="1289" spans="1:2" x14ac:dyDescent="0.3">
      <c r="A1289" t="s">
        <v>8219</v>
      </c>
      <c r="B1289">
        <v>25</v>
      </c>
    </row>
    <row r="1290" spans="1:2" x14ac:dyDescent="0.3">
      <c r="A1290" t="s">
        <v>8219</v>
      </c>
      <c r="B1290">
        <v>61</v>
      </c>
    </row>
    <row r="1291" spans="1:2" x14ac:dyDescent="0.3">
      <c r="A1291" t="s">
        <v>8219</v>
      </c>
      <c r="B1291">
        <v>52</v>
      </c>
    </row>
    <row r="1292" spans="1:2" x14ac:dyDescent="0.3">
      <c r="A1292" t="s">
        <v>8219</v>
      </c>
      <c r="B1292">
        <v>86</v>
      </c>
    </row>
    <row r="1293" spans="1:2" x14ac:dyDescent="0.3">
      <c r="A1293" t="s">
        <v>8219</v>
      </c>
      <c r="B1293">
        <v>42</v>
      </c>
    </row>
    <row r="1294" spans="1:2" x14ac:dyDescent="0.3">
      <c r="A1294" t="s">
        <v>8219</v>
      </c>
      <c r="B1294">
        <v>52</v>
      </c>
    </row>
    <row r="1295" spans="1:2" x14ac:dyDescent="0.3">
      <c r="A1295" t="s">
        <v>8219</v>
      </c>
      <c r="B1295">
        <v>120</v>
      </c>
    </row>
    <row r="1296" spans="1:2" x14ac:dyDescent="0.3">
      <c r="A1296" t="s">
        <v>8219</v>
      </c>
      <c r="B1296">
        <v>22</v>
      </c>
    </row>
    <row r="1297" spans="1:2" x14ac:dyDescent="0.3">
      <c r="A1297" t="s">
        <v>8219</v>
      </c>
      <c r="B1297">
        <v>64</v>
      </c>
    </row>
    <row r="1298" spans="1:2" x14ac:dyDescent="0.3">
      <c r="A1298" t="s">
        <v>8219</v>
      </c>
      <c r="B1298">
        <v>23</v>
      </c>
    </row>
    <row r="1299" spans="1:2" x14ac:dyDescent="0.3">
      <c r="A1299" t="s">
        <v>8219</v>
      </c>
      <c r="B1299">
        <v>238</v>
      </c>
    </row>
    <row r="1300" spans="1:2" x14ac:dyDescent="0.3">
      <c r="A1300" t="s">
        <v>8219</v>
      </c>
      <c r="B1300">
        <v>33</v>
      </c>
    </row>
    <row r="1301" spans="1:2" x14ac:dyDescent="0.3">
      <c r="A1301" t="s">
        <v>8219</v>
      </c>
      <c r="B1301">
        <v>32</v>
      </c>
    </row>
    <row r="1302" spans="1:2" x14ac:dyDescent="0.3">
      <c r="A1302" t="s">
        <v>8219</v>
      </c>
      <c r="B1302">
        <v>24</v>
      </c>
    </row>
    <row r="1303" spans="1:2" x14ac:dyDescent="0.3">
      <c r="A1303" t="s">
        <v>8219</v>
      </c>
      <c r="B1303">
        <v>29</v>
      </c>
    </row>
    <row r="1304" spans="1:2" x14ac:dyDescent="0.3">
      <c r="A1304" t="s">
        <v>8219</v>
      </c>
      <c r="B1304">
        <v>50</v>
      </c>
    </row>
    <row r="1305" spans="1:2" x14ac:dyDescent="0.3">
      <c r="A1305" t="s">
        <v>8219</v>
      </c>
      <c r="B1305">
        <v>108</v>
      </c>
    </row>
    <row r="1306" spans="1:2" x14ac:dyDescent="0.3">
      <c r="A1306" t="s">
        <v>8220</v>
      </c>
      <c r="B1306">
        <v>104</v>
      </c>
    </row>
    <row r="1307" spans="1:2" x14ac:dyDescent="0.3">
      <c r="A1307" t="s">
        <v>8220</v>
      </c>
      <c r="B1307">
        <v>86</v>
      </c>
    </row>
    <row r="1308" spans="1:2" x14ac:dyDescent="0.3">
      <c r="A1308" t="s">
        <v>8220</v>
      </c>
      <c r="B1308">
        <v>356</v>
      </c>
    </row>
    <row r="1309" spans="1:2" x14ac:dyDescent="0.3">
      <c r="A1309" t="s">
        <v>8220</v>
      </c>
      <c r="B1309">
        <v>45</v>
      </c>
    </row>
    <row r="1310" spans="1:2" x14ac:dyDescent="0.3">
      <c r="A1310" t="s">
        <v>8220</v>
      </c>
      <c r="B1310">
        <v>38</v>
      </c>
    </row>
    <row r="1311" spans="1:2" x14ac:dyDescent="0.3">
      <c r="A1311" t="s">
        <v>8220</v>
      </c>
      <c r="B1311">
        <v>35</v>
      </c>
    </row>
    <row r="1312" spans="1:2" x14ac:dyDescent="0.3">
      <c r="A1312" t="s">
        <v>8220</v>
      </c>
      <c r="B1312">
        <v>24</v>
      </c>
    </row>
    <row r="1313" spans="1:2" x14ac:dyDescent="0.3">
      <c r="A1313" t="s">
        <v>8220</v>
      </c>
      <c r="B1313">
        <v>100</v>
      </c>
    </row>
    <row r="1314" spans="1:2" x14ac:dyDescent="0.3">
      <c r="A1314" t="s">
        <v>8220</v>
      </c>
      <c r="B1314">
        <v>1</v>
      </c>
    </row>
    <row r="1315" spans="1:2" x14ac:dyDescent="0.3">
      <c r="A1315" t="s">
        <v>8220</v>
      </c>
      <c r="B1315">
        <v>122</v>
      </c>
    </row>
    <row r="1316" spans="1:2" x14ac:dyDescent="0.3">
      <c r="A1316" t="s">
        <v>8220</v>
      </c>
      <c r="B1316">
        <v>11</v>
      </c>
    </row>
    <row r="1317" spans="1:2" x14ac:dyDescent="0.3">
      <c r="A1317" t="s">
        <v>8220</v>
      </c>
      <c r="B1317">
        <v>248</v>
      </c>
    </row>
    <row r="1318" spans="1:2" x14ac:dyDescent="0.3">
      <c r="A1318" t="s">
        <v>8220</v>
      </c>
      <c r="B1318">
        <v>1</v>
      </c>
    </row>
    <row r="1319" spans="1:2" x14ac:dyDescent="0.3">
      <c r="A1319" t="s">
        <v>8220</v>
      </c>
      <c r="B1319">
        <v>19</v>
      </c>
    </row>
    <row r="1320" spans="1:2" x14ac:dyDescent="0.3">
      <c r="A1320" t="s">
        <v>8220</v>
      </c>
      <c r="B1320">
        <v>135</v>
      </c>
    </row>
    <row r="1321" spans="1:2" x14ac:dyDescent="0.3">
      <c r="A1321" t="s">
        <v>8220</v>
      </c>
      <c r="B1321">
        <v>9</v>
      </c>
    </row>
    <row r="1322" spans="1:2" x14ac:dyDescent="0.3">
      <c r="A1322" t="s">
        <v>8220</v>
      </c>
      <c r="B1322">
        <v>3</v>
      </c>
    </row>
    <row r="1323" spans="1:2" x14ac:dyDescent="0.3">
      <c r="A1323" t="s">
        <v>8220</v>
      </c>
      <c r="B1323">
        <v>7</v>
      </c>
    </row>
    <row r="1324" spans="1:2" x14ac:dyDescent="0.3">
      <c r="A1324" t="s">
        <v>8220</v>
      </c>
      <c r="B1324">
        <v>4</v>
      </c>
    </row>
    <row r="1325" spans="1:2" x14ac:dyDescent="0.3">
      <c r="A1325" t="s">
        <v>8220</v>
      </c>
      <c r="B1325">
        <v>44</v>
      </c>
    </row>
    <row r="1326" spans="1:2" x14ac:dyDescent="0.3">
      <c r="A1326" t="s">
        <v>8220</v>
      </c>
      <c r="B1326">
        <v>90</v>
      </c>
    </row>
    <row r="1327" spans="1:2" x14ac:dyDescent="0.3">
      <c r="A1327" t="s">
        <v>8220</v>
      </c>
      <c r="B1327">
        <v>8</v>
      </c>
    </row>
    <row r="1328" spans="1:2" x14ac:dyDescent="0.3">
      <c r="A1328" t="s">
        <v>8220</v>
      </c>
      <c r="B1328">
        <v>11</v>
      </c>
    </row>
    <row r="1329" spans="1:2" x14ac:dyDescent="0.3">
      <c r="A1329" t="s">
        <v>8220</v>
      </c>
      <c r="B1329">
        <v>41</v>
      </c>
    </row>
    <row r="1330" spans="1:2" x14ac:dyDescent="0.3">
      <c r="A1330" t="s">
        <v>8220</v>
      </c>
      <c r="B1330">
        <v>15</v>
      </c>
    </row>
    <row r="1331" spans="1:2" x14ac:dyDescent="0.3">
      <c r="A1331" t="s">
        <v>8220</v>
      </c>
      <c r="B1331">
        <v>9</v>
      </c>
    </row>
    <row r="1332" spans="1:2" x14ac:dyDescent="0.3">
      <c r="A1332" t="s">
        <v>8220</v>
      </c>
      <c r="B1332">
        <v>50</v>
      </c>
    </row>
    <row r="1333" spans="1:2" x14ac:dyDescent="0.3">
      <c r="A1333" t="s">
        <v>8220</v>
      </c>
      <c r="B1333">
        <v>34</v>
      </c>
    </row>
    <row r="1334" spans="1:2" x14ac:dyDescent="0.3">
      <c r="A1334" t="s">
        <v>8220</v>
      </c>
      <c r="B1334">
        <v>0</v>
      </c>
    </row>
    <row r="1335" spans="1:2" x14ac:dyDescent="0.3">
      <c r="A1335" t="s">
        <v>8220</v>
      </c>
      <c r="B1335">
        <v>0</v>
      </c>
    </row>
    <row r="1336" spans="1:2" x14ac:dyDescent="0.3">
      <c r="A1336" t="s">
        <v>8220</v>
      </c>
      <c r="B1336">
        <v>276</v>
      </c>
    </row>
    <row r="1337" spans="1:2" x14ac:dyDescent="0.3">
      <c r="A1337" t="s">
        <v>8220</v>
      </c>
      <c r="B1337">
        <v>16</v>
      </c>
    </row>
    <row r="1338" spans="1:2" x14ac:dyDescent="0.3">
      <c r="A1338" t="s">
        <v>8220</v>
      </c>
      <c r="B1338">
        <v>224</v>
      </c>
    </row>
    <row r="1339" spans="1:2" x14ac:dyDescent="0.3">
      <c r="A1339" t="s">
        <v>8220</v>
      </c>
      <c r="B1339">
        <v>140</v>
      </c>
    </row>
    <row r="1340" spans="1:2" x14ac:dyDescent="0.3">
      <c r="A1340" t="s">
        <v>8220</v>
      </c>
      <c r="B1340">
        <v>15</v>
      </c>
    </row>
    <row r="1341" spans="1:2" x14ac:dyDescent="0.3">
      <c r="A1341" t="s">
        <v>8220</v>
      </c>
      <c r="B1341">
        <v>37</v>
      </c>
    </row>
    <row r="1342" spans="1:2" x14ac:dyDescent="0.3">
      <c r="A1342" t="s">
        <v>8220</v>
      </c>
      <c r="B1342">
        <v>0</v>
      </c>
    </row>
    <row r="1343" spans="1:2" x14ac:dyDescent="0.3">
      <c r="A1343" t="s">
        <v>8220</v>
      </c>
      <c r="B1343">
        <v>46</v>
      </c>
    </row>
    <row r="1344" spans="1:2" x14ac:dyDescent="0.3">
      <c r="A1344" t="s">
        <v>8220</v>
      </c>
      <c r="B1344">
        <v>1</v>
      </c>
    </row>
    <row r="1345" spans="1:2" x14ac:dyDescent="0.3">
      <c r="A1345" t="s">
        <v>8220</v>
      </c>
      <c r="B1345">
        <v>323</v>
      </c>
    </row>
    <row r="1346" spans="1:2" x14ac:dyDescent="0.3">
      <c r="A1346" t="s">
        <v>8219</v>
      </c>
      <c r="B1346">
        <v>139</v>
      </c>
    </row>
    <row r="1347" spans="1:2" x14ac:dyDescent="0.3">
      <c r="A1347" t="s">
        <v>8219</v>
      </c>
      <c r="B1347">
        <v>7</v>
      </c>
    </row>
    <row r="1348" spans="1:2" x14ac:dyDescent="0.3">
      <c r="A1348" t="s">
        <v>8219</v>
      </c>
      <c r="B1348">
        <v>149</v>
      </c>
    </row>
    <row r="1349" spans="1:2" x14ac:dyDescent="0.3">
      <c r="A1349" t="s">
        <v>8219</v>
      </c>
      <c r="B1349">
        <v>31</v>
      </c>
    </row>
    <row r="1350" spans="1:2" x14ac:dyDescent="0.3">
      <c r="A1350" t="s">
        <v>8219</v>
      </c>
      <c r="B1350">
        <v>26</v>
      </c>
    </row>
    <row r="1351" spans="1:2" x14ac:dyDescent="0.3">
      <c r="A1351" t="s">
        <v>8219</v>
      </c>
      <c r="B1351">
        <v>172</v>
      </c>
    </row>
    <row r="1352" spans="1:2" x14ac:dyDescent="0.3">
      <c r="A1352" t="s">
        <v>8219</v>
      </c>
      <c r="B1352">
        <v>78</v>
      </c>
    </row>
    <row r="1353" spans="1:2" x14ac:dyDescent="0.3">
      <c r="A1353" t="s">
        <v>8219</v>
      </c>
      <c r="B1353">
        <v>120</v>
      </c>
    </row>
    <row r="1354" spans="1:2" x14ac:dyDescent="0.3">
      <c r="A1354" t="s">
        <v>8219</v>
      </c>
      <c r="B1354">
        <v>227</v>
      </c>
    </row>
    <row r="1355" spans="1:2" x14ac:dyDescent="0.3">
      <c r="A1355" t="s">
        <v>8219</v>
      </c>
      <c r="B1355">
        <v>42</v>
      </c>
    </row>
    <row r="1356" spans="1:2" x14ac:dyDescent="0.3">
      <c r="A1356" t="s">
        <v>8219</v>
      </c>
      <c r="B1356">
        <v>64</v>
      </c>
    </row>
    <row r="1357" spans="1:2" x14ac:dyDescent="0.3">
      <c r="A1357" t="s">
        <v>8219</v>
      </c>
      <c r="B1357">
        <v>121</v>
      </c>
    </row>
    <row r="1358" spans="1:2" x14ac:dyDescent="0.3">
      <c r="A1358" t="s">
        <v>8219</v>
      </c>
      <c r="B1358">
        <v>87</v>
      </c>
    </row>
    <row r="1359" spans="1:2" x14ac:dyDescent="0.3">
      <c r="A1359" t="s">
        <v>8219</v>
      </c>
      <c r="B1359">
        <v>65</v>
      </c>
    </row>
    <row r="1360" spans="1:2" x14ac:dyDescent="0.3">
      <c r="A1360" t="s">
        <v>8219</v>
      </c>
      <c r="B1360">
        <v>49</v>
      </c>
    </row>
    <row r="1361" spans="1:2" x14ac:dyDescent="0.3">
      <c r="A1361" t="s">
        <v>8219</v>
      </c>
      <c r="B1361">
        <v>19</v>
      </c>
    </row>
    <row r="1362" spans="1:2" x14ac:dyDescent="0.3">
      <c r="A1362" t="s">
        <v>8219</v>
      </c>
      <c r="B1362">
        <v>81</v>
      </c>
    </row>
    <row r="1363" spans="1:2" x14ac:dyDescent="0.3">
      <c r="A1363" t="s">
        <v>8219</v>
      </c>
      <c r="B1363">
        <v>264</v>
      </c>
    </row>
    <row r="1364" spans="1:2" x14ac:dyDescent="0.3">
      <c r="A1364" t="s">
        <v>8219</v>
      </c>
      <c r="B1364">
        <v>25</v>
      </c>
    </row>
    <row r="1365" spans="1:2" x14ac:dyDescent="0.3">
      <c r="A1365" t="s">
        <v>8219</v>
      </c>
      <c r="B1365">
        <v>5</v>
      </c>
    </row>
    <row r="1366" spans="1:2" x14ac:dyDescent="0.3">
      <c r="A1366" t="s">
        <v>8219</v>
      </c>
      <c r="B1366">
        <v>144</v>
      </c>
    </row>
    <row r="1367" spans="1:2" x14ac:dyDescent="0.3">
      <c r="A1367" t="s">
        <v>8219</v>
      </c>
      <c r="B1367">
        <v>92</v>
      </c>
    </row>
    <row r="1368" spans="1:2" x14ac:dyDescent="0.3">
      <c r="A1368" t="s">
        <v>8219</v>
      </c>
      <c r="B1368">
        <v>147</v>
      </c>
    </row>
    <row r="1369" spans="1:2" x14ac:dyDescent="0.3">
      <c r="A1369" t="s">
        <v>8219</v>
      </c>
      <c r="B1369">
        <v>90</v>
      </c>
    </row>
    <row r="1370" spans="1:2" x14ac:dyDescent="0.3">
      <c r="A1370" t="s">
        <v>8219</v>
      </c>
      <c r="B1370">
        <v>87</v>
      </c>
    </row>
    <row r="1371" spans="1:2" x14ac:dyDescent="0.3">
      <c r="A1371" t="s">
        <v>8219</v>
      </c>
      <c r="B1371">
        <v>406</v>
      </c>
    </row>
    <row r="1372" spans="1:2" x14ac:dyDescent="0.3">
      <c r="A1372" t="s">
        <v>8219</v>
      </c>
      <c r="B1372">
        <v>20</v>
      </c>
    </row>
    <row r="1373" spans="1:2" x14ac:dyDescent="0.3">
      <c r="A1373" t="s">
        <v>8219</v>
      </c>
      <c r="B1373">
        <v>70</v>
      </c>
    </row>
    <row r="1374" spans="1:2" x14ac:dyDescent="0.3">
      <c r="A1374" t="s">
        <v>8219</v>
      </c>
      <c r="B1374">
        <v>16</v>
      </c>
    </row>
    <row r="1375" spans="1:2" x14ac:dyDescent="0.3">
      <c r="A1375" t="s">
        <v>8219</v>
      </c>
      <c r="B1375">
        <v>52</v>
      </c>
    </row>
    <row r="1376" spans="1:2" x14ac:dyDescent="0.3">
      <c r="A1376" t="s">
        <v>8219</v>
      </c>
      <c r="B1376">
        <v>66</v>
      </c>
    </row>
    <row r="1377" spans="1:2" x14ac:dyDescent="0.3">
      <c r="A1377" t="s">
        <v>8219</v>
      </c>
      <c r="B1377">
        <v>109</v>
      </c>
    </row>
    <row r="1378" spans="1:2" x14ac:dyDescent="0.3">
      <c r="A1378" t="s">
        <v>8219</v>
      </c>
      <c r="B1378">
        <v>168</v>
      </c>
    </row>
    <row r="1379" spans="1:2" x14ac:dyDescent="0.3">
      <c r="A1379" t="s">
        <v>8219</v>
      </c>
      <c r="B1379">
        <v>31</v>
      </c>
    </row>
    <row r="1380" spans="1:2" x14ac:dyDescent="0.3">
      <c r="A1380" t="s">
        <v>8219</v>
      </c>
      <c r="B1380">
        <v>133</v>
      </c>
    </row>
    <row r="1381" spans="1:2" x14ac:dyDescent="0.3">
      <c r="A1381" t="s">
        <v>8219</v>
      </c>
      <c r="B1381">
        <v>151</v>
      </c>
    </row>
    <row r="1382" spans="1:2" x14ac:dyDescent="0.3">
      <c r="A1382" t="s">
        <v>8219</v>
      </c>
      <c r="B1382">
        <v>5</v>
      </c>
    </row>
    <row r="1383" spans="1:2" x14ac:dyDescent="0.3">
      <c r="A1383" t="s">
        <v>8219</v>
      </c>
      <c r="B1383">
        <v>73</v>
      </c>
    </row>
    <row r="1384" spans="1:2" x14ac:dyDescent="0.3">
      <c r="A1384" t="s">
        <v>8219</v>
      </c>
      <c r="B1384">
        <v>148</v>
      </c>
    </row>
    <row r="1385" spans="1:2" x14ac:dyDescent="0.3">
      <c r="A1385" t="s">
        <v>8219</v>
      </c>
      <c r="B1385">
        <v>93</v>
      </c>
    </row>
    <row r="1386" spans="1:2" x14ac:dyDescent="0.3">
      <c r="A1386" t="s">
        <v>8219</v>
      </c>
      <c r="B1386">
        <v>63</v>
      </c>
    </row>
    <row r="1387" spans="1:2" x14ac:dyDescent="0.3">
      <c r="A1387" t="s">
        <v>8219</v>
      </c>
      <c r="B1387">
        <v>134</v>
      </c>
    </row>
    <row r="1388" spans="1:2" x14ac:dyDescent="0.3">
      <c r="A1388" t="s">
        <v>8219</v>
      </c>
      <c r="B1388">
        <v>14</v>
      </c>
    </row>
    <row r="1389" spans="1:2" x14ac:dyDescent="0.3">
      <c r="A1389" t="s">
        <v>8219</v>
      </c>
      <c r="B1389">
        <v>78</v>
      </c>
    </row>
    <row r="1390" spans="1:2" x14ac:dyDescent="0.3">
      <c r="A1390" t="s">
        <v>8219</v>
      </c>
      <c r="B1390">
        <v>112</v>
      </c>
    </row>
    <row r="1391" spans="1:2" x14ac:dyDescent="0.3">
      <c r="A1391" t="s">
        <v>8219</v>
      </c>
      <c r="B1391">
        <v>34</v>
      </c>
    </row>
    <row r="1392" spans="1:2" x14ac:dyDescent="0.3">
      <c r="A1392" t="s">
        <v>8219</v>
      </c>
      <c r="B1392">
        <v>19</v>
      </c>
    </row>
    <row r="1393" spans="1:2" x14ac:dyDescent="0.3">
      <c r="A1393" t="s">
        <v>8219</v>
      </c>
      <c r="B1393">
        <v>13</v>
      </c>
    </row>
    <row r="1394" spans="1:2" x14ac:dyDescent="0.3">
      <c r="A1394" t="s">
        <v>8219</v>
      </c>
      <c r="B1394">
        <v>104</v>
      </c>
    </row>
    <row r="1395" spans="1:2" x14ac:dyDescent="0.3">
      <c r="A1395" t="s">
        <v>8219</v>
      </c>
      <c r="B1395">
        <v>52</v>
      </c>
    </row>
    <row r="1396" spans="1:2" x14ac:dyDescent="0.3">
      <c r="A1396" t="s">
        <v>8219</v>
      </c>
      <c r="B1396">
        <v>17</v>
      </c>
    </row>
    <row r="1397" spans="1:2" x14ac:dyDescent="0.3">
      <c r="A1397" t="s">
        <v>8219</v>
      </c>
      <c r="B1397">
        <v>82</v>
      </c>
    </row>
    <row r="1398" spans="1:2" x14ac:dyDescent="0.3">
      <c r="A1398" t="s">
        <v>8219</v>
      </c>
      <c r="B1398">
        <v>73</v>
      </c>
    </row>
    <row r="1399" spans="1:2" x14ac:dyDescent="0.3">
      <c r="A1399" t="s">
        <v>8219</v>
      </c>
      <c r="B1399">
        <v>158</v>
      </c>
    </row>
    <row r="1400" spans="1:2" x14ac:dyDescent="0.3">
      <c r="A1400" t="s">
        <v>8219</v>
      </c>
      <c r="B1400">
        <v>65</v>
      </c>
    </row>
    <row r="1401" spans="1:2" x14ac:dyDescent="0.3">
      <c r="A1401" t="s">
        <v>8219</v>
      </c>
      <c r="B1401">
        <v>184</v>
      </c>
    </row>
    <row r="1402" spans="1:2" x14ac:dyDescent="0.3">
      <c r="A1402" t="s">
        <v>8219</v>
      </c>
      <c r="B1402">
        <v>34</v>
      </c>
    </row>
    <row r="1403" spans="1:2" x14ac:dyDescent="0.3">
      <c r="A1403" t="s">
        <v>8219</v>
      </c>
      <c r="B1403">
        <v>240</v>
      </c>
    </row>
    <row r="1404" spans="1:2" x14ac:dyDescent="0.3">
      <c r="A1404" t="s">
        <v>8219</v>
      </c>
      <c r="B1404">
        <v>113</v>
      </c>
    </row>
    <row r="1405" spans="1:2" x14ac:dyDescent="0.3">
      <c r="A1405" t="s">
        <v>8219</v>
      </c>
      <c r="B1405">
        <v>66</v>
      </c>
    </row>
    <row r="1406" spans="1:2" x14ac:dyDescent="0.3">
      <c r="A1406" t="s">
        <v>8221</v>
      </c>
      <c r="B1406">
        <v>5</v>
      </c>
    </row>
    <row r="1407" spans="1:2" x14ac:dyDescent="0.3">
      <c r="A1407" t="s">
        <v>8221</v>
      </c>
      <c r="B1407">
        <v>17</v>
      </c>
    </row>
    <row r="1408" spans="1:2" x14ac:dyDescent="0.3">
      <c r="A1408" t="s">
        <v>8221</v>
      </c>
      <c r="B1408">
        <v>3</v>
      </c>
    </row>
    <row r="1409" spans="1:2" x14ac:dyDescent="0.3">
      <c r="A1409" t="s">
        <v>8221</v>
      </c>
      <c r="B1409">
        <v>2</v>
      </c>
    </row>
    <row r="1410" spans="1:2" x14ac:dyDescent="0.3">
      <c r="A1410" t="s">
        <v>8221</v>
      </c>
      <c r="B1410">
        <v>6</v>
      </c>
    </row>
    <row r="1411" spans="1:2" x14ac:dyDescent="0.3">
      <c r="A1411" t="s">
        <v>8221</v>
      </c>
      <c r="B1411">
        <v>0</v>
      </c>
    </row>
    <row r="1412" spans="1:2" x14ac:dyDescent="0.3">
      <c r="A1412" t="s">
        <v>8221</v>
      </c>
      <c r="B1412">
        <v>1</v>
      </c>
    </row>
    <row r="1413" spans="1:2" x14ac:dyDescent="0.3">
      <c r="A1413" t="s">
        <v>8221</v>
      </c>
      <c r="B1413">
        <v>3</v>
      </c>
    </row>
    <row r="1414" spans="1:2" x14ac:dyDescent="0.3">
      <c r="A1414" t="s">
        <v>8221</v>
      </c>
      <c r="B1414">
        <v>13</v>
      </c>
    </row>
    <row r="1415" spans="1:2" x14ac:dyDescent="0.3">
      <c r="A1415" t="s">
        <v>8221</v>
      </c>
      <c r="B1415">
        <v>1</v>
      </c>
    </row>
    <row r="1416" spans="1:2" x14ac:dyDescent="0.3">
      <c r="A1416" t="s">
        <v>8221</v>
      </c>
      <c r="B1416">
        <v>1</v>
      </c>
    </row>
    <row r="1417" spans="1:2" x14ac:dyDescent="0.3">
      <c r="A1417" t="s">
        <v>8221</v>
      </c>
      <c r="B1417">
        <v>9</v>
      </c>
    </row>
    <row r="1418" spans="1:2" x14ac:dyDescent="0.3">
      <c r="A1418" t="s">
        <v>8221</v>
      </c>
      <c r="B1418">
        <v>0</v>
      </c>
    </row>
    <row r="1419" spans="1:2" x14ac:dyDescent="0.3">
      <c r="A1419" t="s">
        <v>8221</v>
      </c>
      <c r="B1419">
        <v>2</v>
      </c>
    </row>
    <row r="1420" spans="1:2" x14ac:dyDescent="0.3">
      <c r="A1420" t="s">
        <v>8221</v>
      </c>
      <c r="B1420">
        <v>1</v>
      </c>
    </row>
    <row r="1421" spans="1:2" x14ac:dyDescent="0.3">
      <c r="A1421" t="s">
        <v>8221</v>
      </c>
      <c r="B1421">
        <v>10</v>
      </c>
    </row>
    <row r="1422" spans="1:2" x14ac:dyDescent="0.3">
      <c r="A1422" t="s">
        <v>8221</v>
      </c>
      <c r="B1422">
        <v>3</v>
      </c>
    </row>
    <row r="1423" spans="1:2" x14ac:dyDescent="0.3">
      <c r="A1423" t="s">
        <v>8221</v>
      </c>
      <c r="B1423">
        <v>2</v>
      </c>
    </row>
    <row r="1424" spans="1:2" x14ac:dyDescent="0.3">
      <c r="A1424" t="s">
        <v>8221</v>
      </c>
      <c r="B1424">
        <v>2</v>
      </c>
    </row>
    <row r="1425" spans="1:2" x14ac:dyDescent="0.3">
      <c r="A1425" t="s">
        <v>8221</v>
      </c>
      <c r="B1425">
        <v>1</v>
      </c>
    </row>
    <row r="1426" spans="1:2" x14ac:dyDescent="0.3">
      <c r="A1426" t="s">
        <v>8221</v>
      </c>
      <c r="B1426">
        <v>14</v>
      </c>
    </row>
    <row r="1427" spans="1:2" x14ac:dyDescent="0.3">
      <c r="A1427" t="s">
        <v>8221</v>
      </c>
      <c r="B1427">
        <v>0</v>
      </c>
    </row>
    <row r="1428" spans="1:2" x14ac:dyDescent="0.3">
      <c r="A1428" t="s">
        <v>8221</v>
      </c>
      <c r="B1428">
        <v>0</v>
      </c>
    </row>
    <row r="1429" spans="1:2" x14ac:dyDescent="0.3">
      <c r="A1429" t="s">
        <v>8221</v>
      </c>
      <c r="B1429">
        <v>4</v>
      </c>
    </row>
    <row r="1430" spans="1:2" x14ac:dyDescent="0.3">
      <c r="A1430" t="s">
        <v>8221</v>
      </c>
      <c r="B1430">
        <v>3</v>
      </c>
    </row>
    <row r="1431" spans="1:2" x14ac:dyDescent="0.3">
      <c r="A1431" t="s">
        <v>8221</v>
      </c>
      <c r="B1431">
        <v>0</v>
      </c>
    </row>
    <row r="1432" spans="1:2" x14ac:dyDescent="0.3">
      <c r="A1432" t="s">
        <v>8221</v>
      </c>
      <c r="B1432">
        <v>5</v>
      </c>
    </row>
    <row r="1433" spans="1:2" x14ac:dyDescent="0.3">
      <c r="A1433" t="s">
        <v>8221</v>
      </c>
      <c r="B1433">
        <v>47</v>
      </c>
    </row>
    <row r="1434" spans="1:2" x14ac:dyDescent="0.3">
      <c r="A1434" t="s">
        <v>8221</v>
      </c>
      <c r="B1434">
        <v>0</v>
      </c>
    </row>
    <row r="1435" spans="1:2" x14ac:dyDescent="0.3">
      <c r="A1435" t="s">
        <v>8221</v>
      </c>
      <c r="B1435">
        <v>10</v>
      </c>
    </row>
    <row r="1436" spans="1:2" x14ac:dyDescent="0.3">
      <c r="A1436" t="s">
        <v>8221</v>
      </c>
      <c r="B1436">
        <v>11</v>
      </c>
    </row>
    <row r="1437" spans="1:2" x14ac:dyDescent="0.3">
      <c r="A1437" t="s">
        <v>8221</v>
      </c>
      <c r="B1437">
        <v>2</v>
      </c>
    </row>
    <row r="1438" spans="1:2" x14ac:dyDescent="0.3">
      <c r="A1438" t="s">
        <v>8221</v>
      </c>
      <c r="B1438">
        <v>2</v>
      </c>
    </row>
    <row r="1439" spans="1:2" x14ac:dyDescent="0.3">
      <c r="A1439" t="s">
        <v>8221</v>
      </c>
      <c r="B1439">
        <v>22</v>
      </c>
    </row>
    <row r="1440" spans="1:2" x14ac:dyDescent="0.3">
      <c r="A1440" t="s">
        <v>8221</v>
      </c>
      <c r="B1440">
        <v>8</v>
      </c>
    </row>
    <row r="1441" spans="1:2" x14ac:dyDescent="0.3">
      <c r="A1441" t="s">
        <v>8221</v>
      </c>
      <c r="B1441">
        <v>6</v>
      </c>
    </row>
    <row r="1442" spans="1:2" x14ac:dyDescent="0.3">
      <c r="A1442" t="s">
        <v>8221</v>
      </c>
      <c r="B1442">
        <v>1</v>
      </c>
    </row>
    <row r="1443" spans="1:2" x14ac:dyDescent="0.3">
      <c r="A1443" t="s">
        <v>8221</v>
      </c>
      <c r="B1443">
        <v>3</v>
      </c>
    </row>
    <row r="1444" spans="1:2" x14ac:dyDescent="0.3">
      <c r="A1444" t="s">
        <v>8221</v>
      </c>
      <c r="B1444">
        <v>0</v>
      </c>
    </row>
    <row r="1445" spans="1:2" x14ac:dyDescent="0.3">
      <c r="A1445" t="s">
        <v>8221</v>
      </c>
      <c r="B1445">
        <v>0</v>
      </c>
    </row>
    <row r="1446" spans="1:2" x14ac:dyDescent="0.3">
      <c r="A1446" t="s">
        <v>8221</v>
      </c>
      <c r="B1446">
        <v>0</v>
      </c>
    </row>
    <row r="1447" spans="1:2" x14ac:dyDescent="0.3">
      <c r="A1447" t="s">
        <v>8221</v>
      </c>
      <c r="B1447">
        <v>0</v>
      </c>
    </row>
    <row r="1448" spans="1:2" x14ac:dyDescent="0.3">
      <c r="A1448" t="s">
        <v>8221</v>
      </c>
      <c r="B1448">
        <v>0</v>
      </c>
    </row>
    <row r="1449" spans="1:2" x14ac:dyDescent="0.3">
      <c r="A1449" t="s">
        <v>8221</v>
      </c>
      <c r="B1449">
        <v>3</v>
      </c>
    </row>
    <row r="1450" spans="1:2" x14ac:dyDescent="0.3">
      <c r="A1450" t="s">
        <v>8221</v>
      </c>
      <c r="B1450">
        <v>0</v>
      </c>
    </row>
    <row r="1451" spans="1:2" x14ac:dyDescent="0.3">
      <c r="A1451" t="s">
        <v>8221</v>
      </c>
      <c r="B1451">
        <v>0</v>
      </c>
    </row>
    <row r="1452" spans="1:2" x14ac:dyDescent="0.3">
      <c r="A1452" t="s">
        <v>8221</v>
      </c>
      <c r="B1452">
        <v>1</v>
      </c>
    </row>
    <row r="1453" spans="1:2" x14ac:dyDescent="0.3">
      <c r="A1453" t="s">
        <v>8220</v>
      </c>
      <c r="B1453">
        <v>2</v>
      </c>
    </row>
    <row r="1454" spans="1:2" x14ac:dyDescent="0.3">
      <c r="A1454" t="s">
        <v>8220</v>
      </c>
      <c r="B1454">
        <v>0</v>
      </c>
    </row>
    <row r="1455" spans="1:2" x14ac:dyDescent="0.3">
      <c r="A1455" t="s">
        <v>8220</v>
      </c>
      <c r="B1455">
        <v>0</v>
      </c>
    </row>
    <row r="1456" spans="1:2" x14ac:dyDescent="0.3">
      <c r="A1456" t="s">
        <v>8220</v>
      </c>
      <c r="B1456">
        <v>1</v>
      </c>
    </row>
    <row r="1457" spans="1:2" x14ac:dyDescent="0.3">
      <c r="A1457" t="s">
        <v>8220</v>
      </c>
      <c r="B1457">
        <v>7</v>
      </c>
    </row>
    <row r="1458" spans="1:2" x14ac:dyDescent="0.3">
      <c r="A1458" t="s">
        <v>8220</v>
      </c>
      <c r="B1458">
        <v>3</v>
      </c>
    </row>
    <row r="1459" spans="1:2" x14ac:dyDescent="0.3">
      <c r="A1459" t="s">
        <v>8220</v>
      </c>
      <c r="B1459">
        <v>0</v>
      </c>
    </row>
    <row r="1460" spans="1:2" x14ac:dyDescent="0.3">
      <c r="A1460" t="s">
        <v>8220</v>
      </c>
      <c r="B1460">
        <v>0</v>
      </c>
    </row>
    <row r="1461" spans="1:2" x14ac:dyDescent="0.3">
      <c r="A1461" t="s">
        <v>8220</v>
      </c>
      <c r="B1461">
        <v>0</v>
      </c>
    </row>
    <row r="1462" spans="1:2" x14ac:dyDescent="0.3">
      <c r="A1462" t="s">
        <v>8220</v>
      </c>
      <c r="B1462">
        <v>0</v>
      </c>
    </row>
    <row r="1463" spans="1:2" x14ac:dyDescent="0.3">
      <c r="A1463" t="s">
        <v>8219</v>
      </c>
      <c r="B1463">
        <v>340</v>
      </c>
    </row>
    <row r="1464" spans="1:2" x14ac:dyDescent="0.3">
      <c r="A1464" t="s">
        <v>8219</v>
      </c>
      <c r="B1464">
        <v>150</v>
      </c>
    </row>
    <row r="1465" spans="1:2" x14ac:dyDescent="0.3">
      <c r="A1465" t="s">
        <v>8219</v>
      </c>
      <c r="B1465">
        <v>25</v>
      </c>
    </row>
    <row r="1466" spans="1:2" x14ac:dyDescent="0.3">
      <c r="A1466" t="s">
        <v>8219</v>
      </c>
      <c r="B1466">
        <v>234</v>
      </c>
    </row>
    <row r="1467" spans="1:2" x14ac:dyDescent="0.3">
      <c r="A1467" t="s">
        <v>8219</v>
      </c>
      <c r="B1467">
        <v>2602</v>
      </c>
    </row>
    <row r="1468" spans="1:2" x14ac:dyDescent="0.3">
      <c r="A1468" t="s">
        <v>8219</v>
      </c>
      <c r="B1468">
        <v>248</v>
      </c>
    </row>
    <row r="1469" spans="1:2" x14ac:dyDescent="0.3">
      <c r="A1469" t="s">
        <v>8219</v>
      </c>
      <c r="B1469">
        <v>600</v>
      </c>
    </row>
    <row r="1470" spans="1:2" x14ac:dyDescent="0.3">
      <c r="A1470" t="s">
        <v>8219</v>
      </c>
      <c r="B1470">
        <v>293</v>
      </c>
    </row>
    <row r="1471" spans="1:2" x14ac:dyDescent="0.3">
      <c r="A1471" t="s">
        <v>8219</v>
      </c>
      <c r="B1471">
        <v>321</v>
      </c>
    </row>
    <row r="1472" spans="1:2" x14ac:dyDescent="0.3">
      <c r="A1472" t="s">
        <v>8219</v>
      </c>
      <c r="B1472">
        <v>81</v>
      </c>
    </row>
    <row r="1473" spans="1:2" x14ac:dyDescent="0.3">
      <c r="A1473" t="s">
        <v>8219</v>
      </c>
      <c r="B1473">
        <v>343</v>
      </c>
    </row>
    <row r="1474" spans="1:2" x14ac:dyDescent="0.3">
      <c r="A1474" t="s">
        <v>8219</v>
      </c>
      <c r="B1474">
        <v>336</v>
      </c>
    </row>
    <row r="1475" spans="1:2" x14ac:dyDescent="0.3">
      <c r="A1475" t="s">
        <v>8219</v>
      </c>
      <c r="B1475">
        <v>47</v>
      </c>
    </row>
    <row r="1476" spans="1:2" x14ac:dyDescent="0.3">
      <c r="A1476" t="s">
        <v>8219</v>
      </c>
      <c r="B1476">
        <v>76</v>
      </c>
    </row>
    <row r="1477" spans="1:2" x14ac:dyDescent="0.3">
      <c r="A1477" t="s">
        <v>8219</v>
      </c>
      <c r="B1477">
        <v>441</v>
      </c>
    </row>
    <row r="1478" spans="1:2" x14ac:dyDescent="0.3">
      <c r="A1478" t="s">
        <v>8219</v>
      </c>
      <c r="B1478">
        <v>916</v>
      </c>
    </row>
    <row r="1479" spans="1:2" x14ac:dyDescent="0.3">
      <c r="A1479" t="s">
        <v>8219</v>
      </c>
      <c r="B1479">
        <v>369</v>
      </c>
    </row>
    <row r="1480" spans="1:2" x14ac:dyDescent="0.3">
      <c r="A1480" t="s">
        <v>8219</v>
      </c>
      <c r="B1480">
        <v>20242</v>
      </c>
    </row>
    <row r="1481" spans="1:2" x14ac:dyDescent="0.3">
      <c r="A1481" t="s">
        <v>8219</v>
      </c>
      <c r="B1481">
        <v>71</v>
      </c>
    </row>
    <row r="1482" spans="1:2" x14ac:dyDescent="0.3">
      <c r="A1482" t="s">
        <v>8219</v>
      </c>
      <c r="B1482">
        <v>635</v>
      </c>
    </row>
    <row r="1483" spans="1:2" x14ac:dyDescent="0.3">
      <c r="A1483" t="s">
        <v>8221</v>
      </c>
      <c r="B1483">
        <v>6</v>
      </c>
    </row>
    <row r="1484" spans="1:2" x14ac:dyDescent="0.3">
      <c r="A1484" t="s">
        <v>8221</v>
      </c>
      <c r="B1484">
        <v>1</v>
      </c>
    </row>
    <row r="1485" spans="1:2" x14ac:dyDescent="0.3">
      <c r="A1485" t="s">
        <v>8221</v>
      </c>
      <c r="B1485">
        <v>2</v>
      </c>
    </row>
    <row r="1486" spans="1:2" x14ac:dyDescent="0.3">
      <c r="A1486" t="s">
        <v>8221</v>
      </c>
      <c r="B1486">
        <v>0</v>
      </c>
    </row>
    <row r="1487" spans="1:2" x14ac:dyDescent="0.3">
      <c r="A1487" t="s">
        <v>8221</v>
      </c>
      <c r="B1487">
        <v>3</v>
      </c>
    </row>
    <row r="1488" spans="1:2" x14ac:dyDescent="0.3">
      <c r="A1488" t="s">
        <v>8221</v>
      </c>
      <c r="B1488">
        <v>3</v>
      </c>
    </row>
    <row r="1489" spans="1:2" x14ac:dyDescent="0.3">
      <c r="A1489" t="s">
        <v>8221</v>
      </c>
      <c r="B1489">
        <v>0</v>
      </c>
    </row>
    <row r="1490" spans="1:2" x14ac:dyDescent="0.3">
      <c r="A1490" t="s">
        <v>8221</v>
      </c>
      <c r="B1490">
        <v>6</v>
      </c>
    </row>
    <row r="1491" spans="1:2" x14ac:dyDescent="0.3">
      <c r="A1491" t="s">
        <v>8221</v>
      </c>
      <c r="B1491">
        <v>0</v>
      </c>
    </row>
    <row r="1492" spans="1:2" x14ac:dyDescent="0.3">
      <c r="A1492" t="s">
        <v>8221</v>
      </c>
      <c r="B1492">
        <v>19</v>
      </c>
    </row>
    <row r="1493" spans="1:2" x14ac:dyDescent="0.3">
      <c r="A1493" t="s">
        <v>8221</v>
      </c>
      <c r="B1493">
        <v>1</v>
      </c>
    </row>
    <row r="1494" spans="1:2" x14ac:dyDescent="0.3">
      <c r="A1494" t="s">
        <v>8221</v>
      </c>
      <c r="B1494">
        <v>2</v>
      </c>
    </row>
    <row r="1495" spans="1:2" x14ac:dyDescent="0.3">
      <c r="A1495" t="s">
        <v>8221</v>
      </c>
      <c r="B1495">
        <v>0</v>
      </c>
    </row>
    <row r="1496" spans="1:2" x14ac:dyDescent="0.3">
      <c r="A1496" t="s">
        <v>8221</v>
      </c>
      <c r="B1496">
        <v>11</v>
      </c>
    </row>
    <row r="1497" spans="1:2" x14ac:dyDescent="0.3">
      <c r="A1497" t="s">
        <v>8221</v>
      </c>
      <c r="B1497">
        <v>0</v>
      </c>
    </row>
    <row r="1498" spans="1:2" x14ac:dyDescent="0.3">
      <c r="A1498" t="s">
        <v>8221</v>
      </c>
      <c r="B1498">
        <v>0</v>
      </c>
    </row>
    <row r="1499" spans="1:2" x14ac:dyDescent="0.3">
      <c r="A1499" t="s">
        <v>8221</v>
      </c>
      <c r="B1499">
        <v>1</v>
      </c>
    </row>
    <row r="1500" spans="1:2" x14ac:dyDescent="0.3">
      <c r="A1500" t="s">
        <v>8221</v>
      </c>
      <c r="B1500">
        <v>3</v>
      </c>
    </row>
    <row r="1501" spans="1:2" x14ac:dyDescent="0.3">
      <c r="A1501" t="s">
        <v>8221</v>
      </c>
      <c r="B1501">
        <v>1</v>
      </c>
    </row>
    <row r="1502" spans="1:2" x14ac:dyDescent="0.3">
      <c r="A1502" t="s">
        <v>8221</v>
      </c>
      <c r="B1502">
        <v>15</v>
      </c>
    </row>
    <row r="1503" spans="1:2" x14ac:dyDescent="0.3">
      <c r="A1503" t="s">
        <v>8219</v>
      </c>
      <c r="B1503">
        <v>885</v>
      </c>
    </row>
    <row r="1504" spans="1:2" x14ac:dyDescent="0.3">
      <c r="A1504" t="s">
        <v>8219</v>
      </c>
      <c r="B1504">
        <v>329</v>
      </c>
    </row>
    <row r="1505" spans="1:2" x14ac:dyDescent="0.3">
      <c r="A1505" t="s">
        <v>8219</v>
      </c>
      <c r="B1505">
        <v>71</v>
      </c>
    </row>
    <row r="1506" spans="1:2" x14ac:dyDescent="0.3">
      <c r="A1506" t="s">
        <v>8219</v>
      </c>
      <c r="B1506">
        <v>269</v>
      </c>
    </row>
    <row r="1507" spans="1:2" x14ac:dyDescent="0.3">
      <c r="A1507" t="s">
        <v>8219</v>
      </c>
      <c r="B1507">
        <v>345</v>
      </c>
    </row>
    <row r="1508" spans="1:2" x14ac:dyDescent="0.3">
      <c r="A1508" t="s">
        <v>8219</v>
      </c>
      <c r="B1508">
        <v>43</v>
      </c>
    </row>
    <row r="1509" spans="1:2" x14ac:dyDescent="0.3">
      <c r="A1509" t="s">
        <v>8219</v>
      </c>
      <c r="B1509">
        <v>33</v>
      </c>
    </row>
    <row r="1510" spans="1:2" x14ac:dyDescent="0.3">
      <c r="A1510" t="s">
        <v>8219</v>
      </c>
      <c r="B1510">
        <v>211</v>
      </c>
    </row>
    <row r="1511" spans="1:2" x14ac:dyDescent="0.3">
      <c r="A1511" t="s">
        <v>8219</v>
      </c>
      <c r="B1511">
        <v>196</v>
      </c>
    </row>
    <row r="1512" spans="1:2" x14ac:dyDescent="0.3">
      <c r="A1512" t="s">
        <v>8219</v>
      </c>
      <c r="B1512">
        <v>405</v>
      </c>
    </row>
    <row r="1513" spans="1:2" x14ac:dyDescent="0.3">
      <c r="A1513" t="s">
        <v>8219</v>
      </c>
      <c r="B1513">
        <v>206</v>
      </c>
    </row>
    <row r="1514" spans="1:2" x14ac:dyDescent="0.3">
      <c r="A1514" t="s">
        <v>8219</v>
      </c>
      <c r="B1514">
        <v>335</v>
      </c>
    </row>
    <row r="1515" spans="1:2" x14ac:dyDescent="0.3">
      <c r="A1515" t="s">
        <v>8219</v>
      </c>
      <c r="B1515">
        <v>215</v>
      </c>
    </row>
    <row r="1516" spans="1:2" x14ac:dyDescent="0.3">
      <c r="A1516" t="s">
        <v>8219</v>
      </c>
      <c r="B1516">
        <v>176</v>
      </c>
    </row>
    <row r="1517" spans="1:2" x14ac:dyDescent="0.3">
      <c r="A1517" t="s">
        <v>8219</v>
      </c>
      <c r="B1517">
        <v>555</v>
      </c>
    </row>
    <row r="1518" spans="1:2" x14ac:dyDescent="0.3">
      <c r="A1518" t="s">
        <v>8219</v>
      </c>
      <c r="B1518">
        <v>116</v>
      </c>
    </row>
    <row r="1519" spans="1:2" x14ac:dyDescent="0.3">
      <c r="A1519" t="s">
        <v>8219</v>
      </c>
      <c r="B1519">
        <v>615</v>
      </c>
    </row>
    <row r="1520" spans="1:2" x14ac:dyDescent="0.3">
      <c r="A1520" t="s">
        <v>8219</v>
      </c>
      <c r="B1520">
        <v>236</v>
      </c>
    </row>
    <row r="1521" spans="1:2" x14ac:dyDescent="0.3">
      <c r="A1521" t="s">
        <v>8219</v>
      </c>
      <c r="B1521">
        <v>145</v>
      </c>
    </row>
    <row r="1522" spans="1:2" x14ac:dyDescent="0.3">
      <c r="A1522" t="s">
        <v>8219</v>
      </c>
      <c r="B1522">
        <v>167</v>
      </c>
    </row>
    <row r="1523" spans="1:2" x14ac:dyDescent="0.3">
      <c r="A1523" t="s">
        <v>8219</v>
      </c>
      <c r="B1523">
        <v>235</v>
      </c>
    </row>
    <row r="1524" spans="1:2" x14ac:dyDescent="0.3">
      <c r="A1524" t="s">
        <v>8219</v>
      </c>
      <c r="B1524">
        <v>452</v>
      </c>
    </row>
    <row r="1525" spans="1:2" x14ac:dyDescent="0.3">
      <c r="A1525" t="s">
        <v>8219</v>
      </c>
      <c r="B1525">
        <v>241</v>
      </c>
    </row>
    <row r="1526" spans="1:2" x14ac:dyDescent="0.3">
      <c r="A1526" t="s">
        <v>8219</v>
      </c>
      <c r="B1526">
        <v>28</v>
      </c>
    </row>
    <row r="1527" spans="1:2" x14ac:dyDescent="0.3">
      <c r="A1527" t="s">
        <v>8219</v>
      </c>
      <c r="B1527">
        <v>140</v>
      </c>
    </row>
    <row r="1528" spans="1:2" x14ac:dyDescent="0.3">
      <c r="A1528" t="s">
        <v>8219</v>
      </c>
      <c r="B1528">
        <v>280</v>
      </c>
    </row>
    <row r="1529" spans="1:2" x14ac:dyDescent="0.3">
      <c r="A1529" t="s">
        <v>8219</v>
      </c>
      <c r="B1529">
        <v>70</v>
      </c>
    </row>
    <row r="1530" spans="1:2" x14ac:dyDescent="0.3">
      <c r="A1530" t="s">
        <v>8219</v>
      </c>
      <c r="B1530">
        <v>160</v>
      </c>
    </row>
    <row r="1531" spans="1:2" x14ac:dyDescent="0.3">
      <c r="A1531" t="s">
        <v>8219</v>
      </c>
      <c r="B1531">
        <v>141</v>
      </c>
    </row>
    <row r="1532" spans="1:2" x14ac:dyDescent="0.3">
      <c r="A1532" t="s">
        <v>8219</v>
      </c>
      <c r="B1532">
        <v>874</v>
      </c>
    </row>
    <row r="1533" spans="1:2" x14ac:dyDescent="0.3">
      <c r="A1533" t="s">
        <v>8219</v>
      </c>
      <c r="B1533">
        <v>73</v>
      </c>
    </row>
    <row r="1534" spans="1:2" x14ac:dyDescent="0.3">
      <c r="A1534" t="s">
        <v>8219</v>
      </c>
      <c r="B1534">
        <v>294</v>
      </c>
    </row>
    <row r="1535" spans="1:2" x14ac:dyDescent="0.3">
      <c r="A1535" t="s">
        <v>8219</v>
      </c>
      <c r="B1535">
        <v>740</v>
      </c>
    </row>
    <row r="1536" spans="1:2" x14ac:dyDescent="0.3">
      <c r="A1536" t="s">
        <v>8219</v>
      </c>
      <c r="B1536">
        <v>369</v>
      </c>
    </row>
    <row r="1537" spans="1:2" x14ac:dyDescent="0.3">
      <c r="A1537" t="s">
        <v>8219</v>
      </c>
      <c r="B1537">
        <v>110</v>
      </c>
    </row>
    <row r="1538" spans="1:2" x14ac:dyDescent="0.3">
      <c r="A1538" t="s">
        <v>8219</v>
      </c>
      <c r="B1538">
        <v>455</v>
      </c>
    </row>
    <row r="1539" spans="1:2" x14ac:dyDescent="0.3">
      <c r="A1539" t="s">
        <v>8219</v>
      </c>
      <c r="B1539">
        <v>224</v>
      </c>
    </row>
    <row r="1540" spans="1:2" x14ac:dyDescent="0.3">
      <c r="A1540" t="s">
        <v>8219</v>
      </c>
      <c r="B1540">
        <v>46</v>
      </c>
    </row>
    <row r="1541" spans="1:2" x14ac:dyDescent="0.3">
      <c r="A1541" t="s">
        <v>8219</v>
      </c>
      <c r="B1541">
        <v>284</v>
      </c>
    </row>
    <row r="1542" spans="1:2" x14ac:dyDescent="0.3">
      <c r="A1542" t="s">
        <v>8219</v>
      </c>
      <c r="B1542">
        <v>98</v>
      </c>
    </row>
    <row r="1543" spans="1:2" x14ac:dyDescent="0.3">
      <c r="A1543" t="s">
        <v>8221</v>
      </c>
      <c r="B1543">
        <v>2</v>
      </c>
    </row>
    <row r="1544" spans="1:2" x14ac:dyDescent="0.3">
      <c r="A1544" t="s">
        <v>8221</v>
      </c>
      <c r="B1544">
        <v>1</v>
      </c>
    </row>
    <row r="1545" spans="1:2" x14ac:dyDescent="0.3">
      <c r="A1545" t="s">
        <v>8221</v>
      </c>
      <c r="B1545">
        <v>1</v>
      </c>
    </row>
    <row r="1546" spans="1:2" x14ac:dyDescent="0.3">
      <c r="A1546" t="s">
        <v>8221</v>
      </c>
      <c r="B1546">
        <v>0</v>
      </c>
    </row>
    <row r="1547" spans="1:2" x14ac:dyDescent="0.3">
      <c r="A1547" t="s">
        <v>8221</v>
      </c>
      <c r="B1547">
        <v>1</v>
      </c>
    </row>
    <row r="1548" spans="1:2" x14ac:dyDescent="0.3">
      <c r="A1548" t="s">
        <v>8221</v>
      </c>
      <c r="B1548">
        <v>11</v>
      </c>
    </row>
    <row r="1549" spans="1:2" x14ac:dyDescent="0.3">
      <c r="A1549" t="s">
        <v>8221</v>
      </c>
      <c r="B1549">
        <v>0</v>
      </c>
    </row>
    <row r="1550" spans="1:2" x14ac:dyDescent="0.3">
      <c r="A1550" t="s">
        <v>8221</v>
      </c>
      <c r="B1550">
        <v>1</v>
      </c>
    </row>
    <row r="1551" spans="1:2" x14ac:dyDescent="0.3">
      <c r="A1551" t="s">
        <v>8221</v>
      </c>
      <c r="B1551">
        <v>6</v>
      </c>
    </row>
    <row r="1552" spans="1:2" x14ac:dyDescent="0.3">
      <c r="A1552" t="s">
        <v>8221</v>
      </c>
      <c r="B1552">
        <v>7</v>
      </c>
    </row>
    <row r="1553" spans="1:2" x14ac:dyDescent="0.3">
      <c r="A1553" t="s">
        <v>8221</v>
      </c>
      <c r="B1553">
        <v>0</v>
      </c>
    </row>
    <row r="1554" spans="1:2" x14ac:dyDescent="0.3">
      <c r="A1554" t="s">
        <v>8221</v>
      </c>
      <c r="B1554">
        <v>16</v>
      </c>
    </row>
    <row r="1555" spans="1:2" x14ac:dyDescent="0.3">
      <c r="A1555" t="s">
        <v>8221</v>
      </c>
      <c r="B1555">
        <v>0</v>
      </c>
    </row>
    <row r="1556" spans="1:2" x14ac:dyDescent="0.3">
      <c r="A1556" t="s">
        <v>8221</v>
      </c>
      <c r="B1556">
        <v>0</v>
      </c>
    </row>
    <row r="1557" spans="1:2" x14ac:dyDescent="0.3">
      <c r="A1557" t="s">
        <v>8221</v>
      </c>
      <c r="B1557">
        <v>0</v>
      </c>
    </row>
    <row r="1558" spans="1:2" x14ac:dyDescent="0.3">
      <c r="A1558" t="s">
        <v>8221</v>
      </c>
      <c r="B1558">
        <v>12</v>
      </c>
    </row>
    <row r="1559" spans="1:2" x14ac:dyDescent="0.3">
      <c r="A1559" t="s">
        <v>8221</v>
      </c>
      <c r="B1559">
        <v>1</v>
      </c>
    </row>
    <row r="1560" spans="1:2" x14ac:dyDescent="0.3">
      <c r="A1560" t="s">
        <v>8221</v>
      </c>
      <c r="B1560">
        <v>3</v>
      </c>
    </row>
    <row r="1561" spans="1:2" x14ac:dyDescent="0.3">
      <c r="A1561" t="s">
        <v>8221</v>
      </c>
      <c r="B1561">
        <v>1</v>
      </c>
    </row>
    <row r="1562" spans="1:2" x14ac:dyDescent="0.3">
      <c r="A1562" t="s">
        <v>8221</v>
      </c>
      <c r="B1562">
        <v>4</v>
      </c>
    </row>
    <row r="1563" spans="1:2" x14ac:dyDescent="0.3">
      <c r="A1563" t="s">
        <v>8220</v>
      </c>
      <c r="B1563">
        <v>1</v>
      </c>
    </row>
    <row r="1564" spans="1:2" x14ac:dyDescent="0.3">
      <c r="A1564" t="s">
        <v>8220</v>
      </c>
      <c r="B1564">
        <v>0</v>
      </c>
    </row>
    <row r="1565" spans="1:2" x14ac:dyDescent="0.3">
      <c r="A1565" t="s">
        <v>8220</v>
      </c>
      <c r="B1565">
        <v>2</v>
      </c>
    </row>
    <row r="1566" spans="1:2" x14ac:dyDescent="0.3">
      <c r="A1566" t="s">
        <v>8220</v>
      </c>
      <c r="B1566">
        <v>1</v>
      </c>
    </row>
    <row r="1567" spans="1:2" x14ac:dyDescent="0.3">
      <c r="A1567" t="s">
        <v>8220</v>
      </c>
      <c r="B1567">
        <v>1</v>
      </c>
    </row>
    <row r="1568" spans="1:2" x14ac:dyDescent="0.3">
      <c r="A1568" t="s">
        <v>8220</v>
      </c>
      <c r="B1568">
        <v>59</v>
      </c>
    </row>
    <row r="1569" spans="1:2" x14ac:dyDescent="0.3">
      <c r="A1569" t="s">
        <v>8220</v>
      </c>
      <c r="B1569">
        <v>13</v>
      </c>
    </row>
    <row r="1570" spans="1:2" x14ac:dyDescent="0.3">
      <c r="A1570" t="s">
        <v>8220</v>
      </c>
      <c r="B1570">
        <v>22</v>
      </c>
    </row>
    <row r="1571" spans="1:2" x14ac:dyDescent="0.3">
      <c r="A1571" t="s">
        <v>8220</v>
      </c>
      <c r="B1571">
        <v>0</v>
      </c>
    </row>
    <row r="1572" spans="1:2" x14ac:dyDescent="0.3">
      <c r="A1572" t="s">
        <v>8220</v>
      </c>
      <c r="B1572">
        <v>52</v>
      </c>
    </row>
    <row r="1573" spans="1:2" x14ac:dyDescent="0.3">
      <c r="A1573" t="s">
        <v>8220</v>
      </c>
      <c r="B1573">
        <v>4</v>
      </c>
    </row>
    <row r="1574" spans="1:2" x14ac:dyDescent="0.3">
      <c r="A1574" t="s">
        <v>8220</v>
      </c>
      <c r="B1574">
        <v>3</v>
      </c>
    </row>
    <row r="1575" spans="1:2" x14ac:dyDescent="0.3">
      <c r="A1575" t="s">
        <v>8220</v>
      </c>
      <c r="B1575">
        <v>3</v>
      </c>
    </row>
    <row r="1576" spans="1:2" x14ac:dyDescent="0.3">
      <c r="A1576" t="s">
        <v>8220</v>
      </c>
      <c r="B1576">
        <v>6</v>
      </c>
    </row>
    <row r="1577" spans="1:2" x14ac:dyDescent="0.3">
      <c r="A1577" t="s">
        <v>8220</v>
      </c>
      <c r="B1577">
        <v>35</v>
      </c>
    </row>
    <row r="1578" spans="1:2" x14ac:dyDescent="0.3">
      <c r="A1578" t="s">
        <v>8220</v>
      </c>
      <c r="B1578">
        <v>10</v>
      </c>
    </row>
    <row r="1579" spans="1:2" x14ac:dyDescent="0.3">
      <c r="A1579" t="s">
        <v>8220</v>
      </c>
      <c r="B1579">
        <v>2</v>
      </c>
    </row>
    <row r="1580" spans="1:2" x14ac:dyDescent="0.3">
      <c r="A1580" t="s">
        <v>8220</v>
      </c>
      <c r="B1580">
        <v>4</v>
      </c>
    </row>
    <row r="1581" spans="1:2" x14ac:dyDescent="0.3">
      <c r="A1581" t="s">
        <v>8220</v>
      </c>
      <c r="B1581">
        <v>2</v>
      </c>
    </row>
    <row r="1582" spans="1:2" x14ac:dyDescent="0.3">
      <c r="A1582" t="s">
        <v>8220</v>
      </c>
      <c r="B1582">
        <v>0</v>
      </c>
    </row>
    <row r="1583" spans="1:2" x14ac:dyDescent="0.3">
      <c r="A1583" t="s">
        <v>8221</v>
      </c>
      <c r="B1583">
        <v>1</v>
      </c>
    </row>
    <row r="1584" spans="1:2" x14ac:dyDescent="0.3">
      <c r="A1584" t="s">
        <v>8221</v>
      </c>
      <c r="B1584">
        <v>3</v>
      </c>
    </row>
    <row r="1585" spans="1:2" x14ac:dyDescent="0.3">
      <c r="A1585" t="s">
        <v>8221</v>
      </c>
      <c r="B1585">
        <v>1</v>
      </c>
    </row>
    <row r="1586" spans="1:2" x14ac:dyDescent="0.3">
      <c r="A1586" t="s">
        <v>8221</v>
      </c>
      <c r="B1586">
        <v>0</v>
      </c>
    </row>
    <row r="1587" spans="1:2" x14ac:dyDescent="0.3">
      <c r="A1587" t="s">
        <v>8221</v>
      </c>
      <c r="B1587">
        <v>12</v>
      </c>
    </row>
    <row r="1588" spans="1:2" x14ac:dyDescent="0.3">
      <c r="A1588" t="s">
        <v>8221</v>
      </c>
      <c r="B1588">
        <v>0</v>
      </c>
    </row>
    <row r="1589" spans="1:2" x14ac:dyDescent="0.3">
      <c r="A1589" t="s">
        <v>8221</v>
      </c>
      <c r="B1589">
        <v>1</v>
      </c>
    </row>
    <row r="1590" spans="1:2" x14ac:dyDescent="0.3">
      <c r="A1590" t="s">
        <v>8221</v>
      </c>
      <c r="B1590">
        <v>0</v>
      </c>
    </row>
    <row r="1591" spans="1:2" x14ac:dyDescent="0.3">
      <c r="A1591" t="s">
        <v>8221</v>
      </c>
      <c r="B1591">
        <v>0</v>
      </c>
    </row>
    <row r="1592" spans="1:2" x14ac:dyDescent="0.3">
      <c r="A1592" t="s">
        <v>8221</v>
      </c>
      <c r="B1592">
        <v>2</v>
      </c>
    </row>
    <row r="1593" spans="1:2" x14ac:dyDescent="0.3">
      <c r="A1593" t="s">
        <v>8221</v>
      </c>
      <c r="B1593">
        <v>92</v>
      </c>
    </row>
    <row r="1594" spans="1:2" x14ac:dyDescent="0.3">
      <c r="A1594" t="s">
        <v>8221</v>
      </c>
      <c r="B1594">
        <v>0</v>
      </c>
    </row>
    <row r="1595" spans="1:2" x14ac:dyDescent="0.3">
      <c r="A1595" t="s">
        <v>8221</v>
      </c>
      <c r="B1595">
        <v>3</v>
      </c>
    </row>
    <row r="1596" spans="1:2" x14ac:dyDescent="0.3">
      <c r="A1596" t="s">
        <v>8221</v>
      </c>
      <c r="B1596">
        <v>10</v>
      </c>
    </row>
    <row r="1597" spans="1:2" x14ac:dyDescent="0.3">
      <c r="A1597" t="s">
        <v>8221</v>
      </c>
      <c r="B1597">
        <v>7</v>
      </c>
    </row>
    <row r="1598" spans="1:2" x14ac:dyDescent="0.3">
      <c r="A1598" t="s">
        <v>8221</v>
      </c>
      <c r="B1598">
        <v>3</v>
      </c>
    </row>
    <row r="1599" spans="1:2" x14ac:dyDescent="0.3">
      <c r="A1599" t="s">
        <v>8221</v>
      </c>
      <c r="B1599">
        <v>0</v>
      </c>
    </row>
    <row r="1600" spans="1:2" x14ac:dyDescent="0.3">
      <c r="A1600" t="s">
        <v>8221</v>
      </c>
      <c r="B1600">
        <v>1</v>
      </c>
    </row>
    <row r="1601" spans="1:2" x14ac:dyDescent="0.3">
      <c r="A1601" t="s">
        <v>8221</v>
      </c>
      <c r="B1601">
        <v>0</v>
      </c>
    </row>
    <row r="1602" spans="1:2" x14ac:dyDescent="0.3">
      <c r="A1602" t="s">
        <v>8221</v>
      </c>
      <c r="B1602">
        <v>9</v>
      </c>
    </row>
    <row r="1603" spans="1:2" x14ac:dyDescent="0.3">
      <c r="A1603" t="s">
        <v>8219</v>
      </c>
      <c r="B1603">
        <v>56</v>
      </c>
    </row>
    <row r="1604" spans="1:2" x14ac:dyDescent="0.3">
      <c r="A1604" t="s">
        <v>8219</v>
      </c>
      <c r="B1604">
        <v>32</v>
      </c>
    </row>
    <row r="1605" spans="1:2" x14ac:dyDescent="0.3">
      <c r="A1605" t="s">
        <v>8219</v>
      </c>
      <c r="B1605">
        <v>30</v>
      </c>
    </row>
    <row r="1606" spans="1:2" x14ac:dyDescent="0.3">
      <c r="A1606" t="s">
        <v>8219</v>
      </c>
      <c r="B1606">
        <v>70</v>
      </c>
    </row>
    <row r="1607" spans="1:2" x14ac:dyDescent="0.3">
      <c r="A1607" t="s">
        <v>8219</v>
      </c>
      <c r="B1607">
        <v>44</v>
      </c>
    </row>
    <row r="1608" spans="1:2" x14ac:dyDescent="0.3">
      <c r="A1608" t="s">
        <v>8219</v>
      </c>
      <c r="B1608">
        <v>92</v>
      </c>
    </row>
    <row r="1609" spans="1:2" x14ac:dyDescent="0.3">
      <c r="A1609" t="s">
        <v>8219</v>
      </c>
      <c r="B1609">
        <v>205</v>
      </c>
    </row>
    <row r="1610" spans="1:2" x14ac:dyDescent="0.3">
      <c r="A1610" t="s">
        <v>8219</v>
      </c>
      <c r="B1610">
        <v>23</v>
      </c>
    </row>
    <row r="1611" spans="1:2" x14ac:dyDescent="0.3">
      <c r="A1611" t="s">
        <v>8219</v>
      </c>
      <c r="B1611">
        <v>4</v>
      </c>
    </row>
    <row r="1612" spans="1:2" x14ac:dyDescent="0.3">
      <c r="A1612" t="s">
        <v>8219</v>
      </c>
      <c r="B1612">
        <v>112</v>
      </c>
    </row>
    <row r="1613" spans="1:2" x14ac:dyDescent="0.3">
      <c r="A1613" t="s">
        <v>8219</v>
      </c>
      <c r="B1613">
        <v>27</v>
      </c>
    </row>
    <row r="1614" spans="1:2" x14ac:dyDescent="0.3">
      <c r="A1614" t="s">
        <v>8219</v>
      </c>
      <c r="B1614">
        <v>11</v>
      </c>
    </row>
    <row r="1615" spans="1:2" x14ac:dyDescent="0.3">
      <c r="A1615" t="s">
        <v>8219</v>
      </c>
      <c r="B1615">
        <v>26</v>
      </c>
    </row>
    <row r="1616" spans="1:2" x14ac:dyDescent="0.3">
      <c r="A1616" t="s">
        <v>8219</v>
      </c>
      <c r="B1616">
        <v>77</v>
      </c>
    </row>
    <row r="1617" spans="1:2" x14ac:dyDescent="0.3">
      <c r="A1617" t="s">
        <v>8219</v>
      </c>
      <c r="B1617">
        <v>136</v>
      </c>
    </row>
    <row r="1618" spans="1:2" x14ac:dyDescent="0.3">
      <c r="A1618" t="s">
        <v>8219</v>
      </c>
      <c r="B1618">
        <v>157</v>
      </c>
    </row>
    <row r="1619" spans="1:2" x14ac:dyDescent="0.3">
      <c r="A1619" t="s">
        <v>8219</v>
      </c>
      <c r="B1619">
        <v>158</v>
      </c>
    </row>
    <row r="1620" spans="1:2" x14ac:dyDescent="0.3">
      <c r="A1620" t="s">
        <v>8219</v>
      </c>
      <c r="B1620">
        <v>27</v>
      </c>
    </row>
    <row r="1621" spans="1:2" x14ac:dyDescent="0.3">
      <c r="A1621" t="s">
        <v>8219</v>
      </c>
      <c r="B1621">
        <v>23</v>
      </c>
    </row>
    <row r="1622" spans="1:2" x14ac:dyDescent="0.3">
      <c r="A1622" t="s">
        <v>8219</v>
      </c>
      <c r="B1622">
        <v>17</v>
      </c>
    </row>
    <row r="1623" spans="1:2" x14ac:dyDescent="0.3">
      <c r="A1623" t="s">
        <v>8219</v>
      </c>
      <c r="B1623">
        <v>37</v>
      </c>
    </row>
    <row r="1624" spans="1:2" x14ac:dyDescent="0.3">
      <c r="A1624" t="s">
        <v>8219</v>
      </c>
      <c r="B1624">
        <v>65</v>
      </c>
    </row>
    <row r="1625" spans="1:2" x14ac:dyDescent="0.3">
      <c r="A1625" t="s">
        <v>8219</v>
      </c>
      <c r="B1625">
        <v>18</v>
      </c>
    </row>
    <row r="1626" spans="1:2" x14ac:dyDescent="0.3">
      <c r="A1626" t="s">
        <v>8219</v>
      </c>
      <c r="B1626">
        <v>25</v>
      </c>
    </row>
    <row r="1627" spans="1:2" x14ac:dyDescent="0.3">
      <c r="A1627" t="s">
        <v>8219</v>
      </c>
      <c r="B1627">
        <v>104</v>
      </c>
    </row>
    <row r="1628" spans="1:2" x14ac:dyDescent="0.3">
      <c r="A1628" t="s">
        <v>8219</v>
      </c>
      <c r="B1628">
        <v>108</v>
      </c>
    </row>
    <row r="1629" spans="1:2" x14ac:dyDescent="0.3">
      <c r="A1629" t="s">
        <v>8219</v>
      </c>
      <c r="B1629">
        <v>38</v>
      </c>
    </row>
    <row r="1630" spans="1:2" x14ac:dyDescent="0.3">
      <c r="A1630" t="s">
        <v>8219</v>
      </c>
      <c r="B1630">
        <v>88</v>
      </c>
    </row>
    <row r="1631" spans="1:2" x14ac:dyDescent="0.3">
      <c r="A1631" t="s">
        <v>8219</v>
      </c>
      <c r="B1631">
        <v>82</v>
      </c>
    </row>
    <row r="1632" spans="1:2" x14ac:dyDescent="0.3">
      <c r="A1632" t="s">
        <v>8219</v>
      </c>
      <c r="B1632">
        <v>126</v>
      </c>
    </row>
    <row r="1633" spans="1:2" x14ac:dyDescent="0.3">
      <c r="A1633" t="s">
        <v>8219</v>
      </c>
      <c r="B1633">
        <v>133</v>
      </c>
    </row>
    <row r="1634" spans="1:2" x14ac:dyDescent="0.3">
      <c r="A1634" t="s">
        <v>8219</v>
      </c>
      <c r="B1634">
        <v>47</v>
      </c>
    </row>
    <row r="1635" spans="1:2" x14ac:dyDescent="0.3">
      <c r="A1635" t="s">
        <v>8219</v>
      </c>
      <c r="B1635">
        <v>58</v>
      </c>
    </row>
    <row r="1636" spans="1:2" x14ac:dyDescent="0.3">
      <c r="A1636" t="s">
        <v>8219</v>
      </c>
      <c r="B1636">
        <v>32</v>
      </c>
    </row>
    <row r="1637" spans="1:2" x14ac:dyDescent="0.3">
      <c r="A1637" t="s">
        <v>8219</v>
      </c>
      <c r="B1637">
        <v>37</v>
      </c>
    </row>
    <row r="1638" spans="1:2" x14ac:dyDescent="0.3">
      <c r="A1638" t="s">
        <v>8219</v>
      </c>
      <c r="B1638">
        <v>87</v>
      </c>
    </row>
    <row r="1639" spans="1:2" x14ac:dyDescent="0.3">
      <c r="A1639" t="s">
        <v>8219</v>
      </c>
      <c r="B1639">
        <v>15</v>
      </c>
    </row>
    <row r="1640" spans="1:2" x14ac:dyDescent="0.3">
      <c r="A1640" t="s">
        <v>8219</v>
      </c>
      <c r="B1640">
        <v>27</v>
      </c>
    </row>
    <row r="1641" spans="1:2" x14ac:dyDescent="0.3">
      <c r="A1641" t="s">
        <v>8219</v>
      </c>
      <c r="B1641">
        <v>19</v>
      </c>
    </row>
    <row r="1642" spans="1:2" x14ac:dyDescent="0.3">
      <c r="A1642" t="s">
        <v>8219</v>
      </c>
      <c r="B1642">
        <v>17</v>
      </c>
    </row>
    <row r="1643" spans="1:2" x14ac:dyDescent="0.3">
      <c r="A1643" t="s">
        <v>8219</v>
      </c>
      <c r="B1643">
        <v>26</v>
      </c>
    </row>
    <row r="1644" spans="1:2" x14ac:dyDescent="0.3">
      <c r="A1644" t="s">
        <v>8219</v>
      </c>
      <c r="B1644">
        <v>28</v>
      </c>
    </row>
    <row r="1645" spans="1:2" x14ac:dyDescent="0.3">
      <c r="A1645" t="s">
        <v>8219</v>
      </c>
      <c r="B1645">
        <v>37</v>
      </c>
    </row>
    <row r="1646" spans="1:2" x14ac:dyDescent="0.3">
      <c r="A1646" t="s">
        <v>8219</v>
      </c>
      <c r="B1646">
        <v>128</v>
      </c>
    </row>
    <row r="1647" spans="1:2" x14ac:dyDescent="0.3">
      <c r="A1647" t="s">
        <v>8219</v>
      </c>
      <c r="B1647">
        <v>10</v>
      </c>
    </row>
    <row r="1648" spans="1:2" x14ac:dyDescent="0.3">
      <c r="A1648" t="s">
        <v>8219</v>
      </c>
      <c r="B1648">
        <v>83</v>
      </c>
    </row>
    <row r="1649" spans="1:2" x14ac:dyDescent="0.3">
      <c r="A1649" t="s">
        <v>8219</v>
      </c>
      <c r="B1649">
        <v>46</v>
      </c>
    </row>
    <row r="1650" spans="1:2" x14ac:dyDescent="0.3">
      <c r="A1650" t="s">
        <v>8219</v>
      </c>
      <c r="B1650">
        <v>90</v>
      </c>
    </row>
    <row r="1651" spans="1:2" x14ac:dyDescent="0.3">
      <c r="A1651" t="s">
        <v>8219</v>
      </c>
      <c r="B1651">
        <v>81</v>
      </c>
    </row>
    <row r="1652" spans="1:2" x14ac:dyDescent="0.3">
      <c r="A1652" t="s">
        <v>8219</v>
      </c>
      <c r="B1652">
        <v>32</v>
      </c>
    </row>
    <row r="1653" spans="1:2" x14ac:dyDescent="0.3">
      <c r="A1653" t="s">
        <v>8219</v>
      </c>
      <c r="B1653">
        <v>20</v>
      </c>
    </row>
    <row r="1654" spans="1:2" x14ac:dyDescent="0.3">
      <c r="A1654" t="s">
        <v>8219</v>
      </c>
      <c r="B1654">
        <v>70</v>
      </c>
    </row>
    <row r="1655" spans="1:2" x14ac:dyDescent="0.3">
      <c r="A1655" t="s">
        <v>8219</v>
      </c>
      <c r="B1655">
        <v>168</v>
      </c>
    </row>
    <row r="1656" spans="1:2" x14ac:dyDescent="0.3">
      <c r="A1656" t="s">
        <v>8219</v>
      </c>
      <c r="B1656">
        <v>34</v>
      </c>
    </row>
    <row r="1657" spans="1:2" x14ac:dyDescent="0.3">
      <c r="A1657" t="s">
        <v>8219</v>
      </c>
      <c r="B1657">
        <v>48</v>
      </c>
    </row>
    <row r="1658" spans="1:2" x14ac:dyDescent="0.3">
      <c r="A1658" t="s">
        <v>8219</v>
      </c>
      <c r="B1658">
        <v>48</v>
      </c>
    </row>
    <row r="1659" spans="1:2" x14ac:dyDescent="0.3">
      <c r="A1659" t="s">
        <v>8219</v>
      </c>
      <c r="B1659">
        <v>221</v>
      </c>
    </row>
    <row r="1660" spans="1:2" x14ac:dyDescent="0.3">
      <c r="A1660" t="s">
        <v>8219</v>
      </c>
      <c r="B1660">
        <v>107</v>
      </c>
    </row>
    <row r="1661" spans="1:2" x14ac:dyDescent="0.3">
      <c r="A1661" t="s">
        <v>8219</v>
      </c>
      <c r="B1661">
        <v>45</v>
      </c>
    </row>
    <row r="1662" spans="1:2" x14ac:dyDescent="0.3">
      <c r="A1662" t="s">
        <v>8219</v>
      </c>
      <c r="B1662">
        <v>36</v>
      </c>
    </row>
    <row r="1663" spans="1:2" x14ac:dyDescent="0.3">
      <c r="A1663" t="s">
        <v>8219</v>
      </c>
      <c r="B1663">
        <v>101</v>
      </c>
    </row>
    <row r="1664" spans="1:2" x14ac:dyDescent="0.3">
      <c r="A1664" t="s">
        <v>8219</v>
      </c>
      <c r="B1664">
        <v>62</v>
      </c>
    </row>
    <row r="1665" spans="1:2" x14ac:dyDescent="0.3">
      <c r="A1665" t="s">
        <v>8219</v>
      </c>
      <c r="B1665">
        <v>32</v>
      </c>
    </row>
    <row r="1666" spans="1:2" x14ac:dyDescent="0.3">
      <c r="A1666" t="s">
        <v>8219</v>
      </c>
      <c r="B1666">
        <v>89</v>
      </c>
    </row>
    <row r="1667" spans="1:2" x14ac:dyDescent="0.3">
      <c r="A1667" t="s">
        <v>8219</v>
      </c>
      <c r="B1667">
        <v>93</v>
      </c>
    </row>
    <row r="1668" spans="1:2" x14ac:dyDescent="0.3">
      <c r="A1668" t="s">
        <v>8219</v>
      </c>
      <c r="B1668">
        <v>98</v>
      </c>
    </row>
    <row r="1669" spans="1:2" x14ac:dyDescent="0.3">
      <c r="A1669" t="s">
        <v>8219</v>
      </c>
      <c r="B1669">
        <v>82</v>
      </c>
    </row>
    <row r="1670" spans="1:2" x14ac:dyDescent="0.3">
      <c r="A1670" t="s">
        <v>8219</v>
      </c>
      <c r="B1670">
        <v>116</v>
      </c>
    </row>
    <row r="1671" spans="1:2" x14ac:dyDescent="0.3">
      <c r="A1671" t="s">
        <v>8219</v>
      </c>
      <c r="B1671">
        <v>52</v>
      </c>
    </row>
    <row r="1672" spans="1:2" x14ac:dyDescent="0.3">
      <c r="A1672" t="s">
        <v>8219</v>
      </c>
      <c r="B1672">
        <v>23</v>
      </c>
    </row>
    <row r="1673" spans="1:2" x14ac:dyDescent="0.3">
      <c r="A1673" t="s">
        <v>8219</v>
      </c>
      <c r="B1673">
        <v>77</v>
      </c>
    </row>
    <row r="1674" spans="1:2" x14ac:dyDescent="0.3">
      <c r="A1674" t="s">
        <v>8219</v>
      </c>
      <c r="B1674">
        <v>49</v>
      </c>
    </row>
    <row r="1675" spans="1:2" x14ac:dyDescent="0.3">
      <c r="A1675" t="s">
        <v>8219</v>
      </c>
      <c r="B1675">
        <v>59</v>
      </c>
    </row>
    <row r="1676" spans="1:2" x14ac:dyDescent="0.3">
      <c r="A1676" t="s">
        <v>8219</v>
      </c>
      <c r="B1676">
        <v>113</v>
      </c>
    </row>
    <row r="1677" spans="1:2" x14ac:dyDescent="0.3">
      <c r="A1677" t="s">
        <v>8219</v>
      </c>
      <c r="B1677">
        <v>34</v>
      </c>
    </row>
    <row r="1678" spans="1:2" x14ac:dyDescent="0.3">
      <c r="A1678" t="s">
        <v>8219</v>
      </c>
      <c r="B1678">
        <v>42</v>
      </c>
    </row>
    <row r="1679" spans="1:2" x14ac:dyDescent="0.3">
      <c r="A1679" t="s">
        <v>8219</v>
      </c>
      <c r="B1679">
        <v>42</v>
      </c>
    </row>
    <row r="1680" spans="1:2" x14ac:dyDescent="0.3">
      <c r="A1680" t="s">
        <v>8219</v>
      </c>
      <c r="B1680">
        <v>49</v>
      </c>
    </row>
    <row r="1681" spans="1:2" x14ac:dyDescent="0.3">
      <c r="A1681" t="s">
        <v>8219</v>
      </c>
      <c r="B1681">
        <v>56</v>
      </c>
    </row>
    <row r="1682" spans="1:2" x14ac:dyDescent="0.3">
      <c r="A1682" t="s">
        <v>8219</v>
      </c>
      <c r="B1682">
        <v>25</v>
      </c>
    </row>
    <row r="1683" spans="1:2" x14ac:dyDescent="0.3">
      <c r="A1683" t="s">
        <v>8222</v>
      </c>
      <c r="B1683">
        <v>884</v>
      </c>
    </row>
    <row r="1684" spans="1:2" x14ac:dyDescent="0.3">
      <c r="A1684" t="s">
        <v>8222</v>
      </c>
      <c r="B1684">
        <v>0</v>
      </c>
    </row>
    <row r="1685" spans="1:2" x14ac:dyDescent="0.3">
      <c r="A1685" t="s">
        <v>8222</v>
      </c>
      <c r="B1685">
        <v>10</v>
      </c>
    </row>
    <row r="1686" spans="1:2" x14ac:dyDescent="0.3">
      <c r="A1686" t="s">
        <v>8222</v>
      </c>
      <c r="B1686">
        <v>101</v>
      </c>
    </row>
    <row r="1687" spans="1:2" x14ac:dyDescent="0.3">
      <c r="A1687" t="s">
        <v>8222</v>
      </c>
      <c r="B1687">
        <v>15</v>
      </c>
    </row>
    <row r="1688" spans="1:2" x14ac:dyDescent="0.3">
      <c r="A1688" t="s">
        <v>8222</v>
      </c>
      <c r="B1688">
        <v>1</v>
      </c>
    </row>
    <row r="1689" spans="1:2" x14ac:dyDescent="0.3">
      <c r="A1689" t="s">
        <v>8222</v>
      </c>
      <c r="B1689">
        <v>39</v>
      </c>
    </row>
    <row r="1690" spans="1:2" x14ac:dyDescent="0.3">
      <c r="A1690" t="s">
        <v>8222</v>
      </c>
      <c r="B1690">
        <v>7</v>
      </c>
    </row>
    <row r="1691" spans="1:2" x14ac:dyDescent="0.3">
      <c r="A1691" t="s">
        <v>8222</v>
      </c>
      <c r="B1691">
        <v>14</v>
      </c>
    </row>
    <row r="1692" spans="1:2" x14ac:dyDescent="0.3">
      <c r="A1692" t="s">
        <v>8222</v>
      </c>
      <c r="B1692">
        <v>11</v>
      </c>
    </row>
    <row r="1693" spans="1:2" x14ac:dyDescent="0.3">
      <c r="A1693" t="s">
        <v>8222</v>
      </c>
      <c r="B1693">
        <v>38</v>
      </c>
    </row>
    <row r="1694" spans="1:2" x14ac:dyDescent="0.3">
      <c r="A1694" t="s">
        <v>8222</v>
      </c>
      <c r="B1694">
        <v>15</v>
      </c>
    </row>
    <row r="1695" spans="1:2" x14ac:dyDescent="0.3">
      <c r="A1695" t="s">
        <v>8222</v>
      </c>
      <c r="B1695">
        <v>8</v>
      </c>
    </row>
    <row r="1696" spans="1:2" x14ac:dyDescent="0.3">
      <c r="A1696" t="s">
        <v>8222</v>
      </c>
      <c r="B1696">
        <v>1</v>
      </c>
    </row>
    <row r="1697" spans="1:2" x14ac:dyDescent="0.3">
      <c r="A1697" t="s">
        <v>8222</v>
      </c>
      <c r="B1697">
        <v>23</v>
      </c>
    </row>
    <row r="1698" spans="1:2" x14ac:dyDescent="0.3">
      <c r="A1698" t="s">
        <v>8222</v>
      </c>
      <c r="B1698">
        <v>0</v>
      </c>
    </row>
    <row r="1699" spans="1:2" x14ac:dyDescent="0.3">
      <c r="A1699" t="s">
        <v>8222</v>
      </c>
      <c r="B1699">
        <v>22</v>
      </c>
    </row>
    <row r="1700" spans="1:2" x14ac:dyDescent="0.3">
      <c r="A1700" t="s">
        <v>8222</v>
      </c>
      <c r="B1700">
        <v>0</v>
      </c>
    </row>
    <row r="1701" spans="1:2" x14ac:dyDescent="0.3">
      <c r="A1701" t="s">
        <v>8222</v>
      </c>
      <c r="B1701">
        <v>4</v>
      </c>
    </row>
    <row r="1702" spans="1:2" x14ac:dyDescent="0.3">
      <c r="A1702" t="s">
        <v>8222</v>
      </c>
      <c r="B1702">
        <v>79</v>
      </c>
    </row>
    <row r="1703" spans="1:2" x14ac:dyDescent="0.3">
      <c r="A1703" t="s">
        <v>8221</v>
      </c>
      <c r="B1703">
        <v>2</v>
      </c>
    </row>
    <row r="1704" spans="1:2" x14ac:dyDescent="0.3">
      <c r="A1704" t="s">
        <v>8221</v>
      </c>
      <c r="B1704">
        <v>1</v>
      </c>
    </row>
    <row r="1705" spans="1:2" x14ac:dyDescent="0.3">
      <c r="A1705" t="s">
        <v>8221</v>
      </c>
      <c r="B1705">
        <v>2</v>
      </c>
    </row>
    <row r="1706" spans="1:2" x14ac:dyDescent="0.3">
      <c r="A1706" t="s">
        <v>8221</v>
      </c>
      <c r="B1706">
        <v>11</v>
      </c>
    </row>
    <row r="1707" spans="1:2" x14ac:dyDescent="0.3">
      <c r="A1707" t="s">
        <v>8221</v>
      </c>
      <c r="B1707">
        <v>0</v>
      </c>
    </row>
    <row r="1708" spans="1:2" x14ac:dyDescent="0.3">
      <c r="A1708" t="s">
        <v>8221</v>
      </c>
      <c r="B1708">
        <v>0</v>
      </c>
    </row>
    <row r="1709" spans="1:2" x14ac:dyDescent="0.3">
      <c r="A1709" t="s">
        <v>8221</v>
      </c>
      <c r="B1709">
        <v>9</v>
      </c>
    </row>
    <row r="1710" spans="1:2" x14ac:dyDescent="0.3">
      <c r="A1710" t="s">
        <v>8221</v>
      </c>
      <c r="B1710">
        <v>0</v>
      </c>
    </row>
    <row r="1711" spans="1:2" x14ac:dyDescent="0.3">
      <c r="A1711" t="s">
        <v>8221</v>
      </c>
      <c r="B1711">
        <v>4</v>
      </c>
    </row>
    <row r="1712" spans="1:2" x14ac:dyDescent="0.3">
      <c r="A1712" t="s">
        <v>8221</v>
      </c>
      <c r="B1712">
        <v>1</v>
      </c>
    </row>
    <row r="1713" spans="1:2" x14ac:dyDescent="0.3">
      <c r="A1713" t="s">
        <v>8221</v>
      </c>
      <c r="B1713">
        <v>2</v>
      </c>
    </row>
    <row r="1714" spans="1:2" x14ac:dyDescent="0.3">
      <c r="A1714" t="s">
        <v>8221</v>
      </c>
      <c r="B1714">
        <v>0</v>
      </c>
    </row>
    <row r="1715" spans="1:2" x14ac:dyDescent="0.3">
      <c r="A1715" t="s">
        <v>8221</v>
      </c>
      <c r="B1715">
        <v>1</v>
      </c>
    </row>
    <row r="1716" spans="1:2" x14ac:dyDescent="0.3">
      <c r="A1716" t="s">
        <v>8221</v>
      </c>
      <c r="B1716">
        <v>17</v>
      </c>
    </row>
    <row r="1717" spans="1:2" x14ac:dyDescent="0.3">
      <c r="A1717" t="s">
        <v>8221</v>
      </c>
      <c r="B1717">
        <v>2</v>
      </c>
    </row>
    <row r="1718" spans="1:2" x14ac:dyDescent="0.3">
      <c r="A1718" t="s">
        <v>8221</v>
      </c>
      <c r="B1718">
        <v>3</v>
      </c>
    </row>
    <row r="1719" spans="1:2" x14ac:dyDescent="0.3">
      <c r="A1719" t="s">
        <v>8221</v>
      </c>
      <c r="B1719">
        <v>41</v>
      </c>
    </row>
    <row r="1720" spans="1:2" x14ac:dyDescent="0.3">
      <c r="A1720" t="s">
        <v>8221</v>
      </c>
      <c r="B1720">
        <v>2</v>
      </c>
    </row>
    <row r="1721" spans="1:2" x14ac:dyDescent="0.3">
      <c r="A1721" t="s">
        <v>8221</v>
      </c>
      <c r="B1721">
        <v>3</v>
      </c>
    </row>
    <row r="1722" spans="1:2" x14ac:dyDescent="0.3">
      <c r="A1722" t="s">
        <v>8221</v>
      </c>
      <c r="B1722">
        <v>8</v>
      </c>
    </row>
    <row r="1723" spans="1:2" x14ac:dyDescent="0.3">
      <c r="A1723" t="s">
        <v>8221</v>
      </c>
      <c r="B1723">
        <v>0</v>
      </c>
    </row>
    <row r="1724" spans="1:2" x14ac:dyDescent="0.3">
      <c r="A1724" t="s">
        <v>8221</v>
      </c>
      <c r="B1724">
        <v>1</v>
      </c>
    </row>
    <row r="1725" spans="1:2" x14ac:dyDescent="0.3">
      <c r="A1725" t="s">
        <v>8221</v>
      </c>
      <c r="B1725">
        <v>3</v>
      </c>
    </row>
    <row r="1726" spans="1:2" x14ac:dyDescent="0.3">
      <c r="A1726" t="s">
        <v>8221</v>
      </c>
      <c r="B1726">
        <v>4</v>
      </c>
    </row>
    <row r="1727" spans="1:2" x14ac:dyDescent="0.3">
      <c r="A1727" t="s">
        <v>8221</v>
      </c>
      <c r="B1727">
        <v>9</v>
      </c>
    </row>
    <row r="1728" spans="1:2" x14ac:dyDescent="0.3">
      <c r="A1728" t="s">
        <v>8221</v>
      </c>
      <c r="B1728">
        <v>16</v>
      </c>
    </row>
    <row r="1729" spans="1:2" x14ac:dyDescent="0.3">
      <c r="A1729" t="s">
        <v>8221</v>
      </c>
      <c r="B1729">
        <v>1</v>
      </c>
    </row>
    <row r="1730" spans="1:2" x14ac:dyDescent="0.3">
      <c r="A1730" t="s">
        <v>8221</v>
      </c>
      <c r="B1730">
        <v>7</v>
      </c>
    </row>
    <row r="1731" spans="1:2" x14ac:dyDescent="0.3">
      <c r="A1731" t="s">
        <v>8221</v>
      </c>
      <c r="B1731">
        <v>0</v>
      </c>
    </row>
    <row r="1732" spans="1:2" x14ac:dyDescent="0.3">
      <c r="A1732" t="s">
        <v>8221</v>
      </c>
      <c r="B1732">
        <v>0</v>
      </c>
    </row>
    <row r="1733" spans="1:2" x14ac:dyDescent="0.3">
      <c r="A1733" t="s">
        <v>8221</v>
      </c>
      <c r="B1733">
        <v>0</v>
      </c>
    </row>
    <row r="1734" spans="1:2" x14ac:dyDescent="0.3">
      <c r="A1734" t="s">
        <v>8221</v>
      </c>
      <c r="B1734">
        <v>0</v>
      </c>
    </row>
    <row r="1735" spans="1:2" x14ac:dyDescent="0.3">
      <c r="A1735" t="s">
        <v>8221</v>
      </c>
      <c r="B1735">
        <v>0</v>
      </c>
    </row>
    <row r="1736" spans="1:2" x14ac:dyDescent="0.3">
      <c r="A1736" t="s">
        <v>8221</v>
      </c>
      <c r="B1736">
        <v>1</v>
      </c>
    </row>
    <row r="1737" spans="1:2" x14ac:dyDescent="0.3">
      <c r="A1737" t="s">
        <v>8221</v>
      </c>
      <c r="B1737">
        <v>2</v>
      </c>
    </row>
    <row r="1738" spans="1:2" x14ac:dyDescent="0.3">
      <c r="A1738" t="s">
        <v>8221</v>
      </c>
      <c r="B1738">
        <v>1</v>
      </c>
    </row>
    <row r="1739" spans="1:2" x14ac:dyDescent="0.3">
      <c r="A1739" t="s">
        <v>8221</v>
      </c>
      <c r="B1739">
        <v>15</v>
      </c>
    </row>
    <row r="1740" spans="1:2" x14ac:dyDescent="0.3">
      <c r="A1740" t="s">
        <v>8221</v>
      </c>
      <c r="B1740">
        <v>1</v>
      </c>
    </row>
    <row r="1741" spans="1:2" x14ac:dyDescent="0.3">
      <c r="A1741" t="s">
        <v>8221</v>
      </c>
      <c r="B1741">
        <v>1</v>
      </c>
    </row>
    <row r="1742" spans="1:2" x14ac:dyDescent="0.3">
      <c r="A1742" t="s">
        <v>8221</v>
      </c>
      <c r="B1742">
        <v>0</v>
      </c>
    </row>
    <row r="1743" spans="1:2" x14ac:dyDescent="0.3">
      <c r="A1743" t="s">
        <v>8219</v>
      </c>
      <c r="B1743">
        <v>52</v>
      </c>
    </row>
    <row r="1744" spans="1:2" x14ac:dyDescent="0.3">
      <c r="A1744" t="s">
        <v>8219</v>
      </c>
      <c r="B1744">
        <v>34</v>
      </c>
    </row>
    <row r="1745" spans="1:2" x14ac:dyDescent="0.3">
      <c r="A1745" t="s">
        <v>8219</v>
      </c>
      <c r="B1745">
        <v>67</v>
      </c>
    </row>
    <row r="1746" spans="1:2" x14ac:dyDescent="0.3">
      <c r="A1746" t="s">
        <v>8219</v>
      </c>
      <c r="B1746">
        <v>70</v>
      </c>
    </row>
    <row r="1747" spans="1:2" x14ac:dyDescent="0.3">
      <c r="A1747" t="s">
        <v>8219</v>
      </c>
      <c r="B1747">
        <v>89</v>
      </c>
    </row>
    <row r="1748" spans="1:2" x14ac:dyDescent="0.3">
      <c r="A1748" t="s">
        <v>8219</v>
      </c>
      <c r="B1748">
        <v>107</v>
      </c>
    </row>
    <row r="1749" spans="1:2" x14ac:dyDescent="0.3">
      <c r="A1749" t="s">
        <v>8219</v>
      </c>
      <c r="B1749">
        <v>159</v>
      </c>
    </row>
    <row r="1750" spans="1:2" x14ac:dyDescent="0.3">
      <c r="A1750" t="s">
        <v>8219</v>
      </c>
      <c r="B1750">
        <v>181</v>
      </c>
    </row>
    <row r="1751" spans="1:2" x14ac:dyDescent="0.3">
      <c r="A1751" t="s">
        <v>8219</v>
      </c>
      <c r="B1751">
        <v>131</v>
      </c>
    </row>
    <row r="1752" spans="1:2" x14ac:dyDescent="0.3">
      <c r="A1752" t="s">
        <v>8219</v>
      </c>
      <c r="B1752">
        <v>125</v>
      </c>
    </row>
    <row r="1753" spans="1:2" x14ac:dyDescent="0.3">
      <c r="A1753" t="s">
        <v>8219</v>
      </c>
      <c r="B1753">
        <v>61</v>
      </c>
    </row>
    <row r="1754" spans="1:2" x14ac:dyDescent="0.3">
      <c r="A1754" t="s">
        <v>8219</v>
      </c>
      <c r="B1754">
        <v>90</v>
      </c>
    </row>
    <row r="1755" spans="1:2" x14ac:dyDescent="0.3">
      <c r="A1755" t="s">
        <v>8219</v>
      </c>
      <c r="B1755">
        <v>35</v>
      </c>
    </row>
    <row r="1756" spans="1:2" x14ac:dyDescent="0.3">
      <c r="A1756" t="s">
        <v>8219</v>
      </c>
      <c r="B1756">
        <v>90</v>
      </c>
    </row>
    <row r="1757" spans="1:2" x14ac:dyDescent="0.3">
      <c r="A1757" t="s">
        <v>8219</v>
      </c>
      <c r="B1757">
        <v>4</v>
      </c>
    </row>
    <row r="1758" spans="1:2" x14ac:dyDescent="0.3">
      <c r="A1758" t="s">
        <v>8219</v>
      </c>
      <c r="B1758">
        <v>120</v>
      </c>
    </row>
    <row r="1759" spans="1:2" x14ac:dyDescent="0.3">
      <c r="A1759" t="s">
        <v>8219</v>
      </c>
      <c r="B1759">
        <v>14</v>
      </c>
    </row>
    <row r="1760" spans="1:2" x14ac:dyDescent="0.3">
      <c r="A1760" t="s">
        <v>8219</v>
      </c>
      <c r="B1760">
        <v>27</v>
      </c>
    </row>
    <row r="1761" spans="1:2" x14ac:dyDescent="0.3">
      <c r="A1761" t="s">
        <v>8219</v>
      </c>
      <c r="B1761">
        <v>49</v>
      </c>
    </row>
    <row r="1762" spans="1:2" x14ac:dyDescent="0.3">
      <c r="A1762" t="s">
        <v>8219</v>
      </c>
      <c r="B1762">
        <v>102</v>
      </c>
    </row>
    <row r="1763" spans="1:2" x14ac:dyDescent="0.3">
      <c r="A1763" t="s">
        <v>8219</v>
      </c>
      <c r="B1763">
        <v>3</v>
      </c>
    </row>
    <row r="1764" spans="1:2" x14ac:dyDescent="0.3">
      <c r="A1764" t="s">
        <v>8219</v>
      </c>
      <c r="B1764">
        <v>25</v>
      </c>
    </row>
    <row r="1765" spans="1:2" x14ac:dyDescent="0.3">
      <c r="A1765" t="s">
        <v>8219</v>
      </c>
      <c r="B1765">
        <v>118</v>
      </c>
    </row>
    <row r="1766" spans="1:2" x14ac:dyDescent="0.3">
      <c r="A1766" t="s">
        <v>8221</v>
      </c>
      <c r="B1766">
        <v>39</v>
      </c>
    </row>
    <row r="1767" spans="1:2" x14ac:dyDescent="0.3">
      <c r="A1767" t="s">
        <v>8221</v>
      </c>
      <c r="B1767">
        <v>103</v>
      </c>
    </row>
    <row r="1768" spans="1:2" x14ac:dyDescent="0.3">
      <c r="A1768" t="s">
        <v>8221</v>
      </c>
      <c r="B1768">
        <v>0</v>
      </c>
    </row>
    <row r="1769" spans="1:2" x14ac:dyDescent="0.3">
      <c r="A1769" t="s">
        <v>8221</v>
      </c>
      <c r="B1769">
        <v>39</v>
      </c>
    </row>
    <row r="1770" spans="1:2" x14ac:dyDescent="0.3">
      <c r="A1770" t="s">
        <v>8221</v>
      </c>
      <c r="B1770">
        <v>15</v>
      </c>
    </row>
    <row r="1771" spans="1:2" x14ac:dyDescent="0.3">
      <c r="A1771" t="s">
        <v>8221</v>
      </c>
      <c r="B1771">
        <v>22</v>
      </c>
    </row>
    <row r="1772" spans="1:2" x14ac:dyDescent="0.3">
      <c r="A1772" t="s">
        <v>8221</v>
      </c>
      <c r="B1772">
        <v>92</v>
      </c>
    </row>
    <row r="1773" spans="1:2" x14ac:dyDescent="0.3">
      <c r="A1773" t="s">
        <v>8221</v>
      </c>
      <c r="B1773">
        <v>25</v>
      </c>
    </row>
    <row r="1774" spans="1:2" x14ac:dyDescent="0.3">
      <c r="A1774" t="s">
        <v>8221</v>
      </c>
      <c r="B1774">
        <v>19</v>
      </c>
    </row>
    <row r="1775" spans="1:2" x14ac:dyDescent="0.3">
      <c r="A1775" t="s">
        <v>8221</v>
      </c>
      <c r="B1775">
        <v>19</v>
      </c>
    </row>
    <row r="1776" spans="1:2" x14ac:dyDescent="0.3">
      <c r="A1776" t="s">
        <v>8221</v>
      </c>
      <c r="B1776">
        <v>13</v>
      </c>
    </row>
    <row r="1777" spans="1:2" x14ac:dyDescent="0.3">
      <c r="A1777" t="s">
        <v>8221</v>
      </c>
      <c r="B1777">
        <v>124</v>
      </c>
    </row>
    <row r="1778" spans="1:2" x14ac:dyDescent="0.3">
      <c r="A1778" t="s">
        <v>8221</v>
      </c>
      <c r="B1778">
        <v>4</v>
      </c>
    </row>
    <row r="1779" spans="1:2" x14ac:dyDescent="0.3">
      <c r="A1779" t="s">
        <v>8221</v>
      </c>
      <c r="B1779">
        <v>10</v>
      </c>
    </row>
    <row r="1780" spans="1:2" x14ac:dyDescent="0.3">
      <c r="A1780" t="s">
        <v>8221</v>
      </c>
      <c r="B1780">
        <v>15</v>
      </c>
    </row>
    <row r="1781" spans="1:2" x14ac:dyDescent="0.3">
      <c r="A1781" t="s">
        <v>8221</v>
      </c>
      <c r="B1781">
        <v>38</v>
      </c>
    </row>
    <row r="1782" spans="1:2" x14ac:dyDescent="0.3">
      <c r="A1782" t="s">
        <v>8221</v>
      </c>
      <c r="B1782">
        <v>152</v>
      </c>
    </row>
    <row r="1783" spans="1:2" x14ac:dyDescent="0.3">
      <c r="A1783" t="s">
        <v>8221</v>
      </c>
      <c r="B1783">
        <v>24</v>
      </c>
    </row>
    <row r="1784" spans="1:2" x14ac:dyDescent="0.3">
      <c r="A1784" t="s">
        <v>8221</v>
      </c>
      <c r="B1784">
        <v>76</v>
      </c>
    </row>
    <row r="1785" spans="1:2" x14ac:dyDescent="0.3">
      <c r="A1785" t="s">
        <v>8221</v>
      </c>
      <c r="B1785">
        <v>185</v>
      </c>
    </row>
    <row r="1786" spans="1:2" x14ac:dyDescent="0.3">
      <c r="A1786" t="s">
        <v>8221</v>
      </c>
      <c r="B1786">
        <v>33</v>
      </c>
    </row>
    <row r="1787" spans="1:2" x14ac:dyDescent="0.3">
      <c r="A1787" t="s">
        <v>8221</v>
      </c>
      <c r="B1787">
        <v>108</v>
      </c>
    </row>
    <row r="1788" spans="1:2" x14ac:dyDescent="0.3">
      <c r="A1788" t="s">
        <v>8221</v>
      </c>
      <c r="B1788">
        <v>29</v>
      </c>
    </row>
    <row r="1789" spans="1:2" x14ac:dyDescent="0.3">
      <c r="A1789" t="s">
        <v>8221</v>
      </c>
      <c r="B1789">
        <v>24</v>
      </c>
    </row>
    <row r="1790" spans="1:2" x14ac:dyDescent="0.3">
      <c r="A1790" t="s">
        <v>8221</v>
      </c>
      <c r="B1790">
        <v>4</v>
      </c>
    </row>
    <row r="1791" spans="1:2" x14ac:dyDescent="0.3">
      <c r="A1791" t="s">
        <v>8221</v>
      </c>
      <c r="B1791">
        <v>4</v>
      </c>
    </row>
    <row r="1792" spans="1:2" x14ac:dyDescent="0.3">
      <c r="A1792" t="s">
        <v>8221</v>
      </c>
      <c r="B1792">
        <v>15</v>
      </c>
    </row>
    <row r="1793" spans="1:2" x14ac:dyDescent="0.3">
      <c r="A1793" t="s">
        <v>8221</v>
      </c>
      <c r="B1793">
        <v>4</v>
      </c>
    </row>
    <row r="1794" spans="1:2" x14ac:dyDescent="0.3">
      <c r="A1794" t="s">
        <v>8221</v>
      </c>
      <c r="B1794">
        <v>139</v>
      </c>
    </row>
    <row r="1795" spans="1:2" x14ac:dyDescent="0.3">
      <c r="A1795" t="s">
        <v>8221</v>
      </c>
      <c r="B1795">
        <v>2</v>
      </c>
    </row>
    <row r="1796" spans="1:2" x14ac:dyDescent="0.3">
      <c r="A1796" t="s">
        <v>8221</v>
      </c>
      <c r="B1796">
        <v>18</v>
      </c>
    </row>
    <row r="1797" spans="1:2" x14ac:dyDescent="0.3">
      <c r="A1797" t="s">
        <v>8221</v>
      </c>
      <c r="B1797">
        <v>81</v>
      </c>
    </row>
    <row r="1798" spans="1:2" x14ac:dyDescent="0.3">
      <c r="A1798" t="s">
        <v>8221</v>
      </c>
      <c r="B1798">
        <v>86</v>
      </c>
    </row>
    <row r="1799" spans="1:2" x14ac:dyDescent="0.3">
      <c r="A1799" t="s">
        <v>8221</v>
      </c>
      <c r="B1799">
        <v>140</v>
      </c>
    </row>
    <row r="1800" spans="1:2" x14ac:dyDescent="0.3">
      <c r="A1800" t="s">
        <v>8221</v>
      </c>
      <c r="B1800">
        <v>37</v>
      </c>
    </row>
    <row r="1801" spans="1:2" x14ac:dyDescent="0.3">
      <c r="A1801" t="s">
        <v>8221</v>
      </c>
      <c r="B1801">
        <v>6</v>
      </c>
    </row>
    <row r="1802" spans="1:2" x14ac:dyDescent="0.3">
      <c r="A1802" t="s">
        <v>8221</v>
      </c>
      <c r="B1802">
        <v>113</v>
      </c>
    </row>
    <row r="1803" spans="1:2" x14ac:dyDescent="0.3">
      <c r="A1803" t="s">
        <v>8221</v>
      </c>
      <c r="B1803">
        <v>37</v>
      </c>
    </row>
    <row r="1804" spans="1:2" x14ac:dyDescent="0.3">
      <c r="A1804" t="s">
        <v>8221</v>
      </c>
      <c r="B1804">
        <v>18</v>
      </c>
    </row>
    <row r="1805" spans="1:2" x14ac:dyDescent="0.3">
      <c r="A1805" t="s">
        <v>8221</v>
      </c>
      <c r="B1805">
        <v>75</v>
      </c>
    </row>
    <row r="1806" spans="1:2" x14ac:dyDescent="0.3">
      <c r="A1806" t="s">
        <v>8221</v>
      </c>
      <c r="B1806">
        <v>52</v>
      </c>
    </row>
    <row r="1807" spans="1:2" x14ac:dyDescent="0.3">
      <c r="A1807" t="s">
        <v>8221</v>
      </c>
      <c r="B1807">
        <v>122</v>
      </c>
    </row>
    <row r="1808" spans="1:2" x14ac:dyDescent="0.3">
      <c r="A1808" t="s">
        <v>8221</v>
      </c>
      <c r="B1808">
        <v>8</v>
      </c>
    </row>
    <row r="1809" spans="1:2" x14ac:dyDescent="0.3">
      <c r="A1809" t="s">
        <v>8221</v>
      </c>
      <c r="B1809">
        <v>8</v>
      </c>
    </row>
    <row r="1810" spans="1:2" x14ac:dyDescent="0.3">
      <c r="A1810" t="s">
        <v>8221</v>
      </c>
      <c r="B1810">
        <v>96</v>
      </c>
    </row>
    <row r="1811" spans="1:2" x14ac:dyDescent="0.3">
      <c r="A1811" t="s">
        <v>8221</v>
      </c>
      <c r="B1811">
        <v>9</v>
      </c>
    </row>
    <row r="1812" spans="1:2" x14ac:dyDescent="0.3">
      <c r="A1812" t="s">
        <v>8221</v>
      </c>
      <c r="B1812">
        <v>2</v>
      </c>
    </row>
    <row r="1813" spans="1:2" x14ac:dyDescent="0.3">
      <c r="A1813" t="s">
        <v>8221</v>
      </c>
      <c r="B1813">
        <v>26</v>
      </c>
    </row>
    <row r="1814" spans="1:2" x14ac:dyDescent="0.3">
      <c r="A1814" t="s">
        <v>8221</v>
      </c>
      <c r="B1814">
        <v>23</v>
      </c>
    </row>
    <row r="1815" spans="1:2" x14ac:dyDescent="0.3">
      <c r="A1815" t="s">
        <v>8221</v>
      </c>
      <c r="B1815">
        <v>0</v>
      </c>
    </row>
    <row r="1816" spans="1:2" x14ac:dyDescent="0.3">
      <c r="A1816" t="s">
        <v>8221</v>
      </c>
      <c r="B1816">
        <v>140</v>
      </c>
    </row>
    <row r="1817" spans="1:2" x14ac:dyDescent="0.3">
      <c r="A1817" t="s">
        <v>8221</v>
      </c>
      <c r="B1817">
        <v>0</v>
      </c>
    </row>
    <row r="1818" spans="1:2" x14ac:dyDescent="0.3">
      <c r="A1818" t="s">
        <v>8221</v>
      </c>
      <c r="B1818">
        <v>6</v>
      </c>
    </row>
    <row r="1819" spans="1:2" x14ac:dyDescent="0.3">
      <c r="A1819" t="s">
        <v>8221</v>
      </c>
      <c r="B1819">
        <v>100</v>
      </c>
    </row>
    <row r="1820" spans="1:2" x14ac:dyDescent="0.3">
      <c r="A1820" t="s">
        <v>8221</v>
      </c>
      <c r="B1820">
        <v>0</v>
      </c>
    </row>
    <row r="1821" spans="1:2" x14ac:dyDescent="0.3">
      <c r="A1821" t="s">
        <v>8221</v>
      </c>
      <c r="B1821">
        <v>4</v>
      </c>
    </row>
    <row r="1822" spans="1:2" x14ac:dyDescent="0.3">
      <c r="A1822" t="s">
        <v>8221</v>
      </c>
      <c r="B1822">
        <v>8</v>
      </c>
    </row>
    <row r="1823" spans="1:2" x14ac:dyDescent="0.3">
      <c r="A1823" t="s">
        <v>8219</v>
      </c>
      <c r="B1823">
        <v>57</v>
      </c>
    </row>
    <row r="1824" spans="1:2" x14ac:dyDescent="0.3">
      <c r="A1824" t="s">
        <v>8219</v>
      </c>
      <c r="B1824">
        <v>11</v>
      </c>
    </row>
    <row r="1825" spans="1:2" x14ac:dyDescent="0.3">
      <c r="A1825" t="s">
        <v>8219</v>
      </c>
      <c r="B1825">
        <v>33</v>
      </c>
    </row>
    <row r="1826" spans="1:2" x14ac:dyDescent="0.3">
      <c r="A1826" t="s">
        <v>8219</v>
      </c>
      <c r="B1826">
        <v>40</v>
      </c>
    </row>
    <row r="1827" spans="1:2" x14ac:dyDescent="0.3">
      <c r="A1827" t="s">
        <v>8219</v>
      </c>
      <c r="B1827">
        <v>50</v>
      </c>
    </row>
    <row r="1828" spans="1:2" x14ac:dyDescent="0.3">
      <c r="A1828" t="s">
        <v>8219</v>
      </c>
      <c r="B1828">
        <v>38</v>
      </c>
    </row>
    <row r="1829" spans="1:2" x14ac:dyDescent="0.3">
      <c r="A1829" t="s">
        <v>8219</v>
      </c>
      <c r="B1829">
        <v>96</v>
      </c>
    </row>
    <row r="1830" spans="1:2" x14ac:dyDescent="0.3">
      <c r="A1830" t="s">
        <v>8219</v>
      </c>
      <c r="B1830">
        <v>48</v>
      </c>
    </row>
    <row r="1831" spans="1:2" x14ac:dyDescent="0.3">
      <c r="A1831" t="s">
        <v>8219</v>
      </c>
      <c r="B1831">
        <v>33</v>
      </c>
    </row>
    <row r="1832" spans="1:2" x14ac:dyDescent="0.3">
      <c r="A1832" t="s">
        <v>8219</v>
      </c>
      <c r="B1832">
        <v>226</v>
      </c>
    </row>
    <row r="1833" spans="1:2" x14ac:dyDescent="0.3">
      <c r="A1833" t="s">
        <v>8219</v>
      </c>
      <c r="B1833">
        <v>14</v>
      </c>
    </row>
    <row r="1834" spans="1:2" x14ac:dyDescent="0.3">
      <c r="A1834" t="s">
        <v>8219</v>
      </c>
      <c r="B1834">
        <v>20</v>
      </c>
    </row>
    <row r="1835" spans="1:2" x14ac:dyDescent="0.3">
      <c r="A1835" t="s">
        <v>8219</v>
      </c>
      <c r="B1835">
        <v>25</v>
      </c>
    </row>
    <row r="1836" spans="1:2" x14ac:dyDescent="0.3">
      <c r="A1836" t="s">
        <v>8219</v>
      </c>
      <c r="B1836">
        <v>90</v>
      </c>
    </row>
    <row r="1837" spans="1:2" x14ac:dyDescent="0.3">
      <c r="A1837" t="s">
        <v>8219</v>
      </c>
      <c r="B1837">
        <v>11</v>
      </c>
    </row>
    <row r="1838" spans="1:2" x14ac:dyDescent="0.3">
      <c r="A1838" t="s">
        <v>8219</v>
      </c>
      <c r="B1838">
        <v>55</v>
      </c>
    </row>
    <row r="1839" spans="1:2" x14ac:dyDescent="0.3">
      <c r="A1839" t="s">
        <v>8219</v>
      </c>
      <c r="B1839">
        <v>30</v>
      </c>
    </row>
    <row r="1840" spans="1:2" x14ac:dyDescent="0.3">
      <c r="A1840" t="s">
        <v>8219</v>
      </c>
      <c r="B1840">
        <v>28</v>
      </c>
    </row>
    <row r="1841" spans="1:2" x14ac:dyDescent="0.3">
      <c r="A1841" t="s">
        <v>8219</v>
      </c>
      <c r="B1841">
        <v>45</v>
      </c>
    </row>
    <row r="1842" spans="1:2" x14ac:dyDescent="0.3">
      <c r="A1842" t="s">
        <v>8219</v>
      </c>
      <c r="B1842">
        <v>13</v>
      </c>
    </row>
    <row r="1843" spans="1:2" x14ac:dyDescent="0.3">
      <c r="A1843" t="s">
        <v>8219</v>
      </c>
      <c r="B1843">
        <v>40</v>
      </c>
    </row>
    <row r="1844" spans="1:2" x14ac:dyDescent="0.3">
      <c r="A1844" t="s">
        <v>8219</v>
      </c>
      <c r="B1844">
        <v>21</v>
      </c>
    </row>
    <row r="1845" spans="1:2" x14ac:dyDescent="0.3">
      <c r="A1845" t="s">
        <v>8219</v>
      </c>
      <c r="B1845">
        <v>134</v>
      </c>
    </row>
    <row r="1846" spans="1:2" x14ac:dyDescent="0.3">
      <c r="A1846" t="s">
        <v>8219</v>
      </c>
      <c r="B1846">
        <v>20</v>
      </c>
    </row>
    <row r="1847" spans="1:2" x14ac:dyDescent="0.3">
      <c r="A1847" t="s">
        <v>8219</v>
      </c>
      <c r="B1847">
        <v>19</v>
      </c>
    </row>
    <row r="1848" spans="1:2" x14ac:dyDescent="0.3">
      <c r="A1848" t="s">
        <v>8219</v>
      </c>
      <c r="B1848">
        <v>209</v>
      </c>
    </row>
    <row r="1849" spans="1:2" x14ac:dyDescent="0.3">
      <c r="A1849" t="s">
        <v>8219</v>
      </c>
      <c r="B1849">
        <v>38</v>
      </c>
    </row>
    <row r="1850" spans="1:2" x14ac:dyDescent="0.3">
      <c r="A1850" t="s">
        <v>8219</v>
      </c>
      <c r="B1850">
        <v>24</v>
      </c>
    </row>
    <row r="1851" spans="1:2" x14ac:dyDescent="0.3">
      <c r="A1851" t="s">
        <v>8219</v>
      </c>
      <c r="B1851">
        <v>8</v>
      </c>
    </row>
    <row r="1852" spans="1:2" x14ac:dyDescent="0.3">
      <c r="A1852" t="s">
        <v>8219</v>
      </c>
      <c r="B1852">
        <v>179</v>
      </c>
    </row>
    <row r="1853" spans="1:2" x14ac:dyDescent="0.3">
      <c r="A1853" t="s">
        <v>8219</v>
      </c>
      <c r="B1853">
        <v>26</v>
      </c>
    </row>
    <row r="1854" spans="1:2" x14ac:dyDescent="0.3">
      <c r="A1854" t="s">
        <v>8219</v>
      </c>
      <c r="B1854">
        <v>131</v>
      </c>
    </row>
    <row r="1855" spans="1:2" x14ac:dyDescent="0.3">
      <c r="A1855" t="s">
        <v>8219</v>
      </c>
      <c r="B1855">
        <v>14</v>
      </c>
    </row>
    <row r="1856" spans="1:2" x14ac:dyDescent="0.3">
      <c r="A1856" t="s">
        <v>8219</v>
      </c>
      <c r="B1856">
        <v>174</v>
      </c>
    </row>
    <row r="1857" spans="1:2" x14ac:dyDescent="0.3">
      <c r="A1857" t="s">
        <v>8219</v>
      </c>
      <c r="B1857">
        <v>191</v>
      </c>
    </row>
    <row r="1858" spans="1:2" x14ac:dyDescent="0.3">
      <c r="A1858" t="s">
        <v>8219</v>
      </c>
      <c r="B1858">
        <v>38</v>
      </c>
    </row>
    <row r="1859" spans="1:2" x14ac:dyDescent="0.3">
      <c r="A1859" t="s">
        <v>8219</v>
      </c>
      <c r="B1859">
        <v>22</v>
      </c>
    </row>
    <row r="1860" spans="1:2" x14ac:dyDescent="0.3">
      <c r="A1860" t="s">
        <v>8219</v>
      </c>
      <c r="B1860">
        <v>149</v>
      </c>
    </row>
    <row r="1861" spans="1:2" x14ac:dyDescent="0.3">
      <c r="A1861" t="s">
        <v>8219</v>
      </c>
      <c r="B1861">
        <v>56</v>
      </c>
    </row>
    <row r="1862" spans="1:2" x14ac:dyDescent="0.3">
      <c r="A1862" t="s">
        <v>8219</v>
      </c>
      <c r="B1862">
        <v>19</v>
      </c>
    </row>
    <row r="1863" spans="1:2" x14ac:dyDescent="0.3">
      <c r="A1863" t="s">
        <v>8221</v>
      </c>
      <c r="B1863">
        <v>0</v>
      </c>
    </row>
    <row r="1864" spans="1:2" x14ac:dyDescent="0.3">
      <c r="A1864" t="s">
        <v>8221</v>
      </c>
      <c r="B1864">
        <v>16</v>
      </c>
    </row>
    <row r="1865" spans="1:2" x14ac:dyDescent="0.3">
      <c r="A1865" t="s">
        <v>8221</v>
      </c>
      <c r="B1865">
        <v>2</v>
      </c>
    </row>
    <row r="1866" spans="1:2" x14ac:dyDescent="0.3">
      <c r="A1866" t="s">
        <v>8221</v>
      </c>
      <c r="B1866">
        <v>48</v>
      </c>
    </row>
    <row r="1867" spans="1:2" x14ac:dyDescent="0.3">
      <c r="A1867" t="s">
        <v>8221</v>
      </c>
      <c r="B1867">
        <v>2</v>
      </c>
    </row>
    <row r="1868" spans="1:2" x14ac:dyDescent="0.3">
      <c r="A1868" t="s">
        <v>8221</v>
      </c>
      <c r="B1868">
        <v>2</v>
      </c>
    </row>
    <row r="1869" spans="1:2" x14ac:dyDescent="0.3">
      <c r="A1869" t="s">
        <v>8221</v>
      </c>
      <c r="B1869">
        <v>1</v>
      </c>
    </row>
    <row r="1870" spans="1:2" x14ac:dyDescent="0.3">
      <c r="A1870" t="s">
        <v>8221</v>
      </c>
      <c r="B1870">
        <v>17</v>
      </c>
    </row>
    <row r="1871" spans="1:2" x14ac:dyDescent="0.3">
      <c r="A1871" t="s">
        <v>8221</v>
      </c>
      <c r="B1871">
        <v>0</v>
      </c>
    </row>
    <row r="1872" spans="1:2" x14ac:dyDescent="0.3">
      <c r="A1872" t="s">
        <v>8221</v>
      </c>
      <c r="B1872">
        <v>11</v>
      </c>
    </row>
    <row r="1873" spans="1:2" x14ac:dyDescent="0.3">
      <c r="A1873" t="s">
        <v>8221</v>
      </c>
      <c r="B1873">
        <v>95</v>
      </c>
    </row>
    <row r="1874" spans="1:2" x14ac:dyDescent="0.3">
      <c r="A1874" t="s">
        <v>8221</v>
      </c>
      <c r="B1874">
        <v>13</v>
      </c>
    </row>
    <row r="1875" spans="1:2" x14ac:dyDescent="0.3">
      <c r="A1875" t="s">
        <v>8221</v>
      </c>
      <c r="B1875">
        <v>2</v>
      </c>
    </row>
    <row r="1876" spans="1:2" x14ac:dyDescent="0.3">
      <c r="A1876" t="s">
        <v>8221</v>
      </c>
      <c r="B1876">
        <v>2</v>
      </c>
    </row>
    <row r="1877" spans="1:2" x14ac:dyDescent="0.3">
      <c r="A1877" t="s">
        <v>8221</v>
      </c>
      <c r="B1877">
        <v>3</v>
      </c>
    </row>
    <row r="1878" spans="1:2" x14ac:dyDescent="0.3">
      <c r="A1878" t="s">
        <v>8221</v>
      </c>
      <c r="B1878">
        <v>0</v>
      </c>
    </row>
    <row r="1879" spans="1:2" x14ac:dyDescent="0.3">
      <c r="A1879" t="s">
        <v>8221</v>
      </c>
      <c r="B1879">
        <v>0</v>
      </c>
    </row>
    <row r="1880" spans="1:2" x14ac:dyDescent="0.3">
      <c r="A1880" t="s">
        <v>8221</v>
      </c>
      <c r="B1880">
        <v>0</v>
      </c>
    </row>
    <row r="1881" spans="1:2" x14ac:dyDescent="0.3">
      <c r="A1881" t="s">
        <v>8221</v>
      </c>
      <c r="B1881">
        <v>2</v>
      </c>
    </row>
    <row r="1882" spans="1:2" x14ac:dyDescent="0.3">
      <c r="A1882" t="s">
        <v>8221</v>
      </c>
      <c r="B1882">
        <v>24</v>
      </c>
    </row>
    <row r="1883" spans="1:2" x14ac:dyDescent="0.3">
      <c r="A1883" t="s">
        <v>8219</v>
      </c>
      <c r="B1883">
        <v>70</v>
      </c>
    </row>
    <row r="1884" spans="1:2" x14ac:dyDescent="0.3">
      <c r="A1884" t="s">
        <v>8219</v>
      </c>
      <c r="B1884">
        <v>81</v>
      </c>
    </row>
    <row r="1885" spans="1:2" x14ac:dyDescent="0.3">
      <c r="A1885" t="s">
        <v>8219</v>
      </c>
      <c r="B1885">
        <v>32</v>
      </c>
    </row>
    <row r="1886" spans="1:2" x14ac:dyDescent="0.3">
      <c r="A1886" t="s">
        <v>8219</v>
      </c>
      <c r="B1886">
        <v>26</v>
      </c>
    </row>
    <row r="1887" spans="1:2" x14ac:dyDescent="0.3">
      <c r="A1887" t="s">
        <v>8219</v>
      </c>
      <c r="B1887">
        <v>105</v>
      </c>
    </row>
    <row r="1888" spans="1:2" x14ac:dyDescent="0.3">
      <c r="A1888" t="s">
        <v>8219</v>
      </c>
      <c r="B1888">
        <v>29</v>
      </c>
    </row>
    <row r="1889" spans="1:2" x14ac:dyDescent="0.3">
      <c r="A1889" t="s">
        <v>8219</v>
      </c>
      <c r="B1889">
        <v>8</v>
      </c>
    </row>
    <row r="1890" spans="1:2" x14ac:dyDescent="0.3">
      <c r="A1890" t="s">
        <v>8219</v>
      </c>
      <c r="B1890">
        <v>89</v>
      </c>
    </row>
    <row r="1891" spans="1:2" x14ac:dyDescent="0.3">
      <c r="A1891" t="s">
        <v>8219</v>
      </c>
      <c r="B1891">
        <v>44</v>
      </c>
    </row>
    <row r="1892" spans="1:2" x14ac:dyDescent="0.3">
      <c r="A1892" t="s">
        <v>8219</v>
      </c>
      <c r="B1892">
        <v>246</v>
      </c>
    </row>
    <row r="1893" spans="1:2" x14ac:dyDescent="0.3">
      <c r="A1893" t="s">
        <v>8219</v>
      </c>
      <c r="B1893">
        <v>120</v>
      </c>
    </row>
    <row r="1894" spans="1:2" x14ac:dyDescent="0.3">
      <c r="A1894" t="s">
        <v>8219</v>
      </c>
      <c r="B1894">
        <v>26</v>
      </c>
    </row>
    <row r="1895" spans="1:2" x14ac:dyDescent="0.3">
      <c r="A1895" t="s">
        <v>8219</v>
      </c>
      <c r="B1895">
        <v>45</v>
      </c>
    </row>
    <row r="1896" spans="1:2" x14ac:dyDescent="0.3">
      <c r="A1896" t="s">
        <v>8219</v>
      </c>
      <c r="B1896">
        <v>20</v>
      </c>
    </row>
    <row r="1897" spans="1:2" x14ac:dyDescent="0.3">
      <c r="A1897" t="s">
        <v>8219</v>
      </c>
      <c r="B1897">
        <v>47</v>
      </c>
    </row>
    <row r="1898" spans="1:2" x14ac:dyDescent="0.3">
      <c r="A1898" t="s">
        <v>8219</v>
      </c>
      <c r="B1898">
        <v>13</v>
      </c>
    </row>
    <row r="1899" spans="1:2" x14ac:dyDescent="0.3">
      <c r="A1899" t="s">
        <v>8219</v>
      </c>
      <c r="B1899">
        <v>183</v>
      </c>
    </row>
    <row r="1900" spans="1:2" x14ac:dyDescent="0.3">
      <c r="A1900" t="s">
        <v>8219</v>
      </c>
      <c r="B1900">
        <v>21</v>
      </c>
    </row>
    <row r="1901" spans="1:2" x14ac:dyDescent="0.3">
      <c r="A1901" t="s">
        <v>8219</v>
      </c>
      <c r="B1901">
        <v>42</v>
      </c>
    </row>
    <row r="1902" spans="1:2" x14ac:dyDescent="0.3">
      <c r="A1902" t="s">
        <v>8219</v>
      </c>
      <c r="B1902">
        <v>54</v>
      </c>
    </row>
    <row r="1903" spans="1:2" x14ac:dyDescent="0.3">
      <c r="A1903" t="s">
        <v>8221</v>
      </c>
      <c r="B1903">
        <v>25</v>
      </c>
    </row>
    <row r="1904" spans="1:2" x14ac:dyDescent="0.3">
      <c r="A1904" t="s">
        <v>8221</v>
      </c>
      <c r="B1904">
        <v>3</v>
      </c>
    </row>
    <row r="1905" spans="1:2" x14ac:dyDescent="0.3">
      <c r="A1905" t="s">
        <v>8221</v>
      </c>
      <c r="B1905">
        <v>41</v>
      </c>
    </row>
    <row r="1906" spans="1:2" x14ac:dyDescent="0.3">
      <c r="A1906" t="s">
        <v>8221</v>
      </c>
      <c r="B1906">
        <v>2</v>
      </c>
    </row>
    <row r="1907" spans="1:2" x14ac:dyDescent="0.3">
      <c r="A1907" t="s">
        <v>8221</v>
      </c>
      <c r="B1907">
        <v>4</v>
      </c>
    </row>
    <row r="1908" spans="1:2" x14ac:dyDescent="0.3">
      <c r="A1908" t="s">
        <v>8221</v>
      </c>
      <c r="B1908">
        <v>99</v>
      </c>
    </row>
    <row r="1909" spans="1:2" x14ac:dyDescent="0.3">
      <c r="A1909" t="s">
        <v>8221</v>
      </c>
      <c r="B1909">
        <v>4</v>
      </c>
    </row>
    <row r="1910" spans="1:2" x14ac:dyDescent="0.3">
      <c r="A1910" t="s">
        <v>8221</v>
      </c>
      <c r="B1910">
        <v>4</v>
      </c>
    </row>
    <row r="1911" spans="1:2" x14ac:dyDescent="0.3">
      <c r="A1911" t="s">
        <v>8221</v>
      </c>
      <c r="B1911">
        <v>38</v>
      </c>
    </row>
    <row r="1912" spans="1:2" x14ac:dyDescent="0.3">
      <c r="A1912" t="s">
        <v>8221</v>
      </c>
      <c r="B1912">
        <v>285</v>
      </c>
    </row>
    <row r="1913" spans="1:2" x14ac:dyDescent="0.3">
      <c r="A1913" t="s">
        <v>8221</v>
      </c>
      <c r="B1913">
        <v>1</v>
      </c>
    </row>
    <row r="1914" spans="1:2" x14ac:dyDescent="0.3">
      <c r="A1914" t="s">
        <v>8221</v>
      </c>
      <c r="B1914">
        <v>42</v>
      </c>
    </row>
    <row r="1915" spans="1:2" x14ac:dyDescent="0.3">
      <c r="A1915" t="s">
        <v>8221</v>
      </c>
      <c r="B1915">
        <v>26</v>
      </c>
    </row>
    <row r="1916" spans="1:2" x14ac:dyDescent="0.3">
      <c r="A1916" t="s">
        <v>8221</v>
      </c>
      <c r="B1916">
        <v>2</v>
      </c>
    </row>
    <row r="1917" spans="1:2" x14ac:dyDescent="0.3">
      <c r="A1917" t="s">
        <v>8221</v>
      </c>
      <c r="B1917">
        <v>4</v>
      </c>
    </row>
    <row r="1918" spans="1:2" x14ac:dyDescent="0.3">
      <c r="A1918" t="s">
        <v>8221</v>
      </c>
      <c r="B1918">
        <v>6</v>
      </c>
    </row>
    <row r="1919" spans="1:2" x14ac:dyDescent="0.3">
      <c r="A1919" t="s">
        <v>8221</v>
      </c>
      <c r="B1919">
        <v>70</v>
      </c>
    </row>
    <row r="1920" spans="1:2" x14ac:dyDescent="0.3">
      <c r="A1920" t="s">
        <v>8221</v>
      </c>
      <c r="B1920">
        <v>9</v>
      </c>
    </row>
    <row r="1921" spans="1:2" x14ac:dyDescent="0.3">
      <c r="A1921" t="s">
        <v>8221</v>
      </c>
      <c r="B1921">
        <v>8</v>
      </c>
    </row>
    <row r="1922" spans="1:2" x14ac:dyDescent="0.3">
      <c r="A1922" t="s">
        <v>8221</v>
      </c>
      <c r="B1922">
        <v>105</v>
      </c>
    </row>
    <row r="1923" spans="1:2" x14ac:dyDescent="0.3">
      <c r="A1923" t="s">
        <v>8219</v>
      </c>
      <c r="B1923">
        <v>38</v>
      </c>
    </row>
    <row r="1924" spans="1:2" x14ac:dyDescent="0.3">
      <c r="A1924" t="s">
        <v>8219</v>
      </c>
      <c r="B1924">
        <v>64</v>
      </c>
    </row>
    <row r="1925" spans="1:2" x14ac:dyDescent="0.3">
      <c r="A1925" t="s">
        <v>8219</v>
      </c>
      <c r="B1925">
        <v>13</v>
      </c>
    </row>
    <row r="1926" spans="1:2" x14ac:dyDescent="0.3">
      <c r="A1926" t="s">
        <v>8219</v>
      </c>
      <c r="B1926">
        <v>33</v>
      </c>
    </row>
    <row r="1927" spans="1:2" x14ac:dyDescent="0.3">
      <c r="A1927" t="s">
        <v>8219</v>
      </c>
      <c r="B1927">
        <v>52</v>
      </c>
    </row>
    <row r="1928" spans="1:2" x14ac:dyDescent="0.3">
      <c r="A1928" t="s">
        <v>8219</v>
      </c>
      <c r="B1928">
        <v>107</v>
      </c>
    </row>
    <row r="1929" spans="1:2" x14ac:dyDescent="0.3">
      <c r="A1929" t="s">
        <v>8219</v>
      </c>
      <c r="B1929">
        <v>11</v>
      </c>
    </row>
    <row r="1930" spans="1:2" x14ac:dyDescent="0.3">
      <c r="A1930" t="s">
        <v>8219</v>
      </c>
      <c r="B1930">
        <v>34</v>
      </c>
    </row>
    <row r="1931" spans="1:2" x14ac:dyDescent="0.3">
      <c r="A1931" t="s">
        <v>8219</v>
      </c>
      <c r="B1931">
        <v>75</v>
      </c>
    </row>
    <row r="1932" spans="1:2" x14ac:dyDescent="0.3">
      <c r="A1932" t="s">
        <v>8219</v>
      </c>
      <c r="B1932">
        <v>26</v>
      </c>
    </row>
    <row r="1933" spans="1:2" x14ac:dyDescent="0.3">
      <c r="A1933" t="s">
        <v>8219</v>
      </c>
      <c r="B1933">
        <v>50</v>
      </c>
    </row>
    <row r="1934" spans="1:2" x14ac:dyDescent="0.3">
      <c r="A1934" t="s">
        <v>8219</v>
      </c>
      <c r="B1934">
        <v>80</v>
      </c>
    </row>
    <row r="1935" spans="1:2" x14ac:dyDescent="0.3">
      <c r="A1935" t="s">
        <v>8219</v>
      </c>
      <c r="B1935">
        <v>110</v>
      </c>
    </row>
    <row r="1936" spans="1:2" x14ac:dyDescent="0.3">
      <c r="A1936" t="s">
        <v>8219</v>
      </c>
      <c r="B1936">
        <v>77</v>
      </c>
    </row>
    <row r="1937" spans="1:2" x14ac:dyDescent="0.3">
      <c r="A1937" t="s">
        <v>8219</v>
      </c>
      <c r="B1937">
        <v>50</v>
      </c>
    </row>
    <row r="1938" spans="1:2" x14ac:dyDescent="0.3">
      <c r="A1938" t="s">
        <v>8219</v>
      </c>
      <c r="B1938">
        <v>145</v>
      </c>
    </row>
    <row r="1939" spans="1:2" x14ac:dyDescent="0.3">
      <c r="A1939" t="s">
        <v>8219</v>
      </c>
      <c r="B1939">
        <v>29</v>
      </c>
    </row>
    <row r="1940" spans="1:2" x14ac:dyDescent="0.3">
      <c r="A1940" t="s">
        <v>8219</v>
      </c>
      <c r="B1940">
        <v>114</v>
      </c>
    </row>
    <row r="1941" spans="1:2" x14ac:dyDescent="0.3">
      <c r="A1941" t="s">
        <v>8219</v>
      </c>
      <c r="B1941">
        <v>96</v>
      </c>
    </row>
    <row r="1942" spans="1:2" x14ac:dyDescent="0.3">
      <c r="A1942" t="s">
        <v>8219</v>
      </c>
      <c r="B1942">
        <v>31</v>
      </c>
    </row>
    <row r="1943" spans="1:2" x14ac:dyDescent="0.3">
      <c r="A1943" t="s">
        <v>8219</v>
      </c>
      <c r="B1943">
        <v>4883</v>
      </c>
    </row>
    <row r="1944" spans="1:2" x14ac:dyDescent="0.3">
      <c r="A1944" t="s">
        <v>8219</v>
      </c>
      <c r="B1944">
        <v>95</v>
      </c>
    </row>
    <row r="1945" spans="1:2" x14ac:dyDescent="0.3">
      <c r="A1945" t="s">
        <v>8219</v>
      </c>
      <c r="B1945">
        <v>2478</v>
      </c>
    </row>
    <row r="1946" spans="1:2" x14ac:dyDescent="0.3">
      <c r="A1946" t="s">
        <v>8219</v>
      </c>
      <c r="B1946">
        <v>1789</v>
      </c>
    </row>
    <row r="1947" spans="1:2" x14ac:dyDescent="0.3">
      <c r="A1947" t="s">
        <v>8219</v>
      </c>
      <c r="B1947">
        <v>680</v>
      </c>
    </row>
    <row r="1948" spans="1:2" x14ac:dyDescent="0.3">
      <c r="A1948" t="s">
        <v>8219</v>
      </c>
      <c r="B1948">
        <v>70</v>
      </c>
    </row>
    <row r="1949" spans="1:2" x14ac:dyDescent="0.3">
      <c r="A1949" t="s">
        <v>8219</v>
      </c>
      <c r="B1949">
        <v>23</v>
      </c>
    </row>
    <row r="1950" spans="1:2" x14ac:dyDescent="0.3">
      <c r="A1950" t="s">
        <v>8219</v>
      </c>
      <c r="B1950">
        <v>4245</v>
      </c>
    </row>
    <row r="1951" spans="1:2" x14ac:dyDescent="0.3">
      <c r="A1951" t="s">
        <v>8219</v>
      </c>
      <c r="B1951">
        <v>943</v>
      </c>
    </row>
    <row r="1952" spans="1:2" x14ac:dyDescent="0.3">
      <c r="A1952" t="s">
        <v>8219</v>
      </c>
      <c r="B1952">
        <v>1876</v>
      </c>
    </row>
    <row r="1953" spans="1:2" x14ac:dyDescent="0.3">
      <c r="A1953" t="s">
        <v>8219</v>
      </c>
      <c r="B1953">
        <v>834</v>
      </c>
    </row>
    <row r="1954" spans="1:2" x14ac:dyDescent="0.3">
      <c r="A1954" t="s">
        <v>8219</v>
      </c>
      <c r="B1954">
        <v>682</v>
      </c>
    </row>
    <row r="1955" spans="1:2" x14ac:dyDescent="0.3">
      <c r="A1955" t="s">
        <v>8219</v>
      </c>
      <c r="B1955">
        <v>147</v>
      </c>
    </row>
    <row r="1956" spans="1:2" x14ac:dyDescent="0.3">
      <c r="A1956" t="s">
        <v>8219</v>
      </c>
      <c r="B1956">
        <v>415</v>
      </c>
    </row>
    <row r="1957" spans="1:2" x14ac:dyDescent="0.3">
      <c r="A1957" t="s">
        <v>8219</v>
      </c>
      <c r="B1957">
        <v>290</v>
      </c>
    </row>
    <row r="1958" spans="1:2" x14ac:dyDescent="0.3">
      <c r="A1958" t="s">
        <v>8219</v>
      </c>
      <c r="B1958">
        <v>365</v>
      </c>
    </row>
    <row r="1959" spans="1:2" x14ac:dyDescent="0.3">
      <c r="A1959" t="s">
        <v>8219</v>
      </c>
      <c r="B1959">
        <v>660</v>
      </c>
    </row>
    <row r="1960" spans="1:2" x14ac:dyDescent="0.3">
      <c r="A1960" t="s">
        <v>8219</v>
      </c>
      <c r="B1960">
        <v>1356</v>
      </c>
    </row>
    <row r="1961" spans="1:2" x14ac:dyDescent="0.3">
      <c r="A1961" t="s">
        <v>8219</v>
      </c>
      <c r="B1961">
        <v>424</v>
      </c>
    </row>
    <row r="1962" spans="1:2" x14ac:dyDescent="0.3">
      <c r="A1962" t="s">
        <v>8219</v>
      </c>
      <c r="B1962">
        <v>33</v>
      </c>
    </row>
    <row r="1963" spans="1:2" x14ac:dyDescent="0.3">
      <c r="A1963" t="s">
        <v>8219</v>
      </c>
      <c r="B1963">
        <v>1633</v>
      </c>
    </row>
    <row r="1964" spans="1:2" x14ac:dyDescent="0.3">
      <c r="A1964" t="s">
        <v>8219</v>
      </c>
      <c r="B1964">
        <v>306</v>
      </c>
    </row>
    <row r="1965" spans="1:2" x14ac:dyDescent="0.3">
      <c r="A1965" t="s">
        <v>8219</v>
      </c>
      <c r="B1965">
        <v>205</v>
      </c>
    </row>
    <row r="1966" spans="1:2" x14ac:dyDescent="0.3">
      <c r="A1966" t="s">
        <v>8219</v>
      </c>
      <c r="B1966">
        <v>1281</v>
      </c>
    </row>
    <row r="1967" spans="1:2" x14ac:dyDescent="0.3">
      <c r="A1967" t="s">
        <v>8219</v>
      </c>
      <c r="B1967">
        <v>103</v>
      </c>
    </row>
    <row r="1968" spans="1:2" x14ac:dyDescent="0.3">
      <c r="A1968" t="s">
        <v>8219</v>
      </c>
      <c r="B1968">
        <v>1513</v>
      </c>
    </row>
    <row r="1969" spans="1:2" x14ac:dyDescent="0.3">
      <c r="A1969" t="s">
        <v>8219</v>
      </c>
      <c r="B1969">
        <v>405</v>
      </c>
    </row>
    <row r="1970" spans="1:2" x14ac:dyDescent="0.3">
      <c r="A1970" t="s">
        <v>8219</v>
      </c>
      <c r="B1970">
        <v>510</v>
      </c>
    </row>
    <row r="1971" spans="1:2" x14ac:dyDescent="0.3">
      <c r="A1971" t="s">
        <v>8219</v>
      </c>
      <c r="B1971">
        <v>1887</v>
      </c>
    </row>
    <row r="1972" spans="1:2" x14ac:dyDescent="0.3">
      <c r="A1972" t="s">
        <v>8219</v>
      </c>
      <c r="B1972">
        <v>701</v>
      </c>
    </row>
    <row r="1973" spans="1:2" x14ac:dyDescent="0.3">
      <c r="A1973" t="s">
        <v>8219</v>
      </c>
      <c r="B1973">
        <v>3863</v>
      </c>
    </row>
    <row r="1974" spans="1:2" x14ac:dyDescent="0.3">
      <c r="A1974" t="s">
        <v>8219</v>
      </c>
      <c r="B1974">
        <v>238</v>
      </c>
    </row>
    <row r="1975" spans="1:2" x14ac:dyDescent="0.3">
      <c r="A1975" t="s">
        <v>8219</v>
      </c>
      <c r="B1975">
        <v>2051</v>
      </c>
    </row>
    <row r="1976" spans="1:2" x14ac:dyDescent="0.3">
      <c r="A1976" t="s">
        <v>8219</v>
      </c>
      <c r="B1976">
        <v>402</v>
      </c>
    </row>
    <row r="1977" spans="1:2" x14ac:dyDescent="0.3">
      <c r="A1977" t="s">
        <v>8219</v>
      </c>
      <c r="B1977">
        <v>253</v>
      </c>
    </row>
    <row r="1978" spans="1:2" x14ac:dyDescent="0.3">
      <c r="A1978" t="s">
        <v>8219</v>
      </c>
      <c r="B1978">
        <v>473</v>
      </c>
    </row>
    <row r="1979" spans="1:2" x14ac:dyDescent="0.3">
      <c r="A1979" t="s">
        <v>8219</v>
      </c>
      <c r="B1979">
        <v>821</v>
      </c>
    </row>
    <row r="1980" spans="1:2" x14ac:dyDescent="0.3">
      <c r="A1980" t="s">
        <v>8219</v>
      </c>
      <c r="B1980">
        <v>388</v>
      </c>
    </row>
    <row r="1981" spans="1:2" x14ac:dyDescent="0.3">
      <c r="A1981" t="s">
        <v>8219</v>
      </c>
      <c r="B1981">
        <v>813</v>
      </c>
    </row>
    <row r="1982" spans="1:2" x14ac:dyDescent="0.3">
      <c r="A1982" t="s">
        <v>8219</v>
      </c>
      <c r="B1982">
        <v>1945</v>
      </c>
    </row>
    <row r="1983" spans="1:2" x14ac:dyDescent="0.3">
      <c r="A1983" t="s">
        <v>8221</v>
      </c>
      <c r="B1983">
        <v>12</v>
      </c>
    </row>
    <row r="1984" spans="1:2" x14ac:dyDescent="0.3">
      <c r="A1984" t="s">
        <v>8221</v>
      </c>
      <c r="B1984">
        <v>0</v>
      </c>
    </row>
    <row r="1985" spans="1:2" x14ac:dyDescent="0.3">
      <c r="A1985" t="s">
        <v>8221</v>
      </c>
      <c r="B1985">
        <v>16</v>
      </c>
    </row>
    <row r="1986" spans="1:2" x14ac:dyDescent="0.3">
      <c r="A1986" t="s">
        <v>8221</v>
      </c>
      <c r="B1986">
        <v>7</v>
      </c>
    </row>
    <row r="1987" spans="1:2" x14ac:dyDescent="0.3">
      <c r="A1987" t="s">
        <v>8221</v>
      </c>
      <c r="B1987">
        <v>4</v>
      </c>
    </row>
    <row r="1988" spans="1:2" x14ac:dyDescent="0.3">
      <c r="A1988" t="s">
        <v>8221</v>
      </c>
      <c r="B1988">
        <v>1</v>
      </c>
    </row>
    <row r="1989" spans="1:2" x14ac:dyDescent="0.3">
      <c r="A1989" t="s">
        <v>8221</v>
      </c>
      <c r="B1989">
        <v>28</v>
      </c>
    </row>
    <row r="1990" spans="1:2" x14ac:dyDescent="0.3">
      <c r="A1990" t="s">
        <v>8221</v>
      </c>
      <c r="B1990">
        <v>1</v>
      </c>
    </row>
    <row r="1991" spans="1:2" x14ac:dyDescent="0.3">
      <c r="A1991" t="s">
        <v>8221</v>
      </c>
      <c r="B1991">
        <v>1</v>
      </c>
    </row>
    <row r="1992" spans="1:2" x14ac:dyDescent="0.3">
      <c r="A1992" t="s">
        <v>8221</v>
      </c>
      <c r="B1992">
        <v>5</v>
      </c>
    </row>
    <row r="1993" spans="1:2" x14ac:dyDescent="0.3">
      <c r="A1993" t="s">
        <v>8221</v>
      </c>
      <c r="B1993">
        <v>3</v>
      </c>
    </row>
    <row r="1994" spans="1:2" x14ac:dyDescent="0.3">
      <c r="A1994" t="s">
        <v>8221</v>
      </c>
      <c r="B1994">
        <v>2</v>
      </c>
    </row>
    <row r="1995" spans="1:2" x14ac:dyDescent="0.3">
      <c r="A1995" t="s">
        <v>8221</v>
      </c>
      <c r="B1995">
        <v>0</v>
      </c>
    </row>
    <row r="1996" spans="1:2" x14ac:dyDescent="0.3">
      <c r="A1996" t="s">
        <v>8221</v>
      </c>
      <c r="B1996">
        <v>0</v>
      </c>
    </row>
    <row r="1997" spans="1:2" x14ac:dyDescent="0.3">
      <c r="A1997" t="s">
        <v>8221</v>
      </c>
      <c r="B1997">
        <v>3</v>
      </c>
    </row>
    <row r="1998" spans="1:2" x14ac:dyDescent="0.3">
      <c r="A1998" t="s">
        <v>8221</v>
      </c>
      <c r="B1998">
        <v>0</v>
      </c>
    </row>
    <row r="1999" spans="1:2" x14ac:dyDescent="0.3">
      <c r="A1999" t="s">
        <v>8221</v>
      </c>
      <c r="B1999">
        <v>0</v>
      </c>
    </row>
    <row r="2000" spans="1:2" x14ac:dyDescent="0.3">
      <c r="A2000" t="s">
        <v>8221</v>
      </c>
      <c r="B2000">
        <v>3</v>
      </c>
    </row>
    <row r="2001" spans="1:2" x14ac:dyDescent="0.3">
      <c r="A2001" t="s">
        <v>8221</v>
      </c>
      <c r="B2001">
        <v>7</v>
      </c>
    </row>
    <row r="2002" spans="1:2" x14ac:dyDescent="0.3">
      <c r="A2002" t="s">
        <v>8221</v>
      </c>
      <c r="B2002">
        <v>25</v>
      </c>
    </row>
    <row r="2003" spans="1:2" x14ac:dyDescent="0.3">
      <c r="A2003" t="s">
        <v>8219</v>
      </c>
      <c r="B2003">
        <v>1637</v>
      </c>
    </row>
    <row r="2004" spans="1:2" x14ac:dyDescent="0.3">
      <c r="A2004" t="s">
        <v>8219</v>
      </c>
      <c r="B2004">
        <v>1375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354</v>
      </c>
    </row>
    <row r="2007" spans="1:2" x14ac:dyDescent="0.3">
      <c r="A2007" t="s">
        <v>8219</v>
      </c>
      <c r="B2007">
        <v>191</v>
      </c>
    </row>
    <row r="2008" spans="1:2" x14ac:dyDescent="0.3">
      <c r="A2008" t="s">
        <v>8219</v>
      </c>
      <c r="B2008">
        <v>303</v>
      </c>
    </row>
    <row r="2009" spans="1:2" x14ac:dyDescent="0.3">
      <c r="A2009" t="s">
        <v>8219</v>
      </c>
      <c r="B2009">
        <v>137</v>
      </c>
    </row>
    <row r="2010" spans="1:2" x14ac:dyDescent="0.3">
      <c r="A2010" t="s">
        <v>8219</v>
      </c>
      <c r="B2010">
        <v>41</v>
      </c>
    </row>
    <row r="2011" spans="1:2" x14ac:dyDescent="0.3">
      <c r="A2011" t="s">
        <v>8219</v>
      </c>
      <c r="B2011">
        <v>398</v>
      </c>
    </row>
    <row r="2012" spans="1:2" x14ac:dyDescent="0.3">
      <c r="A2012" t="s">
        <v>8219</v>
      </c>
      <c r="B2012">
        <v>1737</v>
      </c>
    </row>
    <row r="2013" spans="1:2" x14ac:dyDescent="0.3">
      <c r="A2013" t="s">
        <v>8219</v>
      </c>
      <c r="B2013">
        <v>971</v>
      </c>
    </row>
    <row r="2014" spans="1:2" x14ac:dyDescent="0.3">
      <c r="A2014" t="s">
        <v>8219</v>
      </c>
      <c r="B2014">
        <v>183</v>
      </c>
    </row>
    <row r="2015" spans="1:2" x14ac:dyDescent="0.3">
      <c r="A2015" t="s">
        <v>8219</v>
      </c>
      <c r="B2015">
        <v>4562</v>
      </c>
    </row>
    <row r="2016" spans="1:2" x14ac:dyDescent="0.3">
      <c r="A2016" t="s">
        <v>8219</v>
      </c>
      <c r="B2016">
        <v>26457</v>
      </c>
    </row>
    <row r="2017" spans="1:2" x14ac:dyDescent="0.3">
      <c r="A2017" t="s">
        <v>8219</v>
      </c>
      <c r="B2017">
        <v>162</v>
      </c>
    </row>
    <row r="2018" spans="1:2" x14ac:dyDescent="0.3">
      <c r="A2018" t="s">
        <v>8219</v>
      </c>
      <c r="B2018">
        <v>479</v>
      </c>
    </row>
    <row r="2019" spans="1:2" x14ac:dyDescent="0.3">
      <c r="A2019" t="s">
        <v>8219</v>
      </c>
      <c r="B2019">
        <v>426</v>
      </c>
    </row>
    <row r="2020" spans="1:2" x14ac:dyDescent="0.3">
      <c r="A2020" t="s">
        <v>8219</v>
      </c>
      <c r="B2020">
        <v>450</v>
      </c>
    </row>
    <row r="2021" spans="1:2" x14ac:dyDescent="0.3">
      <c r="A2021" t="s">
        <v>8219</v>
      </c>
      <c r="B2021">
        <v>1780</v>
      </c>
    </row>
    <row r="2022" spans="1:2" x14ac:dyDescent="0.3">
      <c r="A2022" t="s">
        <v>8219</v>
      </c>
      <c r="B2022">
        <v>122</v>
      </c>
    </row>
    <row r="2023" spans="1:2" x14ac:dyDescent="0.3">
      <c r="A2023" t="s">
        <v>8219</v>
      </c>
      <c r="B2023">
        <v>95</v>
      </c>
    </row>
    <row r="2024" spans="1:2" x14ac:dyDescent="0.3">
      <c r="A2024" t="s">
        <v>8219</v>
      </c>
      <c r="B2024">
        <v>325</v>
      </c>
    </row>
    <row r="2025" spans="1:2" x14ac:dyDescent="0.3">
      <c r="A2025" t="s">
        <v>8219</v>
      </c>
      <c r="B2025">
        <v>353</v>
      </c>
    </row>
    <row r="2026" spans="1:2" x14ac:dyDescent="0.3">
      <c r="A2026" t="s">
        <v>8219</v>
      </c>
      <c r="B2026">
        <v>105</v>
      </c>
    </row>
    <row r="2027" spans="1:2" x14ac:dyDescent="0.3">
      <c r="A2027" t="s">
        <v>8219</v>
      </c>
      <c r="B2027">
        <v>729</v>
      </c>
    </row>
    <row r="2028" spans="1:2" x14ac:dyDescent="0.3">
      <c r="A2028" t="s">
        <v>8219</v>
      </c>
      <c r="B2028">
        <v>454</v>
      </c>
    </row>
    <row r="2029" spans="1:2" x14ac:dyDescent="0.3">
      <c r="A2029" t="s">
        <v>8219</v>
      </c>
      <c r="B2029">
        <v>539</v>
      </c>
    </row>
    <row r="2030" spans="1:2" x14ac:dyDescent="0.3">
      <c r="A2030" t="s">
        <v>8219</v>
      </c>
      <c r="B2030">
        <v>79</v>
      </c>
    </row>
    <row r="2031" spans="1:2" x14ac:dyDescent="0.3">
      <c r="A2031" t="s">
        <v>8219</v>
      </c>
      <c r="B2031">
        <v>94</v>
      </c>
    </row>
    <row r="2032" spans="1:2" x14ac:dyDescent="0.3">
      <c r="A2032" t="s">
        <v>8219</v>
      </c>
      <c r="B2032">
        <v>625</v>
      </c>
    </row>
    <row r="2033" spans="1:2" x14ac:dyDescent="0.3">
      <c r="A2033" t="s">
        <v>8219</v>
      </c>
      <c r="B2033">
        <v>508</v>
      </c>
    </row>
    <row r="2034" spans="1:2" x14ac:dyDescent="0.3">
      <c r="A2034" t="s">
        <v>8219</v>
      </c>
      <c r="B2034">
        <v>531</v>
      </c>
    </row>
    <row r="2035" spans="1:2" x14ac:dyDescent="0.3">
      <c r="A2035" t="s">
        <v>8219</v>
      </c>
      <c r="B2035">
        <v>158</v>
      </c>
    </row>
    <row r="2036" spans="1:2" x14ac:dyDescent="0.3">
      <c r="A2036" t="s">
        <v>8219</v>
      </c>
      <c r="B2036">
        <v>508</v>
      </c>
    </row>
    <row r="2037" spans="1:2" x14ac:dyDescent="0.3">
      <c r="A2037" t="s">
        <v>8219</v>
      </c>
      <c r="B2037">
        <v>644</v>
      </c>
    </row>
    <row r="2038" spans="1:2" x14ac:dyDescent="0.3">
      <c r="A2038" t="s">
        <v>8219</v>
      </c>
      <c r="B2038">
        <v>848</v>
      </c>
    </row>
    <row r="2039" spans="1:2" x14ac:dyDescent="0.3">
      <c r="A2039" t="s">
        <v>8219</v>
      </c>
      <c r="B2039">
        <v>429</v>
      </c>
    </row>
    <row r="2040" spans="1:2" x14ac:dyDescent="0.3">
      <c r="A2040" t="s">
        <v>8219</v>
      </c>
      <c r="B2040">
        <v>204</v>
      </c>
    </row>
    <row r="2041" spans="1:2" x14ac:dyDescent="0.3">
      <c r="A2041" t="s">
        <v>8219</v>
      </c>
      <c r="B2041">
        <v>379</v>
      </c>
    </row>
    <row r="2042" spans="1:2" x14ac:dyDescent="0.3">
      <c r="A2042" t="s">
        <v>8219</v>
      </c>
      <c r="B2042">
        <v>271</v>
      </c>
    </row>
    <row r="2043" spans="1:2" x14ac:dyDescent="0.3">
      <c r="A2043" t="s">
        <v>8219</v>
      </c>
      <c r="B2043">
        <v>120</v>
      </c>
    </row>
    <row r="2044" spans="1:2" x14ac:dyDescent="0.3">
      <c r="A2044" t="s">
        <v>8219</v>
      </c>
      <c r="B2044">
        <v>140</v>
      </c>
    </row>
    <row r="2045" spans="1:2" x14ac:dyDescent="0.3">
      <c r="A2045" t="s">
        <v>8219</v>
      </c>
      <c r="B2045">
        <v>193</v>
      </c>
    </row>
    <row r="2046" spans="1:2" x14ac:dyDescent="0.3">
      <c r="A2046" t="s">
        <v>8219</v>
      </c>
      <c r="B2046">
        <v>180</v>
      </c>
    </row>
    <row r="2047" spans="1:2" x14ac:dyDescent="0.3">
      <c r="A2047" t="s">
        <v>8219</v>
      </c>
      <c r="B2047">
        <v>263</v>
      </c>
    </row>
    <row r="2048" spans="1:2" x14ac:dyDescent="0.3">
      <c r="A2048" t="s">
        <v>8219</v>
      </c>
      <c r="B2048">
        <v>217</v>
      </c>
    </row>
    <row r="2049" spans="1:2" x14ac:dyDescent="0.3">
      <c r="A2049" t="s">
        <v>8219</v>
      </c>
      <c r="B2049">
        <v>443</v>
      </c>
    </row>
    <row r="2050" spans="1:2" x14ac:dyDescent="0.3">
      <c r="A2050" t="s">
        <v>8219</v>
      </c>
      <c r="B2050">
        <v>1373</v>
      </c>
    </row>
    <row r="2051" spans="1:2" x14ac:dyDescent="0.3">
      <c r="A2051" t="s">
        <v>8219</v>
      </c>
      <c r="B2051">
        <v>742</v>
      </c>
    </row>
    <row r="2052" spans="1:2" x14ac:dyDescent="0.3">
      <c r="A2052" t="s">
        <v>8219</v>
      </c>
      <c r="B2052">
        <v>170</v>
      </c>
    </row>
    <row r="2053" spans="1:2" x14ac:dyDescent="0.3">
      <c r="A2053" t="s">
        <v>8219</v>
      </c>
      <c r="B2053">
        <v>242</v>
      </c>
    </row>
    <row r="2054" spans="1:2" x14ac:dyDescent="0.3">
      <c r="A2054" t="s">
        <v>8219</v>
      </c>
      <c r="B2054">
        <v>541</v>
      </c>
    </row>
    <row r="2055" spans="1:2" x14ac:dyDescent="0.3">
      <c r="A2055" t="s">
        <v>8219</v>
      </c>
      <c r="B2055">
        <v>121</v>
      </c>
    </row>
    <row r="2056" spans="1:2" x14ac:dyDescent="0.3">
      <c r="A2056" t="s">
        <v>8219</v>
      </c>
      <c r="B2056">
        <v>621</v>
      </c>
    </row>
    <row r="2057" spans="1:2" x14ac:dyDescent="0.3">
      <c r="A2057" t="s">
        <v>8219</v>
      </c>
      <c r="B2057">
        <v>101</v>
      </c>
    </row>
    <row r="2058" spans="1:2" x14ac:dyDescent="0.3">
      <c r="A2058" t="s">
        <v>8219</v>
      </c>
      <c r="B2058">
        <v>554</v>
      </c>
    </row>
    <row r="2059" spans="1:2" x14ac:dyDescent="0.3">
      <c r="A2059" t="s">
        <v>8219</v>
      </c>
      <c r="B2059">
        <v>666</v>
      </c>
    </row>
    <row r="2060" spans="1:2" x14ac:dyDescent="0.3">
      <c r="A2060" t="s">
        <v>8219</v>
      </c>
      <c r="B2060">
        <v>410</v>
      </c>
    </row>
    <row r="2061" spans="1:2" x14ac:dyDescent="0.3">
      <c r="A2061" t="s">
        <v>8219</v>
      </c>
      <c r="B2061">
        <v>375</v>
      </c>
    </row>
    <row r="2062" spans="1:2" x14ac:dyDescent="0.3">
      <c r="A2062" t="s">
        <v>8219</v>
      </c>
      <c r="B2062">
        <v>1364</v>
      </c>
    </row>
    <row r="2063" spans="1:2" x14ac:dyDescent="0.3">
      <c r="A2063" t="s">
        <v>8219</v>
      </c>
      <c r="B2063">
        <v>35</v>
      </c>
    </row>
    <row r="2064" spans="1:2" x14ac:dyDescent="0.3">
      <c r="A2064" t="s">
        <v>8219</v>
      </c>
      <c r="B2064">
        <v>203</v>
      </c>
    </row>
    <row r="2065" spans="1:2" x14ac:dyDescent="0.3">
      <c r="A2065" t="s">
        <v>8219</v>
      </c>
      <c r="B2065">
        <v>49</v>
      </c>
    </row>
    <row r="2066" spans="1:2" x14ac:dyDescent="0.3">
      <c r="A2066" t="s">
        <v>8219</v>
      </c>
      <c r="B2066">
        <v>5812</v>
      </c>
    </row>
    <row r="2067" spans="1:2" x14ac:dyDescent="0.3">
      <c r="A2067" t="s">
        <v>8219</v>
      </c>
      <c r="B2067">
        <v>1556</v>
      </c>
    </row>
    <row r="2068" spans="1:2" x14ac:dyDescent="0.3">
      <c r="A2068" t="s">
        <v>8219</v>
      </c>
      <c r="B2068">
        <v>65</v>
      </c>
    </row>
    <row r="2069" spans="1:2" x14ac:dyDescent="0.3">
      <c r="A2069" t="s">
        <v>8219</v>
      </c>
      <c r="B2069">
        <v>10</v>
      </c>
    </row>
    <row r="2070" spans="1:2" x14ac:dyDescent="0.3">
      <c r="A2070" t="s">
        <v>8219</v>
      </c>
      <c r="B2070">
        <v>76</v>
      </c>
    </row>
    <row r="2071" spans="1:2" x14ac:dyDescent="0.3">
      <c r="A2071" t="s">
        <v>8219</v>
      </c>
      <c r="B2071">
        <v>263</v>
      </c>
    </row>
    <row r="2072" spans="1:2" x14ac:dyDescent="0.3">
      <c r="A2072" t="s">
        <v>8219</v>
      </c>
      <c r="B2072">
        <v>1530</v>
      </c>
    </row>
    <row r="2073" spans="1:2" x14ac:dyDescent="0.3">
      <c r="A2073" t="s">
        <v>8219</v>
      </c>
      <c r="B2073">
        <v>278</v>
      </c>
    </row>
    <row r="2074" spans="1:2" x14ac:dyDescent="0.3">
      <c r="A2074" t="s">
        <v>8219</v>
      </c>
      <c r="B2074">
        <v>350</v>
      </c>
    </row>
    <row r="2075" spans="1:2" x14ac:dyDescent="0.3">
      <c r="A2075" t="s">
        <v>8219</v>
      </c>
      <c r="B2075">
        <v>470</v>
      </c>
    </row>
    <row r="2076" spans="1:2" x14ac:dyDescent="0.3">
      <c r="A2076" t="s">
        <v>8219</v>
      </c>
      <c r="B2076">
        <v>3</v>
      </c>
    </row>
    <row r="2077" spans="1:2" x14ac:dyDescent="0.3">
      <c r="A2077" t="s">
        <v>8219</v>
      </c>
      <c r="B2077">
        <v>8200</v>
      </c>
    </row>
    <row r="2078" spans="1:2" x14ac:dyDescent="0.3">
      <c r="A2078" t="s">
        <v>8219</v>
      </c>
      <c r="B2078">
        <v>8359</v>
      </c>
    </row>
    <row r="2079" spans="1:2" x14ac:dyDescent="0.3">
      <c r="A2079" t="s">
        <v>8219</v>
      </c>
      <c r="B2079">
        <v>188</v>
      </c>
    </row>
    <row r="2080" spans="1:2" x14ac:dyDescent="0.3">
      <c r="A2080" t="s">
        <v>8219</v>
      </c>
      <c r="B2080">
        <v>48</v>
      </c>
    </row>
    <row r="2081" spans="1:2" x14ac:dyDescent="0.3">
      <c r="A2081" t="s">
        <v>8219</v>
      </c>
      <c r="B2081">
        <v>607</v>
      </c>
    </row>
    <row r="2082" spans="1:2" x14ac:dyDescent="0.3">
      <c r="A2082" t="s">
        <v>8219</v>
      </c>
      <c r="B2082">
        <v>50</v>
      </c>
    </row>
    <row r="2083" spans="1:2" x14ac:dyDescent="0.3">
      <c r="A2083" t="s">
        <v>8219</v>
      </c>
      <c r="B2083">
        <v>55</v>
      </c>
    </row>
    <row r="2084" spans="1:2" x14ac:dyDescent="0.3">
      <c r="A2084" t="s">
        <v>8219</v>
      </c>
      <c r="B2084">
        <v>38</v>
      </c>
    </row>
    <row r="2085" spans="1:2" x14ac:dyDescent="0.3">
      <c r="A2085" t="s">
        <v>8219</v>
      </c>
      <c r="B2085">
        <v>25</v>
      </c>
    </row>
    <row r="2086" spans="1:2" x14ac:dyDescent="0.3">
      <c r="A2086" t="s">
        <v>8219</v>
      </c>
      <c r="B2086">
        <v>46</v>
      </c>
    </row>
    <row r="2087" spans="1:2" x14ac:dyDescent="0.3">
      <c r="A2087" t="s">
        <v>8219</v>
      </c>
      <c r="B2087">
        <v>83</v>
      </c>
    </row>
    <row r="2088" spans="1:2" x14ac:dyDescent="0.3">
      <c r="A2088" t="s">
        <v>8219</v>
      </c>
      <c r="B2088">
        <v>35</v>
      </c>
    </row>
    <row r="2089" spans="1:2" x14ac:dyDescent="0.3">
      <c r="A2089" t="s">
        <v>8219</v>
      </c>
      <c r="B2089">
        <v>25</v>
      </c>
    </row>
    <row r="2090" spans="1:2" x14ac:dyDescent="0.3">
      <c r="A2090" t="s">
        <v>8219</v>
      </c>
      <c r="B2090">
        <v>75</v>
      </c>
    </row>
    <row r="2091" spans="1:2" x14ac:dyDescent="0.3">
      <c r="A2091" t="s">
        <v>8219</v>
      </c>
      <c r="B2091">
        <v>62</v>
      </c>
    </row>
    <row r="2092" spans="1:2" x14ac:dyDescent="0.3">
      <c r="A2092" t="s">
        <v>8219</v>
      </c>
      <c r="B2092">
        <v>160</v>
      </c>
    </row>
    <row r="2093" spans="1:2" x14ac:dyDescent="0.3">
      <c r="A2093" t="s">
        <v>8219</v>
      </c>
      <c r="B2093">
        <v>246</v>
      </c>
    </row>
    <row r="2094" spans="1:2" x14ac:dyDescent="0.3">
      <c r="A2094" t="s">
        <v>8219</v>
      </c>
      <c r="B2094">
        <v>55</v>
      </c>
    </row>
    <row r="2095" spans="1:2" x14ac:dyDescent="0.3">
      <c r="A2095" t="s">
        <v>8219</v>
      </c>
      <c r="B2095">
        <v>23</v>
      </c>
    </row>
    <row r="2096" spans="1:2" x14ac:dyDescent="0.3">
      <c r="A2096" t="s">
        <v>8219</v>
      </c>
      <c r="B2096">
        <v>72</v>
      </c>
    </row>
    <row r="2097" spans="1:2" x14ac:dyDescent="0.3">
      <c r="A2097" t="s">
        <v>8219</v>
      </c>
      <c r="B2097">
        <v>22</v>
      </c>
    </row>
    <row r="2098" spans="1:2" x14ac:dyDescent="0.3">
      <c r="A2098" t="s">
        <v>8219</v>
      </c>
      <c r="B2098">
        <v>14</v>
      </c>
    </row>
    <row r="2099" spans="1:2" x14ac:dyDescent="0.3">
      <c r="A2099" t="s">
        <v>8219</v>
      </c>
      <c r="B2099">
        <v>38</v>
      </c>
    </row>
    <row r="2100" spans="1:2" x14ac:dyDescent="0.3">
      <c r="A2100" t="s">
        <v>8219</v>
      </c>
      <c r="B2100">
        <v>32</v>
      </c>
    </row>
    <row r="2101" spans="1:2" x14ac:dyDescent="0.3">
      <c r="A2101" t="s">
        <v>8219</v>
      </c>
      <c r="B2101">
        <v>63</v>
      </c>
    </row>
    <row r="2102" spans="1:2" x14ac:dyDescent="0.3">
      <c r="A2102" t="s">
        <v>8219</v>
      </c>
      <c r="B2102">
        <v>27</v>
      </c>
    </row>
    <row r="2103" spans="1:2" x14ac:dyDescent="0.3">
      <c r="A2103" t="s">
        <v>8219</v>
      </c>
      <c r="B2103">
        <v>44</v>
      </c>
    </row>
    <row r="2104" spans="1:2" x14ac:dyDescent="0.3">
      <c r="A2104" t="s">
        <v>8219</v>
      </c>
      <c r="B2104">
        <v>38</v>
      </c>
    </row>
    <row r="2105" spans="1:2" x14ac:dyDescent="0.3">
      <c r="A2105" t="s">
        <v>8219</v>
      </c>
      <c r="B2105">
        <v>115</v>
      </c>
    </row>
    <row r="2106" spans="1:2" x14ac:dyDescent="0.3">
      <c r="A2106" t="s">
        <v>8219</v>
      </c>
      <c r="B2106">
        <v>37</v>
      </c>
    </row>
    <row r="2107" spans="1:2" x14ac:dyDescent="0.3">
      <c r="A2107" t="s">
        <v>8219</v>
      </c>
      <c r="B2107">
        <v>99</v>
      </c>
    </row>
    <row r="2108" spans="1:2" x14ac:dyDescent="0.3">
      <c r="A2108" t="s">
        <v>8219</v>
      </c>
      <c r="B2108">
        <v>44</v>
      </c>
    </row>
    <row r="2109" spans="1:2" x14ac:dyDescent="0.3">
      <c r="A2109" t="s">
        <v>8219</v>
      </c>
      <c r="B2109">
        <v>58</v>
      </c>
    </row>
    <row r="2110" spans="1:2" x14ac:dyDescent="0.3">
      <c r="A2110" t="s">
        <v>8219</v>
      </c>
      <c r="B2110">
        <v>191</v>
      </c>
    </row>
    <row r="2111" spans="1:2" x14ac:dyDescent="0.3">
      <c r="A2111" t="s">
        <v>8219</v>
      </c>
      <c r="B2111">
        <v>40</v>
      </c>
    </row>
    <row r="2112" spans="1:2" x14ac:dyDescent="0.3">
      <c r="A2112" t="s">
        <v>8219</v>
      </c>
      <c r="B2112">
        <v>38</v>
      </c>
    </row>
    <row r="2113" spans="1:2" x14ac:dyDescent="0.3">
      <c r="A2113" t="s">
        <v>8219</v>
      </c>
      <c r="B2113">
        <v>39</v>
      </c>
    </row>
    <row r="2114" spans="1:2" x14ac:dyDescent="0.3">
      <c r="A2114" t="s">
        <v>8219</v>
      </c>
      <c r="B2114">
        <v>11</v>
      </c>
    </row>
    <row r="2115" spans="1:2" x14ac:dyDescent="0.3">
      <c r="A2115" t="s">
        <v>8219</v>
      </c>
      <c r="B2115">
        <v>107</v>
      </c>
    </row>
    <row r="2116" spans="1:2" x14ac:dyDescent="0.3">
      <c r="A2116" t="s">
        <v>8219</v>
      </c>
      <c r="B2116">
        <v>147</v>
      </c>
    </row>
    <row r="2117" spans="1:2" x14ac:dyDescent="0.3">
      <c r="A2117" t="s">
        <v>8219</v>
      </c>
      <c r="B2117">
        <v>36</v>
      </c>
    </row>
    <row r="2118" spans="1:2" x14ac:dyDescent="0.3">
      <c r="A2118" t="s">
        <v>8219</v>
      </c>
      <c r="B2118">
        <v>92</v>
      </c>
    </row>
    <row r="2119" spans="1:2" x14ac:dyDescent="0.3">
      <c r="A2119" t="s">
        <v>8219</v>
      </c>
      <c r="B2119">
        <v>35</v>
      </c>
    </row>
    <row r="2120" spans="1:2" x14ac:dyDescent="0.3">
      <c r="A2120" t="s">
        <v>8219</v>
      </c>
      <c r="B2120">
        <v>17</v>
      </c>
    </row>
    <row r="2121" spans="1:2" x14ac:dyDescent="0.3">
      <c r="A2121" t="s">
        <v>8219</v>
      </c>
      <c r="B2121">
        <v>22</v>
      </c>
    </row>
    <row r="2122" spans="1:2" x14ac:dyDescent="0.3">
      <c r="A2122" t="s">
        <v>8219</v>
      </c>
      <c r="B2122">
        <v>69</v>
      </c>
    </row>
    <row r="2123" spans="1:2" x14ac:dyDescent="0.3">
      <c r="A2123" t="s">
        <v>8221</v>
      </c>
      <c r="B2123">
        <v>10</v>
      </c>
    </row>
    <row r="2124" spans="1:2" x14ac:dyDescent="0.3">
      <c r="A2124" t="s">
        <v>8221</v>
      </c>
      <c r="B2124">
        <v>3</v>
      </c>
    </row>
    <row r="2125" spans="1:2" x14ac:dyDescent="0.3">
      <c r="A2125" t="s">
        <v>8221</v>
      </c>
      <c r="B2125">
        <v>5</v>
      </c>
    </row>
    <row r="2126" spans="1:2" x14ac:dyDescent="0.3">
      <c r="A2126" t="s">
        <v>8221</v>
      </c>
      <c r="B2126">
        <v>5</v>
      </c>
    </row>
    <row r="2127" spans="1:2" x14ac:dyDescent="0.3">
      <c r="A2127" t="s">
        <v>8221</v>
      </c>
      <c r="B2127">
        <v>27</v>
      </c>
    </row>
    <row r="2128" spans="1:2" x14ac:dyDescent="0.3">
      <c r="A2128" t="s">
        <v>8221</v>
      </c>
      <c r="B2128">
        <v>2</v>
      </c>
    </row>
    <row r="2129" spans="1:2" x14ac:dyDescent="0.3">
      <c r="A2129" t="s">
        <v>8221</v>
      </c>
      <c r="B2129">
        <v>236</v>
      </c>
    </row>
    <row r="2130" spans="1:2" x14ac:dyDescent="0.3">
      <c r="A2130" t="s">
        <v>8221</v>
      </c>
      <c r="B2130">
        <v>1</v>
      </c>
    </row>
    <row r="2131" spans="1:2" x14ac:dyDescent="0.3">
      <c r="A2131" t="s">
        <v>8221</v>
      </c>
      <c r="B2131">
        <v>12</v>
      </c>
    </row>
    <row r="2132" spans="1:2" x14ac:dyDescent="0.3">
      <c r="A2132" t="s">
        <v>8221</v>
      </c>
      <c r="B2132">
        <v>4</v>
      </c>
    </row>
    <row r="2133" spans="1:2" x14ac:dyDescent="0.3">
      <c r="A2133" t="s">
        <v>8221</v>
      </c>
      <c r="B2133">
        <v>3</v>
      </c>
    </row>
    <row r="2134" spans="1:2" x14ac:dyDescent="0.3">
      <c r="A2134" t="s">
        <v>8221</v>
      </c>
      <c r="B2134">
        <v>99</v>
      </c>
    </row>
    <row r="2135" spans="1:2" x14ac:dyDescent="0.3">
      <c r="A2135" t="s">
        <v>8221</v>
      </c>
      <c r="B2135">
        <v>3</v>
      </c>
    </row>
    <row r="2136" spans="1:2" x14ac:dyDescent="0.3">
      <c r="A2136" t="s">
        <v>8221</v>
      </c>
      <c r="B2136">
        <v>3</v>
      </c>
    </row>
    <row r="2137" spans="1:2" x14ac:dyDescent="0.3">
      <c r="A2137" t="s">
        <v>8221</v>
      </c>
      <c r="B2137">
        <v>22</v>
      </c>
    </row>
    <row r="2138" spans="1:2" x14ac:dyDescent="0.3">
      <c r="A2138" t="s">
        <v>8221</v>
      </c>
      <c r="B2138">
        <v>4</v>
      </c>
    </row>
    <row r="2139" spans="1:2" x14ac:dyDescent="0.3">
      <c r="A2139" t="s">
        <v>8221</v>
      </c>
      <c r="B2139">
        <v>534</v>
      </c>
    </row>
    <row r="2140" spans="1:2" x14ac:dyDescent="0.3">
      <c r="A2140" t="s">
        <v>8221</v>
      </c>
      <c r="B2140">
        <v>12</v>
      </c>
    </row>
    <row r="2141" spans="1:2" x14ac:dyDescent="0.3">
      <c r="A2141" t="s">
        <v>8221</v>
      </c>
      <c r="B2141">
        <v>56</v>
      </c>
    </row>
    <row r="2142" spans="1:2" x14ac:dyDescent="0.3">
      <c r="A2142" t="s">
        <v>8221</v>
      </c>
      <c r="B2142">
        <v>11</v>
      </c>
    </row>
    <row r="2143" spans="1:2" x14ac:dyDescent="0.3">
      <c r="A2143" t="s">
        <v>8221</v>
      </c>
      <c r="B2143">
        <v>0</v>
      </c>
    </row>
    <row r="2144" spans="1:2" x14ac:dyDescent="0.3">
      <c r="A2144" t="s">
        <v>8221</v>
      </c>
      <c r="B2144">
        <v>12</v>
      </c>
    </row>
    <row r="2145" spans="1:2" x14ac:dyDescent="0.3">
      <c r="A2145" t="s">
        <v>8221</v>
      </c>
      <c r="B2145">
        <v>5</v>
      </c>
    </row>
    <row r="2146" spans="1:2" x14ac:dyDescent="0.3">
      <c r="A2146" t="s">
        <v>8221</v>
      </c>
      <c r="B2146">
        <v>24</v>
      </c>
    </row>
    <row r="2147" spans="1:2" x14ac:dyDescent="0.3">
      <c r="A2147" t="s">
        <v>8221</v>
      </c>
      <c r="B2147">
        <v>89</v>
      </c>
    </row>
    <row r="2148" spans="1:2" x14ac:dyDescent="0.3">
      <c r="A2148" t="s">
        <v>8221</v>
      </c>
      <c r="B2148">
        <v>1</v>
      </c>
    </row>
    <row r="2149" spans="1:2" x14ac:dyDescent="0.3">
      <c r="A2149" t="s">
        <v>8221</v>
      </c>
      <c r="B2149">
        <v>55</v>
      </c>
    </row>
    <row r="2150" spans="1:2" x14ac:dyDescent="0.3">
      <c r="A2150" t="s">
        <v>8221</v>
      </c>
      <c r="B2150">
        <v>2</v>
      </c>
    </row>
    <row r="2151" spans="1:2" x14ac:dyDescent="0.3">
      <c r="A2151" t="s">
        <v>8221</v>
      </c>
      <c r="B2151">
        <v>0</v>
      </c>
    </row>
    <row r="2152" spans="1:2" x14ac:dyDescent="0.3">
      <c r="A2152" t="s">
        <v>8221</v>
      </c>
      <c r="B2152">
        <v>4</v>
      </c>
    </row>
    <row r="2153" spans="1:2" x14ac:dyDescent="0.3">
      <c r="A2153" t="s">
        <v>8221</v>
      </c>
      <c r="B2153">
        <v>6</v>
      </c>
    </row>
    <row r="2154" spans="1:2" x14ac:dyDescent="0.3">
      <c r="A2154" t="s">
        <v>8221</v>
      </c>
      <c r="B2154">
        <v>4</v>
      </c>
    </row>
    <row r="2155" spans="1:2" x14ac:dyDescent="0.3">
      <c r="A2155" t="s">
        <v>8221</v>
      </c>
      <c r="B2155">
        <v>4</v>
      </c>
    </row>
    <row r="2156" spans="1:2" x14ac:dyDescent="0.3">
      <c r="A2156" t="s">
        <v>8221</v>
      </c>
      <c r="B2156">
        <v>2</v>
      </c>
    </row>
    <row r="2157" spans="1:2" x14ac:dyDescent="0.3">
      <c r="A2157" t="s">
        <v>8221</v>
      </c>
      <c r="B2157">
        <v>5</v>
      </c>
    </row>
    <row r="2158" spans="1:2" x14ac:dyDescent="0.3">
      <c r="A2158" t="s">
        <v>8221</v>
      </c>
      <c r="B2158">
        <v>83</v>
      </c>
    </row>
    <row r="2159" spans="1:2" x14ac:dyDescent="0.3">
      <c r="A2159" t="s">
        <v>8221</v>
      </c>
      <c r="B2159">
        <v>57</v>
      </c>
    </row>
    <row r="2160" spans="1:2" x14ac:dyDescent="0.3">
      <c r="A2160" t="s">
        <v>8221</v>
      </c>
      <c r="B2160">
        <v>311</v>
      </c>
    </row>
    <row r="2161" spans="1:2" x14ac:dyDescent="0.3">
      <c r="A2161" t="s">
        <v>8221</v>
      </c>
      <c r="B2161">
        <v>2</v>
      </c>
    </row>
    <row r="2162" spans="1:2" x14ac:dyDescent="0.3">
      <c r="A2162" t="s">
        <v>8221</v>
      </c>
      <c r="B2162">
        <v>16</v>
      </c>
    </row>
    <row r="2163" spans="1:2" x14ac:dyDescent="0.3">
      <c r="A2163" t="s">
        <v>8219</v>
      </c>
      <c r="B2163">
        <v>13</v>
      </c>
    </row>
    <row r="2164" spans="1:2" x14ac:dyDescent="0.3">
      <c r="A2164" t="s">
        <v>8219</v>
      </c>
      <c r="B2164">
        <v>58</v>
      </c>
    </row>
    <row r="2165" spans="1:2" x14ac:dyDescent="0.3">
      <c r="A2165" t="s">
        <v>8219</v>
      </c>
      <c r="B2165">
        <v>44</v>
      </c>
    </row>
    <row r="2166" spans="1:2" x14ac:dyDescent="0.3">
      <c r="A2166" t="s">
        <v>8219</v>
      </c>
      <c r="B2166">
        <v>83</v>
      </c>
    </row>
    <row r="2167" spans="1:2" x14ac:dyDescent="0.3">
      <c r="A2167" t="s">
        <v>8219</v>
      </c>
      <c r="B2167">
        <v>117</v>
      </c>
    </row>
    <row r="2168" spans="1:2" x14ac:dyDescent="0.3">
      <c r="A2168" t="s">
        <v>8219</v>
      </c>
      <c r="B2168">
        <v>32</v>
      </c>
    </row>
    <row r="2169" spans="1:2" x14ac:dyDescent="0.3">
      <c r="A2169" t="s">
        <v>8219</v>
      </c>
      <c r="B2169">
        <v>8</v>
      </c>
    </row>
    <row r="2170" spans="1:2" x14ac:dyDescent="0.3">
      <c r="A2170" t="s">
        <v>8219</v>
      </c>
      <c r="B2170">
        <v>340</v>
      </c>
    </row>
    <row r="2171" spans="1:2" x14ac:dyDescent="0.3">
      <c r="A2171" t="s">
        <v>8219</v>
      </c>
      <c r="B2171">
        <v>7</v>
      </c>
    </row>
    <row r="2172" spans="1:2" x14ac:dyDescent="0.3">
      <c r="A2172" t="s">
        <v>8219</v>
      </c>
      <c r="B2172">
        <v>19</v>
      </c>
    </row>
    <row r="2173" spans="1:2" x14ac:dyDescent="0.3">
      <c r="A2173" t="s">
        <v>8219</v>
      </c>
      <c r="B2173">
        <v>47</v>
      </c>
    </row>
    <row r="2174" spans="1:2" x14ac:dyDescent="0.3">
      <c r="A2174" t="s">
        <v>8219</v>
      </c>
      <c r="B2174">
        <v>13</v>
      </c>
    </row>
    <row r="2175" spans="1:2" x14ac:dyDescent="0.3">
      <c r="A2175" t="s">
        <v>8219</v>
      </c>
      <c r="B2175">
        <v>90</v>
      </c>
    </row>
    <row r="2176" spans="1:2" x14ac:dyDescent="0.3">
      <c r="A2176" t="s">
        <v>8219</v>
      </c>
      <c r="B2176">
        <v>63</v>
      </c>
    </row>
    <row r="2177" spans="1:2" x14ac:dyDescent="0.3">
      <c r="A2177" t="s">
        <v>8219</v>
      </c>
      <c r="B2177">
        <v>26</v>
      </c>
    </row>
    <row r="2178" spans="1:2" x14ac:dyDescent="0.3">
      <c r="A2178" t="s">
        <v>8219</v>
      </c>
      <c r="B2178">
        <v>71</v>
      </c>
    </row>
    <row r="2179" spans="1:2" x14ac:dyDescent="0.3">
      <c r="A2179" t="s">
        <v>8219</v>
      </c>
      <c r="B2179">
        <v>38</v>
      </c>
    </row>
    <row r="2180" spans="1:2" x14ac:dyDescent="0.3">
      <c r="A2180" t="s">
        <v>8219</v>
      </c>
      <c r="B2180">
        <v>859</v>
      </c>
    </row>
    <row r="2181" spans="1:2" x14ac:dyDescent="0.3">
      <c r="A2181" t="s">
        <v>8219</v>
      </c>
      <c r="B2181">
        <v>21</v>
      </c>
    </row>
    <row r="2182" spans="1:2" x14ac:dyDescent="0.3">
      <c r="A2182" t="s">
        <v>8219</v>
      </c>
      <c r="B2182">
        <v>78</v>
      </c>
    </row>
    <row r="2183" spans="1:2" x14ac:dyDescent="0.3">
      <c r="A2183" t="s">
        <v>8219</v>
      </c>
      <c r="B2183">
        <v>53</v>
      </c>
    </row>
    <row r="2184" spans="1:2" x14ac:dyDescent="0.3">
      <c r="A2184" t="s">
        <v>8219</v>
      </c>
      <c r="B2184">
        <v>356</v>
      </c>
    </row>
    <row r="2185" spans="1:2" x14ac:dyDescent="0.3">
      <c r="A2185" t="s">
        <v>8219</v>
      </c>
      <c r="B2185">
        <v>279</v>
      </c>
    </row>
    <row r="2186" spans="1:2" x14ac:dyDescent="0.3">
      <c r="A2186" t="s">
        <v>8219</v>
      </c>
      <c r="B2186">
        <v>266</v>
      </c>
    </row>
    <row r="2187" spans="1:2" x14ac:dyDescent="0.3">
      <c r="A2187" t="s">
        <v>8219</v>
      </c>
      <c r="B2187">
        <v>623</v>
      </c>
    </row>
    <row r="2188" spans="1:2" x14ac:dyDescent="0.3">
      <c r="A2188" t="s">
        <v>8219</v>
      </c>
      <c r="B2188">
        <v>392</v>
      </c>
    </row>
    <row r="2189" spans="1:2" x14ac:dyDescent="0.3">
      <c r="A2189" t="s">
        <v>8219</v>
      </c>
      <c r="B2189">
        <v>3562</v>
      </c>
    </row>
    <row r="2190" spans="1:2" x14ac:dyDescent="0.3">
      <c r="A2190" t="s">
        <v>8219</v>
      </c>
      <c r="B2190">
        <v>514</v>
      </c>
    </row>
    <row r="2191" spans="1:2" x14ac:dyDescent="0.3">
      <c r="A2191" t="s">
        <v>8219</v>
      </c>
      <c r="B2191">
        <v>88</v>
      </c>
    </row>
    <row r="2192" spans="1:2" x14ac:dyDescent="0.3">
      <c r="A2192" t="s">
        <v>8219</v>
      </c>
      <c r="B2192">
        <v>537</v>
      </c>
    </row>
    <row r="2193" spans="1:2" x14ac:dyDescent="0.3">
      <c r="A2193" t="s">
        <v>8219</v>
      </c>
      <c r="B2193">
        <v>25</v>
      </c>
    </row>
    <row r="2194" spans="1:2" x14ac:dyDescent="0.3">
      <c r="A2194" t="s">
        <v>8219</v>
      </c>
      <c r="B2194">
        <v>3238</v>
      </c>
    </row>
    <row r="2195" spans="1:2" x14ac:dyDescent="0.3">
      <c r="A2195" t="s">
        <v>8219</v>
      </c>
      <c r="B2195">
        <v>897</v>
      </c>
    </row>
    <row r="2196" spans="1:2" x14ac:dyDescent="0.3">
      <c r="A2196" t="s">
        <v>8219</v>
      </c>
      <c r="B2196">
        <v>878</v>
      </c>
    </row>
    <row r="2197" spans="1:2" x14ac:dyDescent="0.3">
      <c r="A2197" t="s">
        <v>8219</v>
      </c>
      <c r="B2197">
        <v>115</v>
      </c>
    </row>
    <row r="2198" spans="1:2" x14ac:dyDescent="0.3">
      <c r="A2198" t="s">
        <v>8219</v>
      </c>
      <c r="B2198">
        <v>234</v>
      </c>
    </row>
    <row r="2199" spans="1:2" x14ac:dyDescent="0.3">
      <c r="A2199" t="s">
        <v>8219</v>
      </c>
      <c r="B2199">
        <v>4330</v>
      </c>
    </row>
    <row r="2200" spans="1:2" x14ac:dyDescent="0.3">
      <c r="A2200" t="s">
        <v>8219</v>
      </c>
      <c r="B2200">
        <v>651</v>
      </c>
    </row>
    <row r="2201" spans="1:2" x14ac:dyDescent="0.3">
      <c r="A2201" t="s">
        <v>8219</v>
      </c>
      <c r="B2201">
        <v>251</v>
      </c>
    </row>
    <row r="2202" spans="1:2" x14ac:dyDescent="0.3">
      <c r="A2202" t="s">
        <v>8219</v>
      </c>
      <c r="B2202">
        <v>263</v>
      </c>
    </row>
    <row r="2203" spans="1:2" x14ac:dyDescent="0.3">
      <c r="A2203" t="s">
        <v>8219</v>
      </c>
      <c r="B2203">
        <v>28</v>
      </c>
    </row>
    <row r="2204" spans="1:2" x14ac:dyDescent="0.3">
      <c r="A2204" t="s">
        <v>8219</v>
      </c>
      <c r="B2204">
        <v>721</v>
      </c>
    </row>
    <row r="2205" spans="1:2" x14ac:dyDescent="0.3">
      <c r="A2205" t="s">
        <v>8219</v>
      </c>
      <c r="B2205">
        <v>50</v>
      </c>
    </row>
    <row r="2206" spans="1:2" x14ac:dyDescent="0.3">
      <c r="A2206" t="s">
        <v>8219</v>
      </c>
      <c r="B2206">
        <v>73</v>
      </c>
    </row>
    <row r="2207" spans="1:2" x14ac:dyDescent="0.3">
      <c r="A2207" t="s">
        <v>8219</v>
      </c>
      <c r="B2207">
        <v>27</v>
      </c>
    </row>
    <row r="2208" spans="1:2" x14ac:dyDescent="0.3">
      <c r="A2208" t="s">
        <v>8219</v>
      </c>
      <c r="B2208">
        <v>34</v>
      </c>
    </row>
    <row r="2209" spans="1:2" x14ac:dyDescent="0.3">
      <c r="A2209" t="s">
        <v>8219</v>
      </c>
      <c r="B2209">
        <v>7</v>
      </c>
    </row>
    <row r="2210" spans="1:2" x14ac:dyDescent="0.3">
      <c r="A2210" t="s">
        <v>8219</v>
      </c>
      <c r="B2210">
        <v>24</v>
      </c>
    </row>
    <row r="2211" spans="1:2" x14ac:dyDescent="0.3">
      <c r="A2211" t="s">
        <v>8219</v>
      </c>
      <c r="B2211">
        <v>15</v>
      </c>
    </row>
    <row r="2212" spans="1:2" x14ac:dyDescent="0.3">
      <c r="A2212" t="s">
        <v>8219</v>
      </c>
      <c r="B2212">
        <v>72</v>
      </c>
    </row>
    <row r="2213" spans="1:2" x14ac:dyDescent="0.3">
      <c r="A2213" t="s">
        <v>8219</v>
      </c>
      <c r="B2213">
        <v>120</v>
      </c>
    </row>
    <row r="2214" spans="1:2" x14ac:dyDescent="0.3">
      <c r="A2214" t="s">
        <v>8219</v>
      </c>
      <c r="B2214">
        <v>123</v>
      </c>
    </row>
    <row r="2215" spans="1:2" x14ac:dyDescent="0.3">
      <c r="A2215" t="s">
        <v>8219</v>
      </c>
      <c r="B2215">
        <v>1</v>
      </c>
    </row>
    <row r="2216" spans="1:2" x14ac:dyDescent="0.3">
      <c r="A2216" t="s">
        <v>8219</v>
      </c>
      <c r="B2216">
        <v>24</v>
      </c>
    </row>
    <row r="2217" spans="1:2" x14ac:dyDescent="0.3">
      <c r="A2217" t="s">
        <v>8219</v>
      </c>
      <c r="B2217">
        <v>33</v>
      </c>
    </row>
    <row r="2218" spans="1:2" x14ac:dyDescent="0.3">
      <c r="A2218" t="s">
        <v>8219</v>
      </c>
      <c r="B2218">
        <v>14</v>
      </c>
    </row>
    <row r="2219" spans="1:2" x14ac:dyDescent="0.3">
      <c r="A2219" t="s">
        <v>8219</v>
      </c>
      <c r="B2219">
        <v>9</v>
      </c>
    </row>
    <row r="2220" spans="1:2" x14ac:dyDescent="0.3">
      <c r="A2220" t="s">
        <v>8219</v>
      </c>
      <c r="B2220">
        <v>76</v>
      </c>
    </row>
    <row r="2221" spans="1:2" x14ac:dyDescent="0.3">
      <c r="A2221" t="s">
        <v>8219</v>
      </c>
      <c r="B2221">
        <v>19</v>
      </c>
    </row>
    <row r="2222" spans="1:2" x14ac:dyDescent="0.3">
      <c r="A2222" t="s">
        <v>8219</v>
      </c>
      <c r="B2222">
        <v>69</v>
      </c>
    </row>
    <row r="2223" spans="1:2" x14ac:dyDescent="0.3">
      <c r="A2223" t="s">
        <v>8219</v>
      </c>
      <c r="B2223">
        <v>218</v>
      </c>
    </row>
    <row r="2224" spans="1:2" x14ac:dyDescent="0.3">
      <c r="A2224" t="s">
        <v>8219</v>
      </c>
      <c r="B2224">
        <v>30</v>
      </c>
    </row>
    <row r="2225" spans="1:2" x14ac:dyDescent="0.3">
      <c r="A2225" t="s">
        <v>8219</v>
      </c>
      <c r="B2225">
        <v>100</v>
      </c>
    </row>
    <row r="2226" spans="1:2" x14ac:dyDescent="0.3">
      <c r="A2226" t="s">
        <v>8219</v>
      </c>
      <c r="B2226">
        <v>296</v>
      </c>
    </row>
    <row r="2227" spans="1:2" x14ac:dyDescent="0.3">
      <c r="A2227" t="s">
        <v>8219</v>
      </c>
      <c r="B2227">
        <v>1204</v>
      </c>
    </row>
    <row r="2228" spans="1:2" x14ac:dyDescent="0.3">
      <c r="A2228" t="s">
        <v>8219</v>
      </c>
      <c r="B2228">
        <v>321</v>
      </c>
    </row>
    <row r="2229" spans="1:2" x14ac:dyDescent="0.3">
      <c r="A2229" t="s">
        <v>8219</v>
      </c>
      <c r="B2229">
        <v>301</v>
      </c>
    </row>
    <row r="2230" spans="1:2" x14ac:dyDescent="0.3">
      <c r="A2230" t="s">
        <v>8219</v>
      </c>
      <c r="B2230">
        <v>144</v>
      </c>
    </row>
    <row r="2231" spans="1:2" x14ac:dyDescent="0.3">
      <c r="A2231" t="s">
        <v>8219</v>
      </c>
      <c r="B2231">
        <v>539</v>
      </c>
    </row>
    <row r="2232" spans="1:2" x14ac:dyDescent="0.3">
      <c r="A2232" t="s">
        <v>8219</v>
      </c>
      <c r="B2232">
        <v>498</v>
      </c>
    </row>
    <row r="2233" spans="1:2" x14ac:dyDescent="0.3">
      <c r="A2233" t="s">
        <v>8219</v>
      </c>
      <c r="B2233">
        <v>1113</v>
      </c>
    </row>
    <row r="2234" spans="1:2" x14ac:dyDescent="0.3">
      <c r="A2234" t="s">
        <v>8219</v>
      </c>
      <c r="B2234">
        <v>988</v>
      </c>
    </row>
    <row r="2235" spans="1:2" x14ac:dyDescent="0.3">
      <c r="A2235" t="s">
        <v>8219</v>
      </c>
      <c r="B2235">
        <v>391</v>
      </c>
    </row>
    <row r="2236" spans="1:2" x14ac:dyDescent="0.3">
      <c r="A2236" t="s">
        <v>8219</v>
      </c>
      <c r="B2236">
        <v>28</v>
      </c>
    </row>
    <row r="2237" spans="1:2" x14ac:dyDescent="0.3">
      <c r="A2237" t="s">
        <v>8219</v>
      </c>
      <c r="B2237">
        <v>147</v>
      </c>
    </row>
    <row r="2238" spans="1:2" x14ac:dyDescent="0.3">
      <c r="A2238" t="s">
        <v>8219</v>
      </c>
      <c r="B2238">
        <v>680</v>
      </c>
    </row>
    <row r="2239" spans="1:2" x14ac:dyDescent="0.3">
      <c r="A2239" t="s">
        <v>8219</v>
      </c>
      <c r="B2239">
        <v>983</v>
      </c>
    </row>
    <row r="2240" spans="1:2" x14ac:dyDescent="0.3">
      <c r="A2240" t="s">
        <v>8219</v>
      </c>
      <c r="B2240">
        <v>79</v>
      </c>
    </row>
    <row r="2241" spans="1:2" x14ac:dyDescent="0.3">
      <c r="A2241" t="s">
        <v>8219</v>
      </c>
      <c r="B2241">
        <v>426</v>
      </c>
    </row>
    <row r="2242" spans="1:2" x14ac:dyDescent="0.3">
      <c r="A2242" t="s">
        <v>8219</v>
      </c>
      <c r="B2242">
        <v>96</v>
      </c>
    </row>
    <row r="2243" spans="1:2" x14ac:dyDescent="0.3">
      <c r="A2243" t="s">
        <v>8219</v>
      </c>
      <c r="B2243">
        <v>163</v>
      </c>
    </row>
    <row r="2244" spans="1:2" x14ac:dyDescent="0.3">
      <c r="A2244" t="s">
        <v>8219</v>
      </c>
      <c r="B2244">
        <v>2525</v>
      </c>
    </row>
    <row r="2245" spans="1:2" x14ac:dyDescent="0.3">
      <c r="A2245" t="s">
        <v>8219</v>
      </c>
      <c r="B2245">
        <v>2035</v>
      </c>
    </row>
    <row r="2246" spans="1:2" x14ac:dyDescent="0.3">
      <c r="A2246" t="s">
        <v>8219</v>
      </c>
      <c r="B2246">
        <v>290</v>
      </c>
    </row>
    <row r="2247" spans="1:2" x14ac:dyDescent="0.3">
      <c r="A2247" t="s">
        <v>8219</v>
      </c>
      <c r="B2247">
        <v>1980</v>
      </c>
    </row>
    <row r="2248" spans="1:2" x14ac:dyDescent="0.3">
      <c r="A2248" t="s">
        <v>8219</v>
      </c>
      <c r="B2248">
        <v>57</v>
      </c>
    </row>
    <row r="2249" spans="1:2" x14ac:dyDescent="0.3">
      <c r="A2249" t="s">
        <v>8219</v>
      </c>
      <c r="B2249">
        <v>380</v>
      </c>
    </row>
    <row r="2250" spans="1:2" x14ac:dyDescent="0.3">
      <c r="A2250" t="s">
        <v>8219</v>
      </c>
      <c r="B2250">
        <v>128</v>
      </c>
    </row>
    <row r="2251" spans="1:2" x14ac:dyDescent="0.3">
      <c r="A2251" t="s">
        <v>8219</v>
      </c>
      <c r="B2251">
        <v>180</v>
      </c>
    </row>
    <row r="2252" spans="1:2" x14ac:dyDescent="0.3">
      <c r="A2252" t="s">
        <v>8219</v>
      </c>
      <c r="B2252">
        <v>571</v>
      </c>
    </row>
    <row r="2253" spans="1:2" x14ac:dyDescent="0.3">
      <c r="A2253" t="s">
        <v>8219</v>
      </c>
      <c r="B2253">
        <v>480</v>
      </c>
    </row>
    <row r="2254" spans="1:2" x14ac:dyDescent="0.3">
      <c r="A2254" t="s">
        <v>8219</v>
      </c>
      <c r="B2254">
        <v>249</v>
      </c>
    </row>
    <row r="2255" spans="1:2" x14ac:dyDescent="0.3">
      <c r="A2255" t="s">
        <v>8219</v>
      </c>
      <c r="B2255">
        <v>84</v>
      </c>
    </row>
    <row r="2256" spans="1:2" x14ac:dyDescent="0.3">
      <c r="A2256" t="s">
        <v>8219</v>
      </c>
      <c r="B2256">
        <v>197</v>
      </c>
    </row>
    <row r="2257" spans="1:2" x14ac:dyDescent="0.3">
      <c r="A2257" t="s">
        <v>8219</v>
      </c>
      <c r="B2257">
        <v>271</v>
      </c>
    </row>
    <row r="2258" spans="1:2" x14ac:dyDescent="0.3">
      <c r="A2258" t="s">
        <v>8219</v>
      </c>
      <c r="B2258">
        <v>50</v>
      </c>
    </row>
    <row r="2259" spans="1:2" x14ac:dyDescent="0.3">
      <c r="A2259" t="s">
        <v>8219</v>
      </c>
      <c r="B2259">
        <v>169</v>
      </c>
    </row>
    <row r="2260" spans="1:2" x14ac:dyDescent="0.3">
      <c r="A2260" t="s">
        <v>8219</v>
      </c>
      <c r="B2260">
        <v>205</v>
      </c>
    </row>
    <row r="2261" spans="1:2" x14ac:dyDescent="0.3">
      <c r="A2261" t="s">
        <v>8219</v>
      </c>
      <c r="B2261">
        <v>206</v>
      </c>
    </row>
    <row r="2262" spans="1:2" x14ac:dyDescent="0.3">
      <c r="A2262" t="s">
        <v>8219</v>
      </c>
      <c r="B2262">
        <v>84</v>
      </c>
    </row>
    <row r="2263" spans="1:2" x14ac:dyDescent="0.3">
      <c r="A2263" t="s">
        <v>8219</v>
      </c>
      <c r="B2263">
        <v>210</v>
      </c>
    </row>
    <row r="2264" spans="1:2" x14ac:dyDescent="0.3">
      <c r="A2264" t="s">
        <v>8219</v>
      </c>
      <c r="B2264">
        <v>181</v>
      </c>
    </row>
    <row r="2265" spans="1:2" x14ac:dyDescent="0.3">
      <c r="A2265" t="s">
        <v>8219</v>
      </c>
      <c r="B2265">
        <v>60</v>
      </c>
    </row>
    <row r="2266" spans="1:2" x14ac:dyDescent="0.3">
      <c r="A2266" t="s">
        <v>8219</v>
      </c>
      <c r="B2266">
        <v>445</v>
      </c>
    </row>
    <row r="2267" spans="1:2" x14ac:dyDescent="0.3">
      <c r="A2267" t="s">
        <v>8219</v>
      </c>
      <c r="B2267">
        <v>17</v>
      </c>
    </row>
    <row r="2268" spans="1:2" x14ac:dyDescent="0.3">
      <c r="A2268" t="s">
        <v>8219</v>
      </c>
      <c r="B2268">
        <v>194</v>
      </c>
    </row>
    <row r="2269" spans="1:2" x14ac:dyDescent="0.3">
      <c r="A2269" t="s">
        <v>8219</v>
      </c>
      <c r="B2269">
        <v>404</v>
      </c>
    </row>
    <row r="2270" spans="1:2" x14ac:dyDescent="0.3">
      <c r="A2270" t="s">
        <v>8219</v>
      </c>
      <c r="B2270">
        <v>194</v>
      </c>
    </row>
    <row r="2271" spans="1:2" x14ac:dyDescent="0.3">
      <c r="A2271" t="s">
        <v>8219</v>
      </c>
      <c r="B2271">
        <v>902</v>
      </c>
    </row>
    <row r="2272" spans="1:2" x14ac:dyDescent="0.3">
      <c r="A2272" t="s">
        <v>8219</v>
      </c>
      <c r="B2272">
        <v>1670</v>
      </c>
    </row>
    <row r="2273" spans="1:2" x14ac:dyDescent="0.3">
      <c r="A2273" t="s">
        <v>8219</v>
      </c>
      <c r="B2273">
        <v>1328</v>
      </c>
    </row>
    <row r="2274" spans="1:2" x14ac:dyDescent="0.3">
      <c r="A2274" t="s">
        <v>8219</v>
      </c>
      <c r="B2274">
        <v>944</v>
      </c>
    </row>
    <row r="2275" spans="1:2" x14ac:dyDescent="0.3">
      <c r="A2275" t="s">
        <v>8219</v>
      </c>
      <c r="B2275">
        <v>147</v>
      </c>
    </row>
    <row r="2276" spans="1:2" x14ac:dyDescent="0.3">
      <c r="A2276" t="s">
        <v>8219</v>
      </c>
      <c r="B2276">
        <v>99</v>
      </c>
    </row>
    <row r="2277" spans="1:2" x14ac:dyDescent="0.3">
      <c r="A2277" t="s">
        <v>8219</v>
      </c>
      <c r="B2277">
        <v>79</v>
      </c>
    </row>
    <row r="2278" spans="1:2" x14ac:dyDescent="0.3">
      <c r="A2278" t="s">
        <v>8219</v>
      </c>
      <c r="B2278">
        <v>75</v>
      </c>
    </row>
    <row r="2279" spans="1:2" x14ac:dyDescent="0.3">
      <c r="A2279" t="s">
        <v>8219</v>
      </c>
      <c r="B2279">
        <v>207</v>
      </c>
    </row>
    <row r="2280" spans="1:2" x14ac:dyDescent="0.3">
      <c r="A2280" t="s">
        <v>8219</v>
      </c>
      <c r="B2280">
        <v>102</v>
      </c>
    </row>
    <row r="2281" spans="1:2" x14ac:dyDescent="0.3">
      <c r="A2281" t="s">
        <v>8219</v>
      </c>
      <c r="B2281">
        <v>32</v>
      </c>
    </row>
    <row r="2282" spans="1:2" x14ac:dyDescent="0.3">
      <c r="A2282" t="s">
        <v>8219</v>
      </c>
      <c r="B2282">
        <v>480</v>
      </c>
    </row>
    <row r="2283" spans="1:2" x14ac:dyDescent="0.3">
      <c r="A2283" t="s">
        <v>8219</v>
      </c>
      <c r="B2283">
        <v>11</v>
      </c>
    </row>
    <row r="2284" spans="1:2" x14ac:dyDescent="0.3">
      <c r="A2284" t="s">
        <v>8219</v>
      </c>
      <c r="B2284">
        <v>12</v>
      </c>
    </row>
    <row r="2285" spans="1:2" x14ac:dyDescent="0.3">
      <c r="A2285" t="s">
        <v>8219</v>
      </c>
      <c r="B2285">
        <v>48</v>
      </c>
    </row>
    <row r="2286" spans="1:2" x14ac:dyDescent="0.3">
      <c r="A2286" t="s">
        <v>8219</v>
      </c>
      <c r="B2286">
        <v>59</v>
      </c>
    </row>
    <row r="2287" spans="1:2" x14ac:dyDescent="0.3">
      <c r="A2287" t="s">
        <v>8219</v>
      </c>
      <c r="B2287">
        <v>79</v>
      </c>
    </row>
    <row r="2288" spans="1:2" x14ac:dyDescent="0.3">
      <c r="A2288" t="s">
        <v>8219</v>
      </c>
      <c r="B2288">
        <v>14</v>
      </c>
    </row>
    <row r="2289" spans="1:2" x14ac:dyDescent="0.3">
      <c r="A2289" t="s">
        <v>8219</v>
      </c>
      <c r="B2289">
        <v>106</v>
      </c>
    </row>
    <row r="2290" spans="1:2" x14ac:dyDescent="0.3">
      <c r="A2290" t="s">
        <v>8219</v>
      </c>
      <c r="B2290">
        <v>25</v>
      </c>
    </row>
    <row r="2291" spans="1:2" x14ac:dyDescent="0.3">
      <c r="A2291" t="s">
        <v>8219</v>
      </c>
      <c r="B2291">
        <v>25</v>
      </c>
    </row>
    <row r="2292" spans="1:2" x14ac:dyDescent="0.3">
      <c r="A2292" t="s">
        <v>8219</v>
      </c>
      <c r="B2292">
        <v>29</v>
      </c>
    </row>
    <row r="2293" spans="1:2" x14ac:dyDescent="0.3">
      <c r="A2293" t="s">
        <v>8219</v>
      </c>
      <c r="B2293">
        <v>43</v>
      </c>
    </row>
    <row r="2294" spans="1:2" x14ac:dyDescent="0.3">
      <c r="A2294" t="s">
        <v>8219</v>
      </c>
      <c r="B2294">
        <v>46</v>
      </c>
    </row>
    <row r="2295" spans="1:2" x14ac:dyDescent="0.3">
      <c r="A2295" t="s">
        <v>8219</v>
      </c>
      <c r="B2295">
        <v>27</v>
      </c>
    </row>
    <row r="2296" spans="1:2" x14ac:dyDescent="0.3">
      <c r="A2296" t="s">
        <v>8219</v>
      </c>
      <c r="B2296">
        <v>112</v>
      </c>
    </row>
    <row r="2297" spans="1:2" x14ac:dyDescent="0.3">
      <c r="A2297" t="s">
        <v>8219</v>
      </c>
      <c r="B2297">
        <v>34</v>
      </c>
    </row>
    <row r="2298" spans="1:2" x14ac:dyDescent="0.3">
      <c r="A2298" t="s">
        <v>8219</v>
      </c>
      <c r="B2298">
        <v>145</v>
      </c>
    </row>
    <row r="2299" spans="1:2" x14ac:dyDescent="0.3">
      <c r="A2299" t="s">
        <v>8219</v>
      </c>
      <c r="B2299">
        <v>19</v>
      </c>
    </row>
    <row r="2300" spans="1:2" x14ac:dyDescent="0.3">
      <c r="A2300" t="s">
        <v>8219</v>
      </c>
      <c r="B2300">
        <v>288</v>
      </c>
    </row>
    <row r="2301" spans="1:2" x14ac:dyDescent="0.3">
      <c r="A2301" t="s">
        <v>8219</v>
      </c>
      <c r="B2301">
        <v>14</v>
      </c>
    </row>
    <row r="2302" spans="1:2" x14ac:dyDescent="0.3">
      <c r="A2302" t="s">
        <v>8219</v>
      </c>
      <c r="B2302">
        <v>7</v>
      </c>
    </row>
    <row r="2303" spans="1:2" x14ac:dyDescent="0.3">
      <c r="A2303" t="s">
        <v>8219</v>
      </c>
      <c r="B2303">
        <v>211</v>
      </c>
    </row>
    <row r="2304" spans="1:2" x14ac:dyDescent="0.3">
      <c r="A2304" t="s">
        <v>8219</v>
      </c>
      <c r="B2304">
        <v>85</v>
      </c>
    </row>
    <row r="2305" spans="1:2" x14ac:dyDescent="0.3">
      <c r="A2305" t="s">
        <v>8219</v>
      </c>
      <c r="B2305">
        <v>103</v>
      </c>
    </row>
    <row r="2306" spans="1:2" x14ac:dyDescent="0.3">
      <c r="A2306" t="s">
        <v>8219</v>
      </c>
      <c r="B2306">
        <v>113</v>
      </c>
    </row>
    <row r="2307" spans="1:2" x14ac:dyDescent="0.3">
      <c r="A2307" t="s">
        <v>8219</v>
      </c>
      <c r="B2307">
        <v>167</v>
      </c>
    </row>
    <row r="2308" spans="1:2" x14ac:dyDescent="0.3">
      <c r="A2308" t="s">
        <v>8219</v>
      </c>
      <c r="B2308">
        <v>73</v>
      </c>
    </row>
    <row r="2309" spans="1:2" x14ac:dyDescent="0.3">
      <c r="A2309" t="s">
        <v>8219</v>
      </c>
      <c r="B2309">
        <v>75</v>
      </c>
    </row>
    <row r="2310" spans="1:2" x14ac:dyDescent="0.3">
      <c r="A2310" t="s">
        <v>8219</v>
      </c>
      <c r="B2310">
        <v>614</v>
      </c>
    </row>
    <row r="2311" spans="1:2" x14ac:dyDescent="0.3">
      <c r="A2311" t="s">
        <v>8219</v>
      </c>
      <c r="B2311">
        <v>107</v>
      </c>
    </row>
    <row r="2312" spans="1:2" x14ac:dyDescent="0.3">
      <c r="A2312" t="s">
        <v>8219</v>
      </c>
      <c r="B2312">
        <v>1224</v>
      </c>
    </row>
    <row r="2313" spans="1:2" x14ac:dyDescent="0.3">
      <c r="A2313" t="s">
        <v>8219</v>
      </c>
      <c r="B2313">
        <v>104</v>
      </c>
    </row>
    <row r="2314" spans="1:2" x14ac:dyDescent="0.3">
      <c r="A2314" t="s">
        <v>8219</v>
      </c>
      <c r="B2314">
        <v>79</v>
      </c>
    </row>
    <row r="2315" spans="1:2" x14ac:dyDescent="0.3">
      <c r="A2315" t="s">
        <v>8219</v>
      </c>
      <c r="B2315">
        <v>157</v>
      </c>
    </row>
    <row r="2316" spans="1:2" x14ac:dyDescent="0.3">
      <c r="A2316" t="s">
        <v>8219</v>
      </c>
      <c r="B2316">
        <v>50</v>
      </c>
    </row>
    <row r="2317" spans="1:2" x14ac:dyDescent="0.3">
      <c r="A2317" t="s">
        <v>8219</v>
      </c>
      <c r="B2317">
        <v>64</v>
      </c>
    </row>
    <row r="2318" spans="1:2" x14ac:dyDescent="0.3">
      <c r="A2318" t="s">
        <v>8219</v>
      </c>
      <c r="B2318">
        <v>200</v>
      </c>
    </row>
    <row r="2319" spans="1:2" x14ac:dyDescent="0.3">
      <c r="A2319" t="s">
        <v>8219</v>
      </c>
      <c r="B2319">
        <v>22</v>
      </c>
    </row>
    <row r="2320" spans="1:2" x14ac:dyDescent="0.3">
      <c r="A2320" t="s">
        <v>8219</v>
      </c>
      <c r="B2320">
        <v>163</v>
      </c>
    </row>
    <row r="2321" spans="1:2" x14ac:dyDescent="0.3">
      <c r="A2321" t="s">
        <v>8219</v>
      </c>
      <c r="B2321">
        <v>77</v>
      </c>
    </row>
    <row r="2322" spans="1:2" x14ac:dyDescent="0.3">
      <c r="A2322" t="s">
        <v>8219</v>
      </c>
      <c r="B2322">
        <v>89</v>
      </c>
    </row>
    <row r="2323" spans="1:2" x14ac:dyDescent="0.3">
      <c r="A2323" t="s">
        <v>8222</v>
      </c>
      <c r="B2323">
        <v>64</v>
      </c>
    </row>
    <row r="2324" spans="1:2" x14ac:dyDescent="0.3">
      <c r="A2324" t="s">
        <v>8222</v>
      </c>
      <c r="B2324">
        <v>4</v>
      </c>
    </row>
    <row r="2325" spans="1:2" x14ac:dyDescent="0.3">
      <c r="A2325" t="s">
        <v>8222</v>
      </c>
      <c r="B2325">
        <v>4</v>
      </c>
    </row>
    <row r="2326" spans="1:2" x14ac:dyDescent="0.3">
      <c r="A2326" t="s">
        <v>8222</v>
      </c>
      <c r="B2326">
        <v>61</v>
      </c>
    </row>
    <row r="2327" spans="1:2" x14ac:dyDescent="0.3">
      <c r="A2327" t="s">
        <v>8222</v>
      </c>
      <c r="B2327">
        <v>7</v>
      </c>
    </row>
    <row r="2328" spans="1:2" x14ac:dyDescent="0.3">
      <c r="A2328" t="s">
        <v>8222</v>
      </c>
      <c r="B2328">
        <v>1</v>
      </c>
    </row>
    <row r="2329" spans="1:2" x14ac:dyDescent="0.3">
      <c r="A2329" t="s">
        <v>8219</v>
      </c>
      <c r="B2329">
        <v>3355</v>
      </c>
    </row>
    <row r="2330" spans="1:2" x14ac:dyDescent="0.3">
      <c r="A2330" t="s">
        <v>8219</v>
      </c>
      <c r="B2330">
        <v>537</v>
      </c>
    </row>
    <row r="2331" spans="1:2" x14ac:dyDescent="0.3">
      <c r="A2331" t="s">
        <v>8219</v>
      </c>
      <c r="B2331">
        <v>125</v>
      </c>
    </row>
    <row r="2332" spans="1:2" x14ac:dyDescent="0.3">
      <c r="A2332" t="s">
        <v>8219</v>
      </c>
      <c r="B2332">
        <v>163</v>
      </c>
    </row>
    <row r="2333" spans="1:2" x14ac:dyDescent="0.3">
      <c r="A2333" t="s">
        <v>8219</v>
      </c>
      <c r="B2333">
        <v>283</v>
      </c>
    </row>
    <row r="2334" spans="1:2" x14ac:dyDescent="0.3">
      <c r="A2334" t="s">
        <v>8219</v>
      </c>
      <c r="B2334">
        <v>352</v>
      </c>
    </row>
    <row r="2335" spans="1:2" x14ac:dyDescent="0.3">
      <c r="A2335" t="s">
        <v>8219</v>
      </c>
      <c r="B2335">
        <v>94</v>
      </c>
    </row>
    <row r="2336" spans="1:2" x14ac:dyDescent="0.3">
      <c r="A2336" t="s">
        <v>8219</v>
      </c>
      <c r="B2336">
        <v>67</v>
      </c>
    </row>
    <row r="2337" spans="1:2" x14ac:dyDescent="0.3">
      <c r="A2337" t="s">
        <v>8219</v>
      </c>
      <c r="B2337">
        <v>221</v>
      </c>
    </row>
    <row r="2338" spans="1:2" x14ac:dyDescent="0.3">
      <c r="A2338" t="s">
        <v>8219</v>
      </c>
      <c r="B2338">
        <v>2165</v>
      </c>
    </row>
    <row r="2339" spans="1:2" x14ac:dyDescent="0.3">
      <c r="A2339" t="s">
        <v>8219</v>
      </c>
      <c r="B2339">
        <v>179</v>
      </c>
    </row>
    <row r="2340" spans="1:2" x14ac:dyDescent="0.3">
      <c r="A2340" t="s">
        <v>8219</v>
      </c>
      <c r="B2340">
        <v>123</v>
      </c>
    </row>
    <row r="2341" spans="1:2" x14ac:dyDescent="0.3">
      <c r="A2341" t="s">
        <v>8219</v>
      </c>
      <c r="B2341">
        <v>1104</v>
      </c>
    </row>
    <row r="2342" spans="1:2" x14ac:dyDescent="0.3">
      <c r="A2342" t="s">
        <v>8219</v>
      </c>
      <c r="B2342">
        <v>403</v>
      </c>
    </row>
    <row r="2343" spans="1:2" x14ac:dyDescent="0.3">
      <c r="A2343" t="s">
        <v>8220</v>
      </c>
      <c r="B2343">
        <v>0</v>
      </c>
    </row>
    <row r="2344" spans="1:2" x14ac:dyDescent="0.3">
      <c r="A2344" t="s">
        <v>8220</v>
      </c>
      <c r="B2344">
        <v>0</v>
      </c>
    </row>
    <row r="2345" spans="1:2" x14ac:dyDescent="0.3">
      <c r="A2345" t="s">
        <v>8220</v>
      </c>
      <c r="B2345">
        <v>1</v>
      </c>
    </row>
    <row r="2346" spans="1:2" x14ac:dyDescent="0.3">
      <c r="A2346" t="s">
        <v>8220</v>
      </c>
      <c r="B2346">
        <v>1</v>
      </c>
    </row>
    <row r="2347" spans="1:2" x14ac:dyDescent="0.3">
      <c r="A2347" t="s">
        <v>8220</v>
      </c>
      <c r="B2347">
        <v>0</v>
      </c>
    </row>
    <row r="2348" spans="1:2" x14ac:dyDescent="0.3">
      <c r="A2348" t="s">
        <v>8220</v>
      </c>
      <c r="B2348">
        <v>3</v>
      </c>
    </row>
    <row r="2349" spans="1:2" x14ac:dyDescent="0.3">
      <c r="A2349" t="s">
        <v>8220</v>
      </c>
      <c r="B2349">
        <v>1</v>
      </c>
    </row>
    <row r="2350" spans="1:2" x14ac:dyDescent="0.3">
      <c r="A2350" t="s">
        <v>8220</v>
      </c>
      <c r="B2350">
        <v>5</v>
      </c>
    </row>
    <row r="2351" spans="1:2" x14ac:dyDescent="0.3">
      <c r="A2351" t="s">
        <v>8220</v>
      </c>
      <c r="B2351">
        <v>0</v>
      </c>
    </row>
    <row r="2352" spans="1:2" x14ac:dyDescent="0.3">
      <c r="A2352" t="s">
        <v>8220</v>
      </c>
      <c r="B2352">
        <v>0</v>
      </c>
    </row>
    <row r="2353" spans="1:2" x14ac:dyDescent="0.3">
      <c r="A2353" t="s">
        <v>8220</v>
      </c>
      <c r="B2353">
        <v>7</v>
      </c>
    </row>
    <row r="2354" spans="1:2" x14ac:dyDescent="0.3">
      <c r="A2354" t="s">
        <v>8220</v>
      </c>
      <c r="B2354">
        <v>0</v>
      </c>
    </row>
    <row r="2355" spans="1:2" x14ac:dyDescent="0.3">
      <c r="A2355" t="s">
        <v>8220</v>
      </c>
      <c r="B2355">
        <v>0</v>
      </c>
    </row>
    <row r="2356" spans="1:2" x14ac:dyDescent="0.3">
      <c r="A2356" t="s">
        <v>8220</v>
      </c>
      <c r="B2356">
        <v>1</v>
      </c>
    </row>
    <row r="2357" spans="1:2" x14ac:dyDescent="0.3">
      <c r="A2357" t="s">
        <v>8220</v>
      </c>
      <c r="B2357">
        <v>2</v>
      </c>
    </row>
    <row r="2358" spans="1:2" x14ac:dyDescent="0.3">
      <c r="A2358" t="s">
        <v>8220</v>
      </c>
      <c r="B2358">
        <v>0</v>
      </c>
    </row>
    <row r="2359" spans="1:2" x14ac:dyDescent="0.3">
      <c r="A2359" t="s">
        <v>8220</v>
      </c>
      <c r="B2359">
        <v>0</v>
      </c>
    </row>
    <row r="2360" spans="1:2" x14ac:dyDescent="0.3">
      <c r="A2360" t="s">
        <v>8220</v>
      </c>
      <c r="B2360">
        <v>0</v>
      </c>
    </row>
    <row r="2361" spans="1:2" x14ac:dyDescent="0.3">
      <c r="A2361" t="s">
        <v>8220</v>
      </c>
      <c r="B2361">
        <v>3</v>
      </c>
    </row>
    <row r="2362" spans="1:2" x14ac:dyDescent="0.3">
      <c r="A2362" t="s">
        <v>8220</v>
      </c>
      <c r="B2362">
        <v>1</v>
      </c>
    </row>
    <row r="2363" spans="1:2" x14ac:dyDescent="0.3">
      <c r="A2363" t="s">
        <v>8220</v>
      </c>
      <c r="B2363">
        <v>0</v>
      </c>
    </row>
    <row r="2364" spans="1:2" x14ac:dyDescent="0.3">
      <c r="A2364" t="s">
        <v>8220</v>
      </c>
      <c r="B2364">
        <v>2</v>
      </c>
    </row>
    <row r="2365" spans="1:2" x14ac:dyDescent="0.3">
      <c r="A2365" t="s">
        <v>8220</v>
      </c>
      <c r="B2365">
        <v>0</v>
      </c>
    </row>
    <row r="2366" spans="1:2" x14ac:dyDescent="0.3">
      <c r="A2366" t="s">
        <v>8220</v>
      </c>
      <c r="B2366">
        <v>0</v>
      </c>
    </row>
    <row r="2367" spans="1:2" x14ac:dyDescent="0.3">
      <c r="A2367" t="s">
        <v>8220</v>
      </c>
      <c r="B2367">
        <v>0</v>
      </c>
    </row>
    <row r="2368" spans="1:2" x14ac:dyDescent="0.3">
      <c r="A2368" t="s">
        <v>8220</v>
      </c>
      <c r="B2368">
        <v>27</v>
      </c>
    </row>
    <row r="2369" spans="1:2" x14ac:dyDescent="0.3">
      <c r="A2369" t="s">
        <v>8220</v>
      </c>
      <c r="B2369">
        <v>14</v>
      </c>
    </row>
    <row r="2370" spans="1:2" x14ac:dyDescent="0.3">
      <c r="A2370" t="s">
        <v>8220</v>
      </c>
      <c r="B2370">
        <v>2</v>
      </c>
    </row>
    <row r="2371" spans="1:2" x14ac:dyDescent="0.3">
      <c r="A2371" t="s">
        <v>8220</v>
      </c>
      <c r="B2371">
        <v>0</v>
      </c>
    </row>
    <row r="2372" spans="1:2" x14ac:dyDescent="0.3">
      <c r="A2372" t="s">
        <v>8220</v>
      </c>
      <c r="B2372">
        <v>4</v>
      </c>
    </row>
    <row r="2373" spans="1:2" x14ac:dyDescent="0.3">
      <c r="A2373" t="s">
        <v>8220</v>
      </c>
      <c r="B2373">
        <v>0</v>
      </c>
    </row>
    <row r="2374" spans="1:2" x14ac:dyDescent="0.3">
      <c r="A2374" t="s">
        <v>8220</v>
      </c>
      <c r="B2374">
        <v>6</v>
      </c>
    </row>
    <row r="2375" spans="1:2" x14ac:dyDescent="0.3">
      <c r="A2375" t="s">
        <v>8220</v>
      </c>
      <c r="B2375">
        <v>1</v>
      </c>
    </row>
    <row r="2376" spans="1:2" x14ac:dyDescent="0.3">
      <c r="A2376" t="s">
        <v>8220</v>
      </c>
      <c r="B2376">
        <v>1</v>
      </c>
    </row>
    <row r="2377" spans="1:2" x14ac:dyDescent="0.3">
      <c r="A2377" t="s">
        <v>8220</v>
      </c>
      <c r="B2377">
        <v>0</v>
      </c>
    </row>
    <row r="2378" spans="1:2" x14ac:dyDescent="0.3">
      <c r="A2378" t="s">
        <v>8220</v>
      </c>
      <c r="B2378">
        <v>4</v>
      </c>
    </row>
    <row r="2379" spans="1:2" x14ac:dyDescent="0.3">
      <c r="A2379" t="s">
        <v>8220</v>
      </c>
      <c r="B2379">
        <v>0</v>
      </c>
    </row>
    <row r="2380" spans="1:2" x14ac:dyDescent="0.3">
      <c r="A2380" t="s">
        <v>8220</v>
      </c>
      <c r="B2380">
        <v>0</v>
      </c>
    </row>
    <row r="2381" spans="1:2" x14ac:dyDescent="0.3">
      <c r="A2381" t="s">
        <v>8220</v>
      </c>
      <c r="B2381">
        <v>0</v>
      </c>
    </row>
    <row r="2382" spans="1:2" x14ac:dyDescent="0.3">
      <c r="A2382" t="s">
        <v>8220</v>
      </c>
      <c r="B2382">
        <v>3</v>
      </c>
    </row>
    <row r="2383" spans="1:2" x14ac:dyDescent="0.3">
      <c r="A2383" t="s">
        <v>8220</v>
      </c>
      <c r="B2383">
        <v>7</v>
      </c>
    </row>
    <row r="2384" spans="1:2" x14ac:dyDescent="0.3">
      <c r="A2384" t="s">
        <v>8220</v>
      </c>
      <c r="B2384">
        <v>2</v>
      </c>
    </row>
    <row r="2385" spans="1:2" x14ac:dyDescent="0.3">
      <c r="A2385" t="s">
        <v>8220</v>
      </c>
      <c r="B2385">
        <v>3</v>
      </c>
    </row>
    <row r="2386" spans="1:2" x14ac:dyDescent="0.3">
      <c r="A2386" t="s">
        <v>8220</v>
      </c>
      <c r="B2386">
        <v>8</v>
      </c>
    </row>
    <row r="2387" spans="1:2" x14ac:dyDescent="0.3">
      <c r="A2387" t="s">
        <v>8220</v>
      </c>
      <c r="B2387">
        <v>7</v>
      </c>
    </row>
    <row r="2388" spans="1:2" x14ac:dyDescent="0.3">
      <c r="A2388" t="s">
        <v>8220</v>
      </c>
      <c r="B2388">
        <v>0</v>
      </c>
    </row>
    <row r="2389" spans="1:2" x14ac:dyDescent="0.3">
      <c r="A2389" t="s">
        <v>8220</v>
      </c>
      <c r="B2389">
        <v>3</v>
      </c>
    </row>
    <row r="2390" spans="1:2" x14ac:dyDescent="0.3">
      <c r="A2390" t="s">
        <v>8220</v>
      </c>
      <c r="B2390">
        <v>8</v>
      </c>
    </row>
    <row r="2391" spans="1:2" x14ac:dyDescent="0.3">
      <c r="A2391" t="s">
        <v>8220</v>
      </c>
      <c r="B2391">
        <v>1</v>
      </c>
    </row>
    <row r="2392" spans="1:2" x14ac:dyDescent="0.3">
      <c r="A2392" t="s">
        <v>8220</v>
      </c>
      <c r="B2392">
        <v>0</v>
      </c>
    </row>
    <row r="2393" spans="1:2" x14ac:dyDescent="0.3">
      <c r="A2393" t="s">
        <v>8220</v>
      </c>
      <c r="B2393">
        <v>1</v>
      </c>
    </row>
    <row r="2394" spans="1:2" x14ac:dyDescent="0.3">
      <c r="A2394" t="s">
        <v>8220</v>
      </c>
      <c r="B2394">
        <v>0</v>
      </c>
    </row>
    <row r="2395" spans="1:2" x14ac:dyDescent="0.3">
      <c r="A2395" t="s">
        <v>8220</v>
      </c>
      <c r="B2395">
        <v>1</v>
      </c>
    </row>
    <row r="2396" spans="1:2" x14ac:dyDescent="0.3">
      <c r="A2396" t="s">
        <v>8220</v>
      </c>
      <c r="B2396">
        <v>2</v>
      </c>
    </row>
    <row r="2397" spans="1:2" x14ac:dyDescent="0.3">
      <c r="A2397" t="s">
        <v>8220</v>
      </c>
      <c r="B2397">
        <v>0</v>
      </c>
    </row>
    <row r="2398" spans="1:2" x14ac:dyDescent="0.3">
      <c r="A2398" t="s">
        <v>8220</v>
      </c>
      <c r="B2398">
        <v>1</v>
      </c>
    </row>
    <row r="2399" spans="1:2" x14ac:dyDescent="0.3">
      <c r="A2399" t="s">
        <v>8220</v>
      </c>
      <c r="B2399">
        <v>0</v>
      </c>
    </row>
    <row r="2400" spans="1:2" x14ac:dyDescent="0.3">
      <c r="A2400" t="s">
        <v>8220</v>
      </c>
      <c r="B2400">
        <v>0</v>
      </c>
    </row>
    <row r="2401" spans="1:2" x14ac:dyDescent="0.3">
      <c r="A2401" t="s">
        <v>8220</v>
      </c>
      <c r="B2401">
        <v>0</v>
      </c>
    </row>
    <row r="2402" spans="1:2" x14ac:dyDescent="0.3">
      <c r="A2402" t="s">
        <v>8220</v>
      </c>
      <c r="B2402">
        <v>0</v>
      </c>
    </row>
    <row r="2403" spans="1:2" x14ac:dyDescent="0.3">
      <c r="A2403" t="s">
        <v>8221</v>
      </c>
      <c r="B2403">
        <v>9</v>
      </c>
    </row>
    <row r="2404" spans="1:2" x14ac:dyDescent="0.3">
      <c r="A2404" t="s">
        <v>8221</v>
      </c>
      <c r="B2404">
        <v>1</v>
      </c>
    </row>
    <row r="2405" spans="1:2" x14ac:dyDescent="0.3">
      <c r="A2405" t="s">
        <v>8221</v>
      </c>
      <c r="B2405">
        <v>12</v>
      </c>
    </row>
    <row r="2406" spans="1:2" x14ac:dyDescent="0.3">
      <c r="A2406" t="s">
        <v>8221</v>
      </c>
      <c r="B2406">
        <v>0</v>
      </c>
    </row>
    <row r="2407" spans="1:2" x14ac:dyDescent="0.3">
      <c r="A2407" t="s">
        <v>8221</v>
      </c>
      <c r="B2407">
        <v>20</v>
      </c>
    </row>
    <row r="2408" spans="1:2" x14ac:dyDescent="0.3">
      <c r="A2408" t="s">
        <v>8221</v>
      </c>
      <c r="B2408">
        <v>16</v>
      </c>
    </row>
    <row r="2409" spans="1:2" x14ac:dyDescent="0.3">
      <c r="A2409" t="s">
        <v>8221</v>
      </c>
      <c r="B2409">
        <v>33</v>
      </c>
    </row>
    <row r="2410" spans="1:2" x14ac:dyDescent="0.3">
      <c r="A2410" t="s">
        <v>8221</v>
      </c>
      <c r="B2410">
        <v>2</v>
      </c>
    </row>
    <row r="2411" spans="1:2" x14ac:dyDescent="0.3">
      <c r="A2411" t="s">
        <v>8221</v>
      </c>
      <c r="B2411">
        <v>6</v>
      </c>
    </row>
    <row r="2412" spans="1:2" x14ac:dyDescent="0.3">
      <c r="A2412" t="s">
        <v>8221</v>
      </c>
      <c r="B2412">
        <v>0</v>
      </c>
    </row>
    <row r="2413" spans="1:2" x14ac:dyDescent="0.3">
      <c r="A2413" t="s">
        <v>8221</v>
      </c>
      <c r="B2413">
        <v>3</v>
      </c>
    </row>
    <row r="2414" spans="1:2" x14ac:dyDescent="0.3">
      <c r="A2414" t="s">
        <v>8221</v>
      </c>
      <c r="B2414">
        <v>0</v>
      </c>
    </row>
    <row r="2415" spans="1:2" x14ac:dyDescent="0.3">
      <c r="A2415" t="s">
        <v>8221</v>
      </c>
      <c r="B2415">
        <v>3</v>
      </c>
    </row>
    <row r="2416" spans="1:2" x14ac:dyDescent="0.3">
      <c r="A2416" t="s">
        <v>8221</v>
      </c>
      <c r="B2416">
        <v>13</v>
      </c>
    </row>
    <row r="2417" spans="1:2" x14ac:dyDescent="0.3">
      <c r="A2417" t="s">
        <v>8221</v>
      </c>
      <c r="B2417">
        <v>6</v>
      </c>
    </row>
    <row r="2418" spans="1:2" x14ac:dyDescent="0.3">
      <c r="A2418" t="s">
        <v>8221</v>
      </c>
      <c r="B2418">
        <v>1</v>
      </c>
    </row>
    <row r="2419" spans="1:2" x14ac:dyDescent="0.3">
      <c r="A2419" t="s">
        <v>8221</v>
      </c>
      <c r="B2419">
        <v>0</v>
      </c>
    </row>
    <row r="2420" spans="1:2" x14ac:dyDescent="0.3">
      <c r="A2420" t="s">
        <v>8221</v>
      </c>
      <c r="B2420">
        <v>5</v>
      </c>
    </row>
    <row r="2421" spans="1:2" x14ac:dyDescent="0.3">
      <c r="A2421" t="s">
        <v>8221</v>
      </c>
      <c r="B2421">
        <v>0</v>
      </c>
    </row>
    <row r="2422" spans="1:2" x14ac:dyDescent="0.3">
      <c r="A2422" t="s">
        <v>8221</v>
      </c>
      <c r="B2422">
        <v>36</v>
      </c>
    </row>
    <row r="2423" spans="1:2" x14ac:dyDescent="0.3">
      <c r="A2423" t="s">
        <v>8221</v>
      </c>
      <c r="B2423">
        <v>1</v>
      </c>
    </row>
    <row r="2424" spans="1:2" x14ac:dyDescent="0.3">
      <c r="A2424" t="s">
        <v>8221</v>
      </c>
      <c r="B2424">
        <v>1</v>
      </c>
    </row>
    <row r="2425" spans="1:2" x14ac:dyDescent="0.3">
      <c r="A2425" t="s">
        <v>8221</v>
      </c>
      <c r="B2425">
        <v>1</v>
      </c>
    </row>
    <row r="2426" spans="1:2" x14ac:dyDescent="0.3">
      <c r="A2426" t="s">
        <v>8221</v>
      </c>
      <c r="B2426">
        <v>9</v>
      </c>
    </row>
    <row r="2427" spans="1:2" x14ac:dyDescent="0.3">
      <c r="A2427" t="s">
        <v>8221</v>
      </c>
      <c r="B2427">
        <v>1</v>
      </c>
    </row>
    <row r="2428" spans="1:2" x14ac:dyDescent="0.3">
      <c r="A2428" t="s">
        <v>8221</v>
      </c>
      <c r="B2428">
        <v>0</v>
      </c>
    </row>
    <row r="2429" spans="1:2" x14ac:dyDescent="0.3">
      <c r="A2429" t="s">
        <v>8221</v>
      </c>
      <c r="B2429">
        <v>1</v>
      </c>
    </row>
    <row r="2430" spans="1:2" x14ac:dyDescent="0.3">
      <c r="A2430" t="s">
        <v>8221</v>
      </c>
      <c r="B2430">
        <v>1</v>
      </c>
    </row>
    <row r="2431" spans="1:2" x14ac:dyDescent="0.3">
      <c r="A2431" t="s">
        <v>8221</v>
      </c>
      <c r="B2431">
        <v>4</v>
      </c>
    </row>
    <row r="2432" spans="1:2" x14ac:dyDescent="0.3">
      <c r="A2432" t="s">
        <v>8221</v>
      </c>
      <c r="B2432">
        <v>2</v>
      </c>
    </row>
    <row r="2433" spans="1:2" x14ac:dyDescent="0.3">
      <c r="A2433" t="s">
        <v>8221</v>
      </c>
      <c r="B2433">
        <v>2</v>
      </c>
    </row>
    <row r="2434" spans="1:2" x14ac:dyDescent="0.3">
      <c r="A2434" t="s">
        <v>8221</v>
      </c>
      <c r="B2434">
        <v>2</v>
      </c>
    </row>
    <row r="2435" spans="1:2" x14ac:dyDescent="0.3">
      <c r="A2435" t="s">
        <v>8221</v>
      </c>
      <c r="B2435">
        <v>0</v>
      </c>
    </row>
    <row r="2436" spans="1:2" x14ac:dyDescent="0.3">
      <c r="A2436" t="s">
        <v>8221</v>
      </c>
      <c r="B2436">
        <v>2</v>
      </c>
    </row>
    <row r="2437" spans="1:2" x14ac:dyDescent="0.3">
      <c r="A2437" t="s">
        <v>8221</v>
      </c>
      <c r="B2437">
        <v>4</v>
      </c>
    </row>
    <row r="2438" spans="1:2" x14ac:dyDescent="0.3">
      <c r="A2438" t="s">
        <v>8221</v>
      </c>
      <c r="B2438">
        <v>2</v>
      </c>
    </row>
    <row r="2439" spans="1:2" x14ac:dyDescent="0.3">
      <c r="A2439" t="s">
        <v>8221</v>
      </c>
      <c r="B2439">
        <v>0</v>
      </c>
    </row>
    <row r="2440" spans="1:2" x14ac:dyDescent="0.3">
      <c r="A2440" t="s">
        <v>8221</v>
      </c>
      <c r="B2440">
        <v>1</v>
      </c>
    </row>
    <row r="2441" spans="1:2" x14ac:dyDescent="0.3">
      <c r="A2441" t="s">
        <v>8221</v>
      </c>
      <c r="B2441">
        <v>0</v>
      </c>
    </row>
    <row r="2442" spans="1:2" x14ac:dyDescent="0.3">
      <c r="A2442" t="s">
        <v>8221</v>
      </c>
      <c r="B2442">
        <v>2</v>
      </c>
    </row>
    <row r="2443" spans="1:2" x14ac:dyDescent="0.3">
      <c r="A2443" t="s">
        <v>8219</v>
      </c>
      <c r="B2443">
        <v>109</v>
      </c>
    </row>
    <row r="2444" spans="1:2" x14ac:dyDescent="0.3">
      <c r="A2444" t="s">
        <v>8219</v>
      </c>
      <c r="B2444">
        <v>372</v>
      </c>
    </row>
    <row r="2445" spans="1:2" x14ac:dyDescent="0.3">
      <c r="A2445" t="s">
        <v>8219</v>
      </c>
      <c r="B2445">
        <v>311</v>
      </c>
    </row>
    <row r="2446" spans="1:2" x14ac:dyDescent="0.3">
      <c r="A2446" t="s">
        <v>8219</v>
      </c>
      <c r="B2446">
        <v>61</v>
      </c>
    </row>
    <row r="2447" spans="1:2" x14ac:dyDescent="0.3">
      <c r="A2447" t="s">
        <v>8219</v>
      </c>
      <c r="B2447">
        <v>115</v>
      </c>
    </row>
    <row r="2448" spans="1:2" x14ac:dyDescent="0.3">
      <c r="A2448" t="s">
        <v>8219</v>
      </c>
      <c r="B2448">
        <v>111</v>
      </c>
    </row>
    <row r="2449" spans="1:2" x14ac:dyDescent="0.3">
      <c r="A2449" t="s">
        <v>8219</v>
      </c>
      <c r="B2449">
        <v>337</v>
      </c>
    </row>
    <row r="2450" spans="1:2" x14ac:dyDescent="0.3">
      <c r="A2450" t="s">
        <v>8219</v>
      </c>
      <c r="B2450">
        <v>9</v>
      </c>
    </row>
    <row r="2451" spans="1:2" x14ac:dyDescent="0.3">
      <c r="A2451" t="s">
        <v>8219</v>
      </c>
      <c r="B2451">
        <v>120</v>
      </c>
    </row>
    <row r="2452" spans="1:2" x14ac:dyDescent="0.3">
      <c r="A2452" t="s">
        <v>8219</v>
      </c>
      <c r="B2452">
        <v>102</v>
      </c>
    </row>
    <row r="2453" spans="1:2" x14ac:dyDescent="0.3">
      <c r="A2453" t="s">
        <v>8219</v>
      </c>
      <c r="B2453">
        <v>186</v>
      </c>
    </row>
    <row r="2454" spans="1:2" x14ac:dyDescent="0.3">
      <c r="A2454" t="s">
        <v>8219</v>
      </c>
      <c r="B2454">
        <v>15</v>
      </c>
    </row>
    <row r="2455" spans="1:2" x14ac:dyDescent="0.3">
      <c r="A2455" t="s">
        <v>8219</v>
      </c>
      <c r="B2455">
        <v>67</v>
      </c>
    </row>
    <row r="2456" spans="1:2" x14ac:dyDescent="0.3">
      <c r="A2456" t="s">
        <v>8219</v>
      </c>
      <c r="B2456">
        <v>130</v>
      </c>
    </row>
    <row r="2457" spans="1:2" x14ac:dyDescent="0.3">
      <c r="A2457" t="s">
        <v>8219</v>
      </c>
      <c r="B2457">
        <v>16</v>
      </c>
    </row>
    <row r="2458" spans="1:2" x14ac:dyDescent="0.3">
      <c r="A2458" t="s">
        <v>8219</v>
      </c>
      <c r="B2458">
        <v>67</v>
      </c>
    </row>
    <row r="2459" spans="1:2" x14ac:dyDescent="0.3">
      <c r="A2459" t="s">
        <v>8219</v>
      </c>
      <c r="B2459">
        <v>124</v>
      </c>
    </row>
    <row r="2460" spans="1:2" x14ac:dyDescent="0.3">
      <c r="A2460" t="s">
        <v>8219</v>
      </c>
      <c r="B2460">
        <v>80</v>
      </c>
    </row>
    <row r="2461" spans="1:2" x14ac:dyDescent="0.3">
      <c r="A2461" t="s">
        <v>8219</v>
      </c>
      <c r="B2461">
        <v>282</v>
      </c>
    </row>
    <row r="2462" spans="1:2" x14ac:dyDescent="0.3">
      <c r="A2462" t="s">
        <v>8219</v>
      </c>
      <c r="B2462">
        <v>68</v>
      </c>
    </row>
    <row r="2463" spans="1:2" x14ac:dyDescent="0.3">
      <c r="A2463" t="s">
        <v>8219</v>
      </c>
      <c r="B2463">
        <v>86</v>
      </c>
    </row>
    <row r="2464" spans="1:2" x14ac:dyDescent="0.3">
      <c r="A2464" t="s">
        <v>8219</v>
      </c>
      <c r="B2464">
        <v>115</v>
      </c>
    </row>
    <row r="2465" spans="1:2" x14ac:dyDescent="0.3">
      <c r="A2465" t="s">
        <v>8219</v>
      </c>
      <c r="B2465">
        <v>75</v>
      </c>
    </row>
    <row r="2466" spans="1:2" x14ac:dyDescent="0.3">
      <c r="A2466" t="s">
        <v>8219</v>
      </c>
      <c r="B2466">
        <v>43</v>
      </c>
    </row>
    <row r="2467" spans="1:2" x14ac:dyDescent="0.3">
      <c r="A2467" t="s">
        <v>8219</v>
      </c>
      <c r="B2467">
        <v>48</v>
      </c>
    </row>
    <row r="2468" spans="1:2" x14ac:dyDescent="0.3">
      <c r="A2468" t="s">
        <v>8219</v>
      </c>
      <c r="B2468">
        <v>52</v>
      </c>
    </row>
    <row r="2469" spans="1:2" x14ac:dyDescent="0.3">
      <c r="A2469" t="s">
        <v>8219</v>
      </c>
      <c r="B2469">
        <v>43</v>
      </c>
    </row>
    <row r="2470" spans="1:2" x14ac:dyDescent="0.3">
      <c r="A2470" t="s">
        <v>8219</v>
      </c>
      <c r="B2470">
        <v>58</v>
      </c>
    </row>
    <row r="2471" spans="1:2" x14ac:dyDescent="0.3">
      <c r="A2471" t="s">
        <v>8219</v>
      </c>
      <c r="B2471">
        <v>47</v>
      </c>
    </row>
    <row r="2472" spans="1:2" x14ac:dyDescent="0.3">
      <c r="A2472" t="s">
        <v>8219</v>
      </c>
      <c r="B2472">
        <v>36</v>
      </c>
    </row>
    <row r="2473" spans="1:2" x14ac:dyDescent="0.3">
      <c r="A2473" t="s">
        <v>8219</v>
      </c>
      <c r="B2473">
        <v>17</v>
      </c>
    </row>
    <row r="2474" spans="1:2" x14ac:dyDescent="0.3">
      <c r="A2474" t="s">
        <v>8219</v>
      </c>
      <c r="B2474">
        <v>104</v>
      </c>
    </row>
    <row r="2475" spans="1:2" x14ac:dyDescent="0.3">
      <c r="A2475" t="s">
        <v>8219</v>
      </c>
      <c r="B2475">
        <v>47</v>
      </c>
    </row>
    <row r="2476" spans="1:2" x14ac:dyDescent="0.3">
      <c r="A2476" t="s">
        <v>8219</v>
      </c>
      <c r="B2476">
        <v>38</v>
      </c>
    </row>
    <row r="2477" spans="1:2" x14ac:dyDescent="0.3">
      <c r="A2477" t="s">
        <v>8219</v>
      </c>
      <c r="B2477">
        <v>81</v>
      </c>
    </row>
    <row r="2478" spans="1:2" x14ac:dyDescent="0.3">
      <c r="A2478" t="s">
        <v>8219</v>
      </c>
      <c r="B2478">
        <v>55</v>
      </c>
    </row>
    <row r="2479" spans="1:2" x14ac:dyDescent="0.3">
      <c r="A2479" t="s">
        <v>8219</v>
      </c>
      <c r="B2479">
        <v>41</v>
      </c>
    </row>
    <row r="2480" spans="1:2" x14ac:dyDescent="0.3">
      <c r="A2480" t="s">
        <v>8219</v>
      </c>
      <c r="B2480">
        <v>79</v>
      </c>
    </row>
    <row r="2481" spans="1:2" x14ac:dyDescent="0.3">
      <c r="A2481" t="s">
        <v>8219</v>
      </c>
      <c r="B2481">
        <v>16</v>
      </c>
    </row>
    <row r="2482" spans="1:2" x14ac:dyDescent="0.3">
      <c r="A2482" t="s">
        <v>8219</v>
      </c>
      <c r="B2482">
        <v>8</v>
      </c>
    </row>
    <row r="2483" spans="1:2" x14ac:dyDescent="0.3">
      <c r="A2483" t="s">
        <v>8219</v>
      </c>
      <c r="B2483">
        <v>95</v>
      </c>
    </row>
    <row r="2484" spans="1:2" x14ac:dyDescent="0.3">
      <c r="A2484" t="s">
        <v>8219</v>
      </c>
      <c r="B2484">
        <v>25</v>
      </c>
    </row>
    <row r="2485" spans="1:2" x14ac:dyDescent="0.3">
      <c r="A2485" t="s">
        <v>8219</v>
      </c>
      <c r="B2485">
        <v>19</v>
      </c>
    </row>
    <row r="2486" spans="1:2" x14ac:dyDescent="0.3">
      <c r="A2486" t="s">
        <v>8219</v>
      </c>
      <c r="B2486">
        <v>90</v>
      </c>
    </row>
    <row r="2487" spans="1:2" x14ac:dyDescent="0.3">
      <c r="A2487" t="s">
        <v>8219</v>
      </c>
      <c r="B2487">
        <v>41</v>
      </c>
    </row>
    <row r="2488" spans="1:2" x14ac:dyDescent="0.3">
      <c r="A2488" t="s">
        <v>8219</v>
      </c>
      <c r="B2488">
        <v>30</v>
      </c>
    </row>
    <row r="2489" spans="1:2" x14ac:dyDescent="0.3">
      <c r="A2489" t="s">
        <v>8219</v>
      </c>
      <c r="B2489">
        <v>38</v>
      </c>
    </row>
    <row r="2490" spans="1:2" x14ac:dyDescent="0.3">
      <c r="A2490" t="s">
        <v>8219</v>
      </c>
      <c r="B2490">
        <v>65</v>
      </c>
    </row>
    <row r="2491" spans="1:2" x14ac:dyDescent="0.3">
      <c r="A2491" t="s">
        <v>8219</v>
      </c>
      <c r="B2491">
        <v>75</v>
      </c>
    </row>
    <row r="2492" spans="1:2" x14ac:dyDescent="0.3">
      <c r="A2492" t="s">
        <v>8219</v>
      </c>
      <c r="B2492">
        <v>16</v>
      </c>
    </row>
    <row r="2493" spans="1:2" x14ac:dyDescent="0.3">
      <c r="A2493" t="s">
        <v>8219</v>
      </c>
      <c r="B2493">
        <v>10</v>
      </c>
    </row>
    <row r="2494" spans="1:2" x14ac:dyDescent="0.3">
      <c r="A2494" t="s">
        <v>8219</v>
      </c>
      <c r="B2494">
        <v>27</v>
      </c>
    </row>
    <row r="2495" spans="1:2" x14ac:dyDescent="0.3">
      <c r="A2495" t="s">
        <v>8219</v>
      </c>
      <c r="B2495">
        <v>259</v>
      </c>
    </row>
    <row r="2496" spans="1:2" x14ac:dyDescent="0.3">
      <c r="A2496" t="s">
        <v>8219</v>
      </c>
      <c r="B2496">
        <v>39</v>
      </c>
    </row>
    <row r="2497" spans="1:2" x14ac:dyDescent="0.3">
      <c r="A2497" t="s">
        <v>8219</v>
      </c>
      <c r="B2497">
        <v>42</v>
      </c>
    </row>
    <row r="2498" spans="1:2" x14ac:dyDescent="0.3">
      <c r="A2498" t="s">
        <v>8219</v>
      </c>
      <c r="B2498">
        <v>10</v>
      </c>
    </row>
    <row r="2499" spans="1:2" x14ac:dyDescent="0.3">
      <c r="A2499" t="s">
        <v>8219</v>
      </c>
      <c r="B2499">
        <v>56</v>
      </c>
    </row>
    <row r="2500" spans="1:2" x14ac:dyDescent="0.3">
      <c r="A2500" t="s">
        <v>8219</v>
      </c>
      <c r="B2500">
        <v>20</v>
      </c>
    </row>
    <row r="2501" spans="1:2" x14ac:dyDescent="0.3">
      <c r="A2501" t="s">
        <v>8219</v>
      </c>
      <c r="B2501">
        <v>170</v>
      </c>
    </row>
    <row r="2502" spans="1:2" x14ac:dyDescent="0.3">
      <c r="A2502" t="s">
        <v>8219</v>
      </c>
      <c r="B2502">
        <v>29</v>
      </c>
    </row>
    <row r="2503" spans="1:2" x14ac:dyDescent="0.3">
      <c r="A2503" t="s">
        <v>8221</v>
      </c>
      <c r="B2503">
        <v>7</v>
      </c>
    </row>
    <row r="2504" spans="1:2" x14ac:dyDescent="0.3">
      <c r="A2504" t="s">
        <v>8221</v>
      </c>
      <c r="B2504">
        <v>5</v>
      </c>
    </row>
    <row r="2505" spans="1:2" x14ac:dyDescent="0.3">
      <c r="A2505" t="s">
        <v>8221</v>
      </c>
      <c r="B2505">
        <v>0</v>
      </c>
    </row>
    <row r="2506" spans="1:2" x14ac:dyDescent="0.3">
      <c r="A2506" t="s">
        <v>8221</v>
      </c>
      <c r="B2506">
        <v>0</v>
      </c>
    </row>
    <row r="2507" spans="1:2" x14ac:dyDescent="0.3">
      <c r="A2507" t="s">
        <v>8221</v>
      </c>
      <c r="B2507">
        <v>0</v>
      </c>
    </row>
    <row r="2508" spans="1:2" x14ac:dyDescent="0.3">
      <c r="A2508" t="s">
        <v>8221</v>
      </c>
      <c r="B2508">
        <v>2</v>
      </c>
    </row>
    <row r="2509" spans="1:2" x14ac:dyDescent="0.3">
      <c r="A2509" t="s">
        <v>8221</v>
      </c>
      <c r="B2509">
        <v>0</v>
      </c>
    </row>
    <row r="2510" spans="1:2" x14ac:dyDescent="0.3">
      <c r="A2510" t="s">
        <v>8221</v>
      </c>
      <c r="B2510">
        <v>0</v>
      </c>
    </row>
    <row r="2511" spans="1:2" x14ac:dyDescent="0.3">
      <c r="A2511" t="s">
        <v>8221</v>
      </c>
      <c r="B2511">
        <v>28</v>
      </c>
    </row>
    <row r="2512" spans="1:2" x14ac:dyDescent="0.3">
      <c r="A2512" t="s">
        <v>8221</v>
      </c>
      <c r="B2512">
        <v>2</v>
      </c>
    </row>
    <row r="2513" spans="1:2" x14ac:dyDescent="0.3">
      <c r="A2513" t="s">
        <v>8221</v>
      </c>
      <c r="B2513">
        <v>0</v>
      </c>
    </row>
    <row r="2514" spans="1:2" x14ac:dyDescent="0.3">
      <c r="A2514" t="s">
        <v>8221</v>
      </c>
      <c r="B2514">
        <v>0</v>
      </c>
    </row>
    <row r="2515" spans="1:2" x14ac:dyDescent="0.3">
      <c r="A2515" t="s">
        <v>8221</v>
      </c>
      <c r="B2515">
        <v>0</v>
      </c>
    </row>
    <row r="2516" spans="1:2" x14ac:dyDescent="0.3">
      <c r="A2516" t="s">
        <v>8221</v>
      </c>
      <c r="B2516">
        <v>4</v>
      </c>
    </row>
    <row r="2517" spans="1:2" x14ac:dyDescent="0.3">
      <c r="A2517" t="s">
        <v>8221</v>
      </c>
      <c r="B2517">
        <v>12</v>
      </c>
    </row>
    <row r="2518" spans="1:2" x14ac:dyDescent="0.3">
      <c r="A2518" t="s">
        <v>8221</v>
      </c>
      <c r="B2518">
        <v>0</v>
      </c>
    </row>
    <row r="2519" spans="1:2" x14ac:dyDescent="0.3">
      <c r="A2519" t="s">
        <v>8221</v>
      </c>
      <c r="B2519">
        <v>33</v>
      </c>
    </row>
    <row r="2520" spans="1:2" x14ac:dyDescent="0.3">
      <c r="A2520" t="s">
        <v>8221</v>
      </c>
      <c r="B2520">
        <v>0</v>
      </c>
    </row>
    <row r="2521" spans="1:2" x14ac:dyDescent="0.3">
      <c r="A2521" t="s">
        <v>8221</v>
      </c>
      <c r="B2521">
        <v>4</v>
      </c>
    </row>
    <row r="2522" spans="1:2" x14ac:dyDescent="0.3">
      <c r="A2522" t="s">
        <v>8221</v>
      </c>
      <c r="B2522">
        <v>0</v>
      </c>
    </row>
    <row r="2523" spans="1:2" x14ac:dyDescent="0.3">
      <c r="A2523" t="s">
        <v>8219</v>
      </c>
      <c r="B2523">
        <v>132</v>
      </c>
    </row>
    <row r="2524" spans="1:2" x14ac:dyDescent="0.3">
      <c r="A2524" t="s">
        <v>8219</v>
      </c>
      <c r="B2524">
        <v>27</v>
      </c>
    </row>
    <row r="2525" spans="1:2" x14ac:dyDescent="0.3">
      <c r="A2525" t="s">
        <v>8219</v>
      </c>
      <c r="B2525">
        <v>26</v>
      </c>
    </row>
    <row r="2526" spans="1:2" x14ac:dyDescent="0.3">
      <c r="A2526" t="s">
        <v>8219</v>
      </c>
      <c r="B2526">
        <v>43</v>
      </c>
    </row>
    <row r="2527" spans="1:2" x14ac:dyDescent="0.3">
      <c r="A2527" t="s">
        <v>8219</v>
      </c>
      <c r="B2527">
        <v>80</v>
      </c>
    </row>
    <row r="2528" spans="1:2" x14ac:dyDescent="0.3">
      <c r="A2528" t="s">
        <v>8219</v>
      </c>
      <c r="B2528">
        <v>33</v>
      </c>
    </row>
    <row r="2529" spans="1:2" x14ac:dyDescent="0.3">
      <c r="A2529" t="s">
        <v>8219</v>
      </c>
      <c r="B2529">
        <v>71</v>
      </c>
    </row>
    <row r="2530" spans="1:2" x14ac:dyDescent="0.3">
      <c r="A2530" t="s">
        <v>8219</v>
      </c>
      <c r="B2530">
        <v>81</v>
      </c>
    </row>
    <row r="2531" spans="1:2" x14ac:dyDescent="0.3">
      <c r="A2531" t="s">
        <v>8219</v>
      </c>
      <c r="B2531">
        <v>76</v>
      </c>
    </row>
    <row r="2532" spans="1:2" x14ac:dyDescent="0.3">
      <c r="A2532" t="s">
        <v>8219</v>
      </c>
      <c r="B2532">
        <v>48</v>
      </c>
    </row>
    <row r="2533" spans="1:2" x14ac:dyDescent="0.3">
      <c r="A2533" t="s">
        <v>8219</v>
      </c>
      <c r="B2533">
        <v>61</v>
      </c>
    </row>
    <row r="2534" spans="1:2" x14ac:dyDescent="0.3">
      <c r="A2534" t="s">
        <v>8219</v>
      </c>
      <c r="B2534">
        <v>60</v>
      </c>
    </row>
    <row r="2535" spans="1:2" x14ac:dyDescent="0.3">
      <c r="A2535" t="s">
        <v>8219</v>
      </c>
      <c r="B2535">
        <v>136</v>
      </c>
    </row>
    <row r="2536" spans="1:2" x14ac:dyDescent="0.3">
      <c r="A2536" t="s">
        <v>8219</v>
      </c>
      <c r="B2536">
        <v>14</v>
      </c>
    </row>
    <row r="2537" spans="1:2" x14ac:dyDescent="0.3">
      <c r="A2537" t="s">
        <v>8219</v>
      </c>
      <c r="B2537">
        <v>78</v>
      </c>
    </row>
    <row r="2538" spans="1:2" x14ac:dyDescent="0.3">
      <c r="A2538" t="s">
        <v>8219</v>
      </c>
      <c r="B2538">
        <v>4</v>
      </c>
    </row>
    <row r="2539" spans="1:2" x14ac:dyDescent="0.3">
      <c r="A2539" t="s">
        <v>8219</v>
      </c>
      <c r="B2539">
        <v>11</v>
      </c>
    </row>
    <row r="2540" spans="1:2" x14ac:dyDescent="0.3">
      <c r="A2540" t="s">
        <v>8219</v>
      </c>
      <c r="B2540">
        <v>185</v>
      </c>
    </row>
    <row r="2541" spans="1:2" x14ac:dyDescent="0.3">
      <c r="A2541" t="s">
        <v>8219</v>
      </c>
      <c r="B2541">
        <v>59</v>
      </c>
    </row>
    <row r="2542" spans="1:2" x14ac:dyDescent="0.3">
      <c r="A2542" t="s">
        <v>8219</v>
      </c>
      <c r="B2542">
        <v>27</v>
      </c>
    </row>
    <row r="2543" spans="1:2" x14ac:dyDescent="0.3">
      <c r="A2543" t="s">
        <v>8219</v>
      </c>
      <c r="B2543">
        <v>63</v>
      </c>
    </row>
    <row r="2544" spans="1:2" x14ac:dyDescent="0.3">
      <c r="A2544" t="s">
        <v>8219</v>
      </c>
      <c r="B2544">
        <v>13</v>
      </c>
    </row>
    <row r="2545" spans="1:2" x14ac:dyDescent="0.3">
      <c r="A2545" t="s">
        <v>8219</v>
      </c>
      <c r="B2545">
        <v>13</v>
      </c>
    </row>
    <row r="2546" spans="1:2" x14ac:dyDescent="0.3">
      <c r="A2546" t="s">
        <v>8219</v>
      </c>
      <c r="B2546">
        <v>57</v>
      </c>
    </row>
    <row r="2547" spans="1:2" x14ac:dyDescent="0.3">
      <c r="A2547" t="s">
        <v>8219</v>
      </c>
      <c r="B2547">
        <v>61</v>
      </c>
    </row>
    <row r="2548" spans="1:2" x14ac:dyDescent="0.3">
      <c r="A2548" t="s">
        <v>8219</v>
      </c>
      <c r="B2548">
        <v>65</v>
      </c>
    </row>
    <row r="2549" spans="1:2" x14ac:dyDescent="0.3">
      <c r="A2549" t="s">
        <v>8219</v>
      </c>
      <c r="B2549">
        <v>134</v>
      </c>
    </row>
    <row r="2550" spans="1:2" x14ac:dyDescent="0.3">
      <c r="A2550" t="s">
        <v>8219</v>
      </c>
      <c r="B2550">
        <v>37</v>
      </c>
    </row>
    <row r="2551" spans="1:2" x14ac:dyDescent="0.3">
      <c r="A2551" t="s">
        <v>8219</v>
      </c>
      <c r="B2551">
        <v>37</v>
      </c>
    </row>
    <row r="2552" spans="1:2" x14ac:dyDescent="0.3">
      <c r="A2552" t="s">
        <v>8219</v>
      </c>
      <c r="B2552">
        <v>150</v>
      </c>
    </row>
    <row r="2553" spans="1:2" x14ac:dyDescent="0.3">
      <c r="A2553" t="s">
        <v>8219</v>
      </c>
      <c r="B2553">
        <v>56</v>
      </c>
    </row>
    <row r="2554" spans="1:2" x14ac:dyDescent="0.3">
      <c r="A2554" t="s">
        <v>8219</v>
      </c>
      <c r="B2554">
        <v>18</v>
      </c>
    </row>
    <row r="2555" spans="1:2" x14ac:dyDescent="0.3">
      <c r="A2555" t="s">
        <v>8219</v>
      </c>
      <c r="B2555">
        <v>60</v>
      </c>
    </row>
    <row r="2556" spans="1:2" x14ac:dyDescent="0.3">
      <c r="A2556" t="s">
        <v>8219</v>
      </c>
      <c r="B2556">
        <v>67</v>
      </c>
    </row>
    <row r="2557" spans="1:2" x14ac:dyDescent="0.3">
      <c r="A2557" t="s">
        <v>8219</v>
      </c>
      <c r="B2557">
        <v>35</v>
      </c>
    </row>
    <row r="2558" spans="1:2" x14ac:dyDescent="0.3">
      <c r="A2558" t="s">
        <v>8219</v>
      </c>
      <c r="B2558">
        <v>34</v>
      </c>
    </row>
    <row r="2559" spans="1:2" x14ac:dyDescent="0.3">
      <c r="A2559" t="s">
        <v>8219</v>
      </c>
      <c r="B2559">
        <v>36</v>
      </c>
    </row>
    <row r="2560" spans="1:2" x14ac:dyDescent="0.3">
      <c r="A2560" t="s">
        <v>8219</v>
      </c>
      <c r="B2560">
        <v>18</v>
      </c>
    </row>
    <row r="2561" spans="1:2" x14ac:dyDescent="0.3">
      <c r="A2561" t="s">
        <v>8219</v>
      </c>
      <c r="B2561">
        <v>25</v>
      </c>
    </row>
    <row r="2562" spans="1:2" x14ac:dyDescent="0.3">
      <c r="A2562" t="s">
        <v>8219</v>
      </c>
      <c r="B2562">
        <v>21</v>
      </c>
    </row>
    <row r="2563" spans="1:2" x14ac:dyDescent="0.3">
      <c r="A2563" t="s">
        <v>8220</v>
      </c>
      <c r="B2563">
        <v>0</v>
      </c>
    </row>
    <row r="2564" spans="1:2" x14ac:dyDescent="0.3">
      <c r="A2564" t="s">
        <v>8220</v>
      </c>
      <c r="B2564">
        <v>3</v>
      </c>
    </row>
    <row r="2565" spans="1:2" x14ac:dyDescent="0.3">
      <c r="A2565" t="s">
        <v>8220</v>
      </c>
      <c r="B2565">
        <v>0</v>
      </c>
    </row>
    <row r="2566" spans="1:2" x14ac:dyDescent="0.3">
      <c r="A2566" t="s">
        <v>8220</v>
      </c>
      <c r="B2566">
        <v>0</v>
      </c>
    </row>
    <row r="2567" spans="1:2" x14ac:dyDescent="0.3">
      <c r="A2567" t="s">
        <v>8220</v>
      </c>
      <c r="B2567">
        <v>1</v>
      </c>
    </row>
    <row r="2568" spans="1:2" x14ac:dyDescent="0.3">
      <c r="A2568" t="s">
        <v>8220</v>
      </c>
      <c r="B2568">
        <v>0</v>
      </c>
    </row>
    <row r="2569" spans="1:2" x14ac:dyDescent="0.3">
      <c r="A2569" t="s">
        <v>8220</v>
      </c>
      <c r="B2569">
        <v>2</v>
      </c>
    </row>
    <row r="2570" spans="1:2" x14ac:dyDescent="0.3">
      <c r="A2570" t="s">
        <v>8220</v>
      </c>
      <c r="B2570">
        <v>1</v>
      </c>
    </row>
    <row r="2571" spans="1:2" x14ac:dyDescent="0.3">
      <c r="A2571" t="s">
        <v>8220</v>
      </c>
      <c r="B2571">
        <v>2</v>
      </c>
    </row>
    <row r="2572" spans="1:2" x14ac:dyDescent="0.3">
      <c r="A2572" t="s">
        <v>8220</v>
      </c>
      <c r="B2572">
        <v>2</v>
      </c>
    </row>
    <row r="2573" spans="1:2" x14ac:dyDescent="0.3">
      <c r="A2573" t="s">
        <v>8220</v>
      </c>
      <c r="B2573">
        <v>4</v>
      </c>
    </row>
    <row r="2574" spans="1:2" x14ac:dyDescent="0.3">
      <c r="A2574" t="s">
        <v>8220</v>
      </c>
      <c r="B2574">
        <v>0</v>
      </c>
    </row>
    <row r="2575" spans="1:2" x14ac:dyDescent="0.3">
      <c r="A2575" t="s">
        <v>8220</v>
      </c>
      <c r="B2575">
        <v>0</v>
      </c>
    </row>
    <row r="2576" spans="1:2" x14ac:dyDescent="0.3">
      <c r="A2576" t="s">
        <v>8220</v>
      </c>
      <c r="B2576">
        <v>0</v>
      </c>
    </row>
    <row r="2577" spans="1:2" x14ac:dyDescent="0.3">
      <c r="A2577" t="s">
        <v>8220</v>
      </c>
      <c r="B2577">
        <v>0</v>
      </c>
    </row>
    <row r="2578" spans="1:2" x14ac:dyDescent="0.3">
      <c r="A2578" t="s">
        <v>8220</v>
      </c>
      <c r="B2578">
        <v>0</v>
      </c>
    </row>
    <row r="2579" spans="1:2" x14ac:dyDescent="0.3">
      <c r="A2579" t="s">
        <v>8220</v>
      </c>
      <c r="B2579">
        <v>0</v>
      </c>
    </row>
    <row r="2580" spans="1:2" x14ac:dyDescent="0.3">
      <c r="A2580" t="s">
        <v>8220</v>
      </c>
      <c r="B2580">
        <v>0</v>
      </c>
    </row>
    <row r="2581" spans="1:2" x14ac:dyDescent="0.3">
      <c r="A2581" t="s">
        <v>8220</v>
      </c>
      <c r="B2581">
        <v>12</v>
      </c>
    </row>
    <row r="2582" spans="1:2" x14ac:dyDescent="0.3">
      <c r="A2582" t="s">
        <v>8220</v>
      </c>
      <c r="B2582">
        <v>2</v>
      </c>
    </row>
    <row r="2583" spans="1:2" x14ac:dyDescent="0.3">
      <c r="A2583" t="s">
        <v>8221</v>
      </c>
      <c r="B2583">
        <v>11</v>
      </c>
    </row>
    <row r="2584" spans="1:2" x14ac:dyDescent="0.3">
      <c r="A2584" t="s">
        <v>8221</v>
      </c>
      <c r="B2584">
        <v>1</v>
      </c>
    </row>
    <row r="2585" spans="1:2" x14ac:dyDescent="0.3">
      <c r="A2585" t="s">
        <v>8221</v>
      </c>
      <c r="B2585">
        <v>5</v>
      </c>
    </row>
    <row r="2586" spans="1:2" x14ac:dyDescent="0.3">
      <c r="A2586" t="s">
        <v>8221</v>
      </c>
      <c r="B2586">
        <v>0</v>
      </c>
    </row>
    <row r="2587" spans="1:2" x14ac:dyDescent="0.3">
      <c r="A2587" t="s">
        <v>8221</v>
      </c>
      <c r="B2587">
        <v>1</v>
      </c>
    </row>
    <row r="2588" spans="1:2" x14ac:dyDescent="0.3">
      <c r="A2588" t="s">
        <v>8221</v>
      </c>
      <c r="B2588">
        <v>1</v>
      </c>
    </row>
    <row r="2589" spans="1:2" x14ac:dyDescent="0.3">
      <c r="A2589" t="s">
        <v>8221</v>
      </c>
      <c r="B2589">
        <v>6</v>
      </c>
    </row>
    <row r="2590" spans="1:2" x14ac:dyDescent="0.3">
      <c r="A2590" t="s">
        <v>8221</v>
      </c>
      <c r="B2590">
        <v>8</v>
      </c>
    </row>
    <row r="2591" spans="1:2" x14ac:dyDescent="0.3">
      <c r="A2591" t="s">
        <v>8221</v>
      </c>
      <c r="B2591">
        <v>1</v>
      </c>
    </row>
    <row r="2592" spans="1:2" x14ac:dyDescent="0.3">
      <c r="A2592" t="s">
        <v>8221</v>
      </c>
      <c r="B2592">
        <v>0</v>
      </c>
    </row>
    <row r="2593" spans="1:2" x14ac:dyDescent="0.3">
      <c r="A2593" t="s">
        <v>8221</v>
      </c>
      <c r="B2593">
        <v>2</v>
      </c>
    </row>
    <row r="2594" spans="1:2" x14ac:dyDescent="0.3">
      <c r="A2594" t="s">
        <v>8221</v>
      </c>
      <c r="B2594">
        <v>1</v>
      </c>
    </row>
    <row r="2595" spans="1:2" x14ac:dyDescent="0.3">
      <c r="A2595" t="s">
        <v>8221</v>
      </c>
      <c r="B2595">
        <v>0</v>
      </c>
    </row>
    <row r="2596" spans="1:2" x14ac:dyDescent="0.3">
      <c r="A2596" t="s">
        <v>8221</v>
      </c>
      <c r="B2596">
        <v>1</v>
      </c>
    </row>
    <row r="2597" spans="1:2" x14ac:dyDescent="0.3">
      <c r="A2597" t="s">
        <v>8221</v>
      </c>
      <c r="B2597">
        <v>19</v>
      </c>
    </row>
    <row r="2598" spans="1:2" x14ac:dyDescent="0.3">
      <c r="A2598" t="s">
        <v>8221</v>
      </c>
      <c r="B2598">
        <v>27</v>
      </c>
    </row>
    <row r="2599" spans="1:2" x14ac:dyDescent="0.3">
      <c r="A2599" t="s">
        <v>8221</v>
      </c>
      <c r="B2599">
        <v>7</v>
      </c>
    </row>
    <row r="2600" spans="1:2" x14ac:dyDescent="0.3">
      <c r="A2600" t="s">
        <v>8221</v>
      </c>
      <c r="B2600">
        <v>14</v>
      </c>
    </row>
    <row r="2601" spans="1:2" x14ac:dyDescent="0.3">
      <c r="A2601" t="s">
        <v>8221</v>
      </c>
      <c r="B2601">
        <v>5</v>
      </c>
    </row>
    <row r="2602" spans="1:2" x14ac:dyDescent="0.3">
      <c r="A2602" t="s">
        <v>8221</v>
      </c>
      <c r="B2602">
        <v>30</v>
      </c>
    </row>
    <row r="2603" spans="1:2" x14ac:dyDescent="0.3">
      <c r="A2603" t="s">
        <v>8219</v>
      </c>
      <c r="B2603">
        <v>151</v>
      </c>
    </row>
    <row r="2604" spans="1:2" x14ac:dyDescent="0.3">
      <c r="A2604" t="s">
        <v>8219</v>
      </c>
      <c r="B2604">
        <v>489</v>
      </c>
    </row>
    <row r="2605" spans="1:2" x14ac:dyDescent="0.3">
      <c r="A2605" t="s">
        <v>8219</v>
      </c>
      <c r="B2605">
        <v>50</v>
      </c>
    </row>
    <row r="2606" spans="1:2" x14ac:dyDescent="0.3">
      <c r="A2606" t="s">
        <v>8219</v>
      </c>
      <c r="B2606">
        <v>321</v>
      </c>
    </row>
    <row r="2607" spans="1:2" x14ac:dyDescent="0.3">
      <c r="A2607" t="s">
        <v>8219</v>
      </c>
      <c r="B2607">
        <v>1762</v>
      </c>
    </row>
    <row r="2608" spans="1:2" x14ac:dyDescent="0.3">
      <c r="A2608" t="s">
        <v>8219</v>
      </c>
      <c r="B2608">
        <v>385</v>
      </c>
    </row>
    <row r="2609" spans="1:2" x14ac:dyDescent="0.3">
      <c r="A2609" t="s">
        <v>8219</v>
      </c>
      <c r="B2609">
        <v>398</v>
      </c>
    </row>
    <row r="2610" spans="1:2" x14ac:dyDescent="0.3">
      <c r="A2610" t="s">
        <v>8219</v>
      </c>
      <c r="B2610">
        <v>304</v>
      </c>
    </row>
    <row r="2611" spans="1:2" x14ac:dyDescent="0.3">
      <c r="A2611" t="s">
        <v>8219</v>
      </c>
      <c r="B2611">
        <v>676</v>
      </c>
    </row>
    <row r="2612" spans="1:2" x14ac:dyDescent="0.3">
      <c r="A2612" t="s">
        <v>8219</v>
      </c>
      <c r="B2612">
        <v>577</v>
      </c>
    </row>
    <row r="2613" spans="1:2" x14ac:dyDescent="0.3">
      <c r="A2613" t="s">
        <v>8219</v>
      </c>
      <c r="B2613">
        <v>3663</v>
      </c>
    </row>
    <row r="2614" spans="1:2" x14ac:dyDescent="0.3">
      <c r="A2614" t="s">
        <v>8219</v>
      </c>
      <c r="B2614">
        <v>294</v>
      </c>
    </row>
    <row r="2615" spans="1:2" x14ac:dyDescent="0.3">
      <c r="A2615" t="s">
        <v>8219</v>
      </c>
      <c r="B2615">
        <v>28</v>
      </c>
    </row>
    <row r="2616" spans="1:2" x14ac:dyDescent="0.3">
      <c r="A2616" t="s">
        <v>8219</v>
      </c>
      <c r="B2616">
        <v>100</v>
      </c>
    </row>
    <row r="2617" spans="1:2" x14ac:dyDescent="0.3">
      <c r="A2617" t="s">
        <v>8219</v>
      </c>
      <c r="B2617">
        <v>72</v>
      </c>
    </row>
    <row r="2618" spans="1:2" x14ac:dyDescent="0.3">
      <c r="A2618" t="s">
        <v>8219</v>
      </c>
      <c r="B2618">
        <v>238</v>
      </c>
    </row>
    <row r="2619" spans="1:2" x14ac:dyDescent="0.3">
      <c r="A2619" t="s">
        <v>8219</v>
      </c>
      <c r="B2619">
        <v>159</v>
      </c>
    </row>
    <row r="2620" spans="1:2" x14ac:dyDescent="0.3">
      <c r="A2620" t="s">
        <v>8219</v>
      </c>
      <c r="B2620">
        <v>77</v>
      </c>
    </row>
    <row r="2621" spans="1:2" x14ac:dyDescent="0.3">
      <c r="A2621" t="s">
        <v>8219</v>
      </c>
      <c r="B2621">
        <v>53</v>
      </c>
    </row>
    <row r="2622" spans="1:2" x14ac:dyDescent="0.3">
      <c r="A2622" t="s">
        <v>8219</v>
      </c>
      <c r="B2622">
        <v>1251</v>
      </c>
    </row>
    <row r="2623" spans="1:2" x14ac:dyDescent="0.3">
      <c r="A2623" t="s">
        <v>8219</v>
      </c>
      <c r="B2623">
        <v>465</v>
      </c>
    </row>
    <row r="2624" spans="1:2" x14ac:dyDescent="0.3">
      <c r="A2624" t="s">
        <v>8219</v>
      </c>
      <c r="B2624">
        <v>74</v>
      </c>
    </row>
    <row r="2625" spans="1:2" x14ac:dyDescent="0.3">
      <c r="A2625" t="s">
        <v>8219</v>
      </c>
      <c r="B2625">
        <v>62</v>
      </c>
    </row>
    <row r="2626" spans="1:2" x14ac:dyDescent="0.3">
      <c r="A2626" t="s">
        <v>8219</v>
      </c>
      <c r="B2626">
        <v>3468</v>
      </c>
    </row>
    <row r="2627" spans="1:2" x14ac:dyDescent="0.3">
      <c r="A2627" t="s">
        <v>8219</v>
      </c>
      <c r="B2627">
        <v>52</v>
      </c>
    </row>
    <row r="2628" spans="1:2" x14ac:dyDescent="0.3">
      <c r="A2628" t="s">
        <v>8219</v>
      </c>
      <c r="B2628">
        <v>50</v>
      </c>
    </row>
    <row r="2629" spans="1:2" x14ac:dyDescent="0.3">
      <c r="A2629" t="s">
        <v>8219</v>
      </c>
      <c r="B2629">
        <v>45</v>
      </c>
    </row>
    <row r="2630" spans="1:2" x14ac:dyDescent="0.3">
      <c r="A2630" t="s">
        <v>8219</v>
      </c>
      <c r="B2630">
        <v>21</v>
      </c>
    </row>
    <row r="2631" spans="1:2" x14ac:dyDescent="0.3">
      <c r="A2631" t="s">
        <v>8219</v>
      </c>
      <c r="B2631">
        <v>100</v>
      </c>
    </row>
    <row r="2632" spans="1:2" x14ac:dyDescent="0.3">
      <c r="A2632" t="s">
        <v>8219</v>
      </c>
      <c r="B2632">
        <v>81</v>
      </c>
    </row>
    <row r="2633" spans="1:2" x14ac:dyDescent="0.3">
      <c r="A2633" t="s">
        <v>8219</v>
      </c>
      <c r="B2633">
        <v>286</v>
      </c>
    </row>
    <row r="2634" spans="1:2" x14ac:dyDescent="0.3">
      <c r="A2634" t="s">
        <v>8219</v>
      </c>
      <c r="B2634">
        <v>42</v>
      </c>
    </row>
    <row r="2635" spans="1:2" x14ac:dyDescent="0.3">
      <c r="A2635" t="s">
        <v>8219</v>
      </c>
      <c r="B2635">
        <v>199</v>
      </c>
    </row>
    <row r="2636" spans="1:2" x14ac:dyDescent="0.3">
      <c r="A2636" t="s">
        <v>8219</v>
      </c>
      <c r="B2636">
        <v>25</v>
      </c>
    </row>
    <row r="2637" spans="1:2" x14ac:dyDescent="0.3">
      <c r="A2637" t="s">
        <v>8219</v>
      </c>
      <c r="B2637">
        <v>84</v>
      </c>
    </row>
    <row r="2638" spans="1:2" x14ac:dyDescent="0.3">
      <c r="A2638" t="s">
        <v>8219</v>
      </c>
      <c r="B2638">
        <v>50</v>
      </c>
    </row>
    <row r="2639" spans="1:2" x14ac:dyDescent="0.3">
      <c r="A2639" t="s">
        <v>8219</v>
      </c>
      <c r="B2639">
        <v>26</v>
      </c>
    </row>
    <row r="2640" spans="1:2" x14ac:dyDescent="0.3">
      <c r="A2640" t="s">
        <v>8219</v>
      </c>
      <c r="B2640">
        <v>14</v>
      </c>
    </row>
    <row r="2641" spans="1:2" x14ac:dyDescent="0.3">
      <c r="A2641" t="s">
        <v>8219</v>
      </c>
      <c r="B2641">
        <v>49</v>
      </c>
    </row>
    <row r="2642" spans="1:2" x14ac:dyDescent="0.3">
      <c r="A2642" t="s">
        <v>8219</v>
      </c>
      <c r="B2642">
        <v>69</v>
      </c>
    </row>
    <row r="2643" spans="1:2" x14ac:dyDescent="0.3">
      <c r="A2643" t="s">
        <v>8221</v>
      </c>
      <c r="B2643">
        <v>1</v>
      </c>
    </row>
    <row r="2644" spans="1:2" x14ac:dyDescent="0.3">
      <c r="A2644" t="s">
        <v>8221</v>
      </c>
      <c r="B2644">
        <v>0</v>
      </c>
    </row>
    <row r="2645" spans="1:2" x14ac:dyDescent="0.3">
      <c r="A2645" t="s">
        <v>8220</v>
      </c>
      <c r="B2645">
        <v>1501</v>
      </c>
    </row>
    <row r="2646" spans="1:2" x14ac:dyDescent="0.3">
      <c r="A2646" t="s">
        <v>8220</v>
      </c>
      <c r="B2646">
        <v>52</v>
      </c>
    </row>
    <row r="2647" spans="1:2" x14ac:dyDescent="0.3">
      <c r="A2647" t="s">
        <v>8220</v>
      </c>
      <c r="B2647">
        <v>23</v>
      </c>
    </row>
    <row r="2648" spans="1:2" x14ac:dyDescent="0.3">
      <c r="A2648" t="s">
        <v>8220</v>
      </c>
      <c r="B2648">
        <v>535</v>
      </c>
    </row>
    <row r="2649" spans="1:2" x14ac:dyDescent="0.3">
      <c r="A2649" t="s">
        <v>8220</v>
      </c>
      <c r="B2649">
        <v>3</v>
      </c>
    </row>
    <row r="2650" spans="1:2" x14ac:dyDescent="0.3">
      <c r="A2650" t="s">
        <v>8220</v>
      </c>
      <c r="B2650">
        <v>6</v>
      </c>
    </row>
    <row r="2651" spans="1:2" x14ac:dyDescent="0.3">
      <c r="A2651" t="s">
        <v>8220</v>
      </c>
      <c r="B2651">
        <v>3</v>
      </c>
    </row>
    <row r="2652" spans="1:2" x14ac:dyDescent="0.3">
      <c r="A2652" t="s">
        <v>8220</v>
      </c>
      <c r="B2652">
        <v>5</v>
      </c>
    </row>
    <row r="2653" spans="1:2" x14ac:dyDescent="0.3">
      <c r="A2653" t="s">
        <v>8220</v>
      </c>
      <c r="B2653">
        <v>17</v>
      </c>
    </row>
    <row r="2654" spans="1:2" x14ac:dyDescent="0.3">
      <c r="A2654" t="s">
        <v>8220</v>
      </c>
      <c r="B2654">
        <v>11</v>
      </c>
    </row>
    <row r="2655" spans="1:2" x14ac:dyDescent="0.3">
      <c r="A2655" t="s">
        <v>8220</v>
      </c>
      <c r="B2655">
        <v>70</v>
      </c>
    </row>
    <row r="2656" spans="1:2" x14ac:dyDescent="0.3">
      <c r="A2656" t="s">
        <v>8220</v>
      </c>
      <c r="B2656">
        <v>6</v>
      </c>
    </row>
    <row r="2657" spans="1:2" x14ac:dyDescent="0.3">
      <c r="A2657" t="s">
        <v>8220</v>
      </c>
      <c r="B2657">
        <v>43</v>
      </c>
    </row>
    <row r="2658" spans="1:2" x14ac:dyDescent="0.3">
      <c r="A2658" t="s">
        <v>8220</v>
      </c>
      <c r="B2658">
        <v>152</v>
      </c>
    </row>
    <row r="2659" spans="1:2" x14ac:dyDescent="0.3">
      <c r="A2659" t="s">
        <v>8220</v>
      </c>
      <c r="B2659">
        <v>59</v>
      </c>
    </row>
    <row r="2660" spans="1:2" x14ac:dyDescent="0.3">
      <c r="A2660" t="s">
        <v>8220</v>
      </c>
      <c r="B2660">
        <v>4</v>
      </c>
    </row>
    <row r="2661" spans="1:2" x14ac:dyDescent="0.3">
      <c r="A2661" t="s">
        <v>8220</v>
      </c>
      <c r="B2661">
        <v>10</v>
      </c>
    </row>
    <row r="2662" spans="1:2" x14ac:dyDescent="0.3">
      <c r="A2662" t="s">
        <v>8220</v>
      </c>
      <c r="B2662">
        <v>5</v>
      </c>
    </row>
    <row r="2663" spans="1:2" x14ac:dyDescent="0.3">
      <c r="A2663" t="s">
        <v>8219</v>
      </c>
      <c r="B2663">
        <v>60</v>
      </c>
    </row>
    <row r="2664" spans="1:2" x14ac:dyDescent="0.3">
      <c r="A2664" t="s">
        <v>8219</v>
      </c>
      <c r="B2664">
        <v>80</v>
      </c>
    </row>
    <row r="2665" spans="1:2" x14ac:dyDescent="0.3">
      <c r="A2665" t="s">
        <v>8219</v>
      </c>
      <c r="B2665">
        <v>56</v>
      </c>
    </row>
    <row r="2666" spans="1:2" x14ac:dyDescent="0.3">
      <c r="A2666" t="s">
        <v>8219</v>
      </c>
      <c r="B2666">
        <v>104</v>
      </c>
    </row>
    <row r="2667" spans="1:2" x14ac:dyDescent="0.3">
      <c r="A2667" t="s">
        <v>8219</v>
      </c>
      <c r="B2667">
        <v>46</v>
      </c>
    </row>
    <row r="2668" spans="1:2" x14ac:dyDescent="0.3">
      <c r="A2668" t="s">
        <v>8219</v>
      </c>
      <c r="B2668">
        <v>206</v>
      </c>
    </row>
    <row r="2669" spans="1:2" x14ac:dyDescent="0.3">
      <c r="A2669" t="s">
        <v>8219</v>
      </c>
      <c r="B2669">
        <v>18</v>
      </c>
    </row>
    <row r="2670" spans="1:2" x14ac:dyDescent="0.3">
      <c r="A2670" t="s">
        <v>8219</v>
      </c>
      <c r="B2670">
        <v>28</v>
      </c>
    </row>
    <row r="2671" spans="1:2" x14ac:dyDescent="0.3">
      <c r="A2671" t="s">
        <v>8219</v>
      </c>
      <c r="B2671">
        <v>11</v>
      </c>
    </row>
    <row r="2672" spans="1:2" x14ac:dyDescent="0.3">
      <c r="A2672" t="s">
        <v>8221</v>
      </c>
      <c r="B2672">
        <v>60</v>
      </c>
    </row>
    <row r="2673" spans="1:2" x14ac:dyDescent="0.3">
      <c r="A2673" t="s">
        <v>8221</v>
      </c>
      <c r="B2673">
        <v>84</v>
      </c>
    </row>
    <row r="2674" spans="1:2" x14ac:dyDescent="0.3">
      <c r="A2674" t="s">
        <v>8221</v>
      </c>
      <c r="B2674">
        <v>47</v>
      </c>
    </row>
    <row r="2675" spans="1:2" x14ac:dyDescent="0.3">
      <c r="A2675" t="s">
        <v>8221</v>
      </c>
      <c r="B2675">
        <v>66</v>
      </c>
    </row>
    <row r="2676" spans="1:2" x14ac:dyDescent="0.3">
      <c r="A2676" t="s">
        <v>8221</v>
      </c>
      <c r="B2676">
        <v>171</v>
      </c>
    </row>
    <row r="2677" spans="1:2" x14ac:dyDescent="0.3">
      <c r="A2677" t="s">
        <v>8221</v>
      </c>
      <c r="B2677">
        <v>29</v>
      </c>
    </row>
    <row r="2678" spans="1:2" x14ac:dyDescent="0.3">
      <c r="A2678" t="s">
        <v>8221</v>
      </c>
      <c r="B2678">
        <v>9</v>
      </c>
    </row>
    <row r="2679" spans="1:2" x14ac:dyDescent="0.3">
      <c r="A2679" t="s">
        <v>8221</v>
      </c>
      <c r="B2679">
        <v>27</v>
      </c>
    </row>
    <row r="2680" spans="1:2" x14ac:dyDescent="0.3">
      <c r="A2680" t="s">
        <v>8221</v>
      </c>
      <c r="B2680">
        <v>2</v>
      </c>
    </row>
    <row r="2681" spans="1:2" x14ac:dyDescent="0.3">
      <c r="A2681" t="s">
        <v>8221</v>
      </c>
      <c r="B2681">
        <v>3</v>
      </c>
    </row>
    <row r="2682" spans="1:2" x14ac:dyDescent="0.3">
      <c r="A2682" t="s">
        <v>8221</v>
      </c>
      <c r="B2682">
        <v>4</v>
      </c>
    </row>
    <row r="2683" spans="1:2" x14ac:dyDescent="0.3">
      <c r="A2683" t="s">
        <v>8221</v>
      </c>
      <c r="B2683">
        <v>2</v>
      </c>
    </row>
    <row r="2684" spans="1:2" x14ac:dyDescent="0.3">
      <c r="A2684" t="s">
        <v>8221</v>
      </c>
      <c r="B2684">
        <v>20</v>
      </c>
    </row>
    <row r="2685" spans="1:2" x14ac:dyDescent="0.3">
      <c r="A2685" t="s">
        <v>8221</v>
      </c>
      <c r="B2685">
        <v>3</v>
      </c>
    </row>
    <row r="2686" spans="1:2" x14ac:dyDescent="0.3">
      <c r="A2686" t="s">
        <v>8221</v>
      </c>
      <c r="B2686">
        <v>4</v>
      </c>
    </row>
    <row r="2687" spans="1:2" x14ac:dyDescent="0.3">
      <c r="A2687" t="s">
        <v>8221</v>
      </c>
      <c r="B2687">
        <v>1</v>
      </c>
    </row>
    <row r="2688" spans="1:2" x14ac:dyDescent="0.3">
      <c r="A2688" t="s">
        <v>8221</v>
      </c>
      <c r="B2688">
        <v>0</v>
      </c>
    </row>
    <row r="2689" spans="1:2" x14ac:dyDescent="0.3">
      <c r="A2689" t="s">
        <v>8221</v>
      </c>
      <c r="B2689">
        <v>0</v>
      </c>
    </row>
    <row r="2690" spans="1:2" x14ac:dyDescent="0.3">
      <c r="A2690" t="s">
        <v>8221</v>
      </c>
      <c r="B2690">
        <v>14</v>
      </c>
    </row>
    <row r="2691" spans="1:2" x14ac:dyDescent="0.3">
      <c r="A2691" t="s">
        <v>8221</v>
      </c>
      <c r="B2691">
        <v>1</v>
      </c>
    </row>
    <row r="2692" spans="1:2" x14ac:dyDescent="0.3">
      <c r="A2692" t="s">
        <v>8221</v>
      </c>
      <c r="B2692">
        <v>118</v>
      </c>
    </row>
    <row r="2693" spans="1:2" x14ac:dyDescent="0.3">
      <c r="A2693" t="s">
        <v>8221</v>
      </c>
      <c r="B2693">
        <v>2</v>
      </c>
    </row>
    <row r="2694" spans="1:2" x14ac:dyDescent="0.3">
      <c r="A2694" t="s">
        <v>8221</v>
      </c>
      <c r="B2694">
        <v>1</v>
      </c>
    </row>
    <row r="2695" spans="1:2" x14ac:dyDescent="0.3">
      <c r="A2695" t="s">
        <v>8221</v>
      </c>
      <c r="B2695">
        <v>3</v>
      </c>
    </row>
    <row r="2696" spans="1:2" x14ac:dyDescent="0.3">
      <c r="A2696" t="s">
        <v>8221</v>
      </c>
      <c r="B2696">
        <v>1</v>
      </c>
    </row>
    <row r="2697" spans="1:2" x14ac:dyDescent="0.3">
      <c r="A2697" t="s">
        <v>8221</v>
      </c>
      <c r="B2697">
        <v>3</v>
      </c>
    </row>
    <row r="2698" spans="1:2" x14ac:dyDescent="0.3">
      <c r="A2698" t="s">
        <v>8221</v>
      </c>
      <c r="B2698">
        <v>38</v>
      </c>
    </row>
    <row r="2699" spans="1:2" x14ac:dyDescent="0.3">
      <c r="A2699" t="s">
        <v>8221</v>
      </c>
      <c r="B2699">
        <v>52</v>
      </c>
    </row>
    <row r="2700" spans="1:2" x14ac:dyDescent="0.3">
      <c r="A2700" t="s">
        <v>8221</v>
      </c>
      <c r="B2700">
        <v>2</v>
      </c>
    </row>
    <row r="2701" spans="1:2" x14ac:dyDescent="0.3">
      <c r="A2701" t="s">
        <v>8221</v>
      </c>
      <c r="B2701">
        <v>0</v>
      </c>
    </row>
    <row r="2702" spans="1:2" x14ac:dyDescent="0.3">
      <c r="A2702" t="s">
        <v>8221</v>
      </c>
      <c r="B2702">
        <v>4</v>
      </c>
    </row>
    <row r="2703" spans="1:2" x14ac:dyDescent="0.3">
      <c r="A2703" t="s">
        <v>8222</v>
      </c>
      <c r="B2703">
        <v>46</v>
      </c>
    </row>
    <row r="2704" spans="1:2" x14ac:dyDescent="0.3">
      <c r="A2704" t="s">
        <v>8222</v>
      </c>
      <c r="B2704">
        <v>26</v>
      </c>
    </row>
    <row r="2705" spans="1:2" x14ac:dyDescent="0.3">
      <c r="A2705" t="s">
        <v>8222</v>
      </c>
      <c r="B2705">
        <v>45</v>
      </c>
    </row>
    <row r="2706" spans="1:2" x14ac:dyDescent="0.3">
      <c r="A2706" t="s">
        <v>8222</v>
      </c>
      <c r="B2706">
        <v>7</v>
      </c>
    </row>
    <row r="2707" spans="1:2" x14ac:dyDescent="0.3">
      <c r="A2707" t="s">
        <v>8222</v>
      </c>
      <c r="B2707">
        <v>8</v>
      </c>
    </row>
    <row r="2708" spans="1:2" x14ac:dyDescent="0.3">
      <c r="A2708" t="s">
        <v>8219</v>
      </c>
      <c r="B2708">
        <v>263</v>
      </c>
    </row>
    <row r="2709" spans="1:2" x14ac:dyDescent="0.3">
      <c r="A2709" t="s">
        <v>8219</v>
      </c>
      <c r="B2709">
        <v>394</v>
      </c>
    </row>
    <row r="2710" spans="1:2" x14ac:dyDescent="0.3">
      <c r="A2710" t="s">
        <v>8219</v>
      </c>
      <c r="B2710">
        <v>1049</v>
      </c>
    </row>
    <row r="2711" spans="1:2" x14ac:dyDescent="0.3">
      <c r="A2711" t="s">
        <v>8219</v>
      </c>
      <c r="B2711">
        <v>308</v>
      </c>
    </row>
    <row r="2712" spans="1:2" x14ac:dyDescent="0.3">
      <c r="A2712" t="s">
        <v>8219</v>
      </c>
      <c r="B2712">
        <v>1088</v>
      </c>
    </row>
    <row r="2713" spans="1:2" x14ac:dyDescent="0.3">
      <c r="A2713" t="s">
        <v>8219</v>
      </c>
      <c r="B2713">
        <v>73</v>
      </c>
    </row>
    <row r="2714" spans="1:2" x14ac:dyDescent="0.3">
      <c r="A2714" t="s">
        <v>8219</v>
      </c>
      <c r="B2714">
        <v>143</v>
      </c>
    </row>
    <row r="2715" spans="1:2" x14ac:dyDescent="0.3">
      <c r="A2715" t="s">
        <v>8219</v>
      </c>
      <c r="B2715">
        <v>1420</v>
      </c>
    </row>
    <row r="2716" spans="1:2" x14ac:dyDescent="0.3">
      <c r="A2716" t="s">
        <v>8219</v>
      </c>
      <c r="B2716">
        <v>305</v>
      </c>
    </row>
    <row r="2717" spans="1:2" x14ac:dyDescent="0.3">
      <c r="A2717" t="s">
        <v>8219</v>
      </c>
      <c r="B2717">
        <v>551</v>
      </c>
    </row>
    <row r="2718" spans="1:2" x14ac:dyDescent="0.3">
      <c r="A2718" t="s">
        <v>8219</v>
      </c>
      <c r="B2718">
        <v>187</v>
      </c>
    </row>
    <row r="2719" spans="1:2" x14ac:dyDescent="0.3">
      <c r="A2719" t="s">
        <v>8219</v>
      </c>
      <c r="B2719">
        <v>325</v>
      </c>
    </row>
    <row r="2720" spans="1:2" x14ac:dyDescent="0.3">
      <c r="A2720" t="s">
        <v>8219</v>
      </c>
      <c r="B2720">
        <v>148</v>
      </c>
    </row>
    <row r="2721" spans="1:2" x14ac:dyDescent="0.3">
      <c r="A2721" t="s">
        <v>8219</v>
      </c>
      <c r="B2721">
        <v>69</v>
      </c>
    </row>
    <row r="2722" spans="1:2" x14ac:dyDescent="0.3">
      <c r="A2722" t="s">
        <v>8219</v>
      </c>
      <c r="B2722">
        <v>173</v>
      </c>
    </row>
    <row r="2723" spans="1:2" x14ac:dyDescent="0.3">
      <c r="A2723" t="s">
        <v>8219</v>
      </c>
      <c r="B2723">
        <v>269</v>
      </c>
    </row>
    <row r="2724" spans="1:2" x14ac:dyDescent="0.3">
      <c r="A2724" t="s">
        <v>8219</v>
      </c>
      <c r="B2724">
        <v>185</v>
      </c>
    </row>
    <row r="2725" spans="1:2" x14ac:dyDescent="0.3">
      <c r="A2725" t="s">
        <v>8219</v>
      </c>
      <c r="B2725">
        <v>176</v>
      </c>
    </row>
    <row r="2726" spans="1:2" x14ac:dyDescent="0.3">
      <c r="A2726" t="s">
        <v>8219</v>
      </c>
      <c r="B2726">
        <v>1019</v>
      </c>
    </row>
    <row r="2727" spans="1:2" x14ac:dyDescent="0.3">
      <c r="A2727" t="s">
        <v>8219</v>
      </c>
      <c r="B2727">
        <v>113</v>
      </c>
    </row>
    <row r="2728" spans="1:2" x14ac:dyDescent="0.3">
      <c r="A2728" t="s">
        <v>8219</v>
      </c>
      <c r="B2728">
        <v>404</v>
      </c>
    </row>
    <row r="2729" spans="1:2" x14ac:dyDescent="0.3">
      <c r="A2729" t="s">
        <v>8219</v>
      </c>
      <c r="B2729">
        <v>707</v>
      </c>
    </row>
    <row r="2730" spans="1:2" x14ac:dyDescent="0.3">
      <c r="A2730" t="s">
        <v>8219</v>
      </c>
      <c r="B2730">
        <v>392</v>
      </c>
    </row>
    <row r="2731" spans="1:2" x14ac:dyDescent="0.3">
      <c r="A2731" t="s">
        <v>8219</v>
      </c>
      <c r="B2731">
        <v>23</v>
      </c>
    </row>
    <row r="2732" spans="1:2" x14ac:dyDescent="0.3">
      <c r="A2732" t="s">
        <v>8219</v>
      </c>
      <c r="B2732">
        <v>682</v>
      </c>
    </row>
    <row r="2733" spans="1:2" x14ac:dyDescent="0.3">
      <c r="A2733" t="s">
        <v>8219</v>
      </c>
      <c r="B2733">
        <v>37</v>
      </c>
    </row>
    <row r="2734" spans="1:2" x14ac:dyDescent="0.3">
      <c r="A2734" t="s">
        <v>8219</v>
      </c>
      <c r="B2734">
        <v>146</v>
      </c>
    </row>
    <row r="2735" spans="1:2" x14ac:dyDescent="0.3">
      <c r="A2735" t="s">
        <v>8219</v>
      </c>
      <c r="B2735">
        <v>119</v>
      </c>
    </row>
    <row r="2736" spans="1:2" x14ac:dyDescent="0.3">
      <c r="A2736" t="s">
        <v>8219</v>
      </c>
      <c r="B2736">
        <v>163</v>
      </c>
    </row>
    <row r="2737" spans="1:2" x14ac:dyDescent="0.3">
      <c r="A2737" t="s">
        <v>8219</v>
      </c>
      <c r="B2737">
        <v>339</v>
      </c>
    </row>
    <row r="2738" spans="1:2" x14ac:dyDescent="0.3">
      <c r="A2738" t="s">
        <v>8219</v>
      </c>
      <c r="B2738">
        <v>58</v>
      </c>
    </row>
    <row r="2739" spans="1:2" x14ac:dyDescent="0.3">
      <c r="A2739" t="s">
        <v>8219</v>
      </c>
      <c r="B2739">
        <v>456</v>
      </c>
    </row>
    <row r="2740" spans="1:2" x14ac:dyDescent="0.3">
      <c r="A2740" t="s">
        <v>8219</v>
      </c>
      <c r="B2740">
        <v>15</v>
      </c>
    </row>
    <row r="2741" spans="1:2" x14ac:dyDescent="0.3">
      <c r="A2741" t="s">
        <v>8219</v>
      </c>
      <c r="B2741">
        <v>191</v>
      </c>
    </row>
    <row r="2742" spans="1:2" x14ac:dyDescent="0.3">
      <c r="A2742" t="s">
        <v>8219</v>
      </c>
      <c r="B2742">
        <v>17</v>
      </c>
    </row>
    <row r="2743" spans="1:2" x14ac:dyDescent="0.3">
      <c r="A2743" t="s">
        <v>8221</v>
      </c>
      <c r="B2743">
        <v>4</v>
      </c>
    </row>
    <row r="2744" spans="1:2" x14ac:dyDescent="0.3">
      <c r="A2744" t="s">
        <v>8221</v>
      </c>
      <c r="B2744">
        <v>18</v>
      </c>
    </row>
    <row r="2745" spans="1:2" x14ac:dyDescent="0.3">
      <c r="A2745" t="s">
        <v>8221</v>
      </c>
      <c r="B2745">
        <v>0</v>
      </c>
    </row>
    <row r="2746" spans="1:2" x14ac:dyDescent="0.3">
      <c r="A2746" t="s">
        <v>8221</v>
      </c>
      <c r="B2746">
        <v>22</v>
      </c>
    </row>
    <row r="2747" spans="1:2" x14ac:dyDescent="0.3">
      <c r="A2747" t="s">
        <v>8221</v>
      </c>
      <c r="B2747">
        <v>49</v>
      </c>
    </row>
    <row r="2748" spans="1:2" x14ac:dyDescent="0.3">
      <c r="A2748" t="s">
        <v>8221</v>
      </c>
      <c r="B2748">
        <v>19</v>
      </c>
    </row>
    <row r="2749" spans="1:2" x14ac:dyDescent="0.3">
      <c r="A2749" t="s">
        <v>8221</v>
      </c>
      <c r="B2749">
        <v>4</v>
      </c>
    </row>
    <row r="2750" spans="1:2" x14ac:dyDescent="0.3">
      <c r="A2750" t="s">
        <v>8221</v>
      </c>
      <c r="B2750">
        <v>4</v>
      </c>
    </row>
    <row r="2751" spans="1:2" x14ac:dyDescent="0.3">
      <c r="A2751" t="s">
        <v>8221</v>
      </c>
      <c r="B2751">
        <v>2</v>
      </c>
    </row>
    <row r="2752" spans="1:2" x14ac:dyDescent="0.3">
      <c r="A2752" t="s">
        <v>8221</v>
      </c>
      <c r="B2752">
        <v>0</v>
      </c>
    </row>
    <row r="2753" spans="1:2" x14ac:dyDescent="0.3">
      <c r="A2753" t="s">
        <v>8221</v>
      </c>
      <c r="B2753">
        <v>0</v>
      </c>
    </row>
    <row r="2754" spans="1:2" x14ac:dyDescent="0.3">
      <c r="A2754" t="s">
        <v>8221</v>
      </c>
      <c r="B2754">
        <v>14</v>
      </c>
    </row>
    <row r="2755" spans="1:2" x14ac:dyDescent="0.3">
      <c r="A2755" t="s">
        <v>8221</v>
      </c>
      <c r="B2755">
        <v>8</v>
      </c>
    </row>
    <row r="2756" spans="1:2" x14ac:dyDescent="0.3">
      <c r="A2756" t="s">
        <v>8221</v>
      </c>
      <c r="B2756">
        <v>0</v>
      </c>
    </row>
    <row r="2757" spans="1:2" x14ac:dyDescent="0.3">
      <c r="A2757" t="s">
        <v>8221</v>
      </c>
      <c r="B2757">
        <v>15</v>
      </c>
    </row>
    <row r="2758" spans="1:2" x14ac:dyDescent="0.3">
      <c r="A2758" t="s">
        <v>8221</v>
      </c>
      <c r="B2758">
        <v>33</v>
      </c>
    </row>
    <row r="2759" spans="1:2" x14ac:dyDescent="0.3">
      <c r="A2759" t="s">
        <v>8221</v>
      </c>
      <c r="B2759">
        <v>2</v>
      </c>
    </row>
    <row r="2760" spans="1:2" x14ac:dyDescent="0.3">
      <c r="A2760" t="s">
        <v>8221</v>
      </c>
      <c r="B2760">
        <v>6</v>
      </c>
    </row>
    <row r="2761" spans="1:2" x14ac:dyDescent="0.3">
      <c r="A2761" t="s">
        <v>8221</v>
      </c>
      <c r="B2761">
        <v>2</v>
      </c>
    </row>
    <row r="2762" spans="1:2" x14ac:dyDescent="0.3">
      <c r="A2762" t="s">
        <v>8221</v>
      </c>
      <c r="B2762">
        <v>0</v>
      </c>
    </row>
    <row r="2763" spans="1:2" x14ac:dyDescent="0.3">
      <c r="A2763" t="s">
        <v>8221</v>
      </c>
      <c r="B2763">
        <v>4</v>
      </c>
    </row>
    <row r="2764" spans="1:2" x14ac:dyDescent="0.3">
      <c r="A2764" t="s">
        <v>8221</v>
      </c>
      <c r="B2764">
        <v>1</v>
      </c>
    </row>
    <row r="2765" spans="1:2" x14ac:dyDescent="0.3">
      <c r="A2765" t="s">
        <v>8221</v>
      </c>
      <c r="B2765">
        <v>3</v>
      </c>
    </row>
    <row r="2766" spans="1:2" x14ac:dyDescent="0.3">
      <c r="A2766" t="s">
        <v>8221</v>
      </c>
      <c r="B2766">
        <v>4</v>
      </c>
    </row>
    <row r="2767" spans="1:2" x14ac:dyDescent="0.3">
      <c r="A2767" t="s">
        <v>8221</v>
      </c>
      <c r="B2767">
        <v>0</v>
      </c>
    </row>
    <row r="2768" spans="1:2" x14ac:dyDescent="0.3">
      <c r="A2768" t="s">
        <v>8221</v>
      </c>
      <c r="B2768">
        <v>4</v>
      </c>
    </row>
    <row r="2769" spans="1:2" x14ac:dyDescent="0.3">
      <c r="A2769" t="s">
        <v>8221</v>
      </c>
      <c r="B2769">
        <v>3</v>
      </c>
    </row>
    <row r="2770" spans="1:2" x14ac:dyDescent="0.3">
      <c r="A2770" t="s">
        <v>8221</v>
      </c>
      <c r="B2770">
        <v>34</v>
      </c>
    </row>
    <row r="2771" spans="1:2" x14ac:dyDescent="0.3">
      <c r="A2771" t="s">
        <v>8221</v>
      </c>
      <c r="B2771">
        <v>2</v>
      </c>
    </row>
    <row r="2772" spans="1:2" x14ac:dyDescent="0.3">
      <c r="A2772" t="s">
        <v>8221</v>
      </c>
      <c r="B2772">
        <v>33</v>
      </c>
    </row>
    <row r="2773" spans="1:2" x14ac:dyDescent="0.3">
      <c r="A2773" t="s">
        <v>8221</v>
      </c>
      <c r="B2773">
        <v>0</v>
      </c>
    </row>
    <row r="2774" spans="1:2" x14ac:dyDescent="0.3">
      <c r="A2774" t="s">
        <v>8221</v>
      </c>
      <c r="B2774">
        <v>0</v>
      </c>
    </row>
    <row r="2775" spans="1:2" x14ac:dyDescent="0.3">
      <c r="A2775" t="s">
        <v>8221</v>
      </c>
      <c r="B2775">
        <v>1</v>
      </c>
    </row>
    <row r="2776" spans="1:2" x14ac:dyDescent="0.3">
      <c r="A2776" t="s">
        <v>8221</v>
      </c>
      <c r="B2776">
        <v>13</v>
      </c>
    </row>
    <row r="2777" spans="1:2" x14ac:dyDescent="0.3">
      <c r="A2777" t="s">
        <v>8221</v>
      </c>
      <c r="B2777">
        <v>2</v>
      </c>
    </row>
    <row r="2778" spans="1:2" x14ac:dyDescent="0.3">
      <c r="A2778" t="s">
        <v>8221</v>
      </c>
      <c r="B2778">
        <v>36</v>
      </c>
    </row>
    <row r="2779" spans="1:2" x14ac:dyDescent="0.3">
      <c r="A2779" t="s">
        <v>8221</v>
      </c>
      <c r="B2779">
        <v>1</v>
      </c>
    </row>
    <row r="2780" spans="1:2" x14ac:dyDescent="0.3">
      <c r="A2780" t="s">
        <v>8221</v>
      </c>
      <c r="B2780">
        <v>15</v>
      </c>
    </row>
    <row r="2781" spans="1:2" x14ac:dyDescent="0.3">
      <c r="A2781" t="s">
        <v>8221</v>
      </c>
      <c r="B2781">
        <v>1</v>
      </c>
    </row>
    <row r="2782" spans="1:2" x14ac:dyDescent="0.3">
      <c r="A2782" t="s">
        <v>8221</v>
      </c>
      <c r="B2782">
        <v>0</v>
      </c>
    </row>
    <row r="2783" spans="1:2" x14ac:dyDescent="0.3">
      <c r="A2783" t="s">
        <v>8219</v>
      </c>
      <c r="B2783">
        <v>28</v>
      </c>
    </row>
    <row r="2784" spans="1:2" x14ac:dyDescent="0.3">
      <c r="A2784" t="s">
        <v>8219</v>
      </c>
      <c r="B2784">
        <v>18</v>
      </c>
    </row>
    <row r="2785" spans="1:2" x14ac:dyDescent="0.3">
      <c r="A2785" t="s">
        <v>8219</v>
      </c>
      <c r="B2785">
        <v>61</v>
      </c>
    </row>
    <row r="2786" spans="1:2" x14ac:dyDescent="0.3">
      <c r="A2786" t="s">
        <v>8219</v>
      </c>
      <c r="B2786">
        <v>108</v>
      </c>
    </row>
    <row r="2787" spans="1:2" x14ac:dyDescent="0.3">
      <c r="A2787" t="s">
        <v>8219</v>
      </c>
      <c r="B2787">
        <v>142</v>
      </c>
    </row>
    <row r="2788" spans="1:2" x14ac:dyDescent="0.3">
      <c r="A2788" t="s">
        <v>8219</v>
      </c>
      <c r="B2788">
        <v>74</v>
      </c>
    </row>
    <row r="2789" spans="1:2" x14ac:dyDescent="0.3">
      <c r="A2789" t="s">
        <v>8219</v>
      </c>
      <c r="B2789">
        <v>38</v>
      </c>
    </row>
    <row r="2790" spans="1:2" x14ac:dyDescent="0.3">
      <c r="A2790" t="s">
        <v>8219</v>
      </c>
      <c r="B2790">
        <v>20</v>
      </c>
    </row>
    <row r="2791" spans="1:2" x14ac:dyDescent="0.3">
      <c r="A2791" t="s">
        <v>8219</v>
      </c>
      <c r="B2791">
        <v>24</v>
      </c>
    </row>
    <row r="2792" spans="1:2" x14ac:dyDescent="0.3">
      <c r="A2792" t="s">
        <v>8219</v>
      </c>
      <c r="B2792">
        <v>66</v>
      </c>
    </row>
    <row r="2793" spans="1:2" x14ac:dyDescent="0.3">
      <c r="A2793" t="s">
        <v>8219</v>
      </c>
      <c r="B2793">
        <v>28</v>
      </c>
    </row>
    <row r="2794" spans="1:2" x14ac:dyDescent="0.3">
      <c r="A2794" t="s">
        <v>8219</v>
      </c>
      <c r="B2794">
        <v>24</v>
      </c>
    </row>
    <row r="2795" spans="1:2" x14ac:dyDescent="0.3">
      <c r="A2795" t="s">
        <v>8219</v>
      </c>
      <c r="B2795">
        <v>73</v>
      </c>
    </row>
    <row r="2796" spans="1:2" x14ac:dyDescent="0.3">
      <c r="A2796" t="s">
        <v>8219</v>
      </c>
      <c r="B2796">
        <v>3</v>
      </c>
    </row>
    <row r="2797" spans="1:2" x14ac:dyDescent="0.3">
      <c r="A2797" t="s">
        <v>8219</v>
      </c>
      <c r="B2797">
        <v>20</v>
      </c>
    </row>
    <row r="2798" spans="1:2" x14ac:dyDescent="0.3">
      <c r="A2798" t="s">
        <v>8219</v>
      </c>
      <c r="B2798">
        <v>21</v>
      </c>
    </row>
    <row r="2799" spans="1:2" x14ac:dyDescent="0.3">
      <c r="A2799" t="s">
        <v>8219</v>
      </c>
      <c r="B2799">
        <v>94</v>
      </c>
    </row>
    <row r="2800" spans="1:2" x14ac:dyDescent="0.3">
      <c r="A2800" t="s">
        <v>8219</v>
      </c>
      <c r="B2800">
        <v>139</v>
      </c>
    </row>
    <row r="2801" spans="1:2" x14ac:dyDescent="0.3">
      <c r="A2801" t="s">
        <v>8219</v>
      </c>
      <c r="B2801">
        <v>130</v>
      </c>
    </row>
    <row r="2802" spans="1:2" x14ac:dyDescent="0.3">
      <c r="A2802" t="s">
        <v>8219</v>
      </c>
      <c r="B2802">
        <v>31</v>
      </c>
    </row>
    <row r="2803" spans="1:2" x14ac:dyDescent="0.3">
      <c r="A2803" t="s">
        <v>8219</v>
      </c>
      <c r="B2803">
        <v>13</v>
      </c>
    </row>
    <row r="2804" spans="1:2" x14ac:dyDescent="0.3">
      <c r="A2804" t="s">
        <v>8219</v>
      </c>
      <c r="B2804">
        <v>90</v>
      </c>
    </row>
    <row r="2805" spans="1:2" x14ac:dyDescent="0.3">
      <c r="A2805" t="s">
        <v>8219</v>
      </c>
      <c r="B2805">
        <v>141</v>
      </c>
    </row>
    <row r="2806" spans="1:2" x14ac:dyDescent="0.3">
      <c r="A2806" t="s">
        <v>8219</v>
      </c>
      <c r="B2806">
        <v>23</v>
      </c>
    </row>
    <row r="2807" spans="1:2" x14ac:dyDescent="0.3">
      <c r="A2807" t="s">
        <v>8219</v>
      </c>
      <c r="B2807">
        <v>18</v>
      </c>
    </row>
    <row r="2808" spans="1:2" x14ac:dyDescent="0.3">
      <c r="A2808" t="s">
        <v>8219</v>
      </c>
      <c r="B2808">
        <v>76</v>
      </c>
    </row>
    <row r="2809" spans="1:2" x14ac:dyDescent="0.3">
      <c r="A2809" t="s">
        <v>8219</v>
      </c>
      <c r="B2809">
        <v>93</v>
      </c>
    </row>
    <row r="2810" spans="1:2" x14ac:dyDescent="0.3">
      <c r="A2810" t="s">
        <v>8219</v>
      </c>
      <c r="B2810">
        <v>69</v>
      </c>
    </row>
    <row r="2811" spans="1:2" x14ac:dyDescent="0.3">
      <c r="A2811" t="s">
        <v>8219</v>
      </c>
      <c r="B2811">
        <v>21</v>
      </c>
    </row>
    <row r="2812" spans="1:2" x14ac:dyDescent="0.3">
      <c r="A2812" t="s">
        <v>8219</v>
      </c>
      <c r="B2812">
        <v>57</v>
      </c>
    </row>
    <row r="2813" spans="1:2" x14ac:dyDescent="0.3">
      <c r="A2813" t="s">
        <v>8219</v>
      </c>
      <c r="B2813">
        <v>108</v>
      </c>
    </row>
    <row r="2814" spans="1:2" x14ac:dyDescent="0.3">
      <c r="A2814" t="s">
        <v>8219</v>
      </c>
      <c r="B2814">
        <v>83</v>
      </c>
    </row>
    <row r="2815" spans="1:2" x14ac:dyDescent="0.3">
      <c r="A2815" t="s">
        <v>8219</v>
      </c>
      <c r="B2815">
        <v>96</v>
      </c>
    </row>
    <row r="2816" spans="1:2" x14ac:dyDescent="0.3">
      <c r="A2816" t="s">
        <v>8219</v>
      </c>
      <c r="B2816">
        <v>64</v>
      </c>
    </row>
    <row r="2817" spans="1:2" x14ac:dyDescent="0.3">
      <c r="A2817" t="s">
        <v>8219</v>
      </c>
      <c r="B2817">
        <v>14</v>
      </c>
    </row>
    <row r="2818" spans="1:2" x14ac:dyDescent="0.3">
      <c r="A2818" t="s">
        <v>8219</v>
      </c>
      <c r="B2818">
        <v>169</v>
      </c>
    </row>
    <row r="2819" spans="1:2" x14ac:dyDescent="0.3">
      <c r="A2819" t="s">
        <v>8219</v>
      </c>
      <c r="B2819">
        <v>33</v>
      </c>
    </row>
    <row r="2820" spans="1:2" x14ac:dyDescent="0.3">
      <c r="A2820" t="s">
        <v>8219</v>
      </c>
      <c r="B2820">
        <v>102</v>
      </c>
    </row>
    <row r="2821" spans="1:2" x14ac:dyDescent="0.3">
      <c r="A2821" t="s">
        <v>8219</v>
      </c>
      <c r="B2821">
        <v>104</v>
      </c>
    </row>
    <row r="2822" spans="1:2" x14ac:dyDescent="0.3">
      <c r="A2822" t="s">
        <v>8219</v>
      </c>
      <c r="B2822">
        <v>20</v>
      </c>
    </row>
    <row r="2823" spans="1:2" x14ac:dyDescent="0.3">
      <c r="A2823" t="s">
        <v>8219</v>
      </c>
      <c r="B2823">
        <v>35</v>
      </c>
    </row>
    <row r="2824" spans="1:2" x14ac:dyDescent="0.3">
      <c r="A2824" t="s">
        <v>8219</v>
      </c>
      <c r="B2824">
        <v>94</v>
      </c>
    </row>
    <row r="2825" spans="1:2" x14ac:dyDescent="0.3">
      <c r="A2825" t="s">
        <v>8219</v>
      </c>
      <c r="B2825">
        <v>14</v>
      </c>
    </row>
    <row r="2826" spans="1:2" x14ac:dyDescent="0.3">
      <c r="A2826" t="s">
        <v>8219</v>
      </c>
      <c r="B2826">
        <v>15</v>
      </c>
    </row>
    <row r="2827" spans="1:2" x14ac:dyDescent="0.3">
      <c r="A2827" t="s">
        <v>8219</v>
      </c>
      <c r="B2827">
        <v>51</v>
      </c>
    </row>
    <row r="2828" spans="1:2" x14ac:dyDescent="0.3">
      <c r="A2828" t="s">
        <v>8219</v>
      </c>
      <c r="B2828">
        <v>19</v>
      </c>
    </row>
    <row r="2829" spans="1:2" x14ac:dyDescent="0.3">
      <c r="A2829" t="s">
        <v>8219</v>
      </c>
      <c r="B2829">
        <v>23</v>
      </c>
    </row>
    <row r="2830" spans="1:2" x14ac:dyDescent="0.3">
      <c r="A2830" t="s">
        <v>8219</v>
      </c>
      <c r="B2830">
        <v>97</v>
      </c>
    </row>
    <row r="2831" spans="1:2" x14ac:dyDescent="0.3">
      <c r="A2831" t="s">
        <v>8219</v>
      </c>
      <c r="B2831">
        <v>76</v>
      </c>
    </row>
    <row r="2832" spans="1:2" x14ac:dyDescent="0.3">
      <c r="A2832" t="s">
        <v>8219</v>
      </c>
      <c r="B2832">
        <v>11</v>
      </c>
    </row>
    <row r="2833" spans="1:2" x14ac:dyDescent="0.3">
      <c r="A2833" t="s">
        <v>8219</v>
      </c>
      <c r="B2833">
        <v>52</v>
      </c>
    </row>
    <row r="2834" spans="1:2" x14ac:dyDescent="0.3">
      <c r="A2834" t="s">
        <v>8219</v>
      </c>
      <c r="B2834">
        <v>95</v>
      </c>
    </row>
    <row r="2835" spans="1:2" x14ac:dyDescent="0.3">
      <c r="A2835" t="s">
        <v>8219</v>
      </c>
      <c r="B2835">
        <v>35</v>
      </c>
    </row>
    <row r="2836" spans="1:2" x14ac:dyDescent="0.3">
      <c r="A2836" t="s">
        <v>8219</v>
      </c>
      <c r="B2836">
        <v>21</v>
      </c>
    </row>
    <row r="2837" spans="1:2" x14ac:dyDescent="0.3">
      <c r="A2837" t="s">
        <v>8219</v>
      </c>
      <c r="B2837">
        <v>93</v>
      </c>
    </row>
    <row r="2838" spans="1:2" x14ac:dyDescent="0.3">
      <c r="A2838" t="s">
        <v>8219</v>
      </c>
      <c r="B2838">
        <v>11</v>
      </c>
    </row>
    <row r="2839" spans="1:2" x14ac:dyDescent="0.3">
      <c r="A2839" t="s">
        <v>8219</v>
      </c>
      <c r="B2839">
        <v>21</v>
      </c>
    </row>
    <row r="2840" spans="1:2" x14ac:dyDescent="0.3">
      <c r="A2840" t="s">
        <v>8219</v>
      </c>
      <c r="B2840">
        <v>54</v>
      </c>
    </row>
    <row r="2841" spans="1:2" x14ac:dyDescent="0.3">
      <c r="A2841" t="s">
        <v>8219</v>
      </c>
      <c r="B2841">
        <v>31</v>
      </c>
    </row>
    <row r="2842" spans="1:2" x14ac:dyDescent="0.3">
      <c r="A2842" t="s">
        <v>8219</v>
      </c>
      <c r="B2842">
        <v>132</v>
      </c>
    </row>
    <row r="2843" spans="1:2" x14ac:dyDescent="0.3">
      <c r="A2843" t="s">
        <v>8221</v>
      </c>
      <c r="B2843">
        <v>1</v>
      </c>
    </row>
    <row r="2844" spans="1:2" x14ac:dyDescent="0.3">
      <c r="A2844" t="s">
        <v>8221</v>
      </c>
      <c r="B2844">
        <v>0</v>
      </c>
    </row>
    <row r="2845" spans="1:2" x14ac:dyDescent="0.3">
      <c r="A2845" t="s">
        <v>8221</v>
      </c>
      <c r="B2845">
        <v>0</v>
      </c>
    </row>
    <row r="2846" spans="1:2" x14ac:dyDescent="0.3">
      <c r="A2846" t="s">
        <v>8221</v>
      </c>
      <c r="B2846">
        <v>1</v>
      </c>
    </row>
    <row r="2847" spans="1:2" x14ac:dyDescent="0.3">
      <c r="A2847" t="s">
        <v>8221</v>
      </c>
      <c r="B2847">
        <v>39</v>
      </c>
    </row>
    <row r="2848" spans="1:2" x14ac:dyDescent="0.3">
      <c r="A2848" t="s">
        <v>8221</v>
      </c>
      <c r="B2848">
        <v>0</v>
      </c>
    </row>
    <row r="2849" spans="1:2" x14ac:dyDescent="0.3">
      <c r="A2849" t="s">
        <v>8221</v>
      </c>
      <c r="B2849">
        <v>0</v>
      </c>
    </row>
    <row r="2850" spans="1:2" x14ac:dyDescent="0.3">
      <c r="A2850" t="s">
        <v>8221</v>
      </c>
      <c r="B2850">
        <v>3</v>
      </c>
    </row>
    <row r="2851" spans="1:2" x14ac:dyDescent="0.3">
      <c r="A2851" t="s">
        <v>8221</v>
      </c>
      <c r="B2851">
        <v>1</v>
      </c>
    </row>
    <row r="2852" spans="1:2" x14ac:dyDescent="0.3">
      <c r="A2852" t="s">
        <v>8221</v>
      </c>
      <c r="B2852">
        <v>13</v>
      </c>
    </row>
    <row r="2853" spans="1:2" x14ac:dyDescent="0.3">
      <c r="A2853" t="s">
        <v>8221</v>
      </c>
      <c r="B2853">
        <v>0</v>
      </c>
    </row>
    <row r="2854" spans="1:2" x14ac:dyDescent="0.3">
      <c r="A2854" t="s">
        <v>8221</v>
      </c>
      <c r="B2854">
        <v>6</v>
      </c>
    </row>
    <row r="2855" spans="1:2" x14ac:dyDescent="0.3">
      <c r="A2855" t="s">
        <v>8221</v>
      </c>
      <c r="B2855">
        <v>0</v>
      </c>
    </row>
    <row r="2856" spans="1:2" x14ac:dyDescent="0.3">
      <c r="A2856" t="s">
        <v>8221</v>
      </c>
      <c r="B2856">
        <v>14</v>
      </c>
    </row>
    <row r="2857" spans="1:2" x14ac:dyDescent="0.3">
      <c r="A2857" t="s">
        <v>8221</v>
      </c>
      <c r="B2857">
        <v>5</v>
      </c>
    </row>
    <row r="2858" spans="1:2" x14ac:dyDescent="0.3">
      <c r="A2858" t="s">
        <v>8221</v>
      </c>
      <c r="B2858">
        <v>6</v>
      </c>
    </row>
    <row r="2859" spans="1:2" x14ac:dyDescent="0.3">
      <c r="A2859" t="s">
        <v>8221</v>
      </c>
      <c r="B2859">
        <v>15</v>
      </c>
    </row>
    <row r="2860" spans="1:2" x14ac:dyDescent="0.3">
      <c r="A2860" t="s">
        <v>8221</v>
      </c>
      <c r="B2860">
        <v>0</v>
      </c>
    </row>
    <row r="2861" spans="1:2" x14ac:dyDescent="0.3">
      <c r="A2861" t="s">
        <v>8221</v>
      </c>
      <c r="B2861">
        <v>1</v>
      </c>
    </row>
    <row r="2862" spans="1:2" x14ac:dyDescent="0.3">
      <c r="A2862" t="s">
        <v>8221</v>
      </c>
      <c r="B2862">
        <v>9</v>
      </c>
    </row>
    <row r="2863" spans="1:2" x14ac:dyDescent="0.3">
      <c r="A2863" t="s">
        <v>8221</v>
      </c>
      <c r="B2863">
        <v>3</v>
      </c>
    </row>
    <row r="2864" spans="1:2" x14ac:dyDescent="0.3">
      <c r="A2864" t="s">
        <v>8221</v>
      </c>
      <c r="B2864">
        <v>3</v>
      </c>
    </row>
    <row r="2865" spans="1:2" x14ac:dyDescent="0.3">
      <c r="A2865" t="s">
        <v>8221</v>
      </c>
      <c r="B2865">
        <v>1</v>
      </c>
    </row>
    <row r="2866" spans="1:2" x14ac:dyDescent="0.3">
      <c r="A2866" t="s">
        <v>8221</v>
      </c>
      <c r="B2866">
        <v>3</v>
      </c>
    </row>
    <row r="2867" spans="1:2" x14ac:dyDescent="0.3">
      <c r="A2867" t="s">
        <v>8221</v>
      </c>
      <c r="B2867">
        <v>0</v>
      </c>
    </row>
    <row r="2868" spans="1:2" x14ac:dyDescent="0.3">
      <c r="A2868" t="s">
        <v>8221</v>
      </c>
      <c r="B2868">
        <v>2</v>
      </c>
    </row>
    <row r="2869" spans="1:2" x14ac:dyDescent="0.3">
      <c r="A2869" t="s">
        <v>8221</v>
      </c>
      <c r="B2869">
        <v>10</v>
      </c>
    </row>
    <row r="2870" spans="1:2" x14ac:dyDescent="0.3">
      <c r="A2870" t="s">
        <v>8221</v>
      </c>
      <c r="B2870">
        <v>60</v>
      </c>
    </row>
    <row r="2871" spans="1:2" x14ac:dyDescent="0.3">
      <c r="A2871" t="s">
        <v>8221</v>
      </c>
      <c r="B2871">
        <v>5</v>
      </c>
    </row>
    <row r="2872" spans="1:2" x14ac:dyDescent="0.3">
      <c r="A2872" t="s">
        <v>8221</v>
      </c>
      <c r="B2872">
        <v>9</v>
      </c>
    </row>
    <row r="2873" spans="1:2" x14ac:dyDescent="0.3">
      <c r="A2873" t="s">
        <v>8221</v>
      </c>
      <c r="B2873">
        <v>13</v>
      </c>
    </row>
    <row r="2874" spans="1:2" x14ac:dyDescent="0.3">
      <c r="A2874" t="s">
        <v>8221</v>
      </c>
      <c r="B2874">
        <v>0</v>
      </c>
    </row>
    <row r="2875" spans="1:2" x14ac:dyDescent="0.3">
      <c r="A2875" t="s">
        <v>8221</v>
      </c>
      <c r="B2875">
        <v>8</v>
      </c>
    </row>
    <row r="2876" spans="1:2" x14ac:dyDescent="0.3">
      <c r="A2876" t="s">
        <v>8221</v>
      </c>
      <c r="B2876">
        <v>3</v>
      </c>
    </row>
    <row r="2877" spans="1:2" x14ac:dyDescent="0.3">
      <c r="A2877" t="s">
        <v>8221</v>
      </c>
      <c r="B2877">
        <v>3</v>
      </c>
    </row>
    <row r="2878" spans="1:2" x14ac:dyDescent="0.3">
      <c r="A2878" t="s">
        <v>8221</v>
      </c>
      <c r="B2878">
        <v>0</v>
      </c>
    </row>
    <row r="2879" spans="1:2" x14ac:dyDescent="0.3">
      <c r="A2879" t="s">
        <v>8221</v>
      </c>
      <c r="B2879">
        <v>6</v>
      </c>
    </row>
    <row r="2880" spans="1:2" x14ac:dyDescent="0.3">
      <c r="A2880" t="s">
        <v>8221</v>
      </c>
      <c r="B2880">
        <v>4</v>
      </c>
    </row>
    <row r="2881" spans="1:2" x14ac:dyDescent="0.3">
      <c r="A2881" t="s">
        <v>8221</v>
      </c>
      <c r="B2881">
        <v>1</v>
      </c>
    </row>
    <row r="2882" spans="1:2" x14ac:dyDescent="0.3">
      <c r="A2882" t="s">
        <v>8221</v>
      </c>
      <c r="B2882">
        <v>29</v>
      </c>
    </row>
    <row r="2883" spans="1:2" x14ac:dyDescent="0.3">
      <c r="A2883" t="s">
        <v>8221</v>
      </c>
      <c r="B2883">
        <v>0</v>
      </c>
    </row>
    <row r="2884" spans="1:2" x14ac:dyDescent="0.3">
      <c r="A2884" t="s">
        <v>8221</v>
      </c>
      <c r="B2884">
        <v>4</v>
      </c>
    </row>
    <row r="2885" spans="1:2" x14ac:dyDescent="0.3">
      <c r="A2885" t="s">
        <v>8221</v>
      </c>
      <c r="B2885">
        <v>5</v>
      </c>
    </row>
    <row r="2886" spans="1:2" x14ac:dyDescent="0.3">
      <c r="A2886" t="s">
        <v>8221</v>
      </c>
      <c r="B2886">
        <v>4</v>
      </c>
    </row>
    <row r="2887" spans="1:2" x14ac:dyDescent="0.3">
      <c r="A2887" t="s">
        <v>8221</v>
      </c>
      <c r="B2887">
        <v>5</v>
      </c>
    </row>
    <row r="2888" spans="1:2" x14ac:dyDescent="0.3">
      <c r="A2888" t="s">
        <v>8221</v>
      </c>
      <c r="B2888">
        <v>1</v>
      </c>
    </row>
    <row r="2889" spans="1:2" x14ac:dyDescent="0.3">
      <c r="A2889" t="s">
        <v>8221</v>
      </c>
      <c r="B2889">
        <v>1</v>
      </c>
    </row>
    <row r="2890" spans="1:2" x14ac:dyDescent="0.3">
      <c r="A2890" t="s">
        <v>8221</v>
      </c>
      <c r="B2890">
        <v>0</v>
      </c>
    </row>
    <row r="2891" spans="1:2" x14ac:dyDescent="0.3">
      <c r="A2891" t="s">
        <v>8221</v>
      </c>
      <c r="B2891">
        <v>14</v>
      </c>
    </row>
    <row r="2892" spans="1:2" x14ac:dyDescent="0.3">
      <c r="A2892" t="s">
        <v>8221</v>
      </c>
      <c r="B2892">
        <v>3</v>
      </c>
    </row>
    <row r="2893" spans="1:2" x14ac:dyDescent="0.3">
      <c r="A2893" t="s">
        <v>8221</v>
      </c>
      <c r="B2893">
        <v>10</v>
      </c>
    </row>
    <row r="2894" spans="1:2" x14ac:dyDescent="0.3">
      <c r="A2894" t="s">
        <v>8221</v>
      </c>
      <c r="B2894">
        <v>17</v>
      </c>
    </row>
    <row r="2895" spans="1:2" x14ac:dyDescent="0.3">
      <c r="A2895" t="s">
        <v>8221</v>
      </c>
      <c r="B2895">
        <v>2</v>
      </c>
    </row>
    <row r="2896" spans="1:2" x14ac:dyDescent="0.3">
      <c r="A2896" t="s">
        <v>8221</v>
      </c>
      <c r="B2896">
        <v>0</v>
      </c>
    </row>
    <row r="2897" spans="1:2" x14ac:dyDescent="0.3">
      <c r="A2897" t="s">
        <v>8221</v>
      </c>
      <c r="B2897">
        <v>4</v>
      </c>
    </row>
    <row r="2898" spans="1:2" x14ac:dyDescent="0.3">
      <c r="A2898" t="s">
        <v>8221</v>
      </c>
      <c r="B2898">
        <v>12</v>
      </c>
    </row>
    <row r="2899" spans="1:2" x14ac:dyDescent="0.3">
      <c r="A2899" t="s">
        <v>8221</v>
      </c>
      <c r="B2899">
        <v>3</v>
      </c>
    </row>
    <row r="2900" spans="1:2" x14ac:dyDescent="0.3">
      <c r="A2900" t="s">
        <v>8221</v>
      </c>
      <c r="B2900">
        <v>12</v>
      </c>
    </row>
    <row r="2901" spans="1:2" x14ac:dyDescent="0.3">
      <c r="A2901" t="s">
        <v>8221</v>
      </c>
      <c r="B2901">
        <v>0</v>
      </c>
    </row>
    <row r="2902" spans="1:2" x14ac:dyDescent="0.3">
      <c r="A2902" t="s">
        <v>8221</v>
      </c>
      <c r="B2902">
        <v>7</v>
      </c>
    </row>
    <row r="2903" spans="1:2" x14ac:dyDescent="0.3">
      <c r="A2903" t="s">
        <v>8221</v>
      </c>
      <c r="B2903">
        <v>2</v>
      </c>
    </row>
    <row r="2904" spans="1:2" x14ac:dyDescent="0.3">
      <c r="A2904" t="s">
        <v>8221</v>
      </c>
      <c r="B2904">
        <v>1</v>
      </c>
    </row>
    <row r="2905" spans="1:2" x14ac:dyDescent="0.3">
      <c r="A2905" t="s">
        <v>8221</v>
      </c>
      <c r="B2905">
        <v>4</v>
      </c>
    </row>
    <row r="2906" spans="1:2" x14ac:dyDescent="0.3">
      <c r="A2906" t="s">
        <v>8221</v>
      </c>
      <c r="B2906">
        <v>4</v>
      </c>
    </row>
    <row r="2907" spans="1:2" x14ac:dyDescent="0.3">
      <c r="A2907" t="s">
        <v>8221</v>
      </c>
      <c r="B2907">
        <v>17</v>
      </c>
    </row>
    <row r="2908" spans="1:2" x14ac:dyDescent="0.3">
      <c r="A2908" t="s">
        <v>8221</v>
      </c>
      <c r="B2908">
        <v>7</v>
      </c>
    </row>
    <row r="2909" spans="1:2" x14ac:dyDescent="0.3">
      <c r="A2909" t="s">
        <v>8221</v>
      </c>
      <c r="B2909">
        <v>2</v>
      </c>
    </row>
    <row r="2910" spans="1:2" x14ac:dyDescent="0.3">
      <c r="A2910" t="s">
        <v>8221</v>
      </c>
      <c r="B2910">
        <v>5</v>
      </c>
    </row>
    <row r="2911" spans="1:2" x14ac:dyDescent="0.3">
      <c r="A2911" t="s">
        <v>8221</v>
      </c>
      <c r="B2911">
        <v>1</v>
      </c>
    </row>
    <row r="2912" spans="1:2" x14ac:dyDescent="0.3">
      <c r="A2912" t="s">
        <v>8221</v>
      </c>
      <c r="B2912">
        <v>1</v>
      </c>
    </row>
    <row r="2913" spans="1:2" x14ac:dyDescent="0.3">
      <c r="A2913" t="s">
        <v>8221</v>
      </c>
      <c r="B2913">
        <v>14</v>
      </c>
    </row>
    <row r="2914" spans="1:2" x14ac:dyDescent="0.3">
      <c r="A2914" t="s">
        <v>8221</v>
      </c>
      <c r="B2914">
        <v>26</v>
      </c>
    </row>
    <row r="2915" spans="1:2" x14ac:dyDescent="0.3">
      <c r="A2915" t="s">
        <v>8221</v>
      </c>
      <c r="B2915">
        <v>2</v>
      </c>
    </row>
    <row r="2916" spans="1:2" x14ac:dyDescent="0.3">
      <c r="A2916" t="s">
        <v>8221</v>
      </c>
      <c r="B2916">
        <v>1</v>
      </c>
    </row>
    <row r="2917" spans="1:2" x14ac:dyDescent="0.3">
      <c r="A2917" t="s">
        <v>8221</v>
      </c>
      <c r="B2917">
        <v>3</v>
      </c>
    </row>
    <row r="2918" spans="1:2" x14ac:dyDescent="0.3">
      <c r="A2918" t="s">
        <v>8221</v>
      </c>
      <c r="B2918">
        <v>7</v>
      </c>
    </row>
    <row r="2919" spans="1:2" x14ac:dyDescent="0.3">
      <c r="A2919" t="s">
        <v>8221</v>
      </c>
      <c r="B2919">
        <v>9</v>
      </c>
    </row>
    <row r="2920" spans="1:2" x14ac:dyDescent="0.3">
      <c r="A2920" t="s">
        <v>8221</v>
      </c>
      <c r="B2920">
        <v>20</v>
      </c>
    </row>
    <row r="2921" spans="1:2" x14ac:dyDescent="0.3">
      <c r="A2921" t="s">
        <v>8221</v>
      </c>
      <c r="B2921">
        <v>6</v>
      </c>
    </row>
    <row r="2922" spans="1:2" x14ac:dyDescent="0.3">
      <c r="A2922" t="s">
        <v>8221</v>
      </c>
      <c r="B2922">
        <v>13</v>
      </c>
    </row>
    <row r="2923" spans="1:2" x14ac:dyDescent="0.3">
      <c r="A2923" t="s">
        <v>8219</v>
      </c>
      <c r="B2923">
        <v>3</v>
      </c>
    </row>
    <row r="2924" spans="1:2" x14ac:dyDescent="0.3">
      <c r="A2924" t="s">
        <v>8219</v>
      </c>
      <c r="B2924">
        <v>6</v>
      </c>
    </row>
    <row r="2925" spans="1:2" x14ac:dyDescent="0.3">
      <c r="A2925" t="s">
        <v>8219</v>
      </c>
      <c r="B2925">
        <v>10</v>
      </c>
    </row>
    <row r="2926" spans="1:2" x14ac:dyDescent="0.3">
      <c r="A2926" t="s">
        <v>8219</v>
      </c>
      <c r="B2926">
        <v>147</v>
      </c>
    </row>
    <row r="2927" spans="1:2" x14ac:dyDescent="0.3">
      <c r="A2927" t="s">
        <v>8219</v>
      </c>
      <c r="B2927">
        <v>199</v>
      </c>
    </row>
    <row r="2928" spans="1:2" x14ac:dyDescent="0.3">
      <c r="A2928" t="s">
        <v>8219</v>
      </c>
      <c r="B2928">
        <v>50</v>
      </c>
    </row>
    <row r="2929" spans="1:2" x14ac:dyDescent="0.3">
      <c r="A2929" t="s">
        <v>8219</v>
      </c>
      <c r="B2929">
        <v>21</v>
      </c>
    </row>
    <row r="2930" spans="1:2" x14ac:dyDescent="0.3">
      <c r="A2930" t="s">
        <v>8219</v>
      </c>
      <c r="B2930">
        <v>24</v>
      </c>
    </row>
    <row r="2931" spans="1:2" x14ac:dyDescent="0.3">
      <c r="A2931" t="s">
        <v>8219</v>
      </c>
      <c r="B2931">
        <v>32</v>
      </c>
    </row>
    <row r="2932" spans="1:2" x14ac:dyDescent="0.3">
      <c r="A2932" t="s">
        <v>8219</v>
      </c>
      <c r="B2932">
        <v>62</v>
      </c>
    </row>
    <row r="2933" spans="1:2" x14ac:dyDescent="0.3">
      <c r="A2933" t="s">
        <v>8219</v>
      </c>
      <c r="B2933">
        <v>9</v>
      </c>
    </row>
    <row r="2934" spans="1:2" x14ac:dyDescent="0.3">
      <c r="A2934" t="s">
        <v>8219</v>
      </c>
      <c r="B2934">
        <v>38</v>
      </c>
    </row>
    <row r="2935" spans="1:2" x14ac:dyDescent="0.3">
      <c r="A2935" t="s">
        <v>8219</v>
      </c>
      <c r="B2935">
        <v>54</v>
      </c>
    </row>
    <row r="2936" spans="1:2" x14ac:dyDescent="0.3">
      <c r="A2936" t="s">
        <v>8219</v>
      </c>
      <c r="B2936">
        <v>37</v>
      </c>
    </row>
    <row r="2937" spans="1:2" x14ac:dyDescent="0.3">
      <c r="A2937" t="s">
        <v>8219</v>
      </c>
      <c r="B2937">
        <v>39</v>
      </c>
    </row>
    <row r="2938" spans="1:2" x14ac:dyDescent="0.3">
      <c r="A2938" t="s">
        <v>8219</v>
      </c>
      <c r="B2938">
        <v>34</v>
      </c>
    </row>
    <row r="2939" spans="1:2" x14ac:dyDescent="0.3">
      <c r="A2939" t="s">
        <v>8219</v>
      </c>
      <c r="B2939">
        <v>55</v>
      </c>
    </row>
    <row r="2940" spans="1:2" x14ac:dyDescent="0.3">
      <c r="A2940" t="s">
        <v>8219</v>
      </c>
      <c r="B2940">
        <v>32</v>
      </c>
    </row>
    <row r="2941" spans="1:2" x14ac:dyDescent="0.3">
      <c r="A2941" t="s">
        <v>8219</v>
      </c>
      <c r="B2941">
        <v>25</v>
      </c>
    </row>
    <row r="2942" spans="1:2" x14ac:dyDescent="0.3">
      <c r="A2942" t="s">
        <v>8219</v>
      </c>
      <c r="B2942">
        <v>33</v>
      </c>
    </row>
    <row r="2943" spans="1:2" x14ac:dyDescent="0.3">
      <c r="A2943" t="s">
        <v>8221</v>
      </c>
      <c r="B2943">
        <v>1</v>
      </c>
    </row>
    <row r="2944" spans="1:2" x14ac:dyDescent="0.3">
      <c r="A2944" t="s">
        <v>8221</v>
      </c>
      <c r="B2944">
        <v>202</v>
      </c>
    </row>
    <row r="2945" spans="1:2" x14ac:dyDescent="0.3">
      <c r="A2945" t="s">
        <v>8221</v>
      </c>
      <c r="B2945">
        <v>0</v>
      </c>
    </row>
    <row r="2946" spans="1:2" x14ac:dyDescent="0.3">
      <c r="A2946" t="s">
        <v>8221</v>
      </c>
      <c r="B2946">
        <v>1</v>
      </c>
    </row>
    <row r="2947" spans="1:2" x14ac:dyDescent="0.3">
      <c r="A2947" t="s">
        <v>8221</v>
      </c>
      <c r="B2947">
        <v>0</v>
      </c>
    </row>
    <row r="2948" spans="1:2" x14ac:dyDescent="0.3">
      <c r="A2948" t="s">
        <v>8221</v>
      </c>
      <c r="B2948">
        <v>2</v>
      </c>
    </row>
    <row r="2949" spans="1:2" x14ac:dyDescent="0.3">
      <c r="A2949" t="s">
        <v>8221</v>
      </c>
      <c r="B2949">
        <v>13</v>
      </c>
    </row>
    <row r="2950" spans="1:2" x14ac:dyDescent="0.3">
      <c r="A2950" t="s">
        <v>8221</v>
      </c>
      <c r="B2950">
        <v>9</v>
      </c>
    </row>
    <row r="2951" spans="1:2" x14ac:dyDescent="0.3">
      <c r="A2951" t="s">
        <v>8221</v>
      </c>
      <c r="B2951">
        <v>2</v>
      </c>
    </row>
    <row r="2952" spans="1:2" x14ac:dyDescent="0.3">
      <c r="A2952" t="s">
        <v>8221</v>
      </c>
      <c r="B2952">
        <v>0</v>
      </c>
    </row>
    <row r="2953" spans="1:2" x14ac:dyDescent="0.3">
      <c r="A2953" t="s">
        <v>8220</v>
      </c>
      <c r="B2953">
        <v>58</v>
      </c>
    </row>
    <row r="2954" spans="1:2" x14ac:dyDescent="0.3">
      <c r="A2954" t="s">
        <v>8220</v>
      </c>
      <c r="B2954">
        <v>8</v>
      </c>
    </row>
    <row r="2955" spans="1:2" x14ac:dyDescent="0.3">
      <c r="A2955" t="s">
        <v>8220</v>
      </c>
      <c r="B2955">
        <v>3</v>
      </c>
    </row>
    <row r="2956" spans="1:2" x14ac:dyDescent="0.3">
      <c r="A2956" t="s">
        <v>8220</v>
      </c>
      <c r="B2956">
        <v>0</v>
      </c>
    </row>
    <row r="2957" spans="1:2" x14ac:dyDescent="0.3">
      <c r="A2957" t="s">
        <v>8220</v>
      </c>
      <c r="B2957">
        <v>11</v>
      </c>
    </row>
    <row r="2958" spans="1:2" x14ac:dyDescent="0.3">
      <c r="A2958" t="s">
        <v>8220</v>
      </c>
      <c r="B2958">
        <v>20</v>
      </c>
    </row>
    <row r="2959" spans="1:2" x14ac:dyDescent="0.3">
      <c r="A2959" t="s">
        <v>8220</v>
      </c>
      <c r="B2959">
        <v>3</v>
      </c>
    </row>
    <row r="2960" spans="1:2" x14ac:dyDescent="0.3">
      <c r="A2960" t="s">
        <v>8220</v>
      </c>
      <c r="B2960">
        <v>0</v>
      </c>
    </row>
    <row r="2961" spans="1:2" x14ac:dyDescent="0.3">
      <c r="A2961" t="s">
        <v>8220</v>
      </c>
      <c r="B2961">
        <v>0</v>
      </c>
    </row>
    <row r="2962" spans="1:2" x14ac:dyDescent="0.3">
      <c r="A2962" t="s">
        <v>8220</v>
      </c>
      <c r="B2962">
        <v>0</v>
      </c>
    </row>
    <row r="2963" spans="1:2" x14ac:dyDescent="0.3">
      <c r="A2963" t="s">
        <v>8219</v>
      </c>
      <c r="B2963">
        <v>108</v>
      </c>
    </row>
    <row r="2964" spans="1:2" x14ac:dyDescent="0.3">
      <c r="A2964" t="s">
        <v>8219</v>
      </c>
      <c r="B2964">
        <v>20</v>
      </c>
    </row>
    <row r="2965" spans="1:2" x14ac:dyDescent="0.3">
      <c r="A2965" t="s">
        <v>8219</v>
      </c>
      <c r="B2965">
        <v>98</v>
      </c>
    </row>
    <row r="2966" spans="1:2" x14ac:dyDescent="0.3">
      <c r="A2966" t="s">
        <v>8219</v>
      </c>
      <c r="B2966">
        <v>196</v>
      </c>
    </row>
    <row r="2967" spans="1:2" x14ac:dyDescent="0.3">
      <c r="A2967" t="s">
        <v>8219</v>
      </c>
      <c r="B2967">
        <v>39</v>
      </c>
    </row>
    <row r="2968" spans="1:2" x14ac:dyDescent="0.3">
      <c r="A2968" t="s">
        <v>8219</v>
      </c>
      <c r="B2968">
        <v>128</v>
      </c>
    </row>
    <row r="2969" spans="1:2" x14ac:dyDescent="0.3">
      <c r="A2969" t="s">
        <v>8219</v>
      </c>
      <c r="B2969">
        <v>71</v>
      </c>
    </row>
    <row r="2970" spans="1:2" x14ac:dyDescent="0.3">
      <c r="A2970" t="s">
        <v>8219</v>
      </c>
      <c r="B2970">
        <v>47</v>
      </c>
    </row>
    <row r="2971" spans="1:2" x14ac:dyDescent="0.3">
      <c r="A2971" t="s">
        <v>8219</v>
      </c>
      <c r="B2971">
        <v>17</v>
      </c>
    </row>
    <row r="2972" spans="1:2" x14ac:dyDescent="0.3">
      <c r="A2972" t="s">
        <v>8219</v>
      </c>
      <c r="B2972">
        <v>91</v>
      </c>
    </row>
    <row r="2973" spans="1:2" x14ac:dyDescent="0.3">
      <c r="A2973" t="s">
        <v>8219</v>
      </c>
      <c r="B2973">
        <v>43</v>
      </c>
    </row>
    <row r="2974" spans="1:2" x14ac:dyDescent="0.3">
      <c r="A2974" t="s">
        <v>8219</v>
      </c>
      <c r="B2974">
        <v>17</v>
      </c>
    </row>
    <row r="2975" spans="1:2" x14ac:dyDescent="0.3">
      <c r="A2975" t="s">
        <v>8219</v>
      </c>
      <c r="B2975">
        <v>33</v>
      </c>
    </row>
    <row r="2976" spans="1:2" x14ac:dyDescent="0.3">
      <c r="A2976" t="s">
        <v>8219</v>
      </c>
      <c r="B2976">
        <v>87</v>
      </c>
    </row>
    <row r="2977" spans="1:2" x14ac:dyDescent="0.3">
      <c r="A2977" t="s">
        <v>8219</v>
      </c>
      <c r="B2977">
        <v>113</v>
      </c>
    </row>
    <row r="2978" spans="1:2" x14ac:dyDescent="0.3">
      <c r="A2978" t="s">
        <v>8219</v>
      </c>
      <c r="B2978">
        <v>14</v>
      </c>
    </row>
    <row r="2979" spans="1:2" x14ac:dyDescent="0.3">
      <c r="A2979" t="s">
        <v>8219</v>
      </c>
      <c r="B2979">
        <v>30</v>
      </c>
    </row>
    <row r="2980" spans="1:2" x14ac:dyDescent="0.3">
      <c r="A2980" t="s">
        <v>8219</v>
      </c>
      <c r="B2980">
        <v>16</v>
      </c>
    </row>
    <row r="2981" spans="1:2" x14ac:dyDescent="0.3">
      <c r="A2981" t="s">
        <v>8219</v>
      </c>
      <c r="B2981">
        <v>46</v>
      </c>
    </row>
    <row r="2982" spans="1:2" x14ac:dyDescent="0.3">
      <c r="A2982" t="s">
        <v>8219</v>
      </c>
      <c r="B2982">
        <v>24</v>
      </c>
    </row>
    <row r="2983" spans="1:2" x14ac:dyDescent="0.3">
      <c r="A2983" t="s">
        <v>8219</v>
      </c>
      <c r="B2983">
        <v>97</v>
      </c>
    </row>
    <row r="2984" spans="1:2" x14ac:dyDescent="0.3">
      <c r="A2984" t="s">
        <v>8219</v>
      </c>
      <c r="B2984">
        <v>59</v>
      </c>
    </row>
    <row r="2985" spans="1:2" x14ac:dyDescent="0.3">
      <c r="A2985" t="s">
        <v>8219</v>
      </c>
      <c r="B2985">
        <v>1095</v>
      </c>
    </row>
    <row r="2986" spans="1:2" x14ac:dyDescent="0.3">
      <c r="A2986" t="s">
        <v>8219</v>
      </c>
      <c r="B2986">
        <v>218</v>
      </c>
    </row>
    <row r="2987" spans="1:2" x14ac:dyDescent="0.3">
      <c r="A2987" t="s">
        <v>8219</v>
      </c>
      <c r="B2987">
        <v>111</v>
      </c>
    </row>
    <row r="2988" spans="1:2" x14ac:dyDescent="0.3">
      <c r="A2988" t="s">
        <v>8219</v>
      </c>
      <c r="B2988">
        <v>56</v>
      </c>
    </row>
    <row r="2989" spans="1:2" x14ac:dyDescent="0.3">
      <c r="A2989" t="s">
        <v>8219</v>
      </c>
      <c r="B2989">
        <v>265</v>
      </c>
    </row>
    <row r="2990" spans="1:2" x14ac:dyDescent="0.3">
      <c r="A2990" t="s">
        <v>8219</v>
      </c>
      <c r="B2990">
        <v>28</v>
      </c>
    </row>
    <row r="2991" spans="1:2" x14ac:dyDescent="0.3">
      <c r="A2991" t="s">
        <v>8219</v>
      </c>
      <c r="B2991">
        <v>364</v>
      </c>
    </row>
    <row r="2992" spans="1:2" x14ac:dyDescent="0.3">
      <c r="A2992" t="s">
        <v>8219</v>
      </c>
      <c r="B2992">
        <v>27</v>
      </c>
    </row>
    <row r="2993" spans="1:2" x14ac:dyDescent="0.3">
      <c r="A2993" t="s">
        <v>8219</v>
      </c>
      <c r="B2993">
        <v>93</v>
      </c>
    </row>
    <row r="2994" spans="1:2" x14ac:dyDescent="0.3">
      <c r="A2994" t="s">
        <v>8219</v>
      </c>
      <c r="B2994">
        <v>64</v>
      </c>
    </row>
    <row r="2995" spans="1:2" x14ac:dyDescent="0.3">
      <c r="A2995" t="s">
        <v>8219</v>
      </c>
      <c r="B2995">
        <v>22</v>
      </c>
    </row>
    <row r="2996" spans="1:2" x14ac:dyDescent="0.3">
      <c r="A2996" t="s">
        <v>8219</v>
      </c>
      <c r="B2996">
        <v>59</v>
      </c>
    </row>
    <row r="2997" spans="1:2" x14ac:dyDescent="0.3">
      <c r="A2997" t="s">
        <v>8219</v>
      </c>
      <c r="B2997">
        <v>249</v>
      </c>
    </row>
    <row r="2998" spans="1:2" x14ac:dyDescent="0.3">
      <c r="A2998" t="s">
        <v>8219</v>
      </c>
      <c r="B2998">
        <v>392</v>
      </c>
    </row>
    <row r="2999" spans="1:2" x14ac:dyDescent="0.3">
      <c r="A2999" t="s">
        <v>8219</v>
      </c>
      <c r="B2999">
        <v>115</v>
      </c>
    </row>
    <row r="3000" spans="1:2" x14ac:dyDescent="0.3">
      <c r="A3000" t="s">
        <v>8219</v>
      </c>
      <c r="B3000">
        <v>433</v>
      </c>
    </row>
    <row r="3001" spans="1:2" x14ac:dyDescent="0.3">
      <c r="A3001" t="s">
        <v>8219</v>
      </c>
      <c r="B3001">
        <v>20</v>
      </c>
    </row>
    <row r="3002" spans="1:2" x14ac:dyDescent="0.3">
      <c r="A3002" t="s">
        <v>8219</v>
      </c>
      <c r="B3002">
        <v>8</v>
      </c>
    </row>
    <row r="3003" spans="1:2" x14ac:dyDescent="0.3">
      <c r="A3003" t="s">
        <v>8219</v>
      </c>
      <c r="B3003">
        <v>175</v>
      </c>
    </row>
    <row r="3004" spans="1:2" x14ac:dyDescent="0.3">
      <c r="A3004" t="s">
        <v>8219</v>
      </c>
      <c r="B3004">
        <v>104</v>
      </c>
    </row>
    <row r="3005" spans="1:2" x14ac:dyDescent="0.3">
      <c r="A3005" t="s">
        <v>8219</v>
      </c>
      <c r="B3005">
        <v>17</v>
      </c>
    </row>
    <row r="3006" spans="1:2" x14ac:dyDescent="0.3">
      <c r="A3006" t="s">
        <v>8219</v>
      </c>
      <c r="B3006">
        <v>277</v>
      </c>
    </row>
    <row r="3007" spans="1:2" x14ac:dyDescent="0.3">
      <c r="A3007" t="s">
        <v>8219</v>
      </c>
      <c r="B3007">
        <v>118</v>
      </c>
    </row>
    <row r="3008" spans="1:2" x14ac:dyDescent="0.3">
      <c r="A3008" t="s">
        <v>8219</v>
      </c>
      <c r="B3008">
        <v>97</v>
      </c>
    </row>
    <row r="3009" spans="1:2" x14ac:dyDescent="0.3">
      <c r="A3009" t="s">
        <v>8219</v>
      </c>
      <c r="B3009">
        <v>20</v>
      </c>
    </row>
    <row r="3010" spans="1:2" x14ac:dyDescent="0.3">
      <c r="A3010" t="s">
        <v>8219</v>
      </c>
      <c r="B3010">
        <v>26</v>
      </c>
    </row>
    <row r="3011" spans="1:2" x14ac:dyDescent="0.3">
      <c r="A3011" t="s">
        <v>8219</v>
      </c>
      <c r="B3011">
        <v>128</v>
      </c>
    </row>
    <row r="3012" spans="1:2" x14ac:dyDescent="0.3">
      <c r="A3012" t="s">
        <v>8219</v>
      </c>
      <c r="B3012">
        <v>15</v>
      </c>
    </row>
    <row r="3013" spans="1:2" x14ac:dyDescent="0.3">
      <c r="A3013" t="s">
        <v>8219</v>
      </c>
      <c r="B3013">
        <v>25</v>
      </c>
    </row>
    <row r="3014" spans="1:2" x14ac:dyDescent="0.3">
      <c r="A3014" t="s">
        <v>8219</v>
      </c>
      <c r="B3014">
        <v>55</v>
      </c>
    </row>
    <row r="3015" spans="1:2" x14ac:dyDescent="0.3">
      <c r="A3015" t="s">
        <v>8219</v>
      </c>
      <c r="B3015">
        <v>107</v>
      </c>
    </row>
    <row r="3016" spans="1:2" x14ac:dyDescent="0.3">
      <c r="A3016" t="s">
        <v>8219</v>
      </c>
      <c r="B3016">
        <v>557</v>
      </c>
    </row>
    <row r="3017" spans="1:2" x14ac:dyDescent="0.3">
      <c r="A3017" t="s">
        <v>8219</v>
      </c>
      <c r="B3017">
        <v>40</v>
      </c>
    </row>
    <row r="3018" spans="1:2" x14ac:dyDescent="0.3">
      <c r="A3018" t="s">
        <v>8219</v>
      </c>
      <c r="B3018">
        <v>36</v>
      </c>
    </row>
    <row r="3019" spans="1:2" x14ac:dyDescent="0.3">
      <c r="A3019" t="s">
        <v>8219</v>
      </c>
      <c r="B3019">
        <v>159</v>
      </c>
    </row>
    <row r="3020" spans="1:2" x14ac:dyDescent="0.3">
      <c r="A3020" t="s">
        <v>8219</v>
      </c>
      <c r="B3020">
        <v>41</v>
      </c>
    </row>
    <row r="3021" spans="1:2" x14ac:dyDescent="0.3">
      <c r="A3021" t="s">
        <v>8219</v>
      </c>
      <c r="B3021">
        <v>226</v>
      </c>
    </row>
    <row r="3022" spans="1:2" x14ac:dyDescent="0.3">
      <c r="A3022" t="s">
        <v>8219</v>
      </c>
      <c r="B3022">
        <v>30</v>
      </c>
    </row>
    <row r="3023" spans="1:2" x14ac:dyDescent="0.3">
      <c r="A3023" t="s">
        <v>8219</v>
      </c>
      <c r="B3023">
        <v>103</v>
      </c>
    </row>
    <row r="3024" spans="1:2" x14ac:dyDescent="0.3">
      <c r="A3024" t="s">
        <v>8219</v>
      </c>
      <c r="B3024">
        <v>62</v>
      </c>
    </row>
    <row r="3025" spans="1:2" x14ac:dyDescent="0.3">
      <c r="A3025" t="s">
        <v>8219</v>
      </c>
      <c r="B3025">
        <v>6</v>
      </c>
    </row>
    <row r="3026" spans="1:2" x14ac:dyDescent="0.3">
      <c r="A3026" t="s">
        <v>8219</v>
      </c>
      <c r="B3026">
        <v>182</v>
      </c>
    </row>
    <row r="3027" spans="1:2" x14ac:dyDescent="0.3">
      <c r="A3027" t="s">
        <v>8219</v>
      </c>
      <c r="B3027">
        <v>145</v>
      </c>
    </row>
    <row r="3028" spans="1:2" x14ac:dyDescent="0.3">
      <c r="A3028" t="s">
        <v>8219</v>
      </c>
      <c r="B3028">
        <v>25</v>
      </c>
    </row>
    <row r="3029" spans="1:2" x14ac:dyDescent="0.3">
      <c r="A3029" t="s">
        <v>8219</v>
      </c>
      <c r="B3029">
        <v>320</v>
      </c>
    </row>
    <row r="3030" spans="1:2" x14ac:dyDescent="0.3">
      <c r="A3030" t="s">
        <v>8219</v>
      </c>
      <c r="B3030">
        <v>99</v>
      </c>
    </row>
    <row r="3031" spans="1:2" x14ac:dyDescent="0.3">
      <c r="A3031" t="s">
        <v>8219</v>
      </c>
      <c r="B3031">
        <v>348</v>
      </c>
    </row>
    <row r="3032" spans="1:2" x14ac:dyDescent="0.3">
      <c r="A3032" t="s">
        <v>8219</v>
      </c>
      <c r="B3032">
        <v>41</v>
      </c>
    </row>
    <row r="3033" spans="1:2" x14ac:dyDescent="0.3">
      <c r="A3033" t="s">
        <v>8219</v>
      </c>
      <c r="B3033">
        <v>29</v>
      </c>
    </row>
    <row r="3034" spans="1:2" x14ac:dyDescent="0.3">
      <c r="A3034" t="s">
        <v>8219</v>
      </c>
      <c r="B3034">
        <v>25</v>
      </c>
    </row>
    <row r="3035" spans="1:2" x14ac:dyDescent="0.3">
      <c r="A3035" t="s">
        <v>8219</v>
      </c>
      <c r="B3035">
        <v>23</v>
      </c>
    </row>
    <row r="3036" spans="1:2" x14ac:dyDescent="0.3">
      <c r="A3036" t="s">
        <v>8219</v>
      </c>
      <c r="B3036">
        <v>1260</v>
      </c>
    </row>
    <row r="3037" spans="1:2" x14ac:dyDescent="0.3">
      <c r="A3037" t="s">
        <v>8219</v>
      </c>
      <c r="B3037">
        <v>307</v>
      </c>
    </row>
    <row r="3038" spans="1:2" x14ac:dyDescent="0.3">
      <c r="A3038" t="s">
        <v>8219</v>
      </c>
      <c r="B3038">
        <v>329</v>
      </c>
    </row>
    <row r="3039" spans="1:2" x14ac:dyDescent="0.3">
      <c r="A3039" t="s">
        <v>8219</v>
      </c>
      <c r="B3039">
        <v>32</v>
      </c>
    </row>
    <row r="3040" spans="1:2" x14ac:dyDescent="0.3">
      <c r="A3040" t="s">
        <v>8219</v>
      </c>
      <c r="B3040">
        <v>27</v>
      </c>
    </row>
    <row r="3041" spans="1:2" x14ac:dyDescent="0.3">
      <c r="A3041" t="s">
        <v>8219</v>
      </c>
      <c r="B3041">
        <v>236</v>
      </c>
    </row>
    <row r="3042" spans="1:2" x14ac:dyDescent="0.3">
      <c r="A3042" t="s">
        <v>8219</v>
      </c>
      <c r="B3042">
        <v>42</v>
      </c>
    </row>
    <row r="3043" spans="1:2" x14ac:dyDescent="0.3">
      <c r="A3043" t="s">
        <v>8219</v>
      </c>
      <c r="B3043">
        <v>95</v>
      </c>
    </row>
    <row r="3044" spans="1:2" x14ac:dyDescent="0.3">
      <c r="A3044" t="s">
        <v>8219</v>
      </c>
      <c r="B3044">
        <v>37</v>
      </c>
    </row>
    <row r="3045" spans="1:2" x14ac:dyDescent="0.3">
      <c r="A3045" t="s">
        <v>8219</v>
      </c>
      <c r="B3045">
        <v>128</v>
      </c>
    </row>
    <row r="3046" spans="1:2" x14ac:dyDescent="0.3">
      <c r="A3046" t="s">
        <v>8219</v>
      </c>
      <c r="B3046">
        <v>156</v>
      </c>
    </row>
    <row r="3047" spans="1:2" x14ac:dyDescent="0.3">
      <c r="A3047" t="s">
        <v>8219</v>
      </c>
      <c r="B3047">
        <v>64</v>
      </c>
    </row>
    <row r="3048" spans="1:2" x14ac:dyDescent="0.3">
      <c r="A3048" t="s">
        <v>8219</v>
      </c>
      <c r="B3048">
        <v>58</v>
      </c>
    </row>
    <row r="3049" spans="1:2" x14ac:dyDescent="0.3">
      <c r="A3049" t="s">
        <v>8219</v>
      </c>
      <c r="B3049">
        <v>20</v>
      </c>
    </row>
    <row r="3050" spans="1:2" x14ac:dyDescent="0.3">
      <c r="A3050" t="s">
        <v>8219</v>
      </c>
      <c r="B3050">
        <v>47</v>
      </c>
    </row>
    <row r="3051" spans="1:2" x14ac:dyDescent="0.3">
      <c r="A3051" t="s">
        <v>8219</v>
      </c>
      <c r="B3051">
        <v>54</v>
      </c>
    </row>
    <row r="3052" spans="1:2" x14ac:dyDescent="0.3">
      <c r="A3052" t="s">
        <v>8219</v>
      </c>
      <c r="B3052">
        <v>9</v>
      </c>
    </row>
    <row r="3053" spans="1:2" x14ac:dyDescent="0.3">
      <c r="A3053" t="s">
        <v>8221</v>
      </c>
      <c r="B3053">
        <v>35</v>
      </c>
    </row>
    <row r="3054" spans="1:2" x14ac:dyDescent="0.3">
      <c r="A3054" t="s">
        <v>8221</v>
      </c>
      <c r="B3054">
        <v>2</v>
      </c>
    </row>
    <row r="3055" spans="1:2" x14ac:dyDescent="0.3">
      <c r="A3055" t="s">
        <v>8221</v>
      </c>
      <c r="B3055">
        <v>3</v>
      </c>
    </row>
    <row r="3056" spans="1:2" x14ac:dyDescent="0.3">
      <c r="A3056" t="s">
        <v>8221</v>
      </c>
      <c r="B3056">
        <v>0</v>
      </c>
    </row>
    <row r="3057" spans="1:2" x14ac:dyDescent="0.3">
      <c r="A3057" t="s">
        <v>8221</v>
      </c>
      <c r="B3057">
        <v>1</v>
      </c>
    </row>
    <row r="3058" spans="1:2" x14ac:dyDescent="0.3">
      <c r="A3058" t="s">
        <v>8221</v>
      </c>
      <c r="B3058">
        <v>0</v>
      </c>
    </row>
    <row r="3059" spans="1:2" x14ac:dyDescent="0.3">
      <c r="A3059" t="s">
        <v>8221</v>
      </c>
      <c r="B3059">
        <v>0</v>
      </c>
    </row>
    <row r="3060" spans="1:2" x14ac:dyDescent="0.3">
      <c r="A3060" t="s">
        <v>8221</v>
      </c>
      <c r="B3060">
        <v>3</v>
      </c>
    </row>
    <row r="3061" spans="1:2" x14ac:dyDescent="0.3">
      <c r="A3061" t="s">
        <v>8221</v>
      </c>
      <c r="B3061">
        <v>11</v>
      </c>
    </row>
    <row r="3062" spans="1:2" x14ac:dyDescent="0.3">
      <c r="A3062" t="s">
        <v>8221</v>
      </c>
      <c r="B3062">
        <v>6</v>
      </c>
    </row>
    <row r="3063" spans="1:2" x14ac:dyDescent="0.3">
      <c r="A3063" t="s">
        <v>8221</v>
      </c>
      <c r="B3063">
        <v>0</v>
      </c>
    </row>
    <row r="3064" spans="1:2" x14ac:dyDescent="0.3">
      <c r="A3064" t="s">
        <v>8221</v>
      </c>
      <c r="B3064">
        <v>67</v>
      </c>
    </row>
    <row r="3065" spans="1:2" x14ac:dyDescent="0.3">
      <c r="A3065" t="s">
        <v>8221</v>
      </c>
      <c r="B3065">
        <v>23</v>
      </c>
    </row>
    <row r="3066" spans="1:2" x14ac:dyDescent="0.3">
      <c r="A3066" t="s">
        <v>8221</v>
      </c>
      <c r="B3066">
        <v>72</v>
      </c>
    </row>
    <row r="3067" spans="1:2" x14ac:dyDescent="0.3">
      <c r="A3067" t="s">
        <v>8221</v>
      </c>
      <c r="B3067">
        <v>2</v>
      </c>
    </row>
    <row r="3068" spans="1:2" x14ac:dyDescent="0.3">
      <c r="A3068" t="s">
        <v>8221</v>
      </c>
      <c r="B3068">
        <v>15</v>
      </c>
    </row>
    <row r="3069" spans="1:2" x14ac:dyDescent="0.3">
      <c r="A3069" t="s">
        <v>8221</v>
      </c>
      <c r="B3069">
        <v>1</v>
      </c>
    </row>
    <row r="3070" spans="1:2" x14ac:dyDescent="0.3">
      <c r="A3070" t="s">
        <v>8221</v>
      </c>
      <c r="B3070">
        <v>2</v>
      </c>
    </row>
    <row r="3071" spans="1:2" x14ac:dyDescent="0.3">
      <c r="A3071" t="s">
        <v>8221</v>
      </c>
      <c r="B3071">
        <v>7</v>
      </c>
    </row>
    <row r="3072" spans="1:2" x14ac:dyDescent="0.3">
      <c r="A3072" t="s">
        <v>8221</v>
      </c>
      <c r="B3072">
        <v>16</v>
      </c>
    </row>
    <row r="3073" spans="1:2" x14ac:dyDescent="0.3">
      <c r="A3073" t="s">
        <v>8221</v>
      </c>
      <c r="B3073">
        <v>117</v>
      </c>
    </row>
    <row r="3074" spans="1:2" x14ac:dyDescent="0.3">
      <c r="A3074" t="s">
        <v>8221</v>
      </c>
      <c r="B3074">
        <v>2</v>
      </c>
    </row>
    <row r="3075" spans="1:2" x14ac:dyDescent="0.3">
      <c r="A3075" t="s">
        <v>8221</v>
      </c>
      <c r="B3075">
        <v>7</v>
      </c>
    </row>
    <row r="3076" spans="1:2" x14ac:dyDescent="0.3">
      <c r="A3076" t="s">
        <v>8221</v>
      </c>
      <c r="B3076">
        <v>3</v>
      </c>
    </row>
    <row r="3077" spans="1:2" x14ac:dyDescent="0.3">
      <c r="A3077" t="s">
        <v>8221</v>
      </c>
      <c r="B3077">
        <v>20</v>
      </c>
    </row>
    <row r="3078" spans="1:2" x14ac:dyDescent="0.3">
      <c r="A3078" t="s">
        <v>8221</v>
      </c>
      <c r="B3078">
        <v>50</v>
      </c>
    </row>
    <row r="3079" spans="1:2" x14ac:dyDescent="0.3">
      <c r="A3079" t="s">
        <v>8221</v>
      </c>
      <c r="B3079">
        <v>2</v>
      </c>
    </row>
    <row r="3080" spans="1:2" x14ac:dyDescent="0.3">
      <c r="A3080" t="s">
        <v>8221</v>
      </c>
      <c r="B3080">
        <v>3</v>
      </c>
    </row>
    <row r="3081" spans="1:2" x14ac:dyDescent="0.3">
      <c r="A3081" t="s">
        <v>8221</v>
      </c>
      <c r="B3081">
        <v>27</v>
      </c>
    </row>
    <row r="3082" spans="1:2" x14ac:dyDescent="0.3">
      <c r="A3082" t="s">
        <v>8221</v>
      </c>
      <c r="B3082">
        <v>7</v>
      </c>
    </row>
    <row r="3083" spans="1:2" x14ac:dyDescent="0.3">
      <c r="A3083" t="s">
        <v>8221</v>
      </c>
      <c r="B3083">
        <v>5</v>
      </c>
    </row>
    <row r="3084" spans="1:2" x14ac:dyDescent="0.3">
      <c r="A3084" t="s">
        <v>8221</v>
      </c>
      <c r="B3084">
        <v>0</v>
      </c>
    </row>
    <row r="3085" spans="1:2" x14ac:dyDescent="0.3">
      <c r="A3085" t="s">
        <v>8221</v>
      </c>
      <c r="B3085">
        <v>3</v>
      </c>
    </row>
    <row r="3086" spans="1:2" x14ac:dyDescent="0.3">
      <c r="A3086" t="s">
        <v>8221</v>
      </c>
      <c r="B3086">
        <v>6</v>
      </c>
    </row>
    <row r="3087" spans="1:2" x14ac:dyDescent="0.3">
      <c r="A3087" t="s">
        <v>8221</v>
      </c>
      <c r="B3087">
        <v>9</v>
      </c>
    </row>
    <row r="3088" spans="1:2" x14ac:dyDescent="0.3">
      <c r="A3088" t="s">
        <v>8221</v>
      </c>
      <c r="B3088">
        <v>3</v>
      </c>
    </row>
    <row r="3089" spans="1:2" x14ac:dyDescent="0.3">
      <c r="A3089" t="s">
        <v>8221</v>
      </c>
      <c r="B3089">
        <v>2</v>
      </c>
    </row>
    <row r="3090" spans="1:2" x14ac:dyDescent="0.3">
      <c r="A3090" t="s">
        <v>8221</v>
      </c>
      <c r="B3090">
        <v>3</v>
      </c>
    </row>
    <row r="3091" spans="1:2" x14ac:dyDescent="0.3">
      <c r="A3091" t="s">
        <v>8221</v>
      </c>
      <c r="B3091">
        <v>45</v>
      </c>
    </row>
    <row r="3092" spans="1:2" x14ac:dyDescent="0.3">
      <c r="A3092" t="s">
        <v>8221</v>
      </c>
      <c r="B3092">
        <v>9</v>
      </c>
    </row>
    <row r="3093" spans="1:2" x14ac:dyDescent="0.3">
      <c r="A3093" t="s">
        <v>8221</v>
      </c>
      <c r="B3093">
        <v>9</v>
      </c>
    </row>
    <row r="3094" spans="1:2" x14ac:dyDescent="0.3">
      <c r="A3094" t="s">
        <v>8221</v>
      </c>
      <c r="B3094">
        <v>21</v>
      </c>
    </row>
    <row r="3095" spans="1:2" x14ac:dyDescent="0.3">
      <c r="A3095" t="s">
        <v>8221</v>
      </c>
      <c r="B3095">
        <v>17</v>
      </c>
    </row>
    <row r="3096" spans="1:2" x14ac:dyDescent="0.3">
      <c r="A3096" t="s">
        <v>8221</v>
      </c>
      <c r="B3096">
        <v>1</v>
      </c>
    </row>
    <row r="3097" spans="1:2" x14ac:dyDescent="0.3">
      <c r="A3097" t="s">
        <v>8221</v>
      </c>
      <c r="B3097">
        <v>1</v>
      </c>
    </row>
    <row r="3098" spans="1:2" x14ac:dyDescent="0.3">
      <c r="A3098" t="s">
        <v>8221</v>
      </c>
      <c r="B3098">
        <v>14</v>
      </c>
    </row>
    <row r="3099" spans="1:2" x14ac:dyDescent="0.3">
      <c r="A3099" t="s">
        <v>8221</v>
      </c>
      <c r="B3099">
        <v>42</v>
      </c>
    </row>
    <row r="3100" spans="1:2" x14ac:dyDescent="0.3">
      <c r="A3100" t="s">
        <v>8221</v>
      </c>
      <c r="B3100">
        <v>27</v>
      </c>
    </row>
    <row r="3101" spans="1:2" x14ac:dyDescent="0.3">
      <c r="A3101" t="s">
        <v>8221</v>
      </c>
      <c r="B3101">
        <v>5</v>
      </c>
    </row>
    <row r="3102" spans="1:2" x14ac:dyDescent="0.3">
      <c r="A3102" t="s">
        <v>8221</v>
      </c>
      <c r="B3102">
        <v>13</v>
      </c>
    </row>
    <row r="3103" spans="1:2" x14ac:dyDescent="0.3">
      <c r="A3103" t="s">
        <v>8221</v>
      </c>
      <c r="B3103">
        <v>12</v>
      </c>
    </row>
    <row r="3104" spans="1:2" x14ac:dyDescent="0.3">
      <c r="A3104" t="s">
        <v>8221</v>
      </c>
      <c r="B3104">
        <v>90</v>
      </c>
    </row>
    <row r="3105" spans="1:2" x14ac:dyDescent="0.3">
      <c r="A3105" t="s">
        <v>8221</v>
      </c>
      <c r="B3105">
        <v>2</v>
      </c>
    </row>
    <row r="3106" spans="1:2" x14ac:dyDescent="0.3">
      <c r="A3106" t="s">
        <v>8221</v>
      </c>
      <c r="B3106">
        <v>5</v>
      </c>
    </row>
    <row r="3107" spans="1:2" x14ac:dyDescent="0.3">
      <c r="A3107" t="s">
        <v>8221</v>
      </c>
      <c r="B3107">
        <v>31</v>
      </c>
    </row>
    <row r="3108" spans="1:2" x14ac:dyDescent="0.3">
      <c r="A3108" t="s">
        <v>8221</v>
      </c>
      <c r="B3108">
        <v>4</v>
      </c>
    </row>
    <row r="3109" spans="1:2" x14ac:dyDescent="0.3">
      <c r="A3109" t="s">
        <v>8221</v>
      </c>
      <c r="B3109">
        <v>29</v>
      </c>
    </row>
    <row r="3110" spans="1:2" x14ac:dyDescent="0.3">
      <c r="A3110" t="s">
        <v>8221</v>
      </c>
      <c r="B3110">
        <v>2</v>
      </c>
    </row>
    <row r="3111" spans="1:2" x14ac:dyDescent="0.3">
      <c r="A3111" t="s">
        <v>8221</v>
      </c>
      <c r="B3111">
        <v>114</v>
      </c>
    </row>
    <row r="3112" spans="1:2" x14ac:dyDescent="0.3">
      <c r="A3112" t="s">
        <v>8221</v>
      </c>
      <c r="B3112">
        <v>1</v>
      </c>
    </row>
    <row r="3113" spans="1:2" x14ac:dyDescent="0.3">
      <c r="A3113" t="s">
        <v>8221</v>
      </c>
      <c r="B3113">
        <v>76</v>
      </c>
    </row>
    <row r="3114" spans="1:2" x14ac:dyDescent="0.3">
      <c r="A3114" t="s">
        <v>8221</v>
      </c>
      <c r="B3114">
        <v>9</v>
      </c>
    </row>
    <row r="3115" spans="1:2" x14ac:dyDescent="0.3">
      <c r="A3115" t="s">
        <v>8221</v>
      </c>
      <c r="B3115">
        <v>37</v>
      </c>
    </row>
    <row r="3116" spans="1:2" x14ac:dyDescent="0.3">
      <c r="A3116" t="s">
        <v>8221</v>
      </c>
      <c r="B3116">
        <v>0</v>
      </c>
    </row>
    <row r="3117" spans="1:2" x14ac:dyDescent="0.3">
      <c r="A3117" t="s">
        <v>8221</v>
      </c>
      <c r="B3117">
        <v>1</v>
      </c>
    </row>
    <row r="3118" spans="1:2" x14ac:dyDescent="0.3">
      <c r="A3118" t="s">
        <v>8221</v>
      </c>
      <c r="B3118">
        <v>10</v>
      </c>
    </row>
    <row r="3119" spans="1:2" x14ac:dyDescent="0.3">
      <c r="A3119" t="s">
        <v>8221</v>
      </c>
      <c r="B3119">
        <v>1</v>
      </c>
    </row>
    <row r="3120" spans="1:2" x14ac:dyDescent="0.3">
      <c r="A3120" t="s">
        <v>8221</v>
      </c>
      <c r="B3120">
        <v>2</v>
      </c>
    </row>
    <row r="3121" spans="1:2" x14ac:dyDescent="0.3">
      <c r="A3121" t="s">
        <v>8221</v>
      </c>
      <c r="B3121">
        <v>1</v>
      </c>
    </row>
    <row r="3122" spans="1:2" x14ac:dyDescent="0.3">
      <c r="A3122" t="s">
        <v>8221</v>
      </c>
      <c r="B3122">
        <v>10</v>
      </c>
    </row>
    <row r="3123" spans="1:2" x14ac:dyDescent="0.3">
      <c r="A3123" t="s">
        <v>8220</v>
      </c>
      <c r="B3123">
        <v>1</v>
      </c>
    </row>
    <row r="3124" spans="1:2" x14ac:dyDescent="0.3">
      <c r="A3124" t="s">
        <v>8220</v>
      </c>
      <c r="B3124">
        <v>2</v>
      </c>
    </row>
    <row r="3125" spans="1:2" x14ac:dyDescent="0.3">
      <c r="A3125" t="s">
        <v>8220</v>
      </c>
      <c r="B3125">
        <v>348</v>
      </c>
    </row>
    <row r="3126" spans="1:2" x14ac:dyDescent="0.3">
      <c r="A3126" t="s">
        <v>8220</v>
      </c>
      <c r="B3126">
        <v>4</v>
      </c>
    </row>
    <row r="3127" spans="1:2" x14ac:dyDescent="0.3">
      <c r="A3127" t="s">
        <v>8220</v>
      </c>
      <c r="B3127">
        <v>0</v>
      </c>
    </row>
    <row r="3128" spans="1:2" x14ac:dyDescent="0.3">
      <c r="A3128" t="s">
        <v>8220</v>
      </c>
      <c r="B3128">
        <v>17</v>
      </c>
    </row>
    <row r="3129" spans="1:2" x14ac:dyDescent="0.3">
      <c r="A3129" t="s">
        <v>8220</v>
      </c>
      <c r="B3129">
        <v>0</v>
      </c>
    </row>
    <row r="3130" spans="1:2" x14ac:dyDescent="0.3">
      <c r="A3130" t="s">
        <v>8222</v>
      </c>
      <c r="B3130">
        <v>117</v>
      </c>
    </row>
    <row r="3131" spans="1:2" x14ac:dyDescent="0.3">
      <c r="A3131" t="s">
        <v>8222</v>
      </c>
      <c r="B3131">
        <v>1</v>
      </c>
    </row>
    <row r="3132" spans="1:2" x14ac:dyDescent="0.3">
      <c r="A3132" t="s">
        <v>8222</v>
      </c>
      <c r="B3132">
        <v>4</v>
      </c>
    </row>
    <row r="3133" spans="1:2" x14ac:dyDescent="0.3">
      <c r="A3133" t="s">
        <v>8222</v>
      </c>
      <c r="B3133">
        <v>12</v>
      </c>
    </row>
    <row r="3134" spans="1:2" x14ac:dyDescent="0.3">
      <c r="A3134" t="s">
        <v>8222</v>
      </c>
      <c r="B3134">
        <v>1</v>
      </c>
    </row>
    <row r="3135" spans="1:2" x14ac:dyDescent="0.3">
      <c r="A3135" t="s">
        <v>8222</v>
      </c>
      <c r="B3135">
        <v>16</v>
      </c>
    </row>
    <row r="3136" spans="1:2" x14ac:dyDescent="0.3">
      <c r="A3136" t="s">
        <v>8222</v>
      </c>
      <c r="B3136">
        <v>12</v>
      </c>
    </row>
    <row r="3137" spans="1:2" x14ac:dyDescent="0.3">
      <c r="A3137" t="s">
        <v>8222</v>
      </c>
      <c r="B3137">
        <v>7</v>
      </c>
    </row>
    <row r="3138" spans="1:2" x14ac:dyDescent="0.3">
      <c r="A3138" t="s">
        <v>8222</v>
      </c>
      <c r="B3138">
        <v>22</v>
      </c>
    </row>
    <row r="3139" spans="1:2" x14ac:dyDescent="0.3">
      <c r="A3139" t="s">
        <v>8222</v>
      </c>
      <c r="B3139">
        <v>1</v>
      </c>
    </row>
    <row r="3140" spans="1:2" x14ac:dyDescent="0.3">
      <c r="A3140" t="s">
        <v>8222</v>
      </c>
      <c r="B3140">
        <v>0</v>
      </c>
    </row>
    <row r="3141" spans="1:2" x14ac:dyDescent="0.3">
      <c r="A3141" t="s">
        <v>8222</v>
      </c>
      <c r="B3141">
        <v>6</v>
      </c>
    </row>
    <row r="3142" spans="1:2" x14ac:dyDescent="0.3">
      <c r="A3142" t="s">
        <v>8222</v>
      </c>
      <c r="B3142">
        <v>4</v>
      </c>
    </row>
    <row r="3143" spans="1:2" x14ac:dyDescent="0.3">
      <c r="A3143" t="s">
        <v>8222</v>
      </c>
      <c r="B3143">
        <v>8</v>
      </c>
    </row>
    <row r="3144" spans="1:2" x14ac:dyDescent="0.3">
      <c r="A3144" t="s">
        <v>8222</v>
      </c>
      <c r="B3144">
        <v>3</v>
      </c>
    </row>
    <row r="3145" spans="1:2" x14ac:dyDescent="0.3">
      <c r="A3145" t="s">
        <v>8222</v>
      </c>
      <c r="B3145">
        <v>0</v>
      </c>
    </row>
    <row r="3146" spans="1:2" x14ac:dyDescent="0.3">
      <c r="A3146" t="s">
        <v>8222</v>
      </c>
      <c r="B3146">
        <v>30</v>
      </c>
    </row>
    <row r="3147" spans="1:2" x14ac:dyDescent="0.3">
      <c r="A3147" t="s">
        <v>8222</v>
      </c>
      <c r="B3147">
        <v>0</v>
      </c>
    </row>
    <row r="3148" spans="1:2" x14ac:dyDescent="0.3">
      <c r="A3148" t="s">
        <v>8222</v>
      </c>
      <c r="B3148">
        <v>12</v>
      </c>
    </row>
    <row r="3149" spans="1:2" x14ac:dyDescent="0.3">
      <c r="A3149" t="s">
        <v>8219</v>
      </c>
      <c r="B3149">
        <v>213</v>
      </c>
    </row>
    <row r="3150" spans="1:2" x14ac:dyDescent="0.3">
      <c r="A3150" t="s">
        <v>8219</v>
      </c>
      <c r="B3150">
        <v>57</v>
      </c>
    </row>
    <row r="3151" spans="1:2" x14ac:dyDescent="0.3">
      <c r="A3151" t="s">
        <v>8219</v>
      </c>
      <c r="B3151">
        <v>25</v>
      </c>
    </row>
    <row r="3152" spans="1:2" x14ac:dyDescent="0.3">
      <c r="A3152" t="s">
        <v>8219</v>
      </c>
      <c r="B3152">
        <v>104</v>
      </c>
    </row>
    <row r="3153" spans="1:2" x14ac:dyDescent="0.3">
      <c r="A3153" t="s">
        <v>8219</v>
      </c>
      <c r="B3153">
        <v>34</v>
      </c>
    </row>
    <row r="3154" spans="1:2" x14ac:dyDescent="0.3">
      <c r="A3154" t="s">
        <v>8219</v>
      </c>
      <c r="B3154">
        <v>67</v>
      </c>
    </row>
    <row r="3155" spans="1:2" x14ac:dyDescent="0.3">
      <c r="A3155" t="s">
        <v>8219</v>
      </c>
      <c r="B3155">
        <v>241</v>
      </c>
    </row>
    <row r="3156" spans="1:2" x14ac:dyDescent="0.3">
      <c r="A3156" t="s">
        <v>8219</v>
      </c>
      <c r="B3156">
        <v>123</v>
      </c>
    </row>
    <row r="3157" spans="1:2" x14ac:dyDescent="0.3">
      <c r="A3157" t="s">
        <v>8219</v>
      </c>
      <c r="B3157">
        <v>302</v>
      </c>
    </row>
    <row r="3158" spans="1:2" x14ac:dyDescent="0.3">
      <c r="A3158" t="s">
        <v>8219</v>
      </c>
      <c r="B3158">
        <v>89</v>
      </c>
    </row>
    <row r="3159" spans="1:2" x14ac:dyDescent="0.3">
      <c r="A3159" t="s">
        <v>8219</v>
      </c>
      <c r="B3159">
        <v>41</v>
      </c>
    </row>
    <row r="3160" spans="1:2" x14ac:dyDescent="0.3">
      <c r="A3160" t="s">
        <v>8219</v>
      </c>
      <c r="B3160">
        <v>69</v>
      </c>
    </row>
    <row r="3161" spans="1:2" x14ac:dyDescent="0.3">
      <c r="A3161" t="s">
        <v>8219</v>
      </c>
      <c r="B3161">
        <v>52</v>
      </c>
    </row>
    <row r="3162" spans="1:2" x14ac:dyDescent="0.3">
      <c r="A3162" t="s">
        <v>8219</v>
      </c>
      <c r="B3162">
        <v>57</v>
      </c>
    </row>
    <row r="3163" spans="1:2" x14ac:dyDescent="0.3">
      <c r="A3163" t="s">
        <v>8219</v>
      </c>
      <c r="B3163">
        <v>74</v>
      </c>
    </row>
    <row r="3164" spans="1:2" x14ac:dyDescent="0.3">
      <c r="A3164" t="s">
        <v>8219</v>
      </c>
      <c r="B3164">
        <v>63</v>
      </c>
    </row>
    <row r="3165" spans="1:2" x14ac:dyDescent="0.3">
      <c r="A3165" t="s">
        <v>8219</v>
      </c>
      <c r="B3165">
        <v>72</v>
      </c>
    </row>
    <row r="3166" spans="1:2" x14ac:dyDescent="0.3">
      <c r="A3166" t="s">
        <v>8219</v>
      </c>
      <c r="B3166">
        <v>71</v>
      </c>
    </row>
    <row r="3167" spans="1:2" x14ac:dyDescent="0.3">
      <c r="A3167" t="s">
        <v>8219</v>
      </c>
      <c r="B3167">
        <v>21</v>
      </c>
    </row>
    <row r="3168" spans="1:2" x14ac:dyDescent="0.3">
      <c r="A3168" t="s">
        <v>8219</v>
      </c>
      <c r="B3168">
        <v>930</v>
      </c>
    </row>
    <row r="3169" spans="1:2" x14ac:dyDescent="0.3">
      <c r="A3169" t="s">
        <v>8219</v>
      </c>
      <c r="B3169">
        <v>55</v>
      </c>
    </row>
    <row r="3170" spans="1:2" x14ac:dyDescent="0.3">
      <c r="A3170" t="s">
        <v>8219</v>
      </c>
      <c r="B3170">
        <v>61</v>
      </c>
    </row>
    <row r="3171" spans="1:2" x14ac:dyDescent="0.3">
      <c r="A3171" t="s">
        <v>8219</v>
      </c>
      <c r="B3171">
        <v>82</v>
      </c>
    </row>
    <row r="3172" spans="1:2" x14ac:dyDescent="0.3">
      <c r="A3172" t="s">
        <v>8219</v>
      </c>
      <c r="B3172">
        <v>71</v>
      </c>
    </row>
    <row r="3173" spans="1:2" x14ac:dyDescent="0.3">
      <c r="A3173" t="s">
        <v>8219</v>
      </c>
      <c r="B3173">
        <v>117</v>
      </c>
    </row>
    <row r="3174" spans="1:2" x14ac:dyDescent="0.3">
      <c r="A3174" t="s">
        <v>8219</v>
      </c>
      <c r="B3174">
        <v>29</v>
      </c>
    </row>
    <row r="3175" spans="1:2" x14ac:dyDescent="0.3">
      <c r="A3175" t="s">
        <v>8219</v>
      </c>
      <c r="B3175">
        <v>74</v>
      </c>
    </row>
    <row r="3176" spans="1:2" x14ac:dyDescent="0.3">
      <c r="A3176" t="s">
        <v>8219</v>
      </c>
      <c r="B3176">
        <v>23</v>
      </c>
    </row>
    <row r="3177" spans="1:2" x14ac:dyDescent="0.3">
      <c r="A3177" t="s">
        <v>8219</v>
      </c>
      <c r="B3177">
        <v>60</v>
      </c>
    </row>
    <row r="3178" spans="1:2" x14ac:dyDescent="0.3">
      <c r="A3178" t="s">
        <v>8219</v>
      </c>
      <c r="B3178">
        <v>55</v>
      </c>
    </row>
    <row r="3179" spans="1:2" x14ac:dyDescent="0.3">
      <c r="A3179" t="s">
        <v>8219</v>
      </c>
      <c r="B3179">
        <v>51</v>
      </c>
    </row>
    <row r="3180" spans="1:2" x14ac:dyDescent="0.3">
      <c r="A3180" t="s">
        <v>8219</v>
      </c>
      <c r="B3180">
        <v>78</v>
      </c>
    </row>
    <row r="3181" spans="1:2" x14ac:dyDescent="0.3">
      <c r="A3181" t="s">
        <v>8219</v>
      </c>
      <c r="B3181">
        <v>62</v>
      </c>
    </row>
    <row r="3182" spans="1:2" x14ac:dyDescent="0.3">
      <c r="A3182" t="s">
        <v>8219</v>
      </c>
      <c r="B3182">
        <v>45</v>
      </c>
    </row>
    <row r="3183" spans="1:2" x14ac:dyDescent="0.3">
      <c r="A3183" t="s">
        <v>8219</v>
      </c>
      <c r="B3183">
        <v>15</v>
      </c>
    </row>
    <row r="3184" spans="1:2" x14ac:dyDescent="0.3">
      <c r="A3184" t="s">
        <v>8219</v>
      </c>
      <c r="B3184">
        <v>151</v>
      </c>
    </row>
    <row r="3185" spans="1:2" x14ac:dyDescent="0.3">
      <c r="A3185" t="s">
        <v>8219</v>
      </c>
      <c r="B3185">
        <v>68</v>
      </c>
    </row>
    <row r="3186" spans="1:2" x14ac:dyDescent="0.3">
      <c r="A3186" t="s">
        <v>8219</v>
      </c>
      <c r="B3186">
        <v>46</v>
      </c>
    </row>
    <row r="3187" spans="1:2" x14ac:dyDescent="0.3">
      <c r="A3187" t="s">
        <v>8219</v>
      </c>
      <c r="B3187">
        <v>24</v>
      </c>
    </row>
    <row r="3188" spans="1:2" x14ac:dyDescent="0.3">
      <c r="A3188" t="s">
        <v>8219</v>
      </c>
      <c r="B3188">
        <v>70</v>
      </c>
    </row>
    <row r="3189" spans="1:2" x14ac:dyDescent="0.3">
      <c r="A3189" t="s">
        <v>8219</v>
      </c>
      <c r="B3189">
        <v>244</v>
      </c>
    </row>
    <row r="3190" spans="1:2" x14ac:dyDescent="0.3">
      <c r="A3190" t="s">
        <v>8221</v>
      </c>
      <c r="B3190">
        <v>9</v>
      </c>
    </row>
    <row r="3191" spans="1:2" x14ac:dyDescent="0.3">
      <c r="A3191" t="s">
        <v>8221</v>
      </c>
      <c r="B3191">
        <v>19</v>
      </c>
    </row>
    <row r="3192" spans="1:2" x14ac:dyDescent="0.3">
      <c r="A3192" t="s">
        <v>8221</v>
      </c>
      <c r="B3192">
        <v>0</v>
      </c>
    </row>
    <row r="3193" spans="1:2" x14ac:dyDescent="0.3">
      <c r="A3193" t="s">
        <v>8221</v>
      </c>
      <c r="B3193">
        <v>4</v>
      </c>
    </row>
    <row r="3194" spans="1:2" x14ac:dyDescent="0.3">
      <c r="A3194" t="s">
        <v>8221</v>
      </c>
      <c r="B3194">
        <v>8</v>
      </c>
    </row>
    <row r="3195" spans="1:2" x14ac:dyDescent="0.3">
      <c r="A3195" t="s">
        <v>8221</v>
      </c>
      <c r="B3195">
        <v>24</v>
      </c>
    </row>
    <row r="3196" spans="1:2" x14ac:dyDescent="0.3">
      <c r="A3196" t="s">
        <v>8221</v>
      </c>
      <c r="B3196">
        <v>0</v>
      </c>
    </row>
    <row r="3197" spans="1:2" x14ac:dyDescent="0.3">
      <c r="A3197" t="s">
        <v>8221</v>
      </c>
      <c r="B3197">
        <v>39</v>
      </c>
    </row>
    <row r="3198" spans="1:2" x14ac:dyDescent="0.3">
      <c r="A3198" t="s">
        <v>8221</v>
      </c>
      <c r="B3198">
        <v>6</v>
      </c>
    </row>
    <row r="3199" spans="1:2" x14ac:dyDescent="0.3">
      <c r="A3199" t="s">
        <v>8221</v>
      </c>
      <c r="B3199">
        <v>4</v>
      </c>
    </row>
    <row r="3200" spans="1:2" x14ac:dyDescent="0.3">
      <c r="A3200" t="s">
        <v>8221</v>
      </c>
      <c r="B3200">
        <v>3</v>
      </c>
    </row>
    <row r="3201" spans="1:2" x14ac:dyDescent="0.3">
      <c r="A3201" t="s">
        <v>8221</v>
      </c>
      <c r="B3201">
        <v>53</v>
      </c>
    </row>
    <row r="3202" spans="1:2" x14ac:dyDescent="0.3">
      <c r="A3202" t="s">
        <v>8221</v>
      </c>
      <c r="B3202">
        <v>1</v>
      </c>
    </row>
    <row r="3203" spans="1:2" x14ac:dyDescent="0.3">
      <c r="A3203" t="s">
        <v>8221</v>
      </c>
      <c r="B3203">
        <v>2</v>
      </c>
    </row>
    <row r="3204" spans="1:2" x14ac:dyDescent="0.3">
      <c r="A3204" t="s">
        <v>8221</v>
      </c>
      <c r="B3204">
        <v>25</v>
      </c>
    </row>
    <row r="3205" spans="1:2" x14ac:dyDescent="0.3">
      <c r="A3205" t="s">
        <v>8221</v>
      </c>
      <c r="B3205">
        <v>6</v>
      </c>
    </row>
    <row r="3206" spans="1:2" x14ac:dyDescent="0.3">
      <c r="A3206" t="s">
        <v>8221</v>
      </c>
      <c r="B3206">
        <v>0</v>
      </c>
    </row>
    <row r="3207" spans="1:2" x14ac:dyDescent="0.3">
      <c r="A3207" t="s">
        <v>8221</v>
      </c>
      <c r="B3207">
        <v>12</v>
      </c>
    </row>
    <row r="3208" spans="1:2" x14ac:dyDescent="0.3">
      <c r="A3208" t="s">
        <v>8221</v>
      </c>
      <c r="B3208">
        <v>0</v>
      </c>
    </row>
    <row r="3209" spans="1:2" x14ac:dyDescent="0.3">
      <c r="A3209" t="s">
        <v>8221</v>
      </c>
      <c r="B3209">
        <v>36</v>
      </c>
    </row>
    <row r="3210" spans="1:2" x14ac:dyDescent="0.3">
      <c r="A3210" t="s">
        <v>8219</v>
      </c>
      <c r="B3210">
        <v>82</v>
      </c>
    </row>
    <row r="3211" spans="1:2" x14ac:dyDescent="0.3">
      <c r="A3211" t="s">
        <v>8219</v>
      </c>
      <c r="B3211">
        <v>226</v>
      </c>
    </row>
    <row r="3212" spans="1:2" x14ac:dyDescent="0.3">
      <c r="A3212" t="s">
        <v>8219</v>
      </c>
      <c r="B3212">
        <v>60</v>
      </c>
    </row>
    <row r="3213" spans="1:2" x14ac:dyDescent="0.3">
      <c r="A3213" t="s">
        <v>8219</v>
      </c>
      <c r="B3213">
        <v>322</v>
      </c>
    </row>
    <row r="3214" spans="1:2" x14ac:dyDescent="0.3">
      <c r="A3214" t="s">
        <v>8219</v>
      </c>
      <c r="B3214">
        <v>94</v>
      </c>
    </row>
    <row r="3215" spans="1:2" x14ac:dyDescent="0.3">
      <c r="A3215" t="s">
        <v>8219</v>
      </c>
      <c r="B3215">
        <v>47</v>
      </c>
    </row>
    <row r="3216" spans="1:2" x14ac:dyDescent="0.3">
      <c r="A3216" t="s">
        <v>8219</v>
      </c>
      <c r="B3216">
        <v>115</v>
      </c>
    </row>
    <row r="3217" spans="1:2" x14ac:dyDescent="0.3">
      <c r="A3217" t="s">
        <v>8219</v>
      </c>
      <c r="B3217">
        <v>134</v>
      </c>
    </row>
    <row r="3218" spans="1:2" x14ac:dyDescent="0.3">
      <c r="A3218" t="s">
        <v>8219</v>
      </c>
      <c r="B3218">
        <v>35</v>
      </c>
    </row>
    <row r="3219" spans="1:2" x14ac:dyDescent="0.3">
      <c r="A3219" t="s">
        <v>8219</v>
      </c>
      <c r="B3219">
        <v>104</v>
      </c>
    </row>
    <row r="3220" spans="1:2" x14ac:dyDescent="0.3">
      <c r="A3220" t="s">
        <v>8219</v>
      </c>
      <c r="B3220">
        <v>184</v>
      </c>
    </row>
    <row r="3221" spans="1:2" x14ac:dyDescent="0.3">
      <c r="A3221" t="s">
        <v>8219</v>
      </c>
      <c r="B3221">
        <v>119</v>
      </c>
    </row>
    <row r="3222" spans="1:2" x14ac:dyDescent="0.3">
      <c r="A3222" t="s">
        <v>8219</v>
      </c>
      <c r="B3222">
        <v>59</v>
      </c>
    </row>
    <row r="3223" spans="1:2" x14ac:dyDescent="0.3">
      <c r="A3223" t="s">
        <v>8219</v>
      </c>
      <c r="B3223">
        <v>113</v>
      </c>
    </row>
    <row r="3224" spans="1:2" x14ac:dyDescent="0.3">
      <c r="A3224" t="s">
        <v>8219</v>
      </c>
      <c r="B3224">
        <v>84</v>
      </c>
    </row>
    <row r="3225" spans="1:2" x14ac:dyDescent="0.3">
      <c r="A3225" t="s">
        <v>8219</v>
      </c>
      <c r="B3225">
        <v>74</v>
      </c>
    </row>
    <row r="3226" spans="1:2" x14ac:dyDescent="0.3">
      <c r="A3226" t="s">
        <v>8219</v>
      </c>
      <c r="B3226">
        <v>216</v>
      </c>
    </row>
    <row r="3227" spans="1:2" x14ac:dyDescent="0.3">
      <c r="A3227" t="s">
        <v>8219</v>
      </c>
      <c r="B3227">
        <v>39</v>
      </c>
    </row>
    <row r="3228" spans="1:2" x14ac:dyDescent="0.3">
      <c r="A3228" t="s">
        <v>8219</v>
      </c>
      <c r="B3228">
        <v>21</v>
      </c>
    </row>
    <row r="3229" spans="1:2" x14ac:dyDescent="0.3">
      <c r="A3229" t="s">
        <v>8219</v>
      </c>
      <c r="B3229">
        <v>30</v>
      </c>
    </row>
    <row r="3230" spans="1:2" x14ac:dyDescent="0.3">
      <c r="A3230" t="s">
        <v>8219</v>
      </c>
      <c r="B3230">
        <v>37</v>
      </c>
    </row>
    <row r="3231" spans="1:2" x14ac:dyDescent="0.3">
      <c r="A3231" t="s">
        <v>8219</v>
      </c>
      <c r="B3231">
        <v>202</v>
      </c>
    </row>
    <row r="3232" spans="1:2" x14ac:dyDescent="0.3">
      <c r="A3232" t="s">
        <v>8219</v>
      </c>
      <c r="B3232">
        <v>37</v>
      </c>
    </row>
    <row r="3233" spans="1:2" x14ac:dyDescent="0.3">
      <c r="A3233" t="s">
        <v>8219</v>
      </c>
      <c r="B3233">
        <v>28</v>
      </c>
    </row>
    <row r="3234" spans="1:2" x14ac:dyDescent="0.3">
      <c r="A3234" t="s">
        <v>8219</v>
      </c>
      <c r="B3234">
        <v>26</v>
      </c>
    </row>
    <row r="3235" spans="1:2" x14ac:dyDescent="0.3">
      <c r="A3235" t="s">
        <v>8219</v>
      </c>
      <c r="B3235">
        <v>61</v>
      </c>
    </row>
    <row r="3236" spans="1:2" x14ac:dyDescent="0.3">
      <c r="A3236" t="s">
        <v>8219</v>
      </c>
      <c r="B3236">
        <v>115</v>
      </c>
    </row>
    <row r="3237" spans="1:2" x14ac:dyDescent="0.3">
      <c r="A3237" t="s">
        <v>8219</v>
      </c>
      <c r="B3237">
        <v>181</v>
      </c>
    </row>
    <row r="3238" spans="1:2" x14ac:dyDescent="0.3">
      <c r="A3238" t="s">
        <v>8219</v>
      </c>
      <c r="B3238">
        <v>110</v>
      </c>
    </row>
    <row r="3239" spans="1:2" x14ac:dyDescent="0.3">
      <c r="A3239" t="s">
        <v>8219</v>
      </c>
      <c r="B3239">
        <v>269</v>
      </c>
    </row>
    <row r="3240" spans="1:2" x14ac:dyDescent="0.3">
      <c r="A3240" t="s">
        <v>8219</v>
      </c>
      <c r="B3240">
        <v>79</v>
      </c>
    </row>
    <row r="3241" spans="1:2" x14ac:dyDescent="0.3">
      <c r="A3241" t="s">
        <v>8219</v>
      </c>
      <c r="B3241">
        <v>104</v>
      </c>
    </row>
    <row r="3242" spans="1:2" x14ac:dyDescent="0.3">
      <c r="A3242" t="s">
        <v>8219</v>
      </c>
      <c r="B3242">
        <v>34</v>
      </c>
    </row>
    <row r="3243" spans="1:2" x14ac:dyDescent="0.3">
      <c r="A3243" t="s">
        <v>8219</v>
      </c>
      <c r="B3243">
        <v>167</v>
      </c>
    </row>
    <row r="3244" spans="1:2" x14ac:dyDescent="0.3">
      <c r="A3244" t="s">
        <v>8219</v>
      </c>
      <c r="B3244">
        <v>183</v>
      </c>
    </row>
    <row r="3245" spans="1:2" x14ac:dyDescent="0.3">
      <c r="A3245" t="s">
        <v>8219</v>
      </c>
      <c r="B3245">
        <v>71</v>
      </c>
    </row>
    <row r="3246" spans="1:2" x14ac:dyDescent="0.3">
      <c r="A3246" t="s">
        <v>8219</v>
      </c>
      <c r="B3246">
        <v>69</v>
      </c>
    </row>
    <row r="3247" spans="1:2" x14ac:dyDescent="0.3">
      <c r="A3247" t="s">
        <v>8219</v>
      </c>
      <c r="B3247">
        <v>270</v>
      </c>
    </row>
    <row r="3248" spans="1:2" x14ac:dyDescent="0.3">
      <c r="A3248" t="s">
        <v>8219</v>
      </c>
      <c r="B3248">
        <v>193</v>
      </c>
    </row>
    <row r="3249" spans="1:2" x14ac:dyDescent="0.3">
      <c r="A3249" t="s">
        <v>8219</v>
      </c>
      <c r="B3249">
        <v>57</v>
      </c>
    </row>
    <row r="3250" spans="1:2" x14ac:dyDescent="0.3">
      <c r="A3250" t="s">
        <v>8219</v>
      </c>
      <c r="B3250">
        <v>200</v>
      </c>
    </row>
    <row r="3251" spans="1:2" x14ac:dyDescent="0.3">
      <c r="A3251" t="s">
        <v>8219</v>
      </c>
      <c r="B3251">
        <v>88</v>
      </c>
    </row>
    <row r="3252" spans="1:2" x14ac:dyDescent="0.3">
      <c r="A3252" t="s">
        <v>8219</v>
      </c>
      <c r="B3252">
        <v>213</v>
      </c>
    </row>
    <row r="3253" spans="1:2" x14ac:dyDescent="0.3">
      <c r="A3253" t="s">
        <v>8219</v>
      </c>
      <c r="B3253">
        <v>20</v>
      </c>
    </row>
    <row r="3254" spans="1:2" x14ac:dyDescent="0.3">
      <c r="A3254" t="s">
        <v>8219</v>
      </c>
      <c r="B3254">
        <v>50</v>
      </c>
    </row>
    <row r="3255" spans="1:2" x14ac:dyDescent="0.3">
      <c r="A3255" t="s">
        <v>8219</v>
      </c>
      <c r="B3255">
        <v>115</v>
      </c>
    </row>
    <row r="3256" spans="1:2" x14ac:dyDescent="0.3">
      <c r="A3256" t="s">
        <v>8219</v>
      </c>
      <c r="B3256">
        <v>186</v>
      </c>
    </row>
    <row r="3257" spans="1:2" x14ac:dyDescent="0.3">
      <c r="A3257" t="s">
        <v>8219</v>
      </c>
      <c r="B3257">
        <v>18</v>
      </c>
    </row>
    <row r="3258" spans="1:2" x14ac:dyDescent="0.3">
      <c r="A3258" t="s">
        <v>8219</v>
      </c>
      <c r="B3258">
        <v>176</v>
      </c>
    </row>
    <row r="3259" spans="1:2" x14ac:dyDescent="0.3">
      <c r="A3259" t="s">
        <v>8219</v>
      </c>
      <c r="B3259">
        <v>41</v>
      </c>
    </row>
    <row r="3260" spans="1:2" x14ac:dyDescent="0.3">
      <c r="A3260" t="s">
        <v>8219</v>
      </c>
      <c r="B3260">
        <v>75</v>
      </c>
    </row>
    <row r="3261" spans="1:2" x14ac:dyDescent="0.3">
      <c r="A3261" t="s">
        <v>8219</v>
      </c>
      <c r="B3261">
        <v>97</v>
      </c>
    </row>
    <row r="3262" spans="1:2" x14ac:dyDescent="0.3">
      <c r="A3262" t="s">
        <v>8219</v>
      </c>
      <c r="B3262">
        <v>73</v>
      </c>
    </row>
    <row r="3263" spans="1:2" x14ac:dyDescent="0.3">
      <c r="A3263" t="s">
        <v>8219</v>
      </c>
      <c r="B3263">
        <v>49</v>
      </c>
    </row>
    <row r="3264" spans="1:2" x14ac:dyDescent="0.3">
      <c r="A3264" t="s">
        <v>8219</v>
      </c>
      <c r="B3264">
        <v>134</v>
      </c>
    </row>
    <row r="3265" spans="1:2" x14ac:dyDescent="0.3">
      <c r="A3265" t="s">
        <v>8219</v>
      </c>
      <c r="B3265">
        <v>68</v>
      </c>
    </row>
    <row r="3266" spans="1:2" x14ac:dyDescent="0.3">
      <c r="A3266" t="s">
        <v>8219</v>
      </c>
      <c r="B3266">
        <v>49</v>
      </c>
    </row>
    <row r="3267" spans="1:2" x14ac:dyDescent="0.3">
      <c r="A3267" t="s">
        <v>8219</v>
      </c>
      <c r="B3267">
        <v>63</v>
      </c>
    </row>
    <row r="3268" spans="1:2" x14ac:dyDescent="0.3">
      <c r="A3268" t="s">
        <v>8219</v>
      </c>
      <c r="B3268">
        <v>163</v>
      </c>
    </row>
    <row r="3269" spans="1:2" x14ac:dyDescent="0.3">
      <c r="A3269" t="s">
        <v>8219</v>
      </c>
      <c r="B3269">
        <v>288</v>
      </c>
    </row>
    <row r="3270" spans="1:2" x14ac:dyDescent="0.3">
      <c r="A3270" t="s">
        <v>8219</v>
      </c>
      <c r="B3270">
        <v>42</v>
      </c>
    </row>
    <row r="3271" spans="1:2" x14ac:dyDescent="0.3">
      <c r="A3271" t="s">
        <v>8219</v>
      </c>
      <c r="B3271">
        <v>70</v>
      </c>
    </row>
    <row r="3272" spans="1:2" x14ac:dyDescent="0.3">
      <c r="A3272" t="s">
        <v>8219</v>
      </c>
      <c r="B3272">
        <v>30</v>
      </c>
    </row>
    <row r="3273" spans="1:2" x14ac:dyDescent="0.3">
      <c r="A3273" t="s">
        <v>8219</v>
      </c>
      <c r="B3273">
        <v>51</v>
      </c>
    </row>
    <row r="3274" spans="1:2" x14ac:dyDescent="0.3">
      <c r="A3274" t="s">
        <v>8219</v>
      </c>
      <c r="B3274">
        <v>145</v>
      </c>
    </row>
    <row r="3275" spans="1:2" x14ac:dyDescent="0.3">
      <c r="A3275" t="s">
        <v>8219</v>
      </c>
      <c r="B3275">
        <v>21</v>
      </c>
    </row>
    <row r="3276" spans="1:2" x14ac:dyDescent="0.3">
      <c r="A3276" t="s">
        <v>8219</v>
      </c>
      <c r="B3276">
        <v>286</v>
      </c>
    </row>
    <row r="3277" spans="1:2" x14ac:dyDescent="0.3">
      <c r="A3277" t="s">
        <v>8219</v>
      </c>
      <c r="B3277">
        <v>12</v>
      </c>
    </row>
    <row r="3278" spans="1:2" x14ac:dyDescent="0.3">
      <c r="A3278" t="s">
        <v>8219</v>
      </c>
      <c r="B3278">
        <v>100</v>
      </c>
    </row>
    <row r="3279" spans="1:2" x14ac:dyDescent="0.3">
      <c r="A3279" t="s">
        <v>8219</v>
      </c>
      <c r="B3279">
        <v>100</v>
      </c>
    </row>
    <row r="3280" spans="1:2" x14ac:dyDescent="0.3">
      <c r="A3280" t="s">
        <v>8219</v>
      </c>
      <c r="B3280">
        <v>34</v>
      </c>
    </row>
    <row r="3281" spans="1:2" x14ac:dyDescent="0.3">
      <c r="A3281" t="s">
        <v>8219</v>
      </c>
      <c r="B3281">
        <v>63</v>
      </c>
    </row>
    <row r="3282" spans="1:2" x14ac:dyDescent="0.3">
      <c r="A3282" t="s">
        <v>8219</v>
      </c>
      <c r="B3282">
        <v>30</v>
      </c>
    </row>
    <row r="3283" spans="1:2" x14ac:dyDescent="0.3">
      <c r="A3283" t="s">
        <v>8219</v>
      </c>
      <c r="B3283">
        <v>47</v>
      </c>
    </row>
    <row r="3284" spans="1:2" x14ac:dyDescent="0.3">
      <c r="A3284" t="s">
        <v>8219</v>
      </c>
      <c r="B3284">
        <v>237</v>
      </c>
    </row>
    <row r="3285" spans="1:2" x14ac:dyDescent="0.3">
      <c r="A3285" t="s">
        <v>8219</v>
      </c>
      <c r="B3285">
        <v>47</v>
      </c>
    </row>
    <row r="3286" spans="1:2" x14ac:dyDescent="0.3">
      <c r="A3286" t="s">
        <v>8219</v>
      </c>
      <c r="B3286">
        <v>15</v>
      </c>
    </row>
    <row r="3287" spans="1:2" x14ac:dyDescent="0.3">
      <c r="A3287" t="s">
        <v>8219</v>
      </c>
      <c r="B3287">
        <v>81</v>
      </c>
    </row>
    <row r="3288" spans="1:2" x14ac:dyDescent="0.3">
      <c r="A3288" t="s">
        <v>8219</v>
      </c>
      <c r="B3288">
        <v>122</v>
      </c>
    </row>
    <row r="3289" spans="1:2" x14ac:dyDescent="0.3">
      <c r="A3289" t="s">
        <v>8219</v>
      </c>
      <c r="B3289">
        <v>34</v>
      </c>
    </row>
    <row r="3290" spans="1:2" x14ac:dyDescent="0.3">
      <c r="A3290" t="s">
        <v>8219</v>
      </c>
      <c r="B3290">
        <v>207</v>
      </c>
    </row>
    <row r="3291" spans="1:2" x14ac:dyDescent="0.3">
      <c r="A3291" t="s">
        <v>8219</v>
      </c>
      <c r="B3291">
        <v>25</v>
      </c>
    </row>
    <row r="3292" spans="1:2" x14ac:dyDescent="0.3">
      <c r="A3292" t="s">
        <v>8219</v>
      </c>
      <c r="B3292">
        <v>72</v>
      </c>
    </row>
    <row r="3293" spans="1:2" x14ac:dyDescent="0.3">
      <c r="A3293" t="s">
        <v>8219</v>
      </c>
      <c r="B3293">
        <v>14</v>
      </c>
    </row>
    <row r="3294" spans="1:2" x14ac:dyDescent="0.3">
      <c r="A3294" t="s">
        <v>8219</v>
      </c>
      <c r="B3294">
        <v>15</v>
      </c>
    </row>
    <row r="3295" spans="1:2" x14ac:dyDescent="0.3">
      <c r="A3295" t="s">
        <v>8219</v>
      </c>
      <c r="B3295">
        <v>91</v>
      </c>
    </row>
    <row r="3296" spans="1:2" x14ac:dyDescent="0.3">
      <c r="A3296" t="s">
        <v>8219</v>
      </c>
      <c r="B3296">
        <v>24</v>
      </c>
    </row>
    <row r="3297" spans="1:2" x14ac:dyDescent="0.3">
      <c r="A3297" t="s">
        <v>8219</v>
      </c>
      <c r="B3297">
        <v>27</v>
      </c>
    </row>
    <row r="3298" spans="1:2" x14ac:dyDescent="0.3">
      <c r="A3298" t="s">
        <v>8219</v>
      </c>
      <c r="B3298">
        <v>47</v>
      </c>
    </row>
    <row r="3299" spans="1:2" x14ac:dyDescent="0.3">
      <c r="A3299" t="s">
        <v>8219</v>
      </c>
      <c r="B3299">
        <v>44</v>
      </c>
    </row>
    <row r="3300" spans="1:2" x14ac:dyDescent="0.3">
      <c r="A3300" t="s">
        <v>8219</v>
      </c>
      <c r="B3300">
        <v>72</v>
      </c>
    </row>
    <row r="3301" spans="1:2" x14ac:dyDescent="0.3">
      <c r="A3301" t="s">
        <v>8219</v>
      </c>
      <c r="B3301">
        <v>63</v>
      </c>
    </row>
    <row r="3302" spans="1:2" x14ac:dyDescent="0.3">
      <c r="A3302" t="s">
        <v>8219</v>
      </c>
      <c r="B3302">
        <v>88</v>
      </c>
    </row>
    <row r="3303" spans="1:2" x14ac:dyDescent="0.3">
      <c r="A3303" t="s">
        <v>8219</v>
      </c>
      <c r="B3303">
        <v>70</v>
      </c>
    </row>
    <row r="3304" spans="1:2" x14ac:dyDescent="0.3">
      <c r="A3304" t="s">
        <v>8219</v>
      </c>
      <c r="B3304">
        <v>50</v>
      </c>
    </row>
    <row r="3305" spans="1:2" x14ac:dyDescent="0.3">
      <c r="A3305" t="s">
        <v>8219</v>
      </c>
      <c r="B3305">
        <v>35</v>
      </c>
    </row>
    <row r="3306" spans="1:2" x14ac:dyDescent="0.3">
      <c r="A3306" t="s">
        <v>8219</v>
      </c>
      <c r="B3306">
        <v>175</v>
      </c>
    </row>
    <row r="3307" spans="1:2" x14ac:dyDescent="0.3">
      <c r="A3307" t="s">
        <v>8219</v>
      </c>
      <c r="B3307">
        <v>20</v>
      </c>
    </row>
    <row r="3308" spans="1:2" x14ac:dyDescent="0.3">
      <c r="A3308" t="s">
        <v>8219</v>
      </c>
      <c r="B3308">
        <v>54</v>
      </c>
    </row>
    <row r="3309" spans="1:2" x14ac:dyDescent="0.3">
      <c r="A3309" t="s">
        <v>8219</v>
      </c>
      <c r="B3309">
        <v>20</v>
      </c>
    </row>
    <row r="3310" spans="1:2" x14ac:dyDescent="0.3">
      <c r="A3310" t="s">
        <v>8219</v>
      </c>
      <c r="B3310">
        <v>57</v>
      </c>
    </row>
    <row r="3311" spans="1:2" x14ac:dyDescent="0.3">
      <c r="A3311" t="s">
        <v>8219</v>
      </c>
      <c r="B3311">
        <v>31</v>
      </c>
    </row>
    <row r="3312" spans="1:2" x14ac:dyDescent="0.3">
      <c r="A3312" t="s">
        <v>8219</v>
      </c>
      <c r="B3312">
        <v>31</v>
      </c>
    </row>
    <row r="3313" spans="1:2" x14ac:dyDescent="0.3">
      <c r="A3313" t="s">
        <v>8219</v>
      </c>
      <c r="B3313">
        <v>45</v>
      </c>
    </row>
    <row r="3314" spans="1:2" x14ac:dyDescent="0.3">
      <c r="A3314" t="s">
        <v>8219</v>
      </c>
      <c r="B3314">
        <v>41</v>
      </c>
    </row>
    <row r="3315" spans="1:2" x14ac:dyDescent="0.3">
      <c r="A3315" t="s">
        <v>8219</v>
      </c>
      <c r="B3315">
        <v>29</v>
      </c>
    </row>
    <row r="3316" spans="1:2" x14ac:dyDescent="0.3">
      <c r="A3316" t="s">
        <v>8219</v>
      </c>
      <c r="B3316">
        <v>58</v>
      </c>
    </row>
    <row r="3317" spans="1:2" x14ac:dyDescent="0.3">
      <c r="A3317" t="s">
        <v>8219</v>
      </c>
      <c r="B3317">
        <v>89</v>
      </c>
    </row>
    <row r="3318" spans="1:2" x14ac:dyDescent="0.3">
      <c r="A3318" t="s">
        <v>8219</v>
      </c>
      <c r="B3318">
        <v>125</v>
      </c>
    </row>
    <row r="3319" spans="1:2" x14ac:dyDescent="0.3">
      <c r="A3319" t="s">
        <v>8219</v>
      </c>
      <c r="B3319">
        <v>18</v>
      </c>
    </row>
    <row r="3320" spans="1:2" x14ac:dyDescent="0.3">
      <c r="A3320" t="s">
        <v>8219</v>
      </c>
      <c r="B3320">
        <v>32</v>
      </c>
    </row>
    <row r="3321" spans="1:2" x14ac:dyDescent="0.3">
      <c r="A3321" t="s">
        <v>8219</v>
      </c>
      <c r="B3321">
        <v>16</v>
      </c>
    </row>
    <row r="3322" spans="1:2" x14ac:dyDescent="0.3">
      <c r="A3322" t="s">
        <v>8219</v>
      </c>
      <c r="B3322">
        <v>38</v>
      </c>
    </row>
    <row r="3323" spans="1:2" x14ac:dyDescent="0.3">
      <c r="A3323" t="s">
        <v>8219</v>
      </c>
      <c r="B3323">
        <v>15</v>
      </c>
    </row>
    <row r="3324" spans="1:2" x14ac:dyDescent="0.3">
      <c r="A3324" t="s">
        <v>8219</v>
      </c>
      <c r="B3324">
        <v>23</v>
      </c>
    </row>
    <row r="3325" spans="1:2" x14ac:dyDescent="0.3">
      <c r="A3325" t="s">
        <v>8219</v>
      </c>
      <c r="B3325">
        <v>49</v>
      </c>
    </row>
    <row r="3326" spans="1:2" x14ac:dyDescent="0.3">
      <c r="A3326" t="s">
        <v>8219</v>
      </c>
      <c r="B3326">
        <v>10</v>
      </c>
    </row>
    <row r="3327" spans="1:2" x14ac:dyDescent="0.3">
      <c r="A3327" t="s">
        <v>8219</v>
      </c>
      <c r="B3327">
        <v>15</v>
      </c>
    </row>
    <row r="3328" spans="1:2" x14ac:dyDescent="0.3">
      <c r="A3328" t="s">
        <v>8219</v>
      </c>
      <c r="B3328">
        <v>57</v>
      </c>
    </row>
    <row r="3329" spans="1:2" x14ac:dyDescent="0.3">
      <c r="A3329" t="s">
        <v>8219</v>
      </c>
      <c r="B3329">
        <v>33</v>
      </c>
    </row>
    <row r="3330" spans="1:2" x14ac:dyDescent="0.3">
      <c r="A3330" t="s">
        <v>8219</v>
      </c>
      <c r="B3330">
        <v>9</v>
      </c>
    </row>
    <row r="3331" spans="1:2" x14ac:dyDescent="0.3">
      <c r="A3331" t="s">
        <v>8219</v>
      </c>
      <c r="B3331">
        <v>26</v>
      </c>
    </row>
    <row r="3332" spans="1:2" x14ac:dyDescent="0.3">
      <c r="A3332" t="s">
        <v>8219</v>
      </c>
      <c r="B3332">
        <v>69</v>
      </c>
    </row>
    <row r="3333" spans="1:2" x14ac:dyDescent="0.3">
      <c r="A3333" t="s">
        <v>8219</v>
      </c>
      <c r="B3333">
        <v>65</v>
      </c>
    </row>
    <row r="3334" spans="1:2" x14ac:dyDescent="0.3">
      <c r="A3334" t="s">
        <v>8219</v>
      </c>
      <c r="B3334">
        <v>83</v>
      </c>
    </row>
    <row r="3335" spans="1:2" x14ac:dyDescent="0.3">
      <c r="A3335" t="s">
        <v>8219</v>
      </c>
      <c r="B3335">
        <v>111</v>
      </c>
    </row>
    <row r="3336" spans="1:2" x14ac:dyDescent="0.3">
      <c r="A3336" t="s">
        <v>8219</v>
      </c>
      <c r="B3336">
        <v>46</v>
      </c>
    </row>
    <row r="3337" spans="1:2" x14ac:dyDescent="0.3">
      <c r="A3337" t="s">
        <v>8219</v>
      </c>
      <c r="B3337">
        <v>63</v>
      </c>
    </row>
    <row r="3338" spans="1:2" x14ac:dyDescent="0.3">
      <c r="A3338" t="s">
        <v>8219</v>
      </c>
      <c r="B3338">
        <v>9</v>
      </c>
    </row>
    <row r="3339" spans="1:2" x14ac:dyDescent="0.3">
      <c r="A3339" t="s">
        <v>8219</v>
      </c>
      <c r="B3339">
        <v>34</v>
      </c>
    </row>
    <row r="3340" spans="1:2" x14ac:dyDescent="0.3">
      <c r="A3340" t="s">
        <v>8219</v>
      </c>
      <c r="B3340">
        <v>112</v>
      </c>
    </row>
    <row r="3341" spans="1:2" x14ac:dyDescent="0.3">
      <c r="A3341" t="s">
        <v>8219</v>
      </c>
      <c r="B3341">
        <v>47</v>
      </c>
    </row>
    <row r="3342" spans="1:2" x14ac:dyDescent="0.3">
      <c r="A3342" t="s">
        <v>8219</v>
      </c>
      <c r="B3342">
        <v>38</v>
      </c>
    </row>
    <row r="3343" spans="1:2" x14ac:dyDescent="0.3">
      <c r="A3343" t="s">
        <v>8219</v>
      </c>
      <c r="B3343">
        <v>28</v>
      </c>
    </row>
    <row r="3344" spans="1:2" x14ac:dyDescent="0.3">
      <c r="A3344" t="s">
        <v>8219</v>
      </c>
      <c r="B3344">
        <v>78</v>
      </c>
    </row>
    <row r="3345" spans="1:2" x14ac:dyDescent="0.3">
      <c r="A3345" t="s">
        <v>8219</v>
      </c>
      <c r="B3345">
        <v>23</v>
      </c>
    </row>
    <row r="3346" spans="1:2" x14ac:dyDescent="0.3">
      <c r="A3346" t="s">
        <v>8219</v>
      </c>
      <c r="B3346">
        <v>40</v>
      </c>
    </row>
    <row r="3347" spans="1:2" x14ac:dyDescent="0.3">
      <c r="A3347" t="s">
        <v>8219</v>
      </c>
      <c r="B3347">
        <v>13</v>
      </c>
    </row>
    <row r="3348" spans="1:2" x14ac:dyDescent="0.3">
      <c r="A3348" t="s">
        <v>8219</v>
      </c>
      <c r="B3348">
        <v>18</v>
      </c>
    </row>
    <row r="3349" spans="1:2" x14ac:dyDescent="0.3">
      <c r="A3349" t="s">
        <v>8219</v>
      </c>
      <c r="B3349">
        <v>22</v>
      </c>
    </row>
    <row r="3350" spans="1:2" x14ac:dyDescent="0.3">
      <c r="A3350" t="s">
        <v>8219</v>
      </c>
      <c r="B3350">
        <v>79</v>
      </c>
    </row>
    <row r="3351" spans="1:2" x14ac:dyDescent="0.3">
      <c r="A3351" t="s">
        <v>8219</v>
      </c>
      <c r="B3351">
        <v>14</v>
      </c>
    </row>
    <row r="3352" spans="1:2" x14ac:dyDescent="0.3">
      <c r="A3352" t="s">
        <v>8219</v>
      </c>
      <c r="B3352">
        <v>51</v>
      </c>
    </row>
    <row r="3353" spans="1:2" x14ac:dyDescent="0.3">
      <c r="A3353" t="s">
        <v>8219</v>
      </c>
      <c r="B3353">
        <v>54</v>
      </c>
    </row>
    <row r="3354" spans="1:2" x14ac:dyDescent="0.3">
      <c r="A3354" t="s">
        <v>8219</v>
      </c>
      <c r="B3354">
        <v>70</v>
      </c>
    </row>
    <row r="3355" spans="1:2" x14ac:dyDescent="0.3">
      <c r="A3355" t="s">
        <v>8219</v>
      </c>
      <c r="B3355">
        <v>44</v>
      </c>
    </row>
    <row r="3356" spans="1:2" x14ac:dyDescent="0.3">
      <c r="A3356" t="s">
        <v>8219</v>
      </c>
      <c r="B3356">
        <v>55</v>
      </c>
    </row>
    <row r="3357" spans="1:2" x14ac:dyDescent="0.3">
      <c r="A3357" t="s">
        <v>8219</v>
      </c>
      <c r="B3357">
        <v>15</v>
      </c>
    </row>
    <row r="3358" spans="1:2" x14ac:dyDescent="0.3">
      <c r="A3358" t="s">
        <v>8219</v>
      </c>
      <c r="B3358">
        <v>27</v>
      </c>
    </row>
    <row r="3359" spans="1:2" x14ac:dyDescent="0.3">
      <c r="A3359" t="s">
        <v>8219</v>
      </c>
      <c r="B3359">
        <v>21</v>
      </c>
    </row>
    <row r="3360" spans="1:2" x14ac:dyDescent="0.3">
      <c r="A3360" t="s">
        <v>8219</v>
      </c>
      <c r="B3360">
        <v>162</v>
      </c>
    </row>
    <row r="3361" spans="1:2" x14ac:dyDescent="0.3">
      <c r="A3361" t="s">
        <v>8219</v>
      </c>
      <c r="B3361">
        <v>23</v>
      </c>
    </row>
    <row r="3362" spans="1:2" x14ac:dyDescent="0.3">
      <c r="A3362" t="s">
        <v>8219</v>
      </c>
      <c r="B3362">
        <v>72</v>
      </c>
    </row>
    <row r="3363" spans="1:2" x14ac:dyDescent="0.3">
      <c r="A3363" t="s">
        <v>8219</v>
      </c>
      <c r="B3363">
        <v>68</v>
      </c>
    </row>
    <row r="3364" spans="1:2" x14ac:dyDescent="0.3">
      <c r="A3364" t="s">
        <v>8219</v>
      </c>
      <c r="B3364">
        <v>20</v>
      </c>
    </row>
    <row r="3365" spans="1:2" x14ac:dyDescent="0.3">
      <c r="A3365" t="s">
        <v>8219</v>
      </c>
      <c r="B3365">
        <v>26</v>
      </c>
    </row>
    <row r="3366" spans="1:2" x14ac:dyDescent="0.3">
      <c r="A3366" t="s">
        <v>8219</v>
      </c>
      <c r="B3366">
        <v>72</v>
      </c>
    </row>
    <row r="3367" spans="1:2" x14ac:dyDescent="0.3">
      <c r="A3367" t="s">
        <v>8219</v>
      </c>
      <c r="B3367">
        <v>3</v>
      </c>
    </row>
    <row r="3368" spans="1:2" x14ac:dyDescent="0.3">
      <c r="A3368" t="s">
        <v>8219</v>
      </c>
      <c r="B3368">
        <v>18</v>
      </c>
    </row>
    <row r="3369" spans="1:2" x14ac:dyDescent="0.3">
      <c r="A3369" t="s">
        <v>8219</v>
      </c>
      <c r="B3369">
        <v>30</v>
      </c>
    </row>
    <row r="3370" spans="1:2" x14ac:dyDescent="0.3">
      <c r="A3370" t="s">
        <v>8219</v>
      </c>
      <c r="B3370">
        <v>23</v>
      </c>
    </row>
    <row r="3371" spans="1:2" x14ac:dyDescent="0.3">
      <c r="A3371" t="s">
        <v>8219</v>
      </c>
      <c r="B3371">
        <v>54</v>
      </c>
    </row>
    <row r="3372" spans="1:2" x14ac:dyDescent="0.3">
      <c r="A3372" t="s">
        <v>8219</v>
      </c>
      <c r="B3372">
        <v>26</v>
      </c>
    </row>
    <row r="3373" spans="1:2" x14ac:dyDescent="0.3">
      <c r="A3373" t="s">
        <v>8219</v>
      </c>
      <c r="B3373">
        <v>9</v>
      </c>
    </row>
    <row r="3374" spans="1:2" x14ac:dyDescent="0.3">
      <c r="A3374" t="s">
        <v>8219</v>
      </c>
      <c r="B3374">
        <v>27</v>
      </c>
    </row>
    <row r="3375" spans="1:2" x14ac:dyDescent="0.3">
      <c r="A3375" t="s">
        <v>8219</v>
      </c>
      <c r="B3375">
        <v>30</v>
      </c>
    </row>
    <row r="3376" spans="1:2" x14ac:dyDescent="0.3">
      <c r="A3376" t="s">
        <v>8219</v>
      </c>
      <c r="B3376">
        <v>52</v>
      </c>
    </row>
    <row r="3377" spans="1:2" x14ac:dyDescent="0.3">
      <c r="A3377" t="s">
        <v>8219</v>
      </c>
      <c r="B3377">
        <v>17</v>
      </c>
    </row>
    <row r="3378" spans="1:2" x14ac:dyDescent="0.3">
      <c r="A3378" t="s">
        <v>8219</v>
      </c>
      <c r="B3378">
        <v>19</v>
      </c>
    </row>
    <row r="3379" spans="1:2" x14ac:dyDescent="0.3">
      <c r="A3379" t="s">
        <v>8219</v>
      </c>
      <c r="B3379">
        <v>77</v>
      </c>
    </row>
    <row r="3380" spans="1:2" x14ac:dyDescent="0.3">
      <c r="A3380" t="s">
        <v>8219</v>
      </c>
      <c r="B3380">
        <v>21</v>
      </c>
    </row>
    <row r="3381" spans="1:2" x14ac:dyDescent="0.3">
      <c r="A3381" t="s">
        <v>8219</v>
      </c>
      <c r="B3381">
        <v>38</v>
      </c>
    </row>
    <row r="3382" spans="1:2" x14ac:dyDescent="0.3">
      <c r="A3382" t="s">
        <v>8219</v>
      </c>
      <c r="B3382">
        <v>28</v>
      </c>
    </row>
    <row r="3383" spans="1:2" x14ac:dyDescent="0.3">
      <c r="A3383" t="s">
        <v>8219</v>
      </c>
      <c r="B3383">
        <v>48</v>
      </c>
    </row>
    <row r="3384" spans="1:2" x14ac:dyDescent="0.3">
      <c r="A3384" t="s">
        <v>8219</v>
      </c>
      <c r="B3384">
        <v>46</v>
      </c>
    </row>
    <row r="3385" spans="1:2" x14ac:dyDescent="0.3">
      <c r="A3385" t="s">
        <v>8219</v>
      </c>
      <c r="B3385">
        <v>30</v>
      </c>
    </row>
    <row r="3386" spans="1:2" x14ac:dyDescent="0.3">
      <c r="A3386" t="s">
        <v>8219</v>
      </c>
      <c r="B3386">
        <v>64</v>
      </c>
    </row>
    <row r="3387" spans="1:2" x14ac:dyDescent="0.3">
      <c r="A3387" t="s">
        <v>8219</v>
      </c>
      <c r="B3387">
        <v>15</v>
      </c>
    </row>
    <row r="3388" spans="1:2" x14ac:dyDescent="0.3">
      <c r="A3388" t="s">
        <v>8219</v>
      </c>
      <c r="B3388">
        <v>41</v>
      </c>
    </row>
    <row r="3389" spans="1:2" x14ac:dyDescent="0.3">
      <c r="A3389" t="s">
        <v>8219</v>
      </c>
      <c r="B3389">
        <v>35</v>
      </c>
    </row>
    <row r="3390" spans="1:2" x14ac:dyDescent="0.3">
      <c r="A3390" t="s">
        <v>8219</v>
      </c>
      <c r="B3390">
        <v>45</v>
      </c>
    </row>
    <row r="3391" spans="1:2" x14ac:dyDescent="0.3">
      <c r="A3391" t="s">
        <v>8219</v>
      </c>
      <c r="B3391">
        <v>62</v>
      </c>
    </row>
    <row r="3392" spans="1:2" x14ac:dyDescent="0.3">
      <c r="A3392" t="s">
        <v>8219</v>
      </c>
      <c r="B3392">
        <v>22</v>
      </c>
    </row>
    <row r="3393" spans="1:2" x14ac:dyDescent="0.3">
      <c r="A3393" t="s">
        <v>8219</v>
      </c>
      <c r="B3393">
        <v>18</v>
      </c>
    </row>
    <row r="3394" spans="1:2" x14ac:dyDescent="0.3">
      <c r="A3394" t="s">
        <v>8219</v>
      </c>
      <c r="B3394">
        <v>12</v>
      </c>
    </row>
    <row r="3395" spans="1:2" x14ac:dyDescent="0.3">
      <c r="A3395" t="s">
        <v>8219</v>
      </c>
      <c r="B3395">
        <v>44</v>
      </c>
    </row>
    <row r="3396" spans="1:2" x14ac:dyDescent="0.3">
      <c r="A3396" t="s">
        <v>8219</v>
      </c>
      <c r="B3396">
        <v>27</v>
      </c>
    </row>
    <row r="3397" spans="1:2" x14ac:dyDescent="0.3">
      <c r="A3397" t="s">
        <v>8219</v>
      </c>
      <c r="B3397">
        <v>38</v>
      </c>
    </row>
    <row r="3398" spans="1:2" x14ac:dyDescent="0.3">
      <c r="A3398" t="s">
        <v>8219</v>
      </c>
      <c r="B3398">
        <v>28</v>
      </c>
    </row>
    <row r="3399" spans="1:2" x14ac:dyDescent="0.3">
      <c r="A3399" t="s">
        <v>8219</v>
      </c>
      <c r="B3399">
        <v>24</v>
      </c>
    </row>
    <row r="3400" spans="1:2" x14ac:dyDescent="0.3">
      <c r="A3400" t="s">
        <v>8219</v>
      </c>
      <c r="B3400">
        <v>65</v>
      </c>
    </row>
    <row r="3401" spans="1:2" x14ac:dyDescent="0.3">
      <c r="A3401" t="s">
        <v>8219</v>
      </c>
      <c r="B3401">
        <v>46</v>
      </c>
    </row>
    <row r="3402" spans="1:2" x14ac:dyDescent="0.3">
      <c r="A3402" t="s">
        <v>8219</v>
      </c>
      <c r="B3402">
        <v>85</v>
      </c>
    </row>
    <row r="3403" spans="1:2" x14ac:dyDescent="0.3">
      <c r="A3403" t="s">
        <v>8219</v>
      </c>
      <c r="B3403">
        <v>66</v>
      </c>
    </row>
    <row r="3404" spans="1:2" x14ac:dyDescent="0.3">
      <c r="A3404" t="s">
        <v>8219</v>
      </c>
      <c r="B3404">
        <v>165</v>
      </c>
    </row>
    <row r="3405" spans="1:2" x14ac:dyDescent="0.3">
      <c r="A3405" t="s">
        <v>8219</v>
      </c>
      <c r="B3405">
        <v>17</v>
      </c>
    </row>
    <row r="3406" spans="1:2" x14ac:dyDescent="0.3">
      <c r="A3406" t="s">
        <v>8219</v>
      </c>
      <c r="B3406">
        <v>3</v>
      </c>
    </row>
    <row r="3407" spans="1:2" x14ac:dyDescent="0.3">
      <c r="A3407" t="s">
        <v>8219</v>
      </c>
      <c r="B3407">
        <v>17</v>
      </c>
    </row>
    <row r="3408" spans="1:2" x14ac:dyDescent="0.3">
      <c r="A3408" t="s">
        <v>8219</v>
      </c>
      <c r="B3408">
        <v>91</v>
      </c>
    </row>
    <row r="3409" spans="1:2" x14ac:dyDescent="0.3">
      <c r="A3409" t="s">
        <v>8219</v>
      </c>
      <c r="B3409">
        <v>67</v>
      </c>
    </row>
    <row r="3410" spans="1:2" x14ac:dyDescent="0.3">
      <c r="A3410" t="s">
        <v>8219</v>
      </c>
      <c r="B3410">
        <v>18</v>
      </c>
    </row>
    <row r="3411" spans="1:2" x14ac:dyDescent="0.3">
      <c r="A3411" t="s">
        <v>8219</v>
      </c>
      <c r="B3411">
        <v>21</v>
      </c>
    </row>
    <row r="3412" spans="1:2" x14ac:dyDescent="0.3">
      <c r="A3412" t="s">
        <v>8219</v>
      </c>
      <c r="B3412">
        <v>40</v>
      </c>
    </row>
    <row r="3413" spans="1:2" x14ac:dyDescent="0.3">
      <c r="A3413" t="s">
        <v>8219</v>
      </c>
      <c r="B3413">
        <v>78</v>
      </c>
    </row>
    <row r="3414" spans="1:2" x14ac:dyDescent="0.3">
      <c r="A3414" t="s">
        <v>8219</v>
      </c>
      <c r="B3414">
        <v>26</v>
      </c>
    </row>
    <row r="3415" spans="1:2" x14ac:dyDescent="0.3">
      <c r="A3415" t="s">
        <v>8219</v>
      </c>
      <c r="B3415">
        <v>14</v>
      </c>
    </row>
    <row r="3416" spans="1:2" x14ac:dyDescent="0.3">
      <c r="A3416" t="s">
        <v>8219</v>
      </c>
      <c r="B3416">
        <v>44</v>
      </c>
    </row>
    <row r="3417" spans="1:2" x14ac:dyDescent="0.3">
      <c r="A3417" t="s">
        <v>8219</v>
      </c>
      <c r="B3417">
        <v>9</v>
      </c>
    </row>
    <row r="3418" spans="1:2" x14ac:dyDescent="0.3">
      <c r="A3418" t="s">
        <v>8219</v>
      </c>
      <c r="B3418">
        <v>30</v>
      </c>
    </row>
    <row r="3419" spans="1:2" x14ac:dyDescent="0.3">
      <c r="A3419" t="s">
        <v>8219</v>
      </c>
      <c r="B3419">
        <v>45</v>
      </c>
    </row>
    <row r="3420" spans="1:2" x14ac:dyDescent="0.3">
      <c r="A3420" t="s">
        <v>8219</v>
      </c>
      <c r="B3420">
        <v>56</v>
      </c>
    </row>
    <row r="3421" spans="1:2" x14ac:dyDescent="0.3">
      <c r="A3421" t="s">
        <v>8219</v>
      </c>
      <c r="B3421">
        <v>46</v>
      </c>
    </row>
    <row r="3422" spans="1:2" x14ac:dyDescent="0.3">
      <c r="A3422" t="s">
        <v>8219</v>
      </c>
      <c r="B3422">
        <v>34</v>
      </c>
    </row>
    <row r="3423" spans="1:2" x14ac:dyDescent="0.3">
      <c r="A3423" t="s">
        <v>8219</v>
      </c>
      <c r="B3423">
        <v>98</v>
      </c>
    </row>
    <row r="3424" spans="1:2" x14ac:dyDescent="0.3">
      <c r="A3424" t="s">
        <v>8219</v>
      </c>
      <c r="B3424">
        <v>46</v>
      </c>
    </row>
    <row r="3425" spans="1:2" x14ac:dyDescent="0.3">
      <c r="A3425" t="s">
        <v>8219</v>
      </c>
      <c r="B3425">
        <v>10</v>
      </c>
    </row>
    <row r="3426" spans="1:2" x14ac:dyDescent="0.3">
      <c r="A3426" t="s">
        <v>8219</v>
      </c>
      <c r="B3426">
        <v>76</v>
      </c>
    </row>
    <row r="3427" spans="1:2" x14ac:dyDescent="0.3">
      <c r="A3427" t="s">
        <v>8219</v>
      </c>
      <c r="B3427">
        <v>104</v>
      </c>
    </row>
    <row r="3428" spans="1:2" x14ac:dyDescent="0.3">
      <c r="A3428" t="s">
        <v>8219</v>
      </c>
      <c r="B3428">
        <v>87</v>
      </c>
    </row>
    <row r="3429" spans="1:2" x14ac:dyDescent="0.3">
      <c r="A3429" t="s">
        <v>8219</v>
      </c>
      <c r="B3429">
        <v>29</v>
      </c>
    </row>
    <row r="3430" spans="1:2" x14ac:dyDescent="0.3">
      <c r="A3430" t="s">
        <v>8219</v>
      </c>
      <c r="B3430">
        <v>51</v>
      </c>
    </row>
    <row r="3431" spans="1:2" x14ac:dyDescent="0.3">
      <c r="A3431" t="s">
        <v>8219</v>
      </c>
      <c r="B3431">
        <v>12</v>
      </c>
    </row>
    <row r="3432" spans="1:2" x14ac:dyDescent="0.3">
      <c r="A3432" t="s">
        <v>8219</v>
      </c>
      <c r="B3432">
        <v>72</v>
      </c>
    </row>
    <row r="3433" spans="1:2" x14ac:dyDescent="0.3">
      <c r="A3433" t="s">
        <v>8219</v>
      </c>
      <c r="B3433">
        <v>21</v>
      </c>
    </row>
    <row r="3434" spans="1:2" x14ac:dyDescent="0.3">
      <c r="A3434" t="s">
        <v>8219</v>
      </c>
      <c r="B3434">
        <v>42</v>
      </c>
    </row>
    <row r="3435" spans="1:2" x14ac:dyDescent="0.3">
      <c r="A3435" t="s">
        <v>8219</v>
      </c>
      <c r="B3435">
        <v>71</v>
      </c>
    </row>
    <row r="3436" spans="1:2" x14ac:dyDescent="0.3">
      <c r="A3436" t="s">
        <v>8219</v>
      </c>
      <c r="B3436">
        <v>168</v>
      </c>
    </row>
    <row r="3437" spans="1:2" x14ac:dyDescent="0.3">
      <c r="A3437" t="s">
        <v>8219</v>
      </c>
      <c r="B3437">
        <v>19</v>
      </c>
    </row>
    <row r="3438" spans="1:2" x14ac:dyDescent="0.3">
      <c r="A3438" t="s">
        <v>8219</v>
      </c>
      <c r="B3438">
        <v>37</v>
      </c>
    </row>
    <row r="3439" spans="1:2" x14ac:dyDescent="0.3">
      <c r="A3439" t="s">
        <v>8219</v>
      </c>
      <c r="B3439">
        <v>36</v>
      </c>
    </row>
    <row r="3440" spans="1:2" x14ac:dyDescent="0.3">
      <c r="A3440" t="s">
        <v>8219</v>
      </c>
      <c r="B3440">
        <v>14</v>
      </c>
    </row>
    <row r="3441" spans="1:2" x14ac:dyDescent="0.3">
      <c r="A3441" t="s">
        <v>8219</v>
      </c>
      <c r="B3441">
        <v>18</v>
      </c>
    </row>
    <row r="3442" spans="1:2" x14ac:dyDescent="0.3">
      <c r="A3442" t="s">
        <v>8219</v>
      </c>
      <c r="B3442">
        <v>82</v>
      </c>
    </row>
    <row r="3443" spans="1:2" x14ac:dyDescent="0.3">
      <c r="A3443" t="s">
        <v>8219</v>
      </c>
      <c r="B3443">
        <v>43</v>
      </c>
    </row>
    <row r="3444" spans="1:2" x14ac:dyDescent="0.3">
      <c r="A3444" t="s">
        <v>8219</v>
      </c>
      <c r="B3444">
        <v>8</v>
      </c>
    </row>
    <row r="3445" spans="1:2" x14ac:dyDescent="0.3">
      <c r="A3445" t="s">
        <v>8219</v>
      </c>
      <c r="B3445">
        <v>45</v>
      </c>
    </row>
    <row r="3446" spans="1:2" x14ac:dyDescent="0.3">
      <c r="A3446" t="s">
        <v>8219</v>
      </c>
      <c r="B3446">
        <v>20</v>
      </c>
    </row>
    <row r="3447" spans="1:2" x14ac:dyDescent="0.3">
      <c r="A3447" t="s">
        <v>8219</v>
      </c>
      <c r="B3447">
        <v>31</v>
      </c>
    </row>
    <row r="3448" spans="1:2" x14ac:dyDescent="0.3">
      <c r="A3448" t="s">
        <v>8219</v>
      </c>
      <c r="B3448">
        <v>25</v>
      </c>
    </row>
    <row r="3449" spans="1:2" x14ac:dyDescent="0.3">
      <c r="A3449" t="s">
        <v>8219</v>
      </c>
      <c r="B3449">
        <v>14</v>
      </c>
    </row>
    <row r="3450" spans="1:2" x14ac:dyDescent="0.3">
      <c r="A3450" t="s">
        <v>8219</v>
      </c>
      <c r="B3450">
        <v>45</v>
      </c>
    </row>
    <row r="3451" spans="1:2" x14ac:dyDescent="0.3">
      <c r="A3451" t="s">
        <v>8219</v>
      </c>
      <c r="B3451">
        <v>20</v>
      </c>
    </row>
    <row r="3452" spans="1:2" x14ac:dyDescent="0.3">
      <c r="A3452" t="s">
        <v>8219</v>
      </c>
      <c r="B3452">
        <v>39</v>
      </c>
    </row>
    <row r="3453" spans="1:2" x14ac:dyDescent="0.3">
      <c r="A3453" t="s">
        <v>8219</v>
      </c>
      <c r="B3453">
        <v>16</v>
      </c>
    </row>
    <row r="3454" spans="1:2" x14ac:dyDescent="0.3">
      <c r="A3454" t="s">
        <v>8219</v>
      </c>
      <c r="B3454">
        <v>37</v>
      </c>
    </row>
    <row r="3455" spans="1:2" x14ac:dyDescent="0.3">
      <c r="A3455" t="s">
        <v>8219</v>
      </c>
      <c r="B3455">
        <v>14</v>
      </c>
    </row>
    <row r="3456" spans="1:2" x14ac:dyDescent="0.3">
      <c r="A3456" t="s">
        <v>8219</v>
      </c>
      <c r="B3456">
        <v>21</v>
      </c>
    </row>
    <row r="3457" spans="1:2" x14ac:dyDescent="0.3">
      <c r="A3457" t="s">
        <v>8219</v>
      </c>
      <c r="B3457">
        <v>69</v>
      </c>
    </row>
    <row r="3458" spans="1:2" x14ac:dyDescent="0.3">
      <c r="A3458" t="s">
        <v>8219</v>
      </c>
      <c r="B3458">
        <v>16</v>
      </c>
    </row>
    <row r="3459" spans="1:2" x14ac:dyDescent="0.3">
      <c r="A3459" t="s">
        <v>8219</v>
      </c>
      <c r="B3459">
        <v>55</v>
      </c>
    </row>
    <row r="3460" spans="1:2" x14ac:dyDescent="0.3">
      <c r="A3460" t="s">
        <v>8219</v>
      </c>
      <c r="B3460">
        <v>27</v>
      </c>
    </row>
    <row r="3461" spans="1:2" x14ac:dyDescent="0.3">
      <c r="A3461" t="s">
        <v>8219</v>
      </c>
      <c r="B3461">
        <v>36</v>
      </c>
    </row>
    <row r="3462" spans="1:2" x14ac:dyDescent="0.3">
      <c r="A3462" t="s">
        <v>8219</v>
      </c>
      <c r="B3462">
        <v>19</v>
      </c>
    </row>
    <row r="3463" spans="1:2" x14ac:dyDescent="0.3">
      <c r="A3463" t="s">
        <v>8219</v>
      </c>
      <c r="B3463">
        <v>12</v>
      </c>
    </row>
    <row r="3464" spans="1:2" x14ac:dyDescent="0.3">
      <c r="A3464" t="s">
        <v>8219</v>
      </c>
      <c r="B3464">
        <v>17</v>
      </c>
    </row>
    <row r="3465" spans="1:2" x14ac:dyDescent="0.3">
      <c r="A3465" t="s">
        <v>8219</v>
      </c>
      <c r="B3465">
        <v>114</v>
      </c>
    </row>
    <row r="3466" spans="1:2" x14ac:dyDescent="0.3">
      <c r="A3466" t="s">
        <v>8219</v>
      </c>
      <c r="B3466">
        <v>93</v>
      </c>
    </row>
    <row r="3467" spans="1:2" x14ac:dyDescent="0.3">
      <c r="A3467" t="s">
        <v>8219</v>
      </c>
      <c r="B3467">
        <v>36</v>
      </c>
    </row>
    <row r="3468" spans="1:2" x14ac:dyDescent="0.3">
      <c r="A3468" t="s">
        <v>8219</v>
      </c>
      <c r="B3468">
        <v>61</v>
      </c>
    </row>
    <row r="3469" spans="1:2" x14ac:dyDescent="0.3">
      <c r="A3469" t="s">
        <v>8219</v>
      </c>
      <c r="B3469">
        <v>47</v>
      </c>
    </row>
    <row r="3470" spans="1:2" x14ac:dyDescent="0.3">
      <c r="A3470" t="s">
        <v>8219</v>
      </c>
      <c r="B3470">
        <v>17</v>
      </c>
    </row>
    <row r="3471" spans="1:2" x14ac:dyDescent="0.3">
      <c r="A3471" t="s">
        <v>8219</v>
      </c>
      <c r="B3471">
        <v>63</v>
      </c>
    </row>
    <row r="3472" spans="1:2" x14ac:dyDescent="0.3">
      <c r="A3472" t="s">
        <v>8219</v>
      </c>
      <c r="B3472">
        <v>9</v>
      </c>
    </row>
    <row r="3473" spans="1:2" x14ac:dyDescent="0.3">
      <c r="A3473" t="s">
        <v>8219</v>
      </c>
      <c r="B3473">
        <v>30</v>
      </c>
    </row>
    <row r="3474" spans="1:2" x14ac:dyDescent="0.3">
      <c r="A3474" t="s">
        <v>8219</v>
      </c>
      <c r="B3474">
        <v>23</v>
      </c>
    </row>
    <row r="3475" spans="1:2" x14ac:dyDescent="0.3">
      <c r="A3475" t="s">
        <v>8219</v>
      </c>
      <c r="B3475">
        <v>33</v>
      </c>
    </row>
    <row r="3476" spans="1:2" x14ac:dyDescent="0.3">
      <c r="A3476" t="s">
        <v>8219</v>
      </c>
      <c r="B3476">
        <v>39</v>
      </c>
    </row>
    <row r="3477" spans="1:2" x14ac:dyDescent="0.3">
      <c r="A3477" t="s">
        <v>8219</v>
      </c>
      <c r="B3477">
        <v>17</v>
      </c>
    </row>
    <row r="3478" spans="1:2" x14ac:dyDescent="0.3">
      <c r="A3478" t="s">
        <v>8219</v>
      </c>
      <c r="B3478">
        <v>6</v>
      </c>
    </row>
    <row r="3479" spans="1:2" x14ac:dyDescent="0.3">
      <c r="A3479" t="s">
        <v>8219</v>
      </c>
      <c r="B3479">
        <v>39</v>
      </c>
    </row>
    <row r="3480" spans="1:2" x14ac:dyDescent="0.3">
      <c r="A3480" t="s">
        <v>8219</v>
      </c>
      <c r="B3480">
        <v>57</v>
      </c>
    </row>
    <row r="3481" spans="1:2" x14ac:dyDescent="0.3">
      <c r="A3481" t="s">
        <v>8219</v>
      </c>
      <c r="B3481">
        <v>56</v>
      </c>
    </row>
    <row r="3482" spans="1:2" x14ac:dyDescent="0.3">
      <c r="A3482" t="s">
        <v>8219</v>
      </c>
      <c r="B3482">
        <v>13</v>
      </c>
    </row>
    <row r="3483" spans="1:2" x14ac:dyDescent="0.3">
      <c r="A3483" t="s">
        <v>8219</v>
      </c>
      <c r="B3483">
        <v>95</v>
      </c>
    </row>
    <row r="3484" spans="1:2" x14ac:dyDescent="0.3">
      <c r="A3484" t="s">
        <v>8219</v>
      </c>
      <c r="B3484">
        <v>80</v>
      </c>
    </row>
    <row r="3485" spans="1:2" x14ac:dyDescent="0.3">
      <c r="A3485" t="s">
        <v>8219</v>
      </c>
      <c r="B3485">
        <v>133</v>
      </c>
    </row>
    <row r="3486" spans="1:2" x14ac:dyDescent="0.3">
      <c r="A3486" t="s">
        <v>8219</v>
      </c>
      <c r="B3486">
        <v>44</v>
      </c>
    </row>
    <row r="3487" spans="1:2" x14ac:dyDescent="0.3">
      <c r="A3487" t="s">
        <v>8219</v>
      </c>
      <c r="B3487">
        <v>30</v>
      </c>
    </row>
    <row r="3488" spans="1:2" x14ac:dyDescent="0.3">
      <c r="A3488" t="s">
        <v>8219</v>
      </c>
      <c r="B3488">
        <v>56</v>
      </c>
    </row>
    <row r="3489" spans="1:2" x14ac:dyDescent="0.3">
      <c r="A3489" t="s">
        <v>8219</v>
      </c>
      <c r="B3489">
        <v>66</v>
      </c>
    </row>
    <row r="3490" spans="1:2" x14ac:dyDescent="0.3">
      <c r="A3490" t="s">
        <v>8219</v>
      </c>
      <c r="B3490">
        <v>29</v>
      </c>
    </row>
    <row r="3491" spans="1:2" x14ac:dyDescent="0.3">
      <c r="A3491" t="s">
        <v>8219</v>
      </c>
      <c r="B3491">
        <v>72</v>
      </c>
    </row>
    <row r="3492" spans="1:2" x14ac:dyDescent="0.3">
      <c r="A3492" t="s">
        <v>8219</v>
      </c>
      <c r="B3492">
        <v>27</v>
      </c>
    </row>
    <row r="3493" spans="1:2" x14ac:dyDescent="0.3">
      <c r="A3493" t="s">
        <v>8219</v>
      </c>
      <c r="B3493">
        <v>10</v>
      </c>
    </row>
    <row r="3494" spans="1:2" x14ac:dyDescent="0.3">
      <c r="A3494" t="s">
        <v>8219</v>
      </c>
      <c r="B3494">
        <v>35</v>
      </c>
    </row>
    <row r="3495" spans="1:2" x14ac:dyDescent="0.3">
      <c r="A3495" t="s">
        <v>8219</v>
      </c>
      <c r="B3495">
        <v>29</v>
      </c>
    </row>
    <row r="3496" spans="1:2" x14ac:dyDescent="0.3">
      <c r="A3496" t="s">
        <v>8219</v>
      </c>
      <c r="B3496">
        <v>13</v>
      </c>
    </row>
    <row r="3497" spans="1:2" x14ac:dyDescent="0.3">
      <c r="A3497" t="s">
        <v>8219</v>
      </c>
      <c r="B3497">
        <v>72</v>
      </c>
    </row>
    <row r="3498" spans="1:2" x14ac:dyDescent="0.3">
      <c r="A3498" t="s">
        <v>8219</v>
      </c>
      <c r="B3498">
        <v>78</v>
      </c>
    </row>
    <row r="3499" spans="1:2" x14ac:dyDescent="0.3">
      <c r="A3499" t="s">
        <v>8219</v>
      </c>
      <c r="B3499">
        <v>49</v>
      </c>
    </row>
    <row r="3500" spans="1:2" x14ac:dyDescent="0.3">
      <c r="A3500" t="s">
        <v>8219</v>
      </c>
      <c r="B3500">
        <v>42</v>
      </c>
    </row>
    <row r="3501" spans="1:2" x14ac:dyDescent="0.3">
      <c r="A3501" t="s">
        <v>8219</v>
      </c>
      <c r="B3501">
        <v>35</v>
      </c>
    </row>
    <row r="3502" spans="1:2" x14ac:dyDescent="0.3">
      <c r="A3502" t="s">
        <v>8219</v>
      </c>
      <c r="B3502">
        <v>42</v>
      </c>
    </row>
    <row r="3503" spans="1:2" x14ac:dyDescent="0.3">
      <c r="A3503" t="s">
        <v>8219</v>
      </c>
      <c r="B3503">
        <v>42</v>
      </c>
    </row>
    <row r="3504" spans="1:2" x14ac:dyDescent="0.3">
      <c r="A3504" t="s">
        <v>8219</v>
      </c>
      <c r="B3504">
        <v>31</v>
      </c>
    </row>
    <row r="3505" spans="1:2" x14ac:dyDescent="0.3">
      <c r="A3505" t="s">
        <v>8219</v>
      </c>
      <c r="B3505">
        <v>38</v>
      </c>
    </row>
    <row r="3506" spans="1:2" x14ac:dyDescent="0.3">
      <c r="A3506" t="s">
        <v>8219</v>
      </c>
      <c r="B3506">
        <v>8</v>
      </c>
    </row>
    <row r="3507" spans="1:2" x14ac:dyDescent="0.3">
      <c r="A3507" t="s">
        <v>8219</v>
      </c>
      <c r="B3507">
        <v>39</v>
      </c>
    </row>
    <row r="3508" spans="1:2" x14ac:dyDescent="0.3">
      <c r="A3508" t="s">
        <v>8219</v>
      </c>
      <c r="B3508">
        <v>29</v>
      </c>
    </row>
    <row r="3509" spans="1:2" x14ac:dyDescent="0.3">
      <c r="A3509" t="s">
        <v>8219</v>
      </c>
      <c r="B3509">
        <v>72</v>
      </c>
    </row>
    <row r="3510" spans="1:2" x14ac:dyDescent="0.3">
      <c r="A3510" t="s">
        <v>8219</v>
      </c>
      <c r="B3510">
        <v>15</v>
      </c>
    </row>
    <row r="3511" spans="1:2" x14ac:dyDescent="0.3">
      <c r="A3511" t="s">
        <v>8219</v>
      </c>
      <c r="B3511">
        <v>33</v>
      </c>
    </row>
    <row r="3512" spans="1:2" x14ac:dyDescent="0.3">
      <c r="A3512" t="s">
        <v>8219</v>
      </c>
      <c r="B3512">
        <v>15</v>
      </c>
    </row>
    <row r="3513" spans="1:2" x14ac:dyDescent="0.3">
      <c r="A3513" t="s">
        <v>8219</v>
      </c>
      <c r="B3513">
        <v>19</v>
      </c>
    </row>
    <row r="3514" spans="1:2" x14ac:dyDescent="0.3">
      <c r="A3514" t="s">
        <v>8219</v>
      </c>
      <c r="B3514">
        <v>17</v>
      </c>
    </row>
    <row r="3515" spans="1:2" x14ac:dyDescent="0.3">
      <c r="A3515" t="s">
        <v>8219</v>
      </c>
      <c r="B3515">
        <v>44</v>
      </c>
    </row>
    <row r="3516" spans="1:2" x14ac:dyDescent="0.3">
      <c r="A3516" t="s">
        <v>8219</v>
      </c>
      <c r="B3516">
        <v>10</v>
      </c>
    </row>
    <row r="3517" spans="1:2" x14ac:dyDescent="0.3">
      <c r="A3517" t="s">
        <v>8219</v>
      </c>
      <c r="B3517">
        <v>46</v>
      </c>
    </row>
    <row r="3518" spans="1:2" x14ac:dyDescent="0.3">
      <c r="A3518" t="s">
        <v>8219</v>
      </c>
      <c r="B3518">
        <v>11</v>
      </c>
    </row>
    <row r="3519" spans="1:2" x14ac:dyDescent="0.3">
      <c r="A3519" t="s">
        <v>8219</v>
      </c>
      <c r="B3519">
        <v>13</v>
      </c>
    </row>
    <row r="3520" spans="1:2" x14ac:dyDescent="0.3">
      <c r="A3520" t="s">
        <v>8219</v>
      </c>
      <c r="B3520">
        <v>33</v>
      </c>
    </row>
    <row r="3521" spans="1:2" x14ac:dyDescent="0.3">
      <c r="A3521" t="s">
        <v>8219</v>
      </c>
      <c r="B3521">
        <v>28</v>
      </c>
    </row>
    <row r="3522" spans="1:2" x14ac:dyDescent="0.3">
      <c r="A3522" t="s">
        <v>8219</v>
      </c>
      <c r="B3522">
        <v>21</v>
      </c>
    </row>
    <row r="3523" spans="1:2" x14ac:dyDescent="0.3">
      <c r="A3523" t="s">
        <v>8219</v>
      </c>
      <c r="B3523">
        <v>13</v>
      </c>
    </row>
    <row r="3524" spans="1:2" x14ac:dyDescent="0.3">
      <c r="A3524" t="s">
        <v>8219</v>
      </c>
      <c r="B3524">
        <v>34</v>
      </c>
    </row>
    <row r="3525" spans="1:2" x14ac:dyDescent="0.3">
      <c r="A3525" t="s">
        <v>8219</v>
      </c>
      <c r="B3525">
        <v>80</v>
      </c>
    </row>
    <row r="3526" spans="1:2" x14ac:dyDescent="0.3">
      <c r="A3526" t="s">
        <v>8219</v>
      </c>
      <c r="B3526">
        <v>74</v>
      </c>
    </row>
    <row r="3527" spans="1:2" x14ac:dyDescent="0.3">
      <c r="A3527" t="s">
        <v>8219</v>
      </c>
      <c r="B3527">
        <v>7</v>
      </c>
    </row>
    <row r="3528" spans="1:2" x14ac:dyDescent="0.3">
      <c r="A3528" t="s">
        <v>8219</v>
      </c>
      <c r="B3528">
        <v>34</v>
      </c>
    </row>
    <row r="3529" spans="1:2" x14ac:dyDescent="0.3">
      <c r="A3529" t="s">
        <v>8219</v>
      </c>
      <c r="B3529">
        <v>86</v>
      </c>
    </row>
    <row r="3530" spans="1:2" x14ac:dyDescent="0.3">
      <c r="A3530" t="s">
        <v>8219</v>
      </c>
      <c r="B3530">
        <v>37</v>
      </c>
    </row>
    <row r="3531" spans="1:2" x14ac:dyDescent="0.3">
      <c r="A3531" t="s">
        <v>8219</v>
      </c>
      <c r="B3531">
        <v>18</v>
      </c>
    </row>
    <row r="3532" spans="1:2" x14ac:dyDescent="0.3">
      <c r="A3532" t="s">
        <v>8219</v>
      </c>
      <c r="B3532">
        <v>22</v>
      </c>
    </row>
    <row r="3533" spans="1:2" x14ac:dyDescent="0.3">
      <c r="A3533" t="s">
        <v>8219</v>
      </c>
      <c r="B3533">
        <v>26</v>
      </c>
    </row>
    <row r="3534" spans="1:2" x14ac:dyDescent="0.3">
      <c r="A3534" t="s">
        <v>8219</v>
      </c>
      <c r="B3534">
        <v>27</v>
      </c>
    </row>
    <row r="3535" spans="1:2" x14ac:dyDescent="0.3">
      <c r="A3535" t="s">
        <v>8219</v>
      </c>
      <c r="B3535">
        <v>8</v>
      </c>
    </row>
    <row r="3536" spans="1:2" x14ac:dyDescent="0.3">
      <c r="A3536" t="s">
        <v>8219</v>
      </c>
      <c r="B3536">
        <v>204</v>
      </c>
    </row>
    <row r="3537" spans="1:2" x14ac:dyDescent="0.3">
      <c r="A3537" t="s">
        <v>8219</v>
      </c>
      <c r="B3537">
        <v>46</v>
      </c>
    </row>
    <row r="3538" spans="1:2" x14ac:dyDescent="0.3">
      <c r="A3538" t="s">
        <v>8219</v>
      </c>
      <c r="B3538">
        <v>17</v>
      </c>
    </row>
    <row r="3539" spans="1:2" x14ac:dyDescent="0.3">
      <c r="A3539" t="s">
        <v>8219</v>
      </c>
      <c r="B3539">
        <v>28</v>
      </c>
    </row>
    <row r="3540" spans="1:2" x14ac:dyDescent="0.3">
      <c r="A3540" t="s">
        <v>8219</v>
      </c>
      <c r="B3540">
        <v>83</v>
      </c>
    </row>
    <row r="3541" spans="1:2" x14ac:dyDescent="0.3">
      <c r="A3541" t="s">
        <v>8219</v>
      </c>
      <c r="B3541">
        <v>13</v>
      </c>
    </row>
    <row r="3542" spans="1:2" x14ac:dyDescent="0.3">
      <c r="A3542" t="s">
        <v>8219</v>
      </c>
      <c r="B3542">
        <v>8</v>
      </c>
    </row>
    <row r="3543" spans="1:2" x14ac:dyDescent="0.3">
      <c r="A3543" t="s">
        <v>8219</v>
      </c>
      <c r="B3543">
        <v>32</v>
      </c>
    </row>
    <row r="3544" spans="1:2" x14ac:dyDescent="0.3">
      <c r="A3544" t="s">
        <v>8219</v>
      </c>
      <c r="B3544">
        <v>85</v>
      </c>
    </row>
    <row r="3545" spans="1:2" x14ac:dyDescent="0.3">
      <c r="A3545" t="s">
        <v>8219</v>
      </c>
      <c r="B3545">
        <v>29</v>
      </c>
    </row>
    <row r="3546" spans="1:2" x14ac:dyDescent="0.3">
      <c r="A3546" t="s">
        <v>8219</v>
      </c>
      <c r="B3546">
        <v>24</v>
      </c>
    </row>
    <row r="3547" spans="1:2" x14ac:dyDescent="0.3">
      <c r="A3547" t="s">
        <v>8219</v>
      </c>
      <c r="B3547">
        <v>8</v>
      </c>
    </row>
    <row r="3548" spans="1:2" x14ac:dyDescent="0.3">
      <c r="A3548" t="s">
        <v>8219</v>
      </c>
      <c r="B3548">
        <v>19</v>
      </c>
    </row>
    <row r="3549" spans="1:2" x14ac:dyDescent="0.3">
      <c r="A3549" t="s">
        <v>8219</v>
      </c>
      <c r="B3549">
        <v>336</v>
      </c>
    </row>
    <row r="3550" spans="1:2" x14ac:dyDescent="0.3">
      <c r="A3550" t="s">
        <v>8219</v>
      </c>
      <c r="B3550">
        <v>13</v>
      </c>
    </row>
    <row r="3551" spans="1:2" x14ac:dyDescent="0.3">
      <c r="A3551" t="s">
        <v>8219</v>
      </c>
      <c r="B3551">
        <v>42</v>
      </c>
    </row>
    <row r="3552" spans="1:2" x14ac:dyDescent="0.3">
      <c r="A3552" t="s">
        <v>8219</v>
      </c>
      <c r="B3552">
        <v>64</v>
      </c>
    </row>
    <row r="3553" spans="1:2" x14ac:dyDescent="0.3">
      <c r="A3553" t="s">
        <v>8219</v>
      </c>
      <c r="B3553">
        <v>25</v>
      </c>
    </row>
    <row r="3554" spans="1:2" x14ac:dyDescent="0.3">
      <c r="A3554" t="s">
        <v>8219</v>
      </c>
      <c r="B3554">
        <v>20</v>
      </c>
    </row>
    <row r="3555" spans="1:2" x14ac:dyDescent="0.3">
      <c r="A3555" t="s">
        <v>8219</v>
      </c>
      <c r="B3555">
        <v>104</v>
      </c>
    </row>
    <row r="3556" spans="1:2" x14ac:dyDescent="0.3">
      <c r="A3556" t="s">
        <v>8219</v>
      </c>
      <c r="B3556">
        <v>53</v>
      </c>
    </row>
    <row r="3557" spans="1:2" x14ac:dyDescent="0.3">
      <c r="A3557" t="s">
        <v>8219</v>
      </c>
      <c r="B3557">
        <v>14</v>
      </c>
    </row>
    <row r="3558" spans="1:2" x14ac:dyDescent="0.3">
      <c r="A3558" t="s">
        <v>8219</v>
      </c>
      <c r="B3558">
        <v>20</v>
      </c>
    </row>
    <row r="3559" spans="1:2" x14ac:dyDescent="0.3">
      <c r="A3559" t="s">
        <v>8219</v>
      </c>
      <c r="B3559">
        <v>558</v>
      </c>
    </row>
    <row r="3560" spans="1:2" x14ac:dyDescent="0.3">
      <c r="A3560" t="s">
        <v>8219</v>
      </c>
      <c r="B3560">
        <v>22</v>
      </c>
    </row>
    <row r="3561" spans="1:2" x14ac:dyDescent="0.3">
      <c r="A3561" t="s">
        <v>8219</v>
      </c>
      <c r="B3561">
        <v>24</v>
      </c>
    </row>
    <row r="3562" spans="1:2" x14ac:dyDescent="0.3">
      <c r="A3562" t="s">
        <v>8219</v>
      </c>
      <c r="B3562">
        <v>74</v>
      </c>
    </row>
    <row r="3563" spans="1:2" x14ac:dyDescent="0.3">
      <c r="A3563" t="s">
        <v>8219</v>
      </c>
      <c r="B3563">
        <v>54</v>
      </c>
    </row>
    <row r="3564" spans="1:2" x14ac:dyDescent="0.3">
      <c r="A3564" t="s">
        <v>8219</v>
      </c>
      <c r="B3564">
        <v>31</v>
      </c>
    </row>
    <row r="3565" spans="1:2" x14ac:dyDescent="0.3">
      <c r="A3565" t="s">
        <v>8219</v>
      </c>
      <c r="B3565">
        <v>25</v>
      </c>
    </row>
    <row r="3566" spans="1:2" x14ac:dyDescent="0.3">
      <c r="A3566" t="s">
        <v>8219</v>
      </c>
      <c r="B3566">
        <v>17</v>
      </c>
    </row>
    <row r="3567" spans="1:2" x14ac:dyDescent="0.3">
      <c r="A3567" t="s">
        <v>8219</v>
      </c>
      <c r="B3567">
        <v>12</v>
      </c>
    </row>
    <row r="3568" spans="1:2" x14ac:dyDescent="0.3">
      <c r="A3568" t="s">
        <v>8219</v>
      </c>
      <c r="B3568">
        <v>38</v>
      </c>
    </row>
    <row r="3569" spans="1:2" x14ac:dyDescent="0.3">
      <c r="A3569" t="s">
        <v>8219</v>
      </c>
      <c r="B3569">
        <v>41</v>
      </c>
    </row>
    <row r="3570" spans="1:2" x14ac:dyDescent="0.3">
      <c r="A3570" t="s">
        <v>8219</v>
      </c>
      <c r="B3570">
        <v>19</v>
      </c>
    </row>
    <row r="3571" spans="1:2" x14ac:dyDescent="0.3">
      <c r="A3571" t="s">
        <v>8219</v>
      </c>
      <c r="B3571">
        <v>41</v>
      </c>
    </row>
    <row r="3572" spans="1:2" x14ac:dyDescent="0.3">
      <c r="A3572" t="s">
        <v>8219</v>
      </c>
      <c r="B3572">
        <v>26</v>
      </c>
    </row>
    <row r="3573" spans="1:2" x14ac:dyDescent="0.3">
      <c r="A3573" t="s">
        <v>8219</v>
      </c>
      <c r="B3573">
        <v>25</v>
      </c>
    </row>
    <row r="3574" spans="1:2" x14ac:dyDescent="0.3">
      <c r="A3574" t="s">
        <v>8219</v>
      </c>
      <c r="B3574">
        <v>9</v>
      </c>
    </row>
    <row r="3575" spans="1:2" x14ac:dyDescent="0.3">
      <c r="A3575" t="s">
        <v>8219</v>
      </c>
      <c r="B3575">
        <v>78</v>
      </c>
    </row>
    <row r="3576" spans="1:2" x14ac:dyDescent="0.3">
      <c r="A3576" t="s">
        <v>8219</v>
      </c>
      <c r="B3576">
        <v>45</v>
      </c>
    </row>
    <row r="3577" spans="1:2" x14ac:dyDescent="0.3">
      <c r="A3577" t="s">
        <v>8219</v>
      </c>
      <c r="B3577">
        <v>102</v>
      </c>
    </row>
    <row r="3578" spans="1:2" x14ac:dyDescent="0.3">
      <c r="A3578" t="s">
        <v>8219</v>
      </c>
      <c r="B3578">
        <v>5</v>
      </c>
    </row>
    <row r="3579" spans="1:2" x14ac:dyDescent="0.3">
      <c r="A3579" t="s">
        <v>8219</v>
      </c>
      <c r="B3579">
        <v>27</v>
      </c>
    </row>
    <row r="3580" spans="1:2" x14ac:dyDescent="0.3">
      <c r="A3580" t="s">
        <v>8219</v>
      </c>
      <c r="B3580">
        <v>37</v>
      </c>
    </row>
    <row r="3581" spans="1:2" x14ac:dyDescent="0.3">
      <c r="A3581" t="s">
        <v>8219</v>
      </c>
      <c r="B3581">
        <v>14</v>
      </c>
    </row>
    <row r="3582" spans="1:2" x14ac:dyDescent="0.3">
      <c r="A3582" t="s">
        <v>8219</v>
      </c>
      <c r="B3582">
        <v>27</v>
      </c>
    </row>
    <row r="3583" spans="1:2" x14ac:dyDescent="0.3">
      <c r="A3583" t="s">
        <v>8219</v>
      </c>
      <c r="B3583">
        <v>45</v>
      </c>
    </row>
    <row r="3584" spans="1:2" x14ac:dyDescent="0.3">
      <c r="A3584" t="s">
        <v>8219</v>
      </c>
      <c r="B3584">
        <v>49</v>
      </c>
    </row>
    <row r="3585" spans="1:2" x14ac:dyDescent="0.3">
      <c r="A3585" t="s">
        <v>8219</v>
      </c>
      <c r="B3585">
        <v>24</v>
      </c>
    </row>
    <row r="3586" spans="1:2" x14ac:dyDescent="0.3">
      <c r="A3586" t="s">
        <v>8219</v>
      </c>
      <c r="B3586">
        <v>112</v>
      </c>
    </row>
    <row r="3587" spans="1:2" x14ac:dyDescent="0.3">
      <c r="A3587" t="s">
        <v>8219</v>
      </c>
      <c r="B3587">
        <v>23</v>
      </c>
    </row>
    <row r="3588" spans="1:2" x14ac:dyDescent="0.3">
      <c r="A3588" t="s">
        <v>8219</v>
      </c>
      <c r="B3588">
        <v>54</v>
      </c>
    </row>
    <row r="3589" spans="1:2" x14ac:dyDescent="0.3">
      <c r="A3589" t="s">
        <v>8219</v>
      </c>
      <c r="B3589">
        <v>28</v>
      </c>
    </row>
    <row r="3590" spans="1:2" x14ac:dyDescent="0.3">
      <c r="A3590" t="s">
        <v>8219</v>
      </c>
      <c r="B3590">
        <v>11</v>
      </c>
    </row>
    <row r="3591" spans="1:2" x14ac:dyDescent="0.3">
      <c r="A3591" t="s">
        <v>8219</v>
      </c>
      <c r="B3591">
        <v>62</v>
      </c>
    </row>
    <row r="3592" spans="1:2" x14ac:dyDescent="0.3">
      <c r="A3592" t="s">
        <v>8219</v>
      </c>
      <c r="B3592">
        <v>73</v>
      </c>
    </row>
    <row r="3593" spans="1:2" x14ac:dyDescent="0.3">
      <c r="A3593" t="s">
        <v>8219</v>
      </c>
      <c r="B3593">
        <v>18</v>
      </c>
    </row>
    <row r="3594" spans="1:2" x14ac:dyDescent="0.3">
      <c r="A3594" t="s">
        <v>8219</v>
      </c>
      <c r="B3594">
        <v>35</v>
      </c>
    </row>
    <row r="3595" spans="1:2" x14ac:dyDescent="0.3">
      <c r="A3595" t="s">
        <v>8219</v>
      </c>
      <c r="B3595">
        <v>43</v>
      </c>
    </row>
    <row r="3596" spans="1:2" x14ac:dyDescent="0.3">
      <c r="A3596" t="s">
        <v>8219</v>
      </c>
      <c r="B3596">
        <v>36</v>
      </c>
    </row>
    <row r="3597" spans="1:2" x14ac:dyDescent="0.3">
      <c r="A3597" t="s">
        <v>8219</v>
      </c>
      <c r="B3597">
        <v>62</v>
      </c>
    </row>
    <row r="3598" spans="1:2" x14ac:dyDescent="0.3">
      <c r="A3598" t="s">
        <v>8219</v>
      </c>
      <c r="B3598">
        <v>15</v>
      </c>
    </row>
    <row r="3599" spans="1:2" x14ac:dyDescent="0.3">
      <c r="A3599" t="s">
        <v>8219</v>
      </c>
      <c r="B3599">
        <v>33</v>
      </c>
    </row>
    <row r="3600" spans="1:2" x14ac:dyDescent="0.3">
      <c r="A3600" t="s">
        <v>8219</v>
      </c>
      <c r="B3600">
        <v>27</v>
      </c>
    </row>
    <row r="3601" spans="1:2" x14ac:dyDescent="0.3">
      <c r="A3601" t="s">
        <v>8219</v>
      </c>
      <c r="B3601">
        <v>17</v>
      </c>
    </row>
    <row r="3602" spans="1:2" x14ac:dyDescent="0.3">
      <c r="A3602" t="s">
        <v>8219</v>
      </c>
      <c r="B3602">
        <v>4</v>
      </c>
    </row>
    <row r="3603" spans="1:2" x14ac:dyDescent="0.3">
      <c r="A3603" t="s">
        <v>8219</v>
      </c>
      <c r="B3603">
        <v>53</v>
      </c>
    </row>
    <row r="3604" spans="1:2" x14ac:dyDescent="0.3">
      <c r="A3604" t="s">
        <v>8219</v>
      </c>
      <c r="B3604">
        <v>49</v>
      </c>
    </row>
    <row r="3605" spans="1:2" x14ac:dyDescent="0.3">
      <c r="A3605" t="s">
        <v>8219</v>
      </c>
      <c r="B3605">
        <v>57</v>
      </c>
    </row>
    <row r="3606" spans="1:2" x14ac:dyDescent="0.3">
      <c r="A3606" t="s">
        <v>8219</v>
      </c>
      <c r="B3606">
        <v>69</v>
      </c>
    </row>
    <row r="3607" spans="1:2" x14ac:dyDescent="0.3">
      <c r="A3607" t="s">
        <v>8219</v>
      </c>
      <c r="B3607">
        <v>15</v>
      </c>
    </row>
    <row r="3608" spans="1:2" x14ac:dyDescent="0.3">
      <c r="A3608" t="s">
        <v>8219</v>
      </c>
      <c r="B3608">
        <v>64</v>
      </c>
    </row>
    <row r="3609" spans="1:2" x14ac:dyDescent="0.3">
      <c r="A3609" t="s">
        <v>8219</v>
      </c>
      <c r="B3609">
        <v>20</v>
      </c>
    </row>
    <row r="3610" spans="1:2" x14ac:dyDescent="0.3">
      <c r="A3610" t="s">
        <v>8219</v>
      </c>
      <c r="B3610">
        <v>27</v>
      </c>
    </row>
    <row r="3611" spans="1:2" x14ac:dyDescent="0.3">
      <c r="A3611" t="s">
        <v>8219</v>
      </c>
      <c r="B3611">
        <v>21</v>
      </c>
    </row>
    <row r="3612" spans="1:2" x14ac:dyDescent="0.3">
      <c r="A3612" t="s">
        <v>8219</v>
      </c>
      <c r="B3612">
        <v>31</v>
      </c>
    </row>
    <row r="3613" spans="1:2" x14ac:dyDescent="0.3">
      <c r="A3613" t="s">
        <v>8219</v>
      </c>
      <c r="B3613">
        <v>51</v>
      </c>
    </row>
    <row r="3614" spans="1:2" x14ac:dyDescent="0.3">
      <c r="A3614" t="s">
        <v>8219</v>
      </c>
      <c r="B3614">
        <v>57</v>
      </c>
    </row>
    <row r="3615" spans="1:2" x14ac:dyDescent="0.3">
      <c r="A3615" t="s">
        <v>8219</v>
      </c>
      <c r="B3615">
        <v>20</v>
      </c>
    </row>
    <row r="3616" spans="1:2" x14ac:dyDescent="0.3">
      <c r="A3616" t="s">
        <v>8219</v>
      </c>
      <c r="B3616">
        <v>71</v>
      </c>
    </row>
    <row r="3617" spans="1:2" x14ac:dyDescent="0.3">
      <c r="A3617" t="s">
        <v>8219</v>
      </c>
      <c r="B3617">
        <v>72</v>
      </c>
    </row>
    <row r="3618" spans="1:2" x14ac:dyDescent="0.3">
      <c r="A3618" t="s">
        <v>8219</v>
      </c>
      <c r="B3618">
        <v>45</v>
      </c>
    </row>
    <row r="3619" spans="1:2" x14ac:dyDescent="0.3">
      <c r="A3619" t="s">
        <v>8219</v>
      </c>
      <c r="B3619">
        <v>51</v>
      </c>
    </row>
    <row r="3620" spans="1:2" x14ac:dyDescent="0.3">
      <c r="A3620" t="s">
        <v>8219</v>
      </c>
      <c r="B3620">
        <v>56</v>
      </c>
    </row>
    <row r="3621" spans="1:2" x14ac:dyDescent="0.3">
      <c r="A3621" t="s">
        <v>8219</v>
      </c>
      <c r="B3621">
        <v>17</v>
      </c>
    </row>
    <row r="3622" spans="1:2" x14ac:dyDescent="0.3">
      <c r="A3622" t="s">
        <v>8219</v>
      </c>
      <c r="B3622">
        <v>197</v>
      </c>
    </row>
    <row r="3623" spans="1:2" x14ac:dyDescent="0.3">
      <c r="A3623" t="s">
        <v>8219</v>
      </c>
      <c r="B3623">
        <v>70</v>
      </c>
    </row>
    <row r="3624" spans="1:2" x14ac:dyDescent="0.3">
      <c r="A3624" t="s">
        <v>8219</v>
      </c>
      <c r="B3624">
        <v>21</v>
      </c>
    </row>
    <row r="3625" spans="1:2" x14ac:dyDescent="0.3">
      <c r="A3625" t="s">
        <v>8219</v>
      </c>
      <c r="B3625">
        <v>34</v>
      </c>
    </row>
    <row r="3626" spans="1:2" x14ac:dyDescent="0.3">
      <c r="A3626" t="s">
        <v>8219</v>
      </c>
      <c r="B3626">
        <v>39</v>
      </c>
    </row>
    <row r="3627" spans="1:2" x14ac:dyDescent="0.3">
      <c r="A3627" t="s">
        <v>8219</v>
      </c>
      <c r="B3627">
        <v>78</v>
      </c>
    </row>
    <row r="3628" spans="1:2" x14ac:dyDescent="0.3">
      <c r="A3628" t="s">
        <v>8219</v>
      </c>
      <c r="B3628">
        <v>48</v>
      </c>
    </row>
    <row r="3629" spans="1:2" x14ac:dyDescent="0.3">
      <c r="A3629" t="s">
        <v>8219</v>
      </c>
      <c r="B3629">
        <v>29</v>
      </c>
    </row>
    <row r="3630" spans="1:2" x14ac:dyDescent="0.3">
      <c r="A3630" t="s">
        <v>8221</v>
      </c>
      <c r="B3630">
        <v>0</v>
      </c>
    </row>
    <row r="3631" spans="1:2" x14ac:dyDescent="0.3">
      <c r="A3631" t="s">
        <v>8221</v>
      </c>
      <c r="B3631">
        <v>2</v>
      </c>
    </row>
    <row r="3632" spans="1:2" x14ac:dyDescent="0.3">
      <c r="A3632" t="s">
        <v>8221</v>
      </c>
      <c r="B3632">
        <v>1</v>
      </c>
    </row>
    <row r="3633" spans="1:2" x14ac:dyDescent="0.3">
      <c r="A3633" t="s">
        <v>8221</v>
      </c>
      <c r="B3633">
        <v>59</v>
      </c>
    </row>
    <row r="3634" spans="1:2" x14ac:dyDescent="0.3">
      <c r="A3634" t="s">
        <v>8221</v>
      </c>
      <c r="B3634">
        <v>1</v>
      </c>
    </row>
    <row r="3635" spans="1:2" x14ac:dyDescent="0.3">
      <c r="A3635" t="s">
        <v>8221</v>
      </c>
      <c r="B3635">
        <v>31</v>
      </c>
    </row>
    <row r="3636" spans="1:2" x14ac:dyDescent="0.3">
      <c r="A3636" t="s">
        <v>8221</v>
      </c>
      <c r="B3636">
        <v>18</v>
      </c>
    </row>
    <row r="3637" spans="1:2" x14ac:dyDescent="0.3">
      <c r="A3637" t="s">
        <v>8221</v>
      </c>
      <c r="B3637">
        <v>10</v>
      </c>
    </row>
    <row r="3638" spans="1:2" x14ac:dyDescent="0.3">
      <c r="A3638" t="s">
        <v>8221</v>
      </c>
      <c r="B3638">
        <v>0</v>
      </c>
    </row>
    <row r="3639" spans="1:2" x14ac:dyDescent="0.3">
      <c r="A3639" t="s">
        <v>8221</v>
      </c>
      <c r="B3639">
        <v>14</v>
      </c>
    </row>
    <row r="3640" spans="1:2" x14ac:dyDescent="0.3">
      <c r="A3640" t="s">
        <v>8221</v>
      </c>
      <c r="B3640">
        <v>2</v>
      </c>
    </row>
    <row r="3641" spans="1:2" x14ac:dyDescent="0.3">
      <c r="A3641" t="s">
        <v>8221</v>
      </c>
      <c r="B3641">
        <v>1</v>
      </c>
    </row>
    <row r="3642" spans="1:2" x14ac:dyDescent="0.3">
      <c r="A3642" t="s">
        <v>8221</v>
      </c>
      <c r="B3642">
        <v>3</v>
      </c>
    </row>
    <row r="3643" spans="1:2" x14ac:dyDescent="0.3">
      <c r="A3643" t="s">
        <v>8221</v>
      </c>
      <c r="B3643">
        <v>0</v>
      </c>
    </row>
    <row r="3644" spans="1:2" x14ac:dyDescent="0.3">
      <c r="A3644" t="s">
        <v>8221</v>
      </c>
      <c r="B3644">
        <v>2</v>
      </c>
    </row>
    <row r="3645" spans="1:2" x14ac:dyDescent="0.3">
      <c r="A3645" t="s">
        <v>8221</v>
      </c>
      <c r="B3645">
        <v>0</v>
      </c>
    </row>
    <row r="3646" spans="1:2" x14ac:dyDescent="0.3">
      <c r="A3646" t="s">
        <v>8221</v>
      </c>
      <c r="B3646">
        <v>12</v>
      </c>
    </row>
    <row r="3647" spans="1:2" x14ac:dyDescent="0.3">
      <c r="A3647" t="s">
        <v>8221</v>
      </c>
      <c r="B3647">
        <v>1</v>
      </c>
    </row>
    <row r="3648" spans="1:2" x14ac:dyDescent="0.3">
      <c r="A3648" t="s">
        <v>8221</v>
      </c>
      <c r="B3648">
        <v>8</v>
      </c>
    </row>
    <row r="3649" spans="1:2" x14ac:dyDescent="0.3">
      <c r="A3649" t="s">
        <v>8221</v>
      </c>
      <c r="B3649">
        <v>2</v>
      </c>
    </row>
    <row r="3650" spans="1:2" x14ac:dyDescent="0.3">
      <c r="A3650" t="s">
        <v>8219</v>
      </c>
      <c r="B3650">
        <v>73</v>
      </c>
    </row>
    <row r="3651" spans="1:2" x14ac:dyDescent="0.3">
      <c r="A3651" t="s">
        <v>8219</v>
      </c>
      <c r="B3651">
        <v>8</v>
      </c>
    </row>
    <row r="3652" spans="1:2" x14ac:dyDescent="0.3">
      <c r="A3652" t="s">
        <v>8219</v>
      </c>
      <c r="B3652">
        <v>17</v>
      </c>
    </row>
    <row r="3653" spans="1:2" x14ac:dyDescent="0.3">
      <c r="A3653" t="s">
        <v>8219</v>
      </c>
      <c r="B3653">
        <v>9</v>
      </c>
    </row>
    <row r="3654" spans="1:2" x14ac:dyDescent="0.3">
      <c r="A3654" t="s">
        <v>8219</v>
      </c>
      <c r="B3654">
        <v>17</v>
      </c>
    </row>
    <row r="3655" spans="1:2" x14ac:dyDescent="0.3">
      <c r="A3655" t="s">
        <v>8219</v>
      </c>
      <c r="B3655">
        <v>33</v>
      </c>
    </row>
    <row r="3656" spans="1:2" x14ac:dyDescent="0.3">
      <c r="A3656" t="s">
        <v>8219</v>
      </c>
      <c r="B3656">
        <v>38</v>
      </c>
    </row>
    <row r="3657" spans="1:2" x14ac:dyDescent="0.3">
      <c r="A3657" t="s">
        <v>8219</v>
      </c>
      <c r="B3657">
        <v>79</v>
      </c>
    </row>
    <row r="3658" spans="1:2" x14ac:dyDescent="0.3">
      <c r="A3658" t="s">
        <v>8219</v>
      </c>
      <c r="B3658">
        <v>46</v>
      </c>
    </row>
    <row r="3659" spans="1:2" x14ac:dyDescent="0.3">
      <c r="A3659" t="s">
        <v>8219</v>
      </c>
      <c r="B3659">
        <v>20</v>
      </c>
    </row>
    <row r="3660" spans="1:2" x14ac:dyDescent="0.3">
      <c r="A3660" t="s">
        <v>8219</v>
      </c>
      <c r="B3660">
        <v>20</v>
      </c>
    </row>
    <row r="3661" spans="1:2" x14ac:dyDescent="0.3">
      <c r="A3661" t="s">
        <v>8219</v>
      </c>
      <c r="B3661">
        <v>13</v>
      </c>
    </row>
    <row r="3662" spans="1:2" x14ac:dyDescent="0.3">
      <c r="A3662" t="s">
        <v>8219</v>
      </c>
      <c r="B3662">
        <v>22</v>
      </c>
    </row>
    <row r="3663" spans="1:2" x14ac:dyDescent="0.3">
      <c r="A3663" t="s">
        <v>8219</v>
      </c>
      <c r="B3663">
        <v>36</v>
      </c>
    </row>
    <row r="3664" spans="1:2" x14ac:dyDescent="0.3">
      <c r="A3664" t="s">
        <v>8219</v>
      </c>
      <c r="B3664">
        <v>40</v>
      </c>
    </row>
    <row r="3665" spans="1:2" x14ac:dyDescent="0.3">
      <c r="A3665" t="s">
        <v>8219</v>
      </c>
      <c r="B3665">
        <v>9</v>
      </c>
    </row>
    <row r="3666" spans="1:2" x14ac:dyDescent="0.3">
      <c r="A3666" t="s">
        <v>8219</v>
      </c>
      <c r="B3666">
        <v>19</v>
      </c>
    </row>
    <row r="3667" spans="1:2" x14ac:dyDescent="0.3">
      <c r="A3667" t="s">
        <v>8219</v>
      </c>
      <c r="B3667">
        <v>14</v>
      </c>
    </row>
    <row r="3668" spans="1:2" x14ac:dyDescent="0.3">
      <c r="A3668" t="s">
        <v>8219</v>
      </c>
      <c r="B3668">
        <v>38</v>
      </c>
    </row>
    <row r="3669" spans="1:2" x14ac:dyDescent="0.3">
      <c r="A3669" t="s">
        <v>8219</v>
      </c>
      <c r="B3669">
        <v>58</v>
      </c>
    </row>
    <row r="3670" spans="1:2" x14ac:dyDescent="0.3">
      <c r="A3670" t="s">
        <v>8219</v>
      </c>
      <c r="B3670">
        <v>28</v>
      </c>
    </row>
    <row r="3671" spans="1:2" x14ac:dyDescent="0.3">
      <c r="A3671" t="s">
        <v>8219</v>
      </c>
      <c r="B3671">
        <v>17</v>
      </c>
    </row>
    <row r="3672" spans="1:2" x14ac:dyDescent="0.3">
      <c r="A3672" t="s">
        <v>8219</v>
      </c>
      <c r="B3672">
        <v>12</v>
      </c>
    </row>
    <row r="3673" spans="1:2" x14ac:dyDescent="0.3">
      <c r="A3673" t="s">
        <v>8219</v>
      </c>
      <c r="B3673">
        <v>40</v>
      </c>
    </row>
    <row r="3674" spans="1:2" x14ac:dyDescent="0.3">
      <c r="A3674" t="s">
        <v>8219</v>
      </c>
      <c r="B3674">
        <v>57</v>
      </c>
    </row>
    <row r="3675" spans="1:2" x14ac:dyDescent="0.3">
      <c r="A3675" t="s">
        <v>8219</v>
      </c>
      <c r="B3675">
        <v>114</v>
      </c>
    </row>
    <row r="3676" spans="1:2" x14ac:dyDescent="0.3">
      <c r="A3676" t="s">
        <v>8219</v>
      </c>
      <c r="B3676">
        <v>31</v>
      </c>
    </row>
    <row r="3677" spans="1:2" x14ac:dyDescent="0.3">
      <c r="A3677" t="s">
        <v>8219</v>
      </c>
      <c r="B3677">
        <v>3</v>
      </c>
    </row>
    <row r="3678" spans="1:2" x14ac:dyDescent="0.3">
      <c r="A3678" t="s">
        <v>8219</v>
      </c>
      <c r="B3678">
        <v>16</v>
      </c>
    </row>
    <row r="3679" spans="1:2" x14ac:dyDescent="0.3">
      <c r="A3679" t="s">
        <v>8219</v>
      </c>
      <c r="B3679">
        <v>199</v>
      </c>
    </row>
    <row r="3680" spans="1:2" x14ac:dyDescent="0.3">
      <c r="A3680" t="s">
        <v>8219</v>
      </c>
      <c r="B3680">
        <v>31</v>
      </c>
    </row>
    <row r="3681" spans="1:2" x14ac:dyDescent="0.3">
      <c r="A3681" t="s">
        <v>8219</v>
      </c>
      <c r="B3681">
        <v>30</v>
      </c>
    </row>
    <row r="3682" spans="1:2" x14ac:dyDescent="0.3">
      <c r="A3682" t="s">
        <v>8219</v>
      </c>
      <c r="B3682">
        <v>34</v>
      </c>
    </row>
    <row r="3683" spans="1:2" x14ac:dyDescent="0.3">
      <c r="A3683" t="s">
        <v>8219</v>
      </c>
      <c r="B3683">
        <v>18</v>
      </c>
    </row>
    <row r="3684" spans="1:2" x14ac:dyDescent="0.3">
      <c r="A3684" t="s">
        <v>8219</v>
      </c>
      <c r="B3684">
        <v>67</v>
      </c>
    </row>
    <row r="3685" spans="1:2" x14ac:dyDescent="0.3">
      <c r="A3685" t="s">
        <v>8219</v>
      </c>
      <c r="B3685">
        <v>66</v>
      </c>
    </row>
    <row r="3686" spans="1:2" x14ac:dyDescent="0.3">
      <c r="A3686" t="s">
        <v>8219</v>
      </c>
      <c r="B3686">
        <v>23</v>
      </c>
    </row>
    <row r="3687" spans="1:2" x14ac:dyDescent="0.3">
      <c r="A3687" t="s">
        <v>8219</v>
      </c>
      <c r="B3687">
        <v>126</v>
      </c>
    </row>
    <row r="3688" spans="1:2" x14ac:dyDescent="0.3">
      <c r="A3688" t="s">
        <v>8219</v>
      </c>
      <c r="B3688">
        <v>6</v>
      </c>
    </row>
    <row r="3689" spans="1:2" x14ac:dyDescent="0.3">
      <c r="A3689" t="s">
        <v>8219</v>
      </c>
      <c r="B3689">
        <v>25</v>
      </c>
    </row>
    <row r="3690" spans="1:2" x14ac:dyDescent="0.3">
      <c r="A3690" t="s">
        <v>8219</v>
      </c>
      <c r="B3690">
        <v>39</v>
      </c>
    </row>
    <row r="3691" spans="1:2" x14ac:dyDescent="0.3">
      <c r="A3691" t="s">
        <v>8219</v>
      </c>
      <c r="B3691">
        <v>62</v>
      </c>
    </row>
    <row r="3692" spans="1:2" x14ac:dyDescent="0.3">
      <c r="A3692" t="s">
        <v>8219</v>
      </c>
      <c r="B3692">
        <v>31</v>
      </c>
    </row>
    <row r="3693" spans="1:2" x14ac:dyDescent="0.3">
      <c r="A3693" t="s">
        <v>8219</v>
      </c>
      <c r="B3693">
        <v>274</v>
      </c>
    </row>
    <row r="3694" spans="1:2" x14ac:dyDescent="0.3">
      <c r="A3694" t="s">
        <v>8219</v>
      </c>
      <c r="B3694">
        <v>17</v>
      </c>
    </row>
    <row r="3695" spans="1:2" x14ac:dyDescent="0.3">
      <c r="A3695" t="s">
        <v>8219</v>
      </c>
      <c r="B3695">
        <v>14</v>
      </c>
    </row>
    <row r="3696" spans="1:2" x14ac:dyDescent="0.3">
      <c r="A3696" t="s">
        <v>8219</v>
      </c>
      <c r="B3696">
        <v>60</v>
      </c>
    </row>
    <row r="3697" spans="1:2" x14ac:dyDescent="0.3">
      <c r="A3697" t="s">
        <v>8219</v>
      </c>
      <c r="B3697">
        <v>33</v>
      </c>
    </row>
    <row r="3698" spans="1:2" x14ac:dyDescent="0.3">
      <c r="A3698" t="s">
        <v>8219</v>
      </c>
      <c r="B3698">
        <v>78</v>
      </c>
    </row>
    <row r="3699" spans="1:2" x14ac:dyDescent="0.3">
      <c r="A3699" t="s">
        <v>8219</v>
      </c>
      <c r="B3699">
        <v>30</v>
      </c>
    </row>
    <row r="3700" spans="1:2" x14ac:dyDescent="0.3">
      <c r="A3700" t="s">
        <v>8219</v>
      </c>
      <c r="B3700">
        <v>136</v>
      </c>
    </row>
    <row r="3701" spans="1:2" x14ac:dyDescent="0.3">
      <c r="A3701" t="s">
        <v>8219</v>
      </c>
      <c r="B3701">
        <v>40</v>
      </c>
    </row>
    <row r="3702" spans="1:2" x14ac:dyDescent="0.3">
      <c r="A3702" t="s">
        <v>8219</v>
      </c>
      <c r="B3702">
        <v>18</v>
      </c>
    </row>
    <row r="3703" spans="1:2" x14ac:dyDescent="0.3">
      <c r="A3703" t="s">
        <v>8219</v>
      </c>
      <c r="B3703">
        <v>39</v>
      </c>
    </row>
    <row r="3704" spans="1:2" x14ac:dyDescent="0.3">
      <c r="A3704" t="s">
        <v>8219</v>
      </c>
      <c r="B3704">
        <v>21</v>
      </c>
    </row>
    <row r="3705" spans="1:2" x14ac:dyDescent="0.3">
      <c r="A3705" t="s">
        <v>8219</v>
      </c>
      <c r="B3705">
        <v>30</v>
      </c>
    </row>
    <row r="3706" spans="1:2" x14ac:dyDescent="0.3">
      <c r="A3706" t="s">
        <v>8219</v>
      </c>
      <c r="B3706">
        <v>27</v>
      </c>
    </row>
    <row r="3707" spans="1:2" x14ac:dyDescent="0.3">
      <c r="A3707" t="s">
        <v>8219</v>
      </c>
      <c r="B3707">
        <v>35</v>
      </c>
    </row>
    <row r="3708" spans="1:2" x14ac:dyDescent="0.3">
      <c r="A3708" t="s">
        <v>8219</v>
      </c>
      <c r="B3708">
        <v>13</v>
      </c>
    </row>
    <row r="3709" spans="1:2" x14ac:dyDescent="0.3">
      <c r="A3709" t="s">
        <v>8219</v>
      </c>
      <c r="B3709">
        <v>23</v>
      </c>
    </row>
    <row r="3710" spans="1:2" x14ac:dyDescent="0.3">
      <c r="A3710" t="s">
        <v>8219</v>
      </c>
      <c r="B3710">
        <v>39</v>
      </c>
    </row>
    <row r="3711" spans="1:2" x14ac:dyDescent="0.3">
      <c r="A3711" t="s">
        <v>8219</v>
      </c>
      <c r="B3711">
        <v>35</v>
      </c>
    </row>
    <row r="3712" spans="1:2" x14ac:dyDescent="0.3">
      <c r="A3712" t="s">
        <v>8219</v>
      </c>
      <c r="B3712">
        <v>27</v>
      </c>
    </row>
    <row r="3713" spans="1:2" x14ac:dyDescent="0.3">
      <c r="A3713" t="s">
        <v>8219</v>
      </c>
      <c r="B3713">
        <v>21</v>
      </c>
    </row>
    <row r="3714" spans="1:2" x14ac:dyDescent="0.3">
      <c r="A3714" t="s">
        <v>8219</v>
      </c>
      <c r="B3714">
        <v>104</v>
      </c>
    </row>
    <row r="3715" spans="1:2" x14ac:dyDescent="0.3">
      <c r="A3715" t="s">
        <v>8219</v>
      </c>
      <c r="B3715">
        <v>19</v>
      </c>
    </row>
    <row r="3716" spans="1:2" x14ac:dyDescent="0.3">
      <c r="A3716" t="s">
        <v>8219</v>
      </c>
      <c r="B3716">
        <v>97</v>
      </c>
    </row>
    <row r="3717" spans="1:2" x14ac:dyDescent="0.3">
      <c r="A3717" t="s">
        <v>8219</v>
      </c>
      <c r="B3717">
        <v>27</v>
      </c>
    </row>
    <row r="3718" spans="1:2" x14ac:dyDescent="0.3">
      <c r="A3718" t="s">
        <v>8219</v>
      </c>
      <c r="B3718">
        <v>24</v>
      </c>
    </row>
    <row r="3719" spans="1:2" x14ac:dyDescent="0.3">
      <c r="A3719" t="s">
        <v>8219</v>
      </c>
      <c r="B3719">
        <v>13</v>
      </c>
    </row>
    <row r="3720" spans="1:2" x14ac:dyDescent="0.3">
      <c r="A3720" t="s">
        <v>8219</v>
      </c>
      <c r="B3720">
        <v>46</v>
      </c>
    </row>
    <row r="3721" spans="1:2" x14ac:dyDescent="0.3">
      <c r="A3721" t="s">
        <v>8219</v>
      </c>
      <c r="B3721">
        <v>4</v>
      </c>
    </row>
    <row r="3722" spans="1:2" x14ac:dyDescent="0.3">
      <c r="A3722" t="s">
        <v>8219</v>
      </c>
      <c r="B3722">
        <v>40</v>
      </c>
    </row>
    <row r="3723" spans="1:2" x14ac:dyDescent="0.3">
      <c r="A3723" t="s">
        <v>8219</v>
      </c>
      <c r="B3723">
        <v>44</v>
      </c>
    </row>
    <row r="3724" spans="1:2" x14ac:dyDescent="0.3">
      <c r="A3724" t="s">
        <v>8219</v>
      </c>
      <c r="B3724">
        <v>35</v>
      </c>
    </row>
    <row r="3725" spans="1:2" x14ac:dyDescent="0.3">
      <c r="A3725" t="s">
        <v>8219</v>
      </c>
      <c r="B3725">
        <v>63</v>
      </c>
    </row>
    <row r="3726" spans="1:2" x14ac:dyDescent="0.3">
      <c r="A3726" t="s">
        <v>8219</v>
      </c>
      <c r="B3726">
        <v>89</v>
      </c>
    </row>
    <row r="3727" spans="1:2" x14ac:dyDescent="0.3">
      <c r="A3727" t="s">
        <v>8219</v>
      </c>
      <c r="B3727">
        <v>15</v>
      </c>
    </row>
    <row r="3728" spans="1:2" x14ac:dyDescent="0.3">
      <c r="A3728" t="s">
        <v>8219</v>
      </c>
      <c r="B3728">
        <v>46</v>
      </c>
    </row>
    <row r="3729" spans="1:2" x14ac:dyDescent="0.3">
      <c r="A3729" t="s">
        <v>8219</v>
      </c>
      <c r="B3729">
        <v>33</v>
      </c>
    </row>
    <row r="3730" spans="1:2" x14ac:dyDescent="0.3">
      <c r="A3730" t="s">
        <v>8221</v>
      </c>
      <c r="B3730">
        <v>31</v>
      </c>
    </row>
    <row r="3731" spans="1:2" x14ac:dyDescent="0.3">
      <c r="A3731" t="s">
        <v>8221</v>
      </c>
      <c r="B3731">
        <v>5</v>
      </c>
    </row>
    <row r="3732" spans="1:2" x14ac:dyDescent="0.3">
      <c r="A3732" t="s">
        <v>8221</v>
      </c>
      <c r="B3732">
        <v>1</v>
      </c>
    </row>
    <row r="3733" spans="1:2" x14ac:dyDescent="0.3">
      <c r="A3733" t="s">
        <v>8221</v>
      </c>
      <c r="B3733">
        <v>12</v>
      </c>
    </row>
    <row r="3734" spans="1:2" x14ac:dyDescent="0.3">
      <c r="A3734" t="s">
        <v>8221</v>
      </c>
      <c r="B3734">
        <v>4</v>
      </c>
    </row>
    <row r="3735" spans="1:2" x14ac:dyDescent="0.3">
      <c r="A3735" t="s">
        <v>8221</v>
      </c>
      <c r="B3735">
        <v>0</v>
      </c>
    </row>
    <row r="3736" spans="1:2" x14ac:dyDescent="0.3">
      <c r="A3736" t="s">
        <v>8221</v>
      </c>
      <c r="B3736">
        <v>7</v>
      </c>
    </row>
    <row r="3737" spans="1:2" x14ac:dyDescent="0.3">
      <c r="A3737" t="s">
        <v>8221</v>
      </c>
      <c r="B3737">
        <v>2</v>
      </c>
    </row>
    <row r="3738" spans="1:2" x14ac:dyDescent="0.3">
      <c r="A3738" t="s">
        <v>8221</v>
      </c>
      <c r="B3738">
        <v>1</v>
      </c>
    </row>
    <row r="3739" spans="1:2" x14ac:dyDescent="0.3">
      <c r="A3739" t="s">
        <v>8221</v>
      </c>
      <c r="B3739">
        <v>4</v>
      </c>
    </row>
    <row r="3740" spans="1:2" x14ac:dyDescent="0.3">
      <c r="A3740" t="s">
        <v>8221</v>
      </c>
      <c r="B3740">
        <v>6</v>
      </c>
    </row>
    <row r="3741" spans="1:2" x14ac:dyDescent="0.3">
      <c r="A3741" t="s">
        <v>8221</v>
      </c>
      <c r="B3741">
        <v>8</v>
      </c>
    </row>
    <row r="3742" spans="1:2" x14ac:dyDescent="0.3">
      <c r="A3742" t="s">
        <v>8221</v>
      </c>
      <c r="B3742">
        <v>14</v>
      </c>
    </row>
    <row r="3743" spans="1:2" x14ac:dyDescent="0.3">
      <c r="A3743" t="s">
        <v>8221</v>
      </c>
      <c r="B3743">
        <v>0</v>
      </c>
    </row>
    <row r="3744" spans="1:2" x14ac:dyDescent="0.3">
      <c r="A3744" t="s">
        <v>8221</v>
      </c>
      <c r="B3744">
        <v>4</v>
      </c>
    </row>
    <row r="3745" spans="1:2" x14ac:dyDescent="0.3">
      <c r="A3745" t="s">
        <v>8221</v>
      </c>
      <c r="B3745">
        <v>0</v>
      </c>
    </row>
    <row r="3746" spans="1:2" x14ac:dyDescent="0.3">
      <c r="A3746" t="s">
        <v>8221</v>
      </c>
      <c r="B3746">
        <v>0</v>
      </c>
    </row>
    <row r="3747" spans="1:2" x14ac:dyDescent="0.3">
      <c r="A3747" t="s">
        <v>8221</v>
      </c>
      <c r="B3747">
        <v>1</v>
      </c>
    </row>
    <row r="3748" spans="1:2" x14ac:dyDescent="0.3">
      <c r="A3748" t="s">
        <v>8221</v>
      </c>
      <c r="B3748">
        <v>1</v>
      </c>
    </row>
    <row r="3749" spans="1:2" x14ac:dyDescent="0.3">
      <c r="A3749" t="s">
        <v>8221</v>
      </c>
      <c r="B3749">
        <v>1</v>
      </c>
    </row>
    <row r="3750" spans="1:2" x14ac:dyDescent="0.3">
      <c r="A3750" t="s">
        <v>8219</v>
      </c>
      <c r="B3750">
        <v>52</v>
      </c>
    </row>
    <row r="3751" spans="1:2" x14ac:dyDescent="0.3">
      <c r="A3751" t="s">
        <v>8219</v>
      </c>
      <c r="B3751">
        <v>7</v>
      </c>
    </row>
    <row r="3752" spans="1:2" x14ac:dyDescent="0.3">
      <c r="A3752" t="s">
        <v>8219</v>
      </c>
      <c r="B3752">
        <v>28</v>
      </c>
    </row>
    <row r="3753" spans="1:2" x14ac:dyDescent="0.3">
      <c r="A3753" t="s">
        <v>8219</v>
      </c>
      <c r="B3753">
        <v>11</v>
      </c>
    </row>
    <row r="3754" spans="1:2" x14ac:dyDescent="0.3">
      <c r="A3754" t="s">
        <v>8219</v>
      </c>
      <c r="B3754">
        <v>15</v>
      </c>
    </row>
    <row r="3755" spans="1:2" x14ac:dyDescent="0.3">
      <c r="A3755" t="s">
        <v>8219</v>
      </c>
      <c r="B3755">
        <v>30</v>
      </c>
    </row>
    <row r="3756" spans="1:2" x14ac:dyDescent="0.3">
      <c r="A3756" t="s">
        <v>8219</v>
      </c>
      <c r="B3756">
        <v>27</v>
      </c>
    </row>
    <row r="3757" spans="1:2" x14ac:dyDescent="0.3">
      <c r="A3757" t="s">
        <v>8219</v>
      </c>
      <c r="B3757">
        <v>28</v>
      </c>
    </row>
    <row r="3758" spans="1:2" x14ac:dyDescent="0.3">
      <c r="A3758" t="s">
        <v>8219</v>
      </c>
      <c r="B3758">
        <v>17</v>
      </c>
    </row>
    <row r="3759" spans="1:2" x14ac:dyDescent="0.3">
      <c r="A3759" t="s">
        <v>8219</v>
      </c>
      <c r="B3759">
        <v>50</v>
      </c>
    </row>
    <row r="3760" spans="1:2" x14ac:dyDescent="0.3">
      <c r="A3760" t="s">
        <v>8219</v>
      </c>
      <c r="B3760">
        <v>26</v>
      </c>
    </row>
    <row r="3761" spans="1:2" x14ac:dyDescent="0.3">
      <c r="A3761" t="s">
        <v>8219</v>
      </c>
      <c r="B3761">
        <v>88</v>
      </c>
    </row>
    <row r="3762" spans="1:2" x14ac:dyDescent="0.3">
      <c r="A3762" t="s">
        <v>8219</v>
      </c>
      <c r="B3762">
        <v>91</v>
      </c>
    </row>
    <row r="3763" spans="1:2" x14ac:dyDescent="0.3">
      <c r="A3763" t="s">
        <v>8219</v>
      </c>
      <c r="B3763">
        <v>3</v>
      </c>
    </row>
    <row r="3764" spans="1:2" x14ac:dyDescent="0.3">
      <c r="A3764" t="s">
        <v>8219</v>
      </c>
      <c r="B3764">
        <v>28</v>
      </c>
    </row>
    <row r="3765" spans="1:2" x14ac:dyDescent="0.3">
      <c r="A3765" t="s">
        <v>8219</v>
      </c>
      <c r="B3765">
        <v>77</v>
      </c>
    </row>
    <row r="3766" spans="1:2" x14ac:dyDescent="0.3">
      <c r="A3766" t="s">
        <v>8219</v>
      </c>
      <c r="B3766">
        <v>27</v>
      </c>
    </row>
    <row r="3767" spans="1:2" x14ac:dyDescent="0.3">
      <c r="A3767" t="s">
        <v>8219</v>
      </c>
      <c r="B3767">
        <v>107</v>
      </c>
    </row>
    <row r="3768" spans="1:2" x14ac:dyDescent="0.3">
      <c r="A3768" t="s">
        <v>8219</v>
      </c>
      <c r="B3768">
        <v>96</v>
      </c>
    </row>
    <row r="3769" spans="1:2" x14ac:dyDescent="0.3">
      <c r="A3769" t="s">
        <v>8219</v>
      </c>
      <c r="B3769">
        <v>56</v>
      </c>
    </row>
    <row r="3770" spans="1:2" x14ac:dyDescent="0.3">
      <c r="A3770" t="s">
        <v>8219</v>
      </c>
      <c r="B3770">
        <v>58</v>
      </c>
    </row>
    <row r="3771" spans="1:2" x14ac:dyDescent="0.3">
      <c r="A3771" t="s">
        <v>8219</v>
      </c>
      <c r="B3771">
        <v>15</v>
      </c>
    </row>
    <row r="3772" spans="1:2" x14ac:dyDescent="0.3">
      <c r="A3772" t="s">
        <v>8219</v>
      </c>
      <c r="B3772">
        <v>20</v>
      </c>
    </row>
    <row r="3773" spans="1:2" x14ac:dyDescent="0.3">
      <c r="A3773" t="s">
        <v>8219</v>
      </c>
      <c r="B3773">
        <v>38</v>
      </c>
    </row>
    <row r="3774" spans="1:2" x14ac:dyDescent="0.3">
      <c r="A3774" t="s">
        <v>8219</v>
      </c>
      <c r="B3774">
        <v>33</v>
      </c>
    </row>
    <row r="3775" spans="1:2" x14ac:dyDescent="0.3">
      <c r="A3775" t="s">
        <v>8219</v>
      </c>
      <c r="B3775">
        <v>57</v>
      </c>
    </row>
    <row r="3776" spans="1:2" x14ac:dyDescent="0.3">
      <c r="A3776" t="s">
        <v>8219</v>
      </c>
      <c r="B3776">
        <v>25</v>
      </c>
    </row>
    <row r="3777" spans="1:2" x14ac:dyDescent="0.3">
      <c r="A3777" t="s">
        <v>8219</v>
      </c>
      <c r="B3777">
        <v>14</v>
      </c>
    </row>
    <row r="3778" spans="1:2" x14ac:dyDescent="0.3">
      <c r="A3778" t="s">
        <v>8219</v>
      </c>
      <c r="B3778">
        <v>94</v>
      </c>
    </row>
    <row r="3779" spans="1:2" x14ac:dyDescent="0.3">
      <c r="A3779" t="s">
        <v>8219</v>
      </c>
      <c r="B3779">
        <v>59</v>
      </c>
    </row>
    <row r="3780" spans="1:2" x14ac:dyDescent="0.3">
      <c r="A3780" t="s">
        <v>8219</v>
      </c>
      <c r="B3780">
        <v>36</v>
      </c>
    </row>
    <row r="3781" spans="1:2" x14ac:dyDescent="0.3">
      <c r="A3781" t="s">
        <v>8219</v>
      </c>
      <c r="B3781">
        <v>115</v>
      </c>
    </row>
    <row r="3782" spans="1:2" x14ac:dyDescent="0.3">
      <c r="A3782" t="s">
        <v>8219</v>
      </c>
      <c r="B3782">
        <v>30</v>
      </c>
    </row>
    <row r="3783" spans="1:2" x14ac:dyDescent="0.3">
      <c r="A3783" t="s">
        <v>8219</v>
      </c>
      <c r="B3783">
        <v>52</v>
      </c>
    </row>
    <row r="3784" spans="1:2" x14ac:dyDescent="0.3">
      <c r="A3784" t="s">
        <v>8219</v>
      </c>
      <c r="B3784">
        <v>27</v>
      </c>
    </row>
    <row r="3785" spans="1:2" x14ac:dyDescent="0.3">
      <c r="A3785" t="s">
        <v>8219</v>
      </c>
      <c r="B3785">
        <v>24</v>
      </c>
    </row>
    <row r="3786" spans="1:2" x14ac:dyDescent="0.3">
      <c r="A3786" t="s">
        <v>8219</v>
      </c>
      <c r="B3786">
        <v>10</v>
      </c>
    </row>
    <row r="3787" spans="1:2" x14ac:dyDescent="0.3">
      <c r="A3787" t="s">
        <v>8219</v>
      </c>
      <c r="B3787">
        <v>30</v>
      </c>
    </row>
    <row r="3788" spans="1:2" x14ac:dyDescent="0.3">
      <c r="A3788" t="s">
        <v>8219</v>
      </c>
      <c r="B3788">
        <v>71</v>
      </c>
    </row>
    <row r="3789" spans="1:2" x14ac:dyDescent="0.3">
      <c r="A3789" t="s">
        <v>8219</v>
      </c>
      <c r="B3789">
        <v>10</v>
      </c>
    </row>
    <row r="3790" spans="1:2" x14ac:dyDescent="0.3">
      <c r="A3790" t="s">
        <v>8221</v>
      </c>
      <c r="B3790">
        <v>1</v>
      </c>
    </row>
    <row r="3791" spans="1:2" x14ac:dyDescent="0.3">
      <c r="A3791" t="s">
        <v>8221</v>
      </c>
      <c r="B3791">
        <v>4</v>
      </c>
    </row>
    <row r="3792" spans="1:2" x14ac:dyDescent="0.3">
      <c r="A3792" t="s">
        <v>8221</v>
      </c>
      <c r="B3792">
        <v>0</v>
      </c>
    </row>
    <row r="3793" spans="1:2" x14ac:dyDescent="0.3">
      <c r="A3793" t="s">
        <v>8221</v>
      </c>
      <c r="B3793">
        <v>0</v>
      </c>
    </row>
    <row r="3794" spans="1:2" x14ac:dyDescent="0.3">
      <c r="A3794" t="s">
        <v>8221</v>
      </c>
      <c r="B3794">
        <v>2</v>
      </c>
    </row>
    <row r="3795" spans="1:2" x14ac:dyDescent="0.3">
      <c r="A3795" t="s">
        <v>8221</v>
      </c>
      <c r="B3795">
        <v>24</v>
      </c>
    </row>
    <row r="3796" spans="1:2" x14ac:dyDescent="0.3">
      <c r="A3796" t="s">
        <v>8221</v>
      </c>
      <c r="B3796">
        <v>1</v>
      </c>
    </row>
    <row r="3797" spans="1:2" x14ac:dyDescent="0.3">
      <c r="A3797" t="s">
        <v>8221</v>
      </c>
      <c r="B3797">
        <v>2</v>
      </c>
    </row>
    <row r="3798" spans="1:2" x14ac:dyDescent="0.3">
      <c r="A3798" t="s">
        <v>8221</v>
      </c>
      <c r="B3798">
        <v>1</v>
      </c>
    </row>
    <row r="3799" spans="1:2" x14ac:dyDescent="0.3">
      <c r="A3799" t="s">
        <v>8221</v>
      </c>
      <c r="B3799">
        <v>37</v>
      </c>
    </row>
    <row r="3800" spans="1:2" x14ac:dyDescent="0.3">
      <c r="A3800" t="s">
        <v>8221</v>
      </c>
      <c r="B3800">
        <v>5</v>
      </c>
    </row>
    <row r="3801" spans="1:2" x14ac:dyDescent="0.3">
      <c r="A3801" t="s">
        <v>8221</v>
      </c>
      <c r="B3801">
        <v>4</v>
      </c>
    </row>
    <row r="3802" spans="1:2" x14ac:dyDescent="0.3">
      <c r="A3802" t="s">
        <v>8221</v>
      </c>
      <c r="B3802">
        <v>16</v>
      </c>
    </row>
    <row r="3803" spans="1:2" x14ac:dyDescent="0.3">
      <c r="A3803" t="s">
        <v>8221</v>
      </c>
      <c r="B3803">
        <v>9</v>
      </c>
    </row>
    <row r="3804" spans="1:2" x14ac:dyDescent="0.3">
      <c r="A3804" t="s">
        <v>8221</v>
      </c>
      <c r="B3804">
        <v>0</v>
      </c>
    </row>
    <row r="3805" spans="1:2" x14ac:dyDescent="0.3">
      <c r="A3805" t="s">
        <v>8221</v>
      </c>
      <c r="B3805">
        <v>40</v>
      </c>
    </row>
    <row r="3806" spans="1:2" x14ac:dyDescent="0.3">
      <c r="A3806" t="s">
        <v>8221</v>
      </c>
      <c r="B3806">
        <v>0</v>
      </c>
    </row>
    <row r="3807" spans="1:2" x14ac:dyDescent="0.3">
      <c r="A3807" t="s">
        <v>8221</v>
      </c>
      <c r="B3807">
        <v>2</v>
      </c>
    </row>
    <row r="3808" spans="1:2" x14ac:dyDescent="0.3">
      <c r="A3808" t="s">
        <v>8221</v>
      </c>
      <c r="B3808">
        <v>1</v>
      </c>
    </row>
    <row r="3809" spans="1:2" x14ac:dyDescent="0.3">
      <c r="A3809" t="s">
        <v>8221</v>
      </c>
      <c r="B3809">
        <v>9</v>
      </c>
    </row>
    <row r="3810" spans="1:2" x14ac:dyDescent="0.3">
      <c r="A3810" t="s">
        <v>8219</v>
      </c>
      <c r="B3810">
        <v>24</v>
      </c>
    </row>
    <row r="3811" spans="1:2" x14ac:dyDescent="0.3">
      <c r="A3811" t="s">
        <v>8219</v>
      </c>
      <c r="B3811">
        <v>38</v>
      </c>
    </row>
    <row r="3812" spans="1:2" x14ac:dyDescent="0.3">
      <c r="A3812" t="s">
        <v>8219</v>
      </c>
      <c r="B3812">
        <v>26</v>
      </c>
    </row>
    <row r="3813" spans="1:2" x14ac:dyDescent="0.3">
      <c r="A3813" t="s">
        <v>8219</v>
      </c>
      <c r="B3813">
        <v>19</v>
      </c>
    </row>
    <row r="3814" spans="1:2" x14ac:dyDescent="0.3">
      <c r="A3814" t="s">
        <v>8219</v>
      </c>
      <c r="B3814">
        <v>11</v>
      </c>
    </row>
    <row r="3815" spans="1:2" x14ac:dyDescent="0.3">
      <c r="A3815" t="s">
        <v>8219</v>
      </c>
      <c r="B3815">
        <v>27</v>
      </c>
    </row>
    <row r="3816" spans="1:2" x14ac:dyDescent="0.3">
      <c r="A3816" t="s">
        <v>8219</v>
      </c>
      <c r="B3816">
        <v>34</v>
      </c>
    </row>
    <row r="3817" spans="1:2" x14ac:dyDescent="0.3">
      <c r="A3817" t="s">
        <v>8219</v>
      </c>
      <c r="B3817">
        <v>20</v>
      </c>
    </row>
    <row r="3818" spans="1:2" x14ac:dyDescent="0.3">
      <c r="A3818" t="s">
        <v>8219</v>
      </c>
      <c r="B3818">
        <v>37</v>
      </c>
    </row>
    <row r="3819" spans="1:2" x14ac:dyDescent="0.3">
      <c r="A3819" t="s">
        <v>8219</v>
      </c>
      <c r="B3819">
        <v>20</v>
      </c>
    </row>
    <row r="3820" spans="1:2" x14ac:dyDescent="0.3">
      <c r="A3820" t="s">
        <v>8219</v>
      </c>
      <c r="B3820">
        <v>10</v>
      </c>
    </row>
    <row r="3821" spans="1:2" x14ac:dyDescent="0.3">
      <c r="A3821" t="s">
        <v>8219</v>
      </c>
      <c r="B3821">
        <v>26</v>
      </c>
    </row>
    <row r="3822" spans="1:2" x14ac:dyDescent="0.3">
      <c r="A3822" t="s">
        <v>8219</v>
      </c>
      <c r="B3822">
        <v>20</v>
      </c>
    </row>
    <row r="3823" spans="1:2" x14ac:dyDescent="0.3">
      <c r="A3823" t="s">
        <v>8219</v>
      </c>
      <c r="B3823">
        <v>46</v>
      </c>
    </row>
    <row r="3824" spans="1:2" x14ac:dyDescent="0.3">
      <c r="A3824" t="s">
        <v>8219</v>
      </c>
      <c r="B3824">
        <v>76</v>
      </c>
    </row>
    <row r="3825" spans="1:2" x14ac:dyDescent="0.3">
      <c r="A3825" t="s">
        <v>8219</v>
      </c>
      <c r="B3825">
        <v>41</v>
      </c>
    </row>
    <row r="3826" spans="1:2" x14ac:dyDescent="0.3">
      <c r="A3826" t="s">
        <v>8219</v>
      </c>
      <c r="B3826">
        <v>7</v>
      </c>
    </row>
    <row r="3827" spans="1:2" x14ac:dyDescent="0.3">
      <c r="A3827" t="s">
        <v>8219</v>
      </c>
      <c r="B3827">
        <v>49</v>
      </c>
    </row>
    <row r="3828" spans="1:2" x14ac:dyDescent="0.3">
      <c r="A3828" t="s">
        <v>8219</v>
      </c>
      <c r="B3828">
        <v>26</v>
      </c>
    </row>
    <row r="3829" spans="1:2" x14ac:dyDescent="0.3">
      <c r="A3829" t="s">
        <v>8219</v>
      </c>
      <c r="B3829">
        <v>65</v>
      </c>
    </row>
    <row r="3830" spans="1:2" x14ac:dyDescent="0.3">
      <c r="A3830" t="s">
        <v>8219</v>
      </c>
      <c r="B3830">
        <v>28</v>
      </c>
    </row>
    <row r="3831" spans="1:2" x14ac:dyDescent="0.3">
      <c r="A3831" t="s">
        <v>8219</v>
      </c>
      <c r="B3831">
        <v>8</v>
      </c>
    </row>
    <row r="3832" spans="1:2" x14ac:dyDescent="0.3">
      <c r="A3832" t="s">
        <v>8219</v>
      </c>
      <c r="B3832">
        <v>3</v>
      </c>
    </row>
    <row r="3833" spans="1:2" x14ac:dyDescent="0.3">
      <c r="A3833" t="s">
        <v>8219</v>
      </c>
      <c r="B3833">
        <v>9</v>
      </c>
    </row>
    <row r="3834" spans="1:2" x14ac:dyDescent="0.3">
      <c r="A3834" t="s">
        <v>8219</v>
      </c>
      <c r="B3834">
        <v>9</v>
      </c>
    </row>
    <row r="3835" spans="1:2" x14ac:dyDescent="0.3">
      <c r="A3835" t="s">
        <v>8219</v>
      </c>
      <c r="B3835">
        <v>20</v>
      </c>
    </row>
    <row r="3836" spans="1:2" x14ac:dyDescent="0.3">
      <c r="A3836" t="s">
        <v>8219</v>
      </c>
      <c r="B3836">
        <v>57</v>
      </c>
    </row>
    <row r="3837" spans="1:2" x14ac:dyDescent="0.3">
      <c r="A3837" t="s">
        <v>8219</v>
      </c>
      <c r="B3837">
        <v>8</v>
      </c>
    </row>
    <row r="3838" spans="1:2" x14ac:dyDescent="0.3">
      <c r="A3838" t="s">
        <v>8219</v>
      </c>
      <c r="B3838">
        <v>14</v>
      </c>
    </row>
    <row r="3839" spans="1:2" x14ac:dyDescent="0.3">
      <c r="A3839" t="s">
        <v>8219</v>
      </c>
      <c r="B3839">
        <v>17</v>
      </c>
    </row>
    <row r="3840" spans="1:2" x14ac:dyDescent="0.3">
      <c r="A3840" t="s">
        <v>8219</v>
      </c>
      <c r="B3840">
        <v>100</v>
      </c>
    </row>
    <row r="3841" spans="1:2" x14ac:dyDescent="0.3">
      <c r="A3841" t="s">
        <v>8219</v>
      </c>
      <c r="B3841">
        <v>32</v>
      </c>
    </row>
    <row r="3842" spans="1:2" x14ac:dyDescent="0.3">
      <c r="A3842" t="s">
        <v>8219</v>
      </c>
      <c r="B3842">
        <v>3</v>
      </c>
    </row>
    <row r="3843" spans="1:2" x14ac:dyDescent="0.3">
      <c r="A3843" t="s">
        <v>8221</v>
      </c>
      <c r="B3843">
        <v>34</v>
      </c>
    </row>
    <row r="3844" spans="1:2" x14ac:dyDescent="0.3">
      <c r="A3844" t="s">
        <v>8221</v>
      </c>
      <c r="B3844">
        <v>23</v>
      </c>
    </row>
    <row r="3845" spans="1:2" x14ac:dyDescent="0.3">
      <c r="A3845" t="s">
        <v>8221</v>
      </c>
      <c r="B3845">
        <v>19</v>
      </c>
    </row>
    <row r="3846" spans="1:2" x14ac:dyDescent="0.3">
      <c r="A3846" t="s">
        <v>8221</v>
      </c>
      <c r="B3846">
        <v>50</v>
      </c>
    </row>
    <row r="3847" spans="1:2" x14ac:dyDescent="0.3">
      <c r="A3847" t="s">
        <v>8221</v>
      </c>
      <c r="B3847">
        <v>12</v>
      </c>
    </row>
    <row r="3848" spans="1:2" x14ac:dyDescent="0.3">
      <c r="A3848" t="s">
        <v>8221</v>
      </c>
      <c r="B3848">
        <v>8</v>
      </c>
    </row>
    <row r="3849" spans="1:2" x14ac:dyDescent="0.3">
      <c r="A3849" t="s">
        <v>8221</v>
      </c>
      <c r="B3849">
        <v>9</v>
      </c>
    </row>
    <row r="3850" spans="1:2" x14ac:dyDescent="0.3">
      <c r="A3850" t="s">
        <v>8221</v>
      </c>
      <c r="B3850">
        <v>43</v>
      </c>
    </row>
    <row r="3851" spans="1:2" x14ac:dyDescent="0.3">
      <c r="A3851" t="s">
        <v>8221</v>
      </c>
      <c r="B3851">
        <v>28</v>
      </c>
    </row>
    <row r="3852" spans="1:2" x14ac:dyDescent="0.3">
      <c r="A3852" t="s">
        <v>8221</v>
      </c>
      <c r="B3852">
        <v>4</v>
      </c>
    </row>
    <row r="3853" spans="1:2" x14ac:dyDescent="0.3">
      <c r="A3853" t="s">
        <v>8221</v>
      </c>
      <c r="B3853">
        <v>24</v>
      </c>
    </row>
    <row r="3854" spans="1:2" x14ac:dyDescent="0.3">
      <c r="A3854" t="s">
        <v>8221</v>
      </c>
      <c r="B3854">
        <v>2</v>
      </c>
    </row>
    <row r="3855" spans="1:2" x14ac:dyDescent="0.3">
      <c r="A3855" t="s">
        <v>8221</v>
      </c>
      <c r="B3855">
        <v>2</v>
      </c>
    </row>
    <row r="3856" spans="1:2" x14ac:dyDescent="0.3">
      <c r="A3856" t="s">
        <v>8221</v>
      </c>
      <c r="B3856">
        <v>20</v>
      </c>
    </row>
    <row r="3857" spans="1:2" x14ac:dyDescent="0.3">
      <c r="A3857" t="s">
        <v>8221</v>
      </c>
      <c r="B3857">
        <v>1</v>
      </c>
    </row>
    <row r="3858" spans="1:2" x14ac:dyDescent="0.3">
      <c r="A3858" t="s">
        <v>8221</v>
      </c>
      <c r="B3858">
        <v>1</v>
      </c>
    </row>
    <row r="3859" spans="1:2" x14ac:dyDescent="0.3">
      <c r="A3859" t="s">
        <v>8221</v>
      </c>
      <c r="B3859">
        <v>4</v>
      </c>
    </row>
    <row r="3860" spans="1:2" x14ac:dyDescent="0.3">
      <c r="A3860" t="s">
        <v>8221</v>
      </c>
      <c r="B3860">
        <v>1</v>
      </c>
    </row>
    <row r="3861" spans="1:2" x14ac:dyDescent="0.3">
      <c r="A3861" t="s">
        <v>8221</v>
      </c>
      <c r="B3861">
        <v>1</v>
      </c>
    </row>
    <row r="3862" spans="1:2" x14ac:dyDescent="0.3">
      <c r="A3862" t="s">
        <v>8221</v>
      </c>
      <c r="B3862">
        <v>13</v>
      </c>
    </row>
    <row r="3863" spans="1:2" x14ac:dyDescent="0.3">
      <c r="A3863" t="s">
        <v>8221</v>
      </c>
      <c r="B3863">
        <v>1</v>
      </c>
    </row>
    <row r="3864" spans="1:2" x14ac:dyDescent="0.3">
      <c r="A3864" t="s">
        <v>8221</v>
      </c>
      <c r="B3864">
        <v>1</v>
      </c>
    </row>
    <row r="3865" spans="1:2" x14ac:dyDescent="0.3">
      <c r="A3865" t="s">
        <v>8221</v>
      </c>
      <c r="B3865">
        <v>0</v>
      </c>
    </row>
    <row r="3866" spans="1:2" x14ac:dyDescent="0.3">
      <c r="A3866" t="s">
        <v>8221</v>
      </c>
      <c r="B3866">
        <v>3</v>
      </c>
    </row>
    <row r="3867" spans="1:2" x14ac:dyDescent="0.3">
      <c r="A3867" t="s">
        <v>8221</v>
      </c>
      <c r="B3867">
        <v>14</v>
      </c>
    </row>
    <row r="3868" spans="1:2" x14ac:dyDescent="0.3">
      <c r="A3868" t="s">
        <v>8221</v>
      </c>
      <c r="B3868">
        <v>2</v>
      </c>
    </row>
    <row r="3869" spans="1:2" x14ac:dyDescent="0.3">
      <c r="A3869" t="s">
        <v>8221</v>
      </c>
      <c r="B3869">
        <v>5</v>
      </c>
    </row>
    <row r="3870" spans="1:2" x14ac:dyDescent="0.3">
      <c r="A3870" t="s">
        <v>8220</v>
      </c>
      <c r="B3870">
        <v>1</v>
      </c>
    </row>
    <row r="3871" spans="1:2" x14ac:dyDescent="0.3">
      <c r="A3871" t="s">
        <v>8220</v>
      </c>
      <c r="B3871">
        <v>15</v>
      </c>
    </row>
    <row r="3872" spans="1:2" x14ac:dyDescent="0.3">
      <c r="A3872" t="s">
        <v>8220</v>
      </c>
      <c r="B3872">
        <v>10</v>
      </c>
    </row>
    <row r="3873" spans="1:2" x14ac:dyDescent="0.3">
      <c r="A3873" t="s">
        <v>8220</v>
      </c>
      <c r="B3873">
        <v>3</v>
      </c>
    </row>
    <row r="3874" spans="1:2" x14ac:dyDescent="0.3">
      <c r="A3874" t="s">
        <v>8220</v>
      </c>
      <c r="B3874">
        <v>0</v>
      </c>
    </row>
    <row r="3875" spans="1:2" x14ac:dyDescent="0.3">
      <c r="A3875" t="s">
        <v>8220</v>
      </c>
      <c r="B3875">
        <v>0</v>
      </c>
    </row>
    <row r="3876" spans="1:2" x14ac:dyDescent="0.3">
      <c r="A3876" t="s">
        <v>8220</v>
      </c>
      <c r="B3876">
        <v>0</v>
      </c>
    </row>
    <row r="3877" spans="1:2" x14ac:dyDescent="0.3">
      <c r="A3877" t="s">
        <v>8220</v>
      </c>
      <c r="B3877">
        <v>0</v>
      </c>
    </row>
    <row r="3878" spans="1:2" x14ac:dyDescent="0.3">
      <c r="A3878" t="s">
        <v>8220</v>
      </c>
      <c r="B3878">
        <v>46</v>
      </c>
    </row>
    <row r="3879" spans="1:2" x14ac:dyDescent="0.3">
      <c r="A3879" t="s">
        <v>8220</v>
      </c>
      <c r="B3879">
        <v>14</v>
      </c>
    </row>
    <row r="3880" spans="1:2" x14ac:dyDescent="0.3">
      <c r="A3880" t="s">
        <v>8220</v>
      </c>
      <c r="B3880">
        <v>1</v>
      </c>
    </row>
    <row r="3881" spans="1:2" x14ac:dyDescent="0.3">
      <c r="A3881" t="s">
        <v>8220</v>
      </c>
      <c r="B3881">
        <v>0</v>
      </c>
    </row>
    <row r="3882" spans="1:2" x14ac:dyDescent="0.3">
      <c r="A3882" t="s">
        <v>8220</v>
      </c>
      <c r="B3882">
        <v>17</v>
      </c>
    </row>
    <row r="3883" spans="1:2" x14ac:dyDescent="0.3">
      <c r="A3883" t="s">
        <v>8220</v>
      </c>
      <c r="B3883">
        <v>1</v>
      </c>
    </row>
    <row r="3884" spans="1:2" x14ac:dyDescent="0.3">
      <c r="A3884" t="s">
        <v>8220</v>
      </c>
      <c r="B3884">
        <v>0</v>
      </c>
    </row>
    <row r="3885" spans="1:2" x14ac:dyDescent="0.3">
      <c r="A3885" t="s">
        <v>8220</v>
      </c>
      <c r="B3885">
        <v>0</v>
      </c>
    </row>
    <row r="3886" spans="1:2" x14ac:dyDescent="0.3">
      <c r="A3886" t="s">
        <v>8220</v>
      </c>
      <c r="B3886">
        <v>0</v>
      </c>
    </row>
    <row r="3887" spans="1:2" x14ac:dyDescent="0.3">
      <c r="A3887" t="s">
        <v>8220</v>
      </c>
      <c r="B3887">
        <v>0</v>
      </c>
    </row>
    <row r="3888" spans="1:2" x14ac:dyDescent="0.3">
      <c r="A3888" t="s">
        <v>8220</v>
      </c>
      <c r="B3888">
        <v>0</v>
      </c>
    </row>
    <row r="3889" spans="1:2" x14ac:dyDescent="0.3">
      <c r="A3889" t="s">
        <v>8220</v>
      </c>
      <c r="B3889">
        <v>2</v>
      </c>
    </row>
    <row r="3890" spans="1:2" x14ac:dyDescent="0.3">
      <c r="A3890" t="s">
        <v>8221</v>
      </c>
      <c r="B3890">
        <v>14</v>
      </c>
    </row>
    <row r="3891" spans="1:2" x14ac:dyDescent="0.3">
      <c r="A3891" t="s">
        <v>8221</v>
      </c>
      <c r="B3891">
        <v>9</v>
      </c>
    </row>
    <row r="3892" spans="1:2" x14ac:dyDescent="0.3">
      <c r="A3892" t="s">
        <v>8221</v>
      </c>
      <c r="B3892">
        <v>8</v>
      </c>
    </row>
    <row r="3893" spans="1:2" x14ac:dyDescent="0.3">
      <c r="A3893" t="s">
        <v>8221</v>
      </c>
      <c r="B3893">
        <v>7</v>
      </c>
    </row>
    <row r="3894" spans="1:2" x14ac:dyDescent="0.3">
      <c r="A3894" t="s">
        <v>8221</v>
      </c>
      <c r="B3894">
        <v>0</v>
      </c>
    </row>
    <row r="3895" spans="1:2" x14ac:dyDescent="0.3">
      <c r="A3895" t="s">
        <v>8221</v>
      </c>
      <c r="B3895">
        <v>84</v>
      </c>
    </row>
    <row r="3896" spans="1:2" x14ac:dyDescent="0.3">
      <c r="A3896" t="s">
        <v>8221</v>
      </c>
      <c r="B3896">
        <v>11</v>
      </c>
    </row>
    <row r="3897" spans="1:2" x14ac:dyDescent="0.3">
      <c r="A3897" t="s">
        <v>8221</v>
      </c>
      <c r="B3897">
        <v>1</v>
      </c>
    </row>
    <row r="3898" spans="1:2" x14ac:dyDescent="0.3">
      <c r="A3898" t="s">
        <v>8221</v>
      </c>
      <c r="B3898">
        <v>4</v>
      </c>
    </row>
    <row r="3899" spans="1:2" x14ac:dyDescent="0.3">
      <c r="A3899" t="s">
        <v>8221</v>
      </c>
      <c r="B3899">
        <v>10</v>
      </c>
    </row>
    <row r="3900" spans="1:2" x14ac:dyDescent="0.3">
      <c r="A3900" t="s">
        <v>8221</v>
      </c>
      <c r="B3900">
        <v>16</v>
      </c>
    </row>
    <row r="3901" spans="1:2" x14ac:dyDescent="0.3">
      <c r="A3901" t="s">
        <v>8221</v>
      </c>
      <c r="B3901">
        <v>2</v>
      </c>
    </row>
    <row r="3902" spans="1:2" x14ac:dyDescent="0.3">
      <c r="A3902" t="s">
        <v>8221</v>
      </c>
      <c r="B3902">
        <v>5</v>
      </c>
    </row>
    <row r="3903" spans="1:2" x14ac:dyDescent="0.3">
      <c r="A3903" t="s">
        <v>8221</v>
      </c>
      <c r="B3903">
        <v>1</v>
      </c>
    </row>
    <row r="3904" spans="1:2" x14ac:dyDescent="0.3">
      <c r="A3904" t="s">
        <v>8221</v>
      </c>
      <c r="B3904">
        <v>31</v>
      </c>
    </row>
    <row r="3905" spans="1:2" x14ac:dyDescent="0.3">
      <c r="A3905" t="s">
        <v>8221</v>
      </c>
      <c r="B3905">
        <v>0</v>
      </c>
    </row>
    <row r="3906" spans="1:2" x14ac:dyDescent="0.3">
      <c r="A3906" t="s">
        <v>8221</v>
      </c>
      <c r="B3906">
        <v>2</v>
      </c>
    </row>
    <row r="3907" spans="1:2" x14ac:dyDescent="0.3">
      <c r="A3907" t="s">
        <v>8221</v>
      </c>
      <c r="B3907">
        <v>7</v>
      </c>
    </row>
    <row r="3908" spans="1:2" x14ac:dyDescent="0.3">
      <c r="A3908" t="s">
        <v>8221</v>
      </c>
      <c r="B3908">
        <v>16</v>
      </c>
    </row>
    <row r="3909" spans="1:2" x14ac:dyDescent="0.3">
      <c r="A3909" t="s">
        <v>8221</v>
      </c>
      <c r="B3909">
        <v>4</v>
      </c>
    </row>
    <row r="3910" spans="1:2" x14ac:dyDescent="0.3">
      <c r="A3910" t="s">
        <v>8221</v>
      </c>
      <c r="B3910">
        <v>4</v>
      </c>
    </row>
    <row r="3911" spans="1:2" x14ac:dyDescent="0.3">
      <c r="A3911" t="s">
        <v>8221</v>
      </c>
      <c r="B3911">
        <v>4</v>
      </c>
    </row>
    <row r="3912" spans="1:2" x14ac:dyDescent="0.3">
      <c r="A3912" t="s">
        <v>8221</v>
      </c>
      <c r="B3912">
        <v>3</v>
      </c>
    </row>
    <row r="3913" spans="1:2" x14ac:dyDescent="0.3">
      <c r="A3913" t="s">
        <v>8221</v>
      </c>
      <c r="B3913">
        <v>36</v>
      </c>
    </row>
    <row r="3914" spans="1:2" x14ac:dyDescent="0.3">
      <c r="A3914" t="s">
        <v>8221</v>
      </c>
      <c r="B3914">
        <v>1</v>
      </c>
    </row>
    <row r="3915" spans="1:2" x14ac:dyDescent="0.3">
      <c r="A3915" t="s">
        <v>8221</v>
      </c>
      <c r="B3915">
        <v>7</v>
      </c>
    </row>
    <row r="3916" spans="1:2" x14ac:dyDescent="0.3">
      <c r="A3916" t="s">
        <v>8221</v>
      </c>
      <c r="B3916">
        <v>27</v>
      </c>
    </row>
    <row r="3917" spans="1:2" x14ac:dyDescent="0.3">
      <c r="A3917" t="s">
        <v>8221</v>
      </c>
      <c r="B3917">
        <v>1</v>
      </c>
    </row>
    <row r="3918" spans="1:2" x14ac:dyDescent="0.3">
      <c r="A3918" t="s">
        <v>8221</v>
      </c>
      <c r="B3918">
        <v>0</v>
      </c>
    </row>
    <row r="3919" spans="1:2" x14ac:dyDescent="0.3">
      <c r="A3919" t="s">
        <v>8221</v>
      </c>
      <c r="B3919">
        <v>1</v>
      </c>
    </row>
    <row r="3920" spans="1:2" x14ac:dyDescent="0.3">
      <c r="A3920" t="s">
        <v>8221</v>
      </c>
      <c r="B3920">
        <v>3</v>
      </c>
    </row>
    <row r="3921" spans="1:2" x14ac:dyDescent="0.3">
      <c r="A3921" t="s">
        <v>8221</v>
      </c>
      <c r="B3921">
        <v>3</v>
      </c>
    </row>
    <row r="3922" spans="1:2" x14ac:dyDescent="0.3">
      <c r="A3922" t="s">
        <v>8221</v>
      </c>
      <c r="B3922">
        <v>3</v>
      </c>
    </row>
    <row r="3923" spans="1:2" x14ac:dyDescent="0.3">
      <c r="A3923" t="s">
        <v>8221</v>
      </c>
      <c r="B3923">
        <v>0</v>
      </c>
    </row>
    <row r="3924" spans="1:2" x14ac:dyDescent="0.3">
      <c r="A3924" t="s">
        <v>8221</v>
      </c>
      <c r="B3924">
        <v>6</v>
      </c>
    </row>
    <row r="3925" spans="1:2" x14ac:dyDescent="0.3">
      <c r="A3925" t="s">
        <v>8221</v>
      </c>
      <c r="B3925">
        <v>17</v>
      </c>
    </row>
    <row r="3926" spans="1:2" x14ac:dyDescent="0.3">
      <c r="A3926" t="s">
        <v>8221</v>
      </c>
      <c r="B3926">
        <v>40</v>
      </c>
    </row>
    <row r="3927" spans="1:2" x14ac:dyDescent="0.3">
      <c r="A3927" t="s">
        <v>8221</v>
      </c>
      <c r="B3927">
        <v>3</v>
      </c>
    </row>
    <row r="3928" spans="1:2" x14ac:dyDescent="0.3">
      <c r="A3928" t="s">
        <v>8221</v>
      </c>
      <c r="B3928">
        <v>1</v>
      </c>
    </row>
    <row r="3929" spans="1:2" x14ac:dyDescent="0.3">
      <c r="A3929" t="s">
        <v>8221</v>
      </c>
      <c r="B3929">
        <v>2</v>
      </c>
    </row>
    <row r="3930" spans="1:2" x14ac:dyDescent="0.3">
      <c r="A3930" t="s">
        <v>8221</v>
      </c>
      <c r="B3930">
        <v>7</v>
      </c>
    </row>
    <row r="3931" spans="1:2" x14ac:dyDescent="0.3">
      <c r="A3931" t="s">
        <v>8221</v>
      </c>
      <c r="B3931">
        <v>14</v>
      </c>
    </row>
    <row r="3932" spans="1:2" x14ac:dyDescent="0.3">
      <c r="A3932" t="s">
        <v>8221</v>
      </c>
      <c r="B3932">
        <v>0</v>
      </c>
    </row>
    <row r="3933" spans="1:2" x14ac:dyDescent="0.3">
      <c r="A3933" t="s">
        <v>8221</v>
      </c>
      <c r="B3933">
        <v>0</v>
      </c>
    </row>
    <row r="3934" spans="1:2" x14ac:dyDescent="0.3">
      <c r="A3934" t="s">
        <v>8221</v>
      </c>
      <c r="B3934">
        <v>1</v>
      </c>
    </row>
    <row r="3935" spans="1:2" x14ac:dyDescent="0.3">
      <c r="A3935" t="s">
        <v>8221</v>
      </c>
      <c r="B3935">
        <v>12</v>
      </c>
    </row>
    <row r="3936" spans="1:2" x14ac:dyDescent="0.3">
      <c r="A3936" t="s">
        <v>8221</v>
      </c>
      <c r="B3936">
        <v>12</v>
      </c>
    </row>
    <row r="3937" spans="1:2" x14ac:dyDescent="0.3">
      <c r="A3937" t="s">
        <v>8221</v>
      </c>
      <c r="B3937">
        <v>23</v>
      </c>
    </row>
    <row r="3938" spans="1:2" x14ac:dyDescent="0.3">
      <c r="A3938" t="s">
        <v>8221</v>
      </c>
      <c r="B3938">
        <v>0</v>
      </c>
    </row>
    <row r="3939" spans="1:2" x14ac:dyDescent="0.3">
      <c r="A3939" t="s">
        <v>8221</v>
      </c>
      <c r="B3939">
        <v>10</v>
      </c>
    </row>
    <row r="3940" spans="1:2" x14ac:dyDescent="0.3">
      <c r="A3940" t="s">
        <v>8221</v>
      </c>
      <c r="B3940">
        <v>5</v>
      </c>
    </row>
    <row r="3941" spans="1:2" x14ac:dyDescent="0.3">
      <c r="A3941" t="s">
        <v>8221</v>
      </c>
      <c r="B3941">
        <v>1</v>
      </c>
    </row>
    <row r="3942" spans="1:2" x14ac:dyDescent="0.3">
      <c r="A3942" t="s">
        <v>8221</v>
      </c>
      <c r="B3942">
        <v>2</v>
      </c>
    </row>
    <row r="3943" spans="1:2" x14ac:dyDescent="0.3">
      <c r="A3943" t="s">
        <v>8221</v>
      </c>
      <c r="B3943">
        <v>2</v>
      </c>
    </row>
    <row r="3944" spans="1:2" x14ac:dyDescent="0.3">
      <c r="A3944" t="s">
        <v>8221</v>
      </c>
      <c r="B3944">
        <v>0</v>
      </c>
    </row>
    <row r="3945" spans="1:2" x14ac:dyDescent="0.3">
      <c r="A3945" t="s">
        <v>8221</v>
      </c>
      <c r="B3945">
        <v>13</v>
      </c>
    </row>
    <row r="3946" spans="1:2" x14ac:dyDescent="0.3">
      <c r="A3946" t="s">
        <v>8221</v>
      </c>
      <c r="B3946">
        <v>0</v>
      </c>
    </row>
    <row r="3947" spans="1:2" x14ac:dyDescent="0.3">
      <c r="A3947" t="s">
        <v>8221</v>
      </c>
      <c r="B3947">
        <v>1</v>
      </c>
    </row>
    <row r="3948" spans="1:2" x14ac:dyDescent="0.3">
      <c r="A3948" t="s">
        <v>8221</v>
      </c>
      <c r="B3948">
        <v>5</v>
      </c>
    </row>
    <row r="3949" spans="1:2" x14ac:dyDescent="0.3">
      <c r="A3949" t="s">
        <v>8221</v>
      </c>
      <c r="B3949">
        <v>2</v>
      </c>
    </row>
    <row r="3950" spans="1:2" x14ac:dyDescent="0.3">
      <c r="A3950" t="s">
        <v>8221</v>
      </c>
      <c r="B3950">
        <v>0</v>
      </c>
    </row>
    <row r="3951" spans="1:2" x14ac:dyDescent="0.3">
      <c r="A3951" t="s">
        <v>8221</v>
      </c>
      <c r="B3951">
        <v>32</v>
      </c>
    </row>
    <row r="3952" spans="1:2" x14ac:dyDescent="0.3">
      <c r="A3952" t="s">
        <v>8221</v>
      </c>
      <c r="B3952">
        <v>1</v>
      </c>
    </row>
    <row r="3953" spans="1:2" x14ac:dyDescent="0.3">
      <c r="A3953" t="s">
        <v>8221</v>
      </c>
      <c r="B3953">
        <v>1</v>
      </c>
    </row>
    <row r="3954" spans="1:2" x14ac:dyDescent="0.3">
      <c r="A3954" t="s">
        <v>8221</v>
      </c>
      <c r="B3954">
        <v>1</v>
      </c>
    </row>
    <row r="3955" spans="1:2" x14ac:dyDescent="0.3">
      <c r="A3955" t="s">
        <v>8221</v>
      </c>
      <c r="B3955">
        <v>0</v>
      </c>
    </row>
    <row r="3956" spans="1:2" x14ac:dyDescent="0.3">
      <c r="A3956" t="s">
        <v>8221</v>
      </c>
      <c r="B3956">
        <v>0</v>
      </c>
    </row>
    <row r="3957" spans="1:2" x14ac:dyDescent="0.3">
      <c r="A3957" t="s">
        <v>8221</v>
      </c>
      <c r="B3957">
        <v>8</v>
      </c>
    </row>
    <row r="3958" spans="1:2" x14ac:dyDescent="0.3">
      <c r="A3958" t="s">
        <v>8221</v>
      </c>
      <c r="B3958">
        <v>0</v>
      </c>
    </row>
    <row r="3959" spans="1:2" x14ac:dyDescent="0.3">
      <c r="A3959" t="s">
        <v>8221</v>
      </c>
      <c r="B3959">
        <v>1</v>
      </c>
    </row>
    <row r="3960" spans="1:2" x14ac:dyDescent="0.3">
      <c r="A3960" t="s">
        <v>8221</v>
      </c>
      <c r="B3960">
        <v>16</v>
      </c>
    </row>
    <row r="3961" spans="1:2" x14ac:dyDescent="0.3">
      <c r="A3961" t="s">
        <v>8221</v>
      </c>
      <c r="B3961">
        <v>12</v>
      </c>
    </row>
    <row r="3962" spans="1:2" x14ac:dyDescent="0.3">
      <c r="A3962" t="s">
        <v>8221</v>
      </c>
      <c r="B3962">
        <v>4</v>
      </c>
    </row>
    <row r="3963" spans="1:2" x14ac:dyDescent="0.3">
      <c r="A3963" t="s">
        <v>8221</v>
      </c>
      <c r="B3963">
        <v>2</v>
      </c>
    </row>
    <row r="3964" spans="1:2" x14ac:dyDescent="0.3">
      <c r="A3964" t="s">
        <v>8221</v>
      </c>
      <c r="B3964">
        <v>3</v>
      </c>
    </row>
    <row r="3965" spans="1:2" x14ac:dyDescent="0.3">
      <c r="A3965" t="s">
        <v>8221</v>
      </c>
      <c r="B3965">
        <v>0</v>
      </c>
    </row>
    <row r="3966" spans="1:2" x14ac:dyDescent="0.3">
      <c r="A3966" t="s">
        <v>8221</v>
      </c>
      <c r="B3966">
        <v>3</v>
      </c>
    </row>
    <row r="3967" spans="1:2" x14ac:dyDescent="0.3">
      <c r="A3967" t="s">
        <v>8221</v>
      </c>
      <c r="B3967">
        <v>4</v>
      </c>
    </row>
    <row r="3968" spans="1:2" x14ac:dyDescent="0.3">
      <c r="A3968" t="s">
        <v>8221</v>
      </c>
      <c r="B3968">
        <v>2</v>
      </c>
    </row>
    <row r="3969" spans="1:2" x14ac:dyDescent="0.3">
      <c r="A3969" t="s">
        <v>8221</v>
      </c>
      <c r="B3969">
        <v>10</v>
      </c>
    </row>
    <row r="3970" spans="1:2" x14ac:dyDescent="0.3">
      <c r="A3970" t="s">
        <v>8221</v>
      </c>
      <c r="B3970">
        <v>11</v>
      </c>
    </row>
    <row r="3971" spans="1:2" x14ac:dyDescent="0.3">
      <c r="A3971" t="s">
        <v>8221</v>
      </c>
      <c r="B3971">
        <v>6</v>
      </c>
    </row>
    <row r="3972" spans="1:2" x14ac:dyDescent="0.3">
      <c r="A3972" t="s">
        <v>8221</v>
      </c>
      <c r="B3972">
        <v>2</v>
      </c>
    </row>
    <row r="3973" spans="1:2" x14ac:dyDescent="0.3">
      <c r="A3973" t="s">
        <v>8221</v>
      </c>
      <c r="B3973">
        <v>6</v>
      </c>
    </row>
    <row r="3974" spans="1:2" x14ac:dyDescent="0.3">
      <c r="A3974" t="s">
        <v>8221</v>
      </c>
      <c r="B3974">
        <v>8</v>
      </c>
    </row>
    <row r="3975" spans="1:2" x14ac:dyDescent="0.3">
      <c r="A3975" t="s">
        <v>8221</v>
      </c>
      <c r="B3975">
        <v>37</v>
      </c>
    </row>
    <row r="3976" spans="1:2" x14ac:dyDescent="0.3">
      <c r="A3976" t="s">
        <v>8221</v>
      </c>
      <c r="B3976">
        <v>11</v>
      </c>
    </row>
    <row r="3977" spans="1:2" x14ac:dyDescent="0.3">
      <c r="A3977" t="s">
        <v>8221</v>
      </c>
      <c r="B3977">
        <v>0</v>
      </c>
    </row>
    <row r="3978" spans="1:2" x14ac:dyDescent="0.3">
      <c r="A3978" t="s">
        <v>8221</v>
      </c>
      <c r="B3978">
        <v>10</v>
      </c>
    </row>
    <row r="3979" spans="1:2" x14ac:dyDescent="0.3">
      <c r="A3979" t="s">
        <v>8221</v>
      </c>
      <c r="B3979">
        <v>6</v>
      </c>
    </row>
    <row r="3980" spans="1:2" x14ac:dyDescent="0.3">
      <c r="A3980" t="s">
        <v>8221</v>
      </c>
      <c r="B3980">
        <v>8</v>
      </c>
    </row>
    <row r="3981" spans="1:2" x14ac:dyDescent="0.3">
      <c r="A3981" t="s">
        <v>8221</v>
      </c>
      <c r="B3981">
        <v>6</v>
      </c>
    </row>
    <row r="3982" spans="1:2" x14ac:dyDescent="0.3">
      <c r="A3982" t="s">
        <v>8221</v>
      </c>
      <c r="B3982">
        <v>7</v>
      </c>
    </row>
    <row r="3983" spans="1:2" x14ac:dyDescent="0.3">
      <c r="A3983" t="s">
        <v>8221</v>
      </c>
      <c r="B3983">
        <v>7</v>
      </c>
    </row>
    <row r="3984" spans="1:2" x14ac:dyDescent="0.3">
      <c r="A3984" t="s">
        <v>8221</v>
      </c>
      <c r="B3984">
        <v>5</v>
      </c>
    </row>
    <row r="3985" spans="1:2" x14ac:dyDescent="0.3">
      <c r="A3985" t="s">
        <v>8221</v>
      </c>
      <c r="B3985">
        <v>46</v>
      </c>
    </row>
    <row r="3986" spans="1:2" x14ac:dyDescent="0.3">
      <c r="A3986" t="s">
        <v>8221</v>
      </c>
      <c r="B3986">
        <v>10</v>
      </c>
    </row>
    <row r="3987" spans="1:2" x14ac:dyDescent="0.3">
      <c r="A3987" t="s">
        <v>8221</v>
      </c>
      <c r="B3987">
        <v>19</v>
      </c>
    </row>
    <row r="3988" spans="1:2" x14ac:dyDescent="0.3">
      <c r="A3988" t="s">
        <v>8221</v>
      </c>
      <c r="B3988">
        <v>13</v>
      </c>
    </row>
    <row r="3989" spans="1:2" x14ac:dyDescent="0.3">
      <c r="A3989" t="s">
        <v>8221</v>
      </c>
      <c r="B3989">
        <v>13</v>
      </c>
    </row>
    <row r="3990" spans="1:2" x14ac:dyDescent="0.3">
      <c r="A3990" t="s">
        <v>8221</v>
      </c>
      <c r="B3990">
        <v>4</v>
      </c>
    </row>
    <row r="3991" spans="1:2" x14ac:dyDescent="0.3">
      <c r="A3991" t="s">
        <v>8221</v>
      </c>
      <c r="B3991">
        <v>0</v>
      </c>
    </row>
    <row r="3992" spans="1:2" x14ac:dyDescent="0.3">
      <c r="A3992" t="s">
        <v>8221</v>
      </c>
      <c r="B3992">
        <v>3</v>
      </c>
    </row>
    <row r="3993" spans="1:2" x14ac:dyDescent="0.3">
      <c r="A3993" t="s">
        <v>8221</v>
      </c>
      <c r="B3993">
        <v>1</v>
      </c>
    </row>
    <row r="3994" spans="1:2" x14ac:dyDescent="0.3">
      <c r="A3994" t="s">
        <v>8221</v>
      </c>
      <c r="B3994">
        <v>9</v>
      </c>
    </row>
    <row r="3995" spans="1:2" x14ac:dyDescent="0.3">
      <c r="A3995" t="s">
        <v>8221</v>
      </c>
      <c r="B3995">
        <v>1</v>
      </c>
    </row>
    <row r="3996" spans="1:2" x14ac:dyDescent="0.3">
      <c r="A3996" t="s">
        <v>8221</v>
      </c>
      <c r="B3996">
        <v>1</v>
      </c>
    </row>
    <row r="3997" spans="1:2" x14ac:dyDescent="0.3">
      <c r="A3997" t="s">
        <v>8221</v>
      </c>
      <c r="B3997">
        <v>4</v>
      </c>
    </row>
    <row r="3998" spans="1:2" x14ac:dyDescent="0.3">
      <c r="A3998" t="s">
        <v>8221</v>
      </c>
      <c r="B3998">
        <v>17</v>
      </c>
    </row>
    <row r="3999" spans="1:2" x14ac:dyDescent="0.3">
      <c r="A3999" t="s">
        <v>8221</v>
      </c>
      <c r="B3999">
        <v>0</v>
      </c>
    </row>
    <row r="4000" spans="1:2" x14ac:dyDescent="0.3">
      <c r="A4000" t="s">
        <v>8221</v>
      </c>
      <c r="B4000">
        <v>12</v>
      </c>
    </row>
    <row r="4001" spans="1:2" x14ac:dyDescent="0.3">
      <c r="A4001" t="s">
        <v>8221</v>
      </c>
      <c r="B4001">
        <v>14</v>
      </c>
    </row>
    <row r="4002" spans="1:2" x14ac:dyDescent="0.3">
      <c r="A4002" t="s">
        <v>8221</v>
      </c>
      <c r="B4002">
        <v>1</v>
      </c>
    </row>
    <row r="4003" spans="1:2" x14ac:dyDescent="0.3">
      <c r="A4003" t="s">
        <v>8221</v>
      </c>
      <c r="B4003">
        <v>14</v>
      </c>
    </row>
    <row r="4004" spans="1:2" x14ac:dyDescent="0.3">
      <c r="A4004" t="s">
        <v>8221</v>
      </c>
      <c r="B4004">
        <v>4</v>
      </c>
    </row>
    <row r="4005" spans="1:2" x14ac:dyDescent="0.3">
      <c r="A4005" t="s">
        <v>8221</v>
      </c>
      <c r="B4005">
        <v>2</v>
      </c>
    </row>
    <row r="4006" spans="1:2" x14ac:dyDescent="0.3">
      <c r="A4006" t="s">
        <v>8221</v>
      </c>
      <c r="B4006">
        <v>1</v>
      </c>
    </row>
    <row r="4007" spans="1:2" x14ac:dyDescent="0.3">
      <c r="A4007" t="s">
        <v>8221</v>
      </c>
      <c r="B4007">
        <v>2</v>
      </c>
    </row>
    <row r="4008" spans="1:2" x14ac:dyDescent="0.3">
      <c r="A4008" t="s">
        <v>8221</v>
      </c>
      <c r="B4008">
        <v>1</v>
      </c>
    </row>
    <row r="4009" spans="1:2" x14ac:dyDescent="0.3">
      <c r="A4009" t="s">
        <v>8221</v>
      </c>
      <c r="B4009">
        <v>1</v>
      </c>
    </row>
    <row r="4010" spans="1:2" x14ac:dyDescent="0.3">
      <c r="A4010" t="s">
        <v>8221</v>
      </c>
      <c r="B4010">
        <v>4</v>
      </c>
    </row>
    <row r="4011" spans="1:2" x14ac:dyDescent="0.3">
      <c r="A4011" t="s">
        <v>8221</v>
      </c>
      <c r="B4011">
        <v>3</v>
      </c>
    </row>
    <row r="4012" spans="1:2" x14ac:dyDescent="0.3">
      <c r="A4012" t="s">
        <v>8221</v>
      </c>
      <c r="B4012">
        <v>38</v>
      </c>
    </row>
    <row r="4013" spans="1:2" x14ac:dyDescent="0.3">
      <c r="A4013" t="s">
        <v>8221</v>
      </c>
      <c r="B4013">
        <v>4</v>
      </c>
    </row>
    <row r="4014" spans="1:2" x14ac:dyDescent="0.3">
      <c r="A4014" t="s">
        <v>8221</v>
      </c>
      <c r="B4014">
        <v>0</v>
      </c>
    </row>
    <row r="4015" spans="1:2" x14ac:dyDescent="0.3">
      <c r="A4015" t="s">
        <v>8221</v>
      </c>
      <c r="B4015">
        <v>2</v>
      </c>
    </row>
    <row r="4016" spans="1:2" x14ac:dyDescent="0.3">
      <c r="A4016" t="s">
        <v>8221</v>
      </c>
      <c r="B4016">
        <v>0</v>
      </c>
    </row>
    <row r="4017" spans="1:2" x14ac:dyDescent="0.3">
      <c r="A4017" t="s">
        <v>8221</v>
      </c>
      <c r="B4017">
        <v>1</v>
      </c>
    </row>
    <row r="4018" spans="1:2" x14ac:dyDescent="0.3">
      <c r="A4018" t="s">
        <v>8221</v>
      </c>
      <c r="B4018">
        <v>7</v>
      </c>
    </row>
    <row r="4019" spans="1:2" x14ac:dyDescent="0.3">
      <c r="A4019" t="s">
        <v>8221</v>
      </c>
      <c r="B4019">
        <v>2</v>
      </c>
    </row>
    <row r="4020" spans="1:2" x14ac:dyDescent="0.3">
      <c r="A4020" t="s">
        <v>8221</v>
      </c>
      <c r="B4020">
        <v>4</v>
      </c>
    </row>
    <row r="4021" spans="1:2" x14ac:dyDescent="0.3">
      <c r="A4021" t="s">
        <v>8221</v>
      </c>
      <c r="B4021">
        <v>4</v>
      </c>
    </row>
    <row r="4022" spans="1:2" x14ac:dyDescent="0.3">
      <c r="A4022" t="s">
        <v>8221</v>
      </c>
      <c r="B4022">
        <v>3</v>
      </c>
    </row>
    <row r="4023" spans="1:2" x14ac:dyDescent="0.3">
      <c r="A4023" t="s">
        <v>8221</v>
      </c>
      <c r="B4023">
        <v>2</v>
      </c>
    </row>
    <row r="4024" spans="1:2" x14ac:dyDescent="0.3">
      <c r="A4024" t="s">
        <v>8221</v>
      </c>
      <c r="B4024">
        <v>197</v>
      </c>
    </row>
    <row r="4025" spans="1:2" x14ac:dyDescent="0.3">
      <c r="A4025" t="s">
        <v>8221</v>
      </c>
      <c r="B4025">
        <v>0</v>
      </c>
    </row>
    <row r="4026" spans="1:2" x14ac:dyDescent="0.3">
      <c r="A4026" t="s">
        <v>8221</v>
      </c>
      <c r="B4026">
        <v>1</v>
      </c>
    </row>
    <row r="4027" spans="1:2" x14ac:dyDescent="0.3">
      <c r="A4027" t="s">
        <v>8221</v>
      </c>
      <c r="B4027">
        <v>4</v>
      </c>
    </row>
    <row r="4028" spans="1:2" x14ac:dyDescent="0.3">
      <c r="A4028" t="s">
        <v>8221</v>
      </c>
      <c r="B4028">
        <v>0</v>
      </c>
    </row>
    <row r="4029" spans="1:2" x14ac:dyDescent="0.3">
      <c r="A4029" t="s">
        <v>8221</v>
      </c>
      <c r="B4029">
        <v>7</v>
      </c>
    </row>
    <row r="4030" spans="1:2" x14ac:dyDescent="0.3">
      <c r="A4030" t="s">
        <v>8221</v>
      </c>
      <c r="B4030">
        <v>11</v>
      </c>
    </row>
    <row r="4031" spans="1:2" x14ac:dyDescent="0.3">
      <c r="A4031" t="s">
        <v>8221</v>
      </c>
      <c r="B4031">
        <v>0</v>
      </c>
    </row>
    <row r="4032" spans="1:2" x14ac:dyDescent="0.3">
      <c r="A4032" t="s">
        <v>8221</v>
      </c>
      <c r="B4032">
        <v>6</v>
      </c>
    </row>
    <row r="4033" spans="1:2" x14ac:dyDescent="0.3">
      <c r="A4033" t="s">
        <v>8221</v>
      </c>
      <c r="B4033">
        <v>0</v>
      </c>
    </row>
    <row r="4034" spans="1:2" x14ac:dyDescent="0.3">
      <c r="A4034" t="s">
        <v>8221</v>
      </c>
      <c r="B4034">
        <v>7</v>
      </c>
    </row>
    <row r="4035" spans="1:2" x14ac:dyDescent="0.3">
      <c r="A4035" t="s">
        <v>8221</v>
      </c>
      <c r="B4035">
        <v>94</v>
      </c>
    </row>
    <row r="4036" spans="1:2" x14ac:dyDescent="0.3">
      <c r="A4036" t="s">
        <v>8221</v>
      </c>
      <c r="B4036">
        <v>2</v>
      </c>
    </row>
    <row r="4037" spans="1:2" x14ac:dyDescent="0.3">
      <c r="A4037" t="s">
        <v>8221</v>
      </c>
      <c r="B4037">
        <v>25</v>
      </c>
    </row>
    <row r="4038" spans="1:2" x14ac:dyDescent="0.3">
      <c r="A4038" t="s">
        <v>8221</v>
      </c>
      <c r="B4038">
        <v>17</v>
      </c>
    </row>
    <row r="4039" spans="1:2" x14ac:dyDescent="0.3">
      <c r="A4039" t="s">
        <v>8221</v>
      </c>
      <c r="B4039">
        <v>2</v>
      </c>
    </row>
    <row r="4040" spans="1:2" x14ac:dyDescent="0.3">
      <c r="A4040" t="s">
        <v>8221</v>
      </c>
      <c r="B4040">
        <v>4</v>
      </c>
    </row>
    <row r="4041" spans="1:2" x14ac:dyDescent="0.3">
      <c r="A4041" t="s">
        <v>8221</v>
      </c>
      <c r="B4041">
        <v>5</v>
      </c>
    </row>
    <row r="4042" spans="1:2" x14ac:dyDescent="0.3">
      <c r="A4042" t="s">
        <v>8221</v>
      </c>
      <c r="B4042">
        <v>2</v>
      </c>
    </row>
    <row r="4043" spans="1:2" x14ac:dyDescent="0.3">
      <c r="A4043" t="s">
        <v>8221</v>
      </c>
      <c r="B4043">
        <v>2</v>
      </c>
    </row>
    <row r="4044" spans="1:2" x14ac:dyDescent="0.3">
      <c r="A4044" t="s">
        <v>8221</v>
      </c>
      <c r="B4044">
        <v>3</v>
      </c>
    </row>
    <row r="4045" spans="1:2" x14ac:dyDescent="0.3">
      <c r="A4045" t="s">
        <v>8221</v>
      </c>
      <c r="B4045">
        <v>0</v>
      </c>
    </row>
    <row r="4046" spans="1:2" x14ac:dyDescent="0.3">
      <c r="A4046" t="s">
        <v>8221</v>
      </c>
      <c r="B4046">
        <v>4</v>
      </c>
    </row>
    <row r="4047" spans="1:2" x14ac:dyDescent="0.3">
      <c r="A4047" t="s">
        <v>8221</v>
      </c>
      <c r="B4047">
        <v>1</v>
      </c>
    </row>
    <row r="4048" spans="1:2" x14ac:dyDescent="0.3">
      <c r="A4048" t="s">
        <v>8221</v>
      </c>
      <c r="B4048">
        <v>12</v>
      </c>
    </row>
    <row r="4049" spans="1:2" x14ac:dyDescent="0.3">
      <c r="A4049" t="s">
        <v>8221</v>
      </c>
      <c r="B4049">
        <v>4</v>
      </c>
    </row>
    <row r="4050" spans="1:2" x14ac:dyDescent="0.3">
      <c r="A4050" t="s">
        <v>8221</v>
      </c>
      <c r="B4050">
        <v>91</v>
      </c>
    </row>
    <row r="4051" spans="1:2" x14ac:dyDescent="0.3">
      <c r="A4051" t="s">
        <v>8221</v>
      </c>
      <c r="B4051">
        <v>1</v>
      </c>
    </row>
    <row r="4052" spans="1:2" x14ac:dyDescent="0.3">
      <c r="A4052" t="s">
        <v>8221</v>
      </c>
      <c r="B4052">
        <v>1</v>
      </c>
    </row>
    <row r="4053" spans="1:2" x14ac:dyDescent="0.3">
      <c r="A4053" t="s">
        <v>8221</v>
      </c>
      <c r="B4053">
        <v>0</v>
      </c>
    </row>
    <row r="4054" spans="1:2" x14ac:dyDescent="0.3">
      <c r="A4054" t="s">
        <v>8221</v>
      </c>
      <c r="B4054">
        <v>13</v>
      </c>
    </row>
    <row r="4055" spans="1:2" x14ac:dyDescent="0.3">
      <c r="A4055" t="s">
        <v>8221</v>
      </c>
      <c r="B4055">
        <v>2</v>
      </c>
    </row>
    <row r="4056" spans="1:2" x14ac:dyDescent="0.3">
      <c r="A4056" t="s">
        <v>8221</v>
      </c>
      <c r="B4056">
        <v>0</v>
      </c>
    </row>
    <row r="4057" spans="1:2" x14ac:dyDescent="0.3">
      <c r="A4057" t="s">
        <v>8221</v>
      </c>
      <c r="B4057">
        <v>21</v>
      </c>
    </row>
    <row r="4058" spans="1:2" x14ac:dyDescent="0.3">
      <c r="A4058" t="s">
        <v>8221</v>
      </c>
      <c r="B4058">
        <v>9</v>
      </c>
    </row>
    <row r="4059" spans="1:2" x14ac:dyDescent="0.3">
      <c r="A4059" t="s">
        <v>8221</v>
      </c>
      <c r="B4059">
        <v>6</v>
      </c>
    </row>
    <row r="4060" spans="1:2" x14ac:dyDescent="0.3">
      <c r="A4060" t="s">
        <v>8221</v>
      </c>
      <c r="B4060">
        <v>4</v>
      </c>
    </row>
    <row r="4061" spans="1:2" x14ac:dyDescent="0.3">
      <c r="A4061" t="s">
        <v>8221</v>
      </c>
      <c r="B4061">
        <v>7</v>
      </c>
    </row>
    <row r="4062" spans="1:2" x14ac:dyDescent="0.3">
      <c r="A4062" t="s">
        <v>8221</v>
      </c>
      <c r="B4062">
        <v>5</v>
      </c>
    </row>
    <row r="4063" spans="1:2" x14ac:dyDescent="0.3">
      <c r="A4063" t="s">
        <v>8221</v>
      </c>
      <c r="B4063">
        <v>0</v>
      </c>
    </row>
    <row r="4064" spans="1:2" x14ac:dyDescent="0.3">
      <c r="A4064" t="s">
        <v>8221</v>
      </c>
      <c r="B4064">
        <v>3</v>
      </c>
    </row>
    <row r="4065" spans="1:2" x14ac:dyDescent="0.3">
      <c r="A4065" t="s">
        <v>8221</v>
      </c>
      <c r="B4065">
        <v>9</v>
      </c>
    </row>
    <row r="4066" spans="1:2" x14ac:dyDescent="0.3">
      <c r="A4066" t="s">
        <v>8221</v>
      </c>
      <c r="B4066">
        <v>6</v>
      </c>
    </row>
    <row r="4067" spans="1:2" x14ac:dyDescent="0.3">
      <c r="A4067" t="s">
        <v>8221</v>
      </c>
      <c r="B4067">
        <v>4</v>
      </c>
    </row>
    <row r="4068" spans="1:2" x14ac:dyDescent="0.3">
      <c r="A4068" t="s">
        <v>8221</v>
      </c>
      <c r="B4068">
        <v>1</v>
      </c>
    </row>
    <row r="4069" spans="1:2" x14ac:dyDescent="0.3">
      <c r="A4069" t="s">
        <v>8221</v>
      </c>
      <c r="B4069">
        <v>17</v>
      </c>
    </row>
    <row r="4070" spans="1:2" x14ac:dyDescent="0.3">
      <c r="A4070" t="s">
        <v>8221</v>
      </c>
      <c r="B4070">
        <v>1</v>
      </c>
    </row>
    <row r="4071" spans="1:2" x14ac:dyDescent="0.3">
      <c r="A4071" t="s">
        <v>8221</v>
      </c>
      <c r="B4071">
        <v>13</v>
      </c>
    </row>
    <row r="4072" spans="1:2" x14ac:dyDescent="0.3">
      <c r="A4072" t="s">
        <v>8221</v>
      </c>
      <c r="B4072">
        <v>6</v>
      </c>
    </row>
    <row r="4073" spans="1:2" x14ac:dyDescent="0.3">
      <c r="A4073" t="s">
        <v>8221</v>
      </c>
      <c r="B4073">
        <v>0</v>
      </c>
    </row>
    <row r="4074" spans="1:2" x14ac:dyDescent="0.3">
      <c r="A4074" t="s">
        <v>8221</v>
      </c>
      <c r="B4074">
        <v>2</v>
      </c>
    </row>
    <row r="4075" spans="1:2" x14ac:dyDescent="0.3">
      <c r="A4075" t="s">
        <v>8221</v>
      </c>
      <c r="B4075">
        <v>2</v>
      </c>
    </row>
    <row r="4076" spans="1:2" x14ac:dyDescent="0.3">
      <c r="A4076" t="s">
        <v>8221</v>
      </c>
      <c r="B4076">
        <v>21</v>
      </c>
    </row>
    <row r="4077" spans="1:2" x14ac:dyDescent="0.3">
      <c r="A4077" t="s">
        <v>8221</v>
      </c>
      <c r="B4077">
        <v>13</v>
      </c>
    </row>
    <row r="4078" spans="1:2" x14ac:dyDescent="0.3">
      <c r="A4078" t="s">
        <v>8221</v>
      </c>
      <c r="B4078">
        <v>0</v>
      </c>
    </row>
    <row r="4079" spans="1:2" x14ac:dyDescent="0.3">
      <c r="A4079" t="s">
        <v>8221</v>
      </c>
      <c r="B4079">
        <v>6</v>
      </c>
    </row>
    <row r="4080" spans="1:2" x14ac:dyDescent="0.3">
      <c r="A4080" t="s">
        <v>8221</v>
      </c>
      <c r="B4080">
        <v>0</v>
      </c>
    </row>
    <row r="4081" spans="1:2" x14ac:dyDescent="0.3">
      <c r="A4081" t="s">
        <v>8221</v>
      </c>
      <c r="B4081">
        <v>1</v>
      </c>
    </row>
    <row r="4082" spans="1:2" x14ac:dyDescent="0.3">
      <c r="A4082" t="s">
        <v>8221</v>
      </c>
      <c r="B4082">
        <v>0</v>
      </c>
    </row>
    <row r="4083" spans="1:2" x14ac:dyDescent="0.3">
      <c r="A4083" t="s">
        <v>8221</v>
      </c>
      <c r="B4083">
        <v>12</v>
      </c>
    </row>
    <row r="4084" spans="1:2" x14ac:dyDescent="0.3">
      <c r="A4084" t="s">
        <v>8221</v>
      </c>
      <c r="B4084">
        <v>2</v>
      </c>
    </row>
    <row r="4085" spans="1:2" x14ac:dyDescent="0.3">
      <c r="A4085" t="s">
        <v>8221</v>
      </c>
      <c r="B4085">
        <v>6</v>
      </c>
    </row>
    <row r="4086" spans="1:2" x14ac:dyDescent="0.3">
      <c r="A4086" t="s">
        <v>8221</v>
      </c>
      <c r="B4086">
        <v>1</v>
      </c>
    </row>
    <row r="4087" spans="1:2" x14ac:dyDescent="0.3">
      <c r="A4087" t="s">
        <v>8221</v>
      </c>
      <c r="B4087">
        <v>1</v>
      </c>
    </row>
    <row r="4088" spans="1:2" x14ac:dyDescent="0.3">
      <c r="A4088" t="s">
        <v>8221</v>
      </c>
      <c r="B4088">
        <v>5</v>
      </c>
    </row>
    <row r="4089" spans="1:2" x14ac:dyDescent="0.3">
      <c r="A4089" t="s">
        <v>8221</v>
      </c>
      <c r="B4089">
        <v>0</v>
      </c>
    </row>
    <row r="4090" spans="1:2" x14ac:dyDescent="0.3">
      <c r="A4090" t="s">
        <v>8221</v>
      </c>
      <c r="B4090">
        <v>3</v>
      </c>
    </row>
    <row r="4091" spans="1:2" x14ac:dyDescent="0.3">
      <c r="A4091" t="s">
        <v>8221</v>
      </c>
      <c r="B4091">
        <v>8</v>
      </c>
    </row>
    <row r="4092" spans="1:2" x14ac:dyDescent="0.3">
      <c r="A4092" t="s">
        <v>8221</v>
      </c>
      <c r="B4092">
        <v>3</v>
      </c>
    </row>
    <row r="4093" spans="1:2" x14ac:dyDescent="0.3">
      <c r="A4093" t="s">
        <v>8221</v>
      </c>
      <c r="B4093">
        <v>8</v>
      </c>
    </row>
    <row r="4094" spans="1:2" x14ac:dyDescent="0.3">
      <c r="A4094" t="s">
        <v>8221</v>
      </c>
      <c r="B4094">
        <v>1</v>
      </c>
    </row>
    <row r="4095" spans="1:2" x14ac:dyDescent="0.3">
      <c r="A4095" t="s">
        <v>8221</v>
      </c>
      <c r="B4095">
        <v>4</v>
      </c>
    </row>
    <row r="4096" spans="1:2" x14ac:dyDescent="0.3">
      <c r="A4096" t="s">
        <v>8221</v>
      </c>
      <c r="B4096">
        <v>8</v>
      </c>
    </row>
    <row r="4097" spans="1:2" x14ac:dyDescent="0.3">
      <c r="A4097" t="s">
        <v>8221</v>
      </c>
      <c r="B4097">
        <v>1</v>
      </c>
    </row>
    <row r="4098" spans="1:2" x14ac:dyDescent="0.3">
      <c r="A4098" t="s">
        <v>8221</v>
      </c>
      <c r="B4098">
        <v>5</v>
      </c>
    </row>
    <row r="4099" spans="1:2" x14ac:dyDescent="0.3">
      <c r="A4099" t="s">
        <v>8221</v>
      </c>
      <c r="B4099">
        <v>0</v>
      </c>
    </row>
    <row r="4100" spans="1:2" x14ac:dyDescent="0.3">
      <c r="A4100" t="s">
        <v>8221</v>
      </c>
      <c r="B4100">
        <v>0</v>
      </c>
    </row>
    <row r="4101" spans="1:2" x14ac:dyDescent="0.3">
      <c r="A4101" t="s">
        <v>8221</v>
      </c>
      <c r="B4101">
        <v>1</v>
      </c>
    </row>
    <row r="4102" spans="1:2" x14ac:dyDescent="0.3">
      <c r="A4102" t="s">
        <v>8221</v>
      </c>
      <c r="B4102">
        <v>0</v>
      </c>
    </row>
    <row r="4103" spans="1:2" x14ac:dyDescent="0.3">
      <c r="A4103" t="s">
        <v>8221</v>
      </c>
      <c r="B4103">
        <v>0</v>
      </c>
    </row>
    <row r="4104" spans="1:2" x14ac:dyDescent="0.3">
      <c r="A4104" t="s">
        <v>8221</v>
      </c>
      <c r="B4104">
        <v>6</v>
      </c>
    </row>
    <row r="4105" spans="1:2" x14ac:dyDescent="0.3">
      <c r="A4105" t="s">
        <v>8221</v>
      </c>
      <c r="B4105">
        <v>6</v>
      </c>
    </row>
    <row r="4106" spans="1:2" x14ac:dyDescent="0.3">
      <c r="A4106" t="s">
        <v>8221</v>
      </c>
      <c r="B4106">
        <v>14</v>
      </c>
    </row>
    <row r="4107" spans="1:2" x14ac:dyDescent="0.3">
      <c r="A4107" t="s">
        <v>8221</v>
      </c>
      <c r="B4107">
        <v>6</v>
      </c>
    </row>
    <row r="4108" spans="1:2" x14ac:dyDescent="0.3">
      <c r="A4108" t="s">
        <v>8221</v>
      </c>
      <c r="B4108">
        <v>33</v>
      </c>
    </row>
    <row r="4109" spans="1:2" x14ac:dyDescent="0.3">
      <c r="A4109" t="s">
        <v>8221</v>
      </c>
      <c r="B4109">
        <v>4</v>
      </c>
    </row>
    <row r="4110" spans="1:2" x14ac:dyDescent="0.3">
      <c r="A4110" t="s">
        <v>8221</v>
      </c>
      <c r="B4110">
        <v>1</v>
      </c>
    </row>
    <row r="4111" spans="1:2" x14ac:dyDescent="0.3">
      <c r="A4111" t="s">
        <v>8221</v>
      </c>
      <c r="B4111">
        <v>0</v>
      </c>
    </row>
    <row r="4112" spans="1:2" x14ac:dyDescent="0.3">
      <c r="A4112" t="s">
        <v>8221</v>
      </c>
      <c r="B4112">
        <v>6</v>
      </c>
    </row>
    <row r="4113" spans="1:2" x14ac:dyDescent="0.3">
      <c r="A4113" t="s">
        <v>8221</v>
      </c>
      <c r="B4113">
        <v>6</v>
      </c>
    </row>
    <row r="4114" spans="1:2" x14ac:dyDescent="0.3">
      <c r="A4114" t="s">
        <v>8221</v>
      </c>
      <c r="B4114">
        <v>1</v>
      </c>
    </row>
    <row r="4115" spans="1:2" x14ac:dyDescent="0.3">
      <c r="A4115" t="s">
        <v>8221</v>
      </c>
      <c r="B4115">
        <v>3</v>
      </c>
    </row>
  </sheetData>
  <conditionalFormatting sqref="A1:A1048576">
    <cfRule type="containsText" dxfId="3" priority="1" operator="containsText" text="canceled">
      <formula>NOT(ISERROR(SEARCH("canceled",A1)))</formula>
    </cfRule>
    <cfRule type="containsText" dxfId="2" priority="2" operator="containsText" text="failed">
      <formula>NOT(ISERROR(SEARCH("failed",A1)))</formula>
    </cfRule>
    <cfRule type="containsText" dxfId="1" priority="3" operator="containsText" text="successful">
      <formula>NOT(ISERROR(SEARCH("successful",A1)))</formula>
    </cfRule>
    <cfRule type="containsText" dxfId="0" priority="4" operator="containsText" text="succesful">
      <formula>NOT(ISERROR(SEARCH("succesful",A1)))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Pivot_Table1</vt:lpstr>
      <vt:lpstr>Pivot_Table2</vt:lpstr>
      <vt:lpstr>Pivot_Table3</vt:lpstr>
      <vt:lpstr>Bonus</vt:lpstr>
      <vt:lpstr>Campaigns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PC</cp:lastModifiedBy>
  <dcterms:created xsi:type="dcterms:W3CDTF">2017-04-20T15:17:24Z</dcterms:created>
  <dcterms:modified xsi:type="dcterms:W3CDTF">2020-02-07T04:17:03Z</dcterms:modified>
</cp:coreProperties>
</file>