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69F71C23-3877-4FDB-B80B-90911BC78DE6}" xr6:coauthVersionLast="47" xr6:coauthVersionMax="47" xr10:uidLastSave="{00000000-0000-0000-0000-000000000000}"/>
  <bookViews>
    <workbookView xWindow="-108" yWindow="-108" windowWidth="23256" windowHeight="12456" activeTab="1" xr2:uid="{29176D19-92AC-4AF1-8A70-2AD32153AFE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B4" i="1"/>
  <c r="O8" i="2"/>
  <c r="E4" i="3"/>
  <c r="A1" i="3"/>
  <c r="O13" i="2"/>
  <c r="L18" i="2"/>
  <c r="L19" i="2"/>
  <c r="M17" i="2" s="1"/>
  <c r="L17" i="2"/>
  <c r="O7" i="2"/>
  <c r="B27" i="2"/>
  <c r="D26" i="2"/>
  <c r="B26" i="2"/>
  <c r="B25" i="2"/>
  <c r="B23" i="2"/>
  <c r="B22" i="2"/>
  <c r="G16" i="2"/>
  <c r="G17" i="2"/>
  <c r="G18" i="2"/>
  <c r="G19" i="2"/>
  <c r="G20" i="2"/>
  <c r="G15" i="2"/>
  <c r="F16" i="2"/>
  <c r="F17" i="2"/>
  <c r="F18" i="2"/>
  <c r="F19" i="2"/>
  <c r="F20" i="2"/>
  <c r="F15" i="2"/>
  <c r="D15" i="2"/>
  <c r="D16" i="2"/>
  <c r="D17" i="2"/>
  <c r="D18" i="2"/>
  <c r="D19" i="2"/>
  <c r="D20" i="2"/>
  <c r="C16" i="2"/>
  <c r="C17" i="2"/>
  <c r="C18" i="2"/>
  <c r="C19" i="2"/>
  <c r="C20" i="2"/>
  <c r="C15" i="2"/>
  <c r="E5" i="2"/>
  <c r="E6" i="2"/>
  <c r="E7" i="2"/>
  <c r="E8" i="2"/>
  <c r="E9" i="2"/>
  <c r="B9" i="1"/>
  <c r="B8" i="1"/>
  <c r="E3" i="1" s="1"/>
  <c r="B7" i="1"/>
  <c r="B6" i="1"/>
  <c r="B5" i="1"/>
  <c r="B3" i="1"/>
  <c r="B2" i="1"/>
  <c r="E2" i="1" l="1"/>
  <c r="M18" i="2"/>
</calcChain>
</file>

<file path=xl/sharedStrings.xml><?xml version="1.0" encoding="utf-8"?>
<sst xmlns="http://schemas.openxmlformats.org/spreadsheetml/2006/main" count="20" uniqueCount="20">
  <si>
    <t>startdate</t>
  </si>
  <si>
    <t>enddate</t>
  </si>
  <si>
    <t>datedif</t>
  </si>
  <si>
    <t>weekday</t>
  </si>
  <si>
    <t>weeknum</t>
  </si>
  <si>
    <t>edate</t>
  </si>
  <si>
    <t>e0month</t>
  </si>
  <si>
    <t>enumerate</t>
  </si>
  <si>
    <t>networkdays(Saturday,Sunday(counting))</t>
  </si>
  <si>
    <t>workday</t>
  </si>
  <si>
    <t>project working days,holidays-&gt; day format only select</t>
  </si>
  <si>
    <t>datevalue</t>
  </si>
  <si>
    <t xml:space="preserve">change proper format for excel date value </t>
  </si>
  <si>
    <t>text</t>
  </si>
  <si>
    <t>identify previous quarter enddate</t>
  </si>
  <si>
    <t>identify previous month lastdate</t>
  </si>
  <si>
    <t>identifynext quarter first day</t>
  </si>
  <si>
    <t>Datewithtime</t>
  </si>
  <si>
    <t>=TODAY()'</t>
  </si>
  <si>
    <t>=NOW()'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</si>
</sst>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14" fontId="0" fillId="0" borderId="0" xfId="0" quotePrefix="1" applyNumberFormat="1"/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7B64-B7D2-485E-9B52-73026F097535}">
  <dimension ref="B2:E14"/>
  <sheetViews>
    <sheetView workbookViewId="0">
      <selection activeCell="C23" sqref="C23"/>
    </sheetView>
  </sheetViews>
  <sheetFormatPr defaultRowHeight="14.4" x14ac:dyDescent="0.3"/>
  <cols>
    <col min="2" max="3" width="15.6640625" bestFit="1" customWidth="1"/>
    <col min="5" max="5" width="9.5546875" bestFit="1" customWidth="1"/>
  </cols>
  <sheetData>
    <row r="2" spans="2:5" x14ac:dyDescent="0.3">
      <c r="B2" s="1">
        <f ca="1">TODAY()</f>
        <v>45626</v>
      </c>
      <c r="C2" s="4" t="s">
        <v>18</v>
      </c>
      <c r="E2" s="1">
        <f ca="1">DATE(B4,B6,B7)</f>
        <v>46184</v>
      </c>
    </row>
    <row r="3" spans="2:5" x14ac:dyDescent="0.3">
      <c r="B3" s="2">
        <f ca="1">NOW()</f>
        <v>45626.564416203706</v>
      </c>
      <c r="C3" s="5" t="s">
        <v>19</v>
      </c>
      <c r="E3" s="3">
        <f ca="1">TIME(B8,B5,B9)</f>
        <v>0.56442129629629634</v>
      </c>
    </row>
    <row r="4" spans="2:5" x14ac:dyDescent="0.3">
      <c r="B4">
        <f ca="1">YEAR(NOW())</f>
        <v>2024</v>
      </c>
    </row>
    <row r="5" spans="2:5" x14ac:dyDescent="0.3">
      <c r="B5">
        <f ca="1">MINUTE(NOW())</f>
        <v>32</v>
      </c>
    </row>
    <row r="6" spans="2:5" x14ac:dyDescent="0.3">
      <c r="B6">
        <f ca="1">DAY(NOW())</f>
        <v>30</v>
      </c>
    </row>
    <row r="7" spans="2:5" x14ac:dyDescent="0.3">
      <c r="B7">
        <f ca="1">MONTH(NOW())</f>
        <v>11</v>
      </c>
    </row>
    <row r="8" spans="2:5" x14ac:dyDescent="0.3">
      <c r="B8">
        <f ca="1">HOUR(NOW())</f>
        <v>13</v>
      </c>
    </row>
    <row r="9" spans="2:5" x14ac:dyDescent="0.3">
      <c r="B9">
        <f ca="1">SECOND(NOW())</f>
        <v>46</v>
      </c>
    </row>
    <row r="14" spans="2:5" x14ac:dyDescent="0.3">
      <c r="B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1994-E190-4F57-BCD6-6B7D3CFC6B73}">
  <dimension ref="B3:P27"/>
  <sheetViews>
    <sheetView tabSelected="1" topLeftCell="A2" workbookViewId="0">
      <selection activeCell="E4" sqref="E4"/>
    </sheetView>
  </sheetViews>
  <sheetFormatPr defaultRowHeight="14.4" x14ac:dyDescent="0.3"/>
  <cols>
    <col min="2" max="3" width="9.5546875" bestFit="1" customWidth="1"/>
    <col min="7" max="7" width="9.5546875" bestFit="1" customWidth="1"/>
    <col min="12" max="12" width="9.5546875" bestFit="1" customWidth="1"/>
    <col min="15" max="16" width="9.5546875" bestFit="1" customWidth="1"/>
  </cols>
  <sheetData>
    <row r="3" spans="2:16" x14ac:dyDescent="0.3">
      <c r="B3" t="s">
        <v>0</v>
      </c>
      <c r="C3" t="s">
        <v>1</v>
      </c>
      <c r="E3" t="s">
        <v>2</v>
      </c>
    </row>
    <row r="4" spans="2:16" x14ac:dyDescent="0.3">
      <c r="B4" s="1">
        <v>45200</v>
      </c>
      <c r="C4" s="1">
        <v>45566</v>
      </c>
      <c r="E4">
        <f>C4-B4</f>
        <v>366</v>
      </c>
    </row>
    <row r="5" spans="2:16" x14ac:dyDescent="0.3">
      <c r="B5" s="1">
        <v>45201</v>
      </c>
      <c r="C5" s="1">
        <v>45567</v>
      </c>
      <c r="E5">
        <f t="shared" ref="E5:E9" si="0">C5-B5</f>
        <v>366</v>
      </c>
    </row>
    <row r="6" spans="2:16" x14ac:dyDescent="0.3">
      <c r="B6" s="1">
        <v>45202</v>
      </c>
      <c r="C6" s="1">
        <v>45568</v>
      </c>
      <c r="E6">
        <f t="shared" si="0"/>
        <v>366</v>
      </c>
      <c r="L6" t="s">
        <v>14</v>
      </c>
      <c r="P6" s="1"/>
    </row>
    <row r="7" spans="2:16" x14ac:dyDescent="0.3">
      <c r="B7" s="1">
        <v>45203</v>
      </c>
      <c r="C7" s="1">
        <v>45569</v>
      </c>
      <c r="E7">
        <f t="shared" si="0"/>
        <v>366</v>
      </c>
      <c r="L7" t="s">
        <v>15</v>
      </c>
      <c r="O7" s="1">
        <f ca="1">EOMONTH(TODAY(),-1)</f>
        <v>45596</v>
      </c>
    </row>
    <row r="8" spans="2:16" x14ac:dyDescent="0.3">
      <c r="B8" s="1">
        <v>45204</v>
      </c>
      <c r="C8" s="1">
        <v>45570</v>
      </c>
      <c r="E8">
        <f t="shared" si="0"/>
        <v>366</v>
      </c>
      <c r="L8" t="s">
        <v>16</v>
      </c>
      <c r="O8">
        <f ca="1">INT((MONTH(TODAY()-1)/3)+1/MONTH(TODAY()))</f>
        <v>3</v>
      </c>
    </row>
    <row r="9" spans="2:16" x14ac:dyDescent="0.3">
      <c r="B9" s="1">
        <v>45205</v>
      </c>
      <c r="C9" s="1">
        <v>45571</v>
      </c>
      <c r="E9">
        <f t="shared" si="0"/>
        <v>366</v>
      </c>
    </row>
    <row r="13" spans="2:16" x14ac:dyDescent="0.3">
      <c r="O13">
        <f ca="1">INT((MONTH(TODAY())-1)/3)+1</f>
        <v>4</v>
      </c>
    </row>
    <row r="14" spans="2:16" x14ac:dyDescent="0.3">
      <c r="C14" t="s">
        <v>3</v>
      </c>
      <c r="D14" t="s">
        <v>4</v>
      </c>
      <c r="F14" t="s">
        <v>5</v>
      </c>
      <c r="G14" t="s">
        <v>6</v>
      </c>
      <c r="H14" t="s">
        <v>7</v>
      </c>
    </row>
    <row r="15" spans="2:16" x14ac:dyDescent="0.3">
      <c r="B15" s="1">
        <v>45200</v>
      </c>
      <c r="C15">
        <f>WEEKDAY(B15,1)</f>
        <v>1</v>
      </c>
      <c r="D15">
        <f>WEEKNUM(B15,1)</f>
        <v>40</v>
      </c>
      <c r="F15" s="1">
        <f>EDATE(B15,-3)</f>
        <v>45108</v>
      </c>
      <c r="G15" s="1">
        <f>EOMONTH(B15,3)</f>
        <v>45322</v>
      </c>
    </row>
    <row r="16" spans="2:16" x14ac:dyDescent="0.3">
      <c r="B16" s="1">
        <v>45201</v>
      </c>
      <c r="C16">
        <f t="shared" ref="C16:C20" si="1">WEEKDAY(B16,1)</f>
        <v>2</v>
      </c>
      <c r="D16">
        <f t="shared" ref="D16:D20" si="2">WEEKNUM(B16,1)</f>
        <v>40</v>
      </c>
      <c r="F16" s="1">
        <f t="shared" ref="F16:F20" si="3">EDATE(B16,-3)</f>
        <v>45109</v>
      </c>
      <c r="G16" s="1">
        <f t="shared" ref="G16:G20" si="4">EOMONTH(B16,3)</f>
        <v>45322</v>
      </c>
      <c r="O16" s="1"/>
    </row>
    <row r="17" spans="2:15" x14ac:dyDescent="0.3">
      <c r="B17" s="1">
        <v>45202</v>
      </c>
      <c r="C17">
        <f t="shared" si="1"/>
        <v>3</v>
      </c>
      <c r="D17">
        <f t="shared" si="2"/>
        <v>40</v>
      </c>
      <c r="F17" s="1">
        <f t="shared" si="3"/>
        <v>45110</v>
      </c>
      <c r="G17" s="1">
        <f t="shared" si="4"/>
        <v>45322</v>
      </c>
      <c r="L17">
        <f ca="1">MONTH(TODAY())</f>
        <v>11</v>
      </c>
      <c r="M17" s="1">
        <f ca="1">MONTH(L19)-1</f>
        <v>4</v>
      </c>
      <c r="O17" s="1"/>
    </row>
    <row r="18" spans="2:15" x14ac:dyDescent="0.3">
      <c r="B18" s="1">
        <v>45203</v>
      </c>
      <c r="C18">
        <f t="shared" si="1"/>
        <v>4</v>
      </c>
      <c r="D18">
        <f t="shared" si="2"/>
        <v>40</v>
      </c>
      <c r="F18" s="1">
        <f t="shared" si="3"/>
        <v>45111</v>
      </c>
      <c r="G18" s="1">
        <f t="shared" si="4"/>
        <v>45322</v>
      </c>
      <c r="L18">
        <f ca="1">(MONTH(TODAY())-1)/3</f>
        <v>3.3333333333333335</v>
      </c>
      <c r="M18" s="1">
        <f ca="1">(MONTH(L19)-1)/3</f>
        <v>1.3333333333333333</v>
      </c>
    </row>
    <row r="19" spans="2:15" x14ac:dyDescent="0.3">
      <c r="B19" s="1">
        <v>45204</v>
      </c>
      <c r="C19">
        <f t="shared" si="1"/>
        <v>5</v>
      </c>
      <c r="D19">
        <f t="shared" si="2"/>
        <v>40</v>
      </c>
      <c r="F19" s="1">
        <f t="shared" si="3"/>
        <v>45112</v>
      </c>
      <c r="G19" s="1">
        <f t="shared" si="4"/>
        <v>45322</v>
      </c>
      <c r="L19" s="1">
        <f ca="1">TODAY()-200</f>
        <v>45426</v>
      </c>
    </row>
    <row r="20" spans="2:15" x14ac:dyDescent="0.3">
      <c r="B20" s="1">
        <v>45205</v>
      </c>
      <c r="C20">
        <f t="shared" si="1"/>
        <v>6</v>
      </c>
      <c r="D20">
        <f t="shared" si="2"/>
        <v>40</v>
      </c>
      <c r="F20" s="1">
        <f t="shared" si="3"/>
        <v>45113</v>
      </c>
      <c r="G20" s="1">
        <f t="shared" si="4"/>
        <v>45322</v>
      </c>
    </row>
    <row r="22" spans="2:15" x14ac:dyDescent="0.3">
      <c r="B22">
        <f>NETWORKDAYS(B15,G15)</f>
        <v>88</v>
      </c>
      <c r="C22" s="1" t="s">
        <v>8</v>
      </c>
    </row>
    <row r="23" spans="2:15" x14ac:dyDescent="0.3">
      <c r="B23" s="1">
        <f>NETWORKDAYS(B15,F15)</f>
        <v>-65</v>
      </c>
    </row>
    <row r="25" spans="2:15" x14ac:dyDescent="0.3">
      <c r="B25" s="1">
        <f>WORKDAY(B15,250)</f>
        <v>45548</v>
      </c>
      <c r="C25" t="s">
        <v>9</v>
      </c>
      <c r="D25" t="s">
        <v>10</v>
      </c>
    </row>
    <row r="26" spans="2:15" x14ac:dyDescent="0.3">
      <c r="B26" s="1">
        <f>DATEVALUE("20-may-2024")</f>
        <v>45432</v>
      </c>
      <c r="C26" t="s">
        <v>11</v>
      </c>
      <c r="D26" s="1">
        <f>DATEVALUE("02/5/2024")</f>
        <v>45327</v>
      </c>
      <c r="E26" t="s">
        <v>12</v>
      </c>
    </row>
    <row r="27" spans="2:15" x14ac:dyDescent="0.3">
      <c r="B27" t="str">
        <f>TEXT(B25,"dd/mm/yyyy")</f>
        <v>13/09/2024</v>
      </c>
      <c r="C2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827D-0FFE-473C-A695-139D0ECE5E40}">
  <dimension ref="A1:E4"/>
  <sheetViews>
    <sheetView workbookViewId="0">
      <selection activeCell="E4" sqref="E4"/>
    </sheetView>
  </sheetViews>
  <sheetFormatPr defaultRowHeight="14.4" x14ac:dyDescent="0.3"/>
  <cols>
    <col min="2" max="2" width="9.5546875" bestFit="1" customWidth="1"/>
  </cols>
  <sheetData>
    <row r="1" spans="1:5" x14ac:dyDescent="0.3">
      <c r="A1">
        <f>INT(MONTH(256-1)/4)</f>
        <v>2</v>
      </c>
    </row>
    <row r="4" spans="1:5" x14ac:dyDescent="0.3">
      <c r="B4" s="1">
        <v>45962</v>
      </c>
      <c r="E4" t="str">
        <f ca="1">IF(B4=1,"31-10"&amp;YEAR(TODAY())-1,IF(B4=2,"31-03"&amp;YEAR(TODAY()),IF(B4=3,"30-06"&amp;YEAR(TODAY()),30-"09"&amp;YEAR(TODAY()))))</f>
        <v>212024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R</dc:creator>
  <cp:lastModifiedBy>Aswin Kumar R</cp:lastModifiedBy>
  <dcterms:created xsi:type="dcterms:W3CDTF">2024-10-01T02:45:33Z</dcterms:created>
  <dcterms:modified xsi:type="dcterms:W3CDTF">2024-11-30T08:03:28Z</dcterms:modified>
</cp:coreProperties>
</file>