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Statitics\"/>
    </mc:Choice>
  </mc:AlternateContent>
  <xr:revisionPtr revIDLastSave="0" documentId="13_ncr:1_{D8CCBE91-C7FF-433F-AFD9-A522C7952FFA}" xr6:coauthVersionLast="47" xr6:coauthVersionMax="47" xr10:uidLastSave="{00000000-0000-0000-0000-000000000000}"/>
  <bookViews>
    <workbookView xWindow="-108" yWindow="-108" windowWidth="23256" windowHeight="12456" xr2:uid="{2BC7F0D0-4428-4534-8E18-DE1A73DADBC6}"/>
  </bookViews>
  <sheets>
    <sheet name="Entropy_Calculate" sheetId="1" r:id="rId1"/>
    <sheet name="Sheet2" sheetId="2" r:id="rId2"/>
    <sheet name="Sheet3" sheetId="3" r:id="rId3"/>
  </sheets>
  <definedNames>
    <definedName name="_xlnm._FilterDatabase" localSheetId="0" hidden="1">Entropy_Calculate!$A$1:$R$15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19" i="1" s="1"/>
  <c r="G29" i="1"/>
  <c r="R14" i="1"/>
  <c r="L10" i="1"/>
  <c r="L3" i="1"/>
  <c r="L5" i="1" s="1"/>
  <c r="L4" i="1"/>
  <c r="Q36" i="1"/>
  <c r="Q33" i="1"/>
  <c r="Q29" i="1"/>
  <c r="G35" i="1"/>
  <c r="G32" i="1"/>
  <c r="D21" i="1"/>
  <c r="P19" i="1"/>
  <c r="R15" i="1"/>
  <c r="R10" i="1"/>
  <c r="R9" i="1"/>
  <c r="L16" i="1"/>
  <c r="L15" i="1"/>
  <c r="L14" i="1"/>
  <c r="L11" i="1"/>
  <c r="J17" i="2"/>
  <c r="J18" i="2"/>
  <c r="K19" i="2"/>
  <c r="B18" i="2"/>
  <c r="B17" i="2"/>
  <c r="C19" i="2" s="1"/>
  <c r="G8" i="2"/>
  <c r="C8" i="2"/>
  <c r="G7" i="2"/>
  <c r="G9" i="2" s="1"/>
  <c r="E7" i="2"/>
  <c r="E9" i="2" s="1"/>
  <c r="C7" i="2"/>
  <c r="C9" i="2" s="1"/>
  <c r="I22" i="1" l="1"/>
  <c r="I20" i="1"/>
  <c r="T14" i="1"/>
  <c r="I21" i="1"/>
</calcChain>
</file>

<file path=xl/sharedStrings.xml><?xml version="1.0" encoding="utf-8"?>
<sst xmlns="http://schemas.openxmlformats.org/spreadsheetml/2006/main" count="183" uniqueCount="45">
  <si>
    <t>Day</t>
  </si>
  <si>
    <t>Outlook</t>
  </si>
  <si>
    <t>Temperature</t>
  </si>
  <si>
    <t>Humidity</t>
  </si>
  <si>
    <t>Wind</t>
  </si>
  <si>
    <t>Play cricket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</si>
  <si>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</si>
  <si>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</si>
  <si>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</si>
  <si>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</si>
  <si>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</si>
  <si>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</si>
  <si>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</si>
  <si>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</si>
  <si>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</si>
  <si>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</si>
  <si>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</si>
  <si>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</si>
  <si>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overall</t>
  </si>
  <si>
    <t>sunny</t>
  </si>
  <si>
    <t>overcast</t>
  </si>
  <si>
    <t>Y</t>
  </si>
  <si>
    <t>N</t>
  </si>
  <si>
    <t>Temp</t>
  </si>
  <si>
    <t>cool - 4</t>
  </si>
  <si>
    <t>Hot - 4</t>
  </si>
  <si>
    <t>Mild - 6</t>
  </si>
  <si>
    <t>yes</t>
  </si>
  <si>
    <t>Total</t>
  </si>
  <si>
    <t>OutLook</t>
  </si>
  <si>
    <t>Entorpy</t>
  </si>
  <si>
    <t xml:space="preserve">Yes </t>
  </si>
  <si>
    <t>Entropy</t>
  </si>
  <si>
    <t>Information Gain</t>
  </si>
  <si>
    <t>mild</t>
  </si>
  <si>
    <t>cool</t>
  </si>
  <si>
    <t>temp</t>
  </si>
  <si>
    <t>hot</t>
  </si>
  <si>
    <t>NLP</t>
  </si>
  <si>
    <t>Deep Learning</t>
  </si>
  <si>
    <t>Machine Learning</t>
  </si>
  <si>
    <t>Input: text</t>
  </si>
  <si>
    <t>Input: Image</t>
  </si>
  <si>
    <t>Input: Number</t>
  </si>
  <si>
    <t>#=(-NO/TOTAL)*LOG((NO/TOTAL),2)-(YES/TOTAL)*LOG((YES/TOTAL),2)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</si>
</sst>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64" fontId="1" fillId="3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0AE7-6C13-4C52-8B69-1637F5EA8F8C}">
  <dimension ref="A1:T36"/>
  <sheetViews>
    <sheetView tabSelected="1" workbookViewId="0">
      <selection activeCell="O3" sqref="O3"/>
    </sheetView>
  </sheetViews>
  <sheetFormatPr defaultRowHeight="14.4" x14ac:dyDescent="0.3"/>
  <cols>
    <col min="3" max="3" width="12.5546875" bestFit="1" customWidth="1"/>
    <col min="6" max="6" width="11" bestFit="1" customWidth="1"/>
    <col min="8" max="8" width="16.33203125" bestFit="1" customWidth="1"/>
    <col min="12" max="12" width="12.5546875" bestFit="1" customWidth="1"/>
    <col min="14" max="14" width="12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s="2" t="s">
        <v>18</v>
      </c>
    </row>
    <row r="3" spans="1:20" x14ac:dyDescent="0.3">
      <c r="A3">
        <v>2</v>
      </c>
      <c r="B3" t="s">
        <v>6</v>
      </c>
      <c r="C3" t="s">
        <v>7</v>
      </c>
      <c r="D3" t="s">
        <v>8</v>
      </c>
      <c r="E3" t="s">
        <v>11</v>
      </c>
      <c r="F3" t="s">
        <v>10</v>
      </c>
      <c r="H3" t="s">
        <v>27</v>
      </c>
      <c r="I3">
        <v>9</v>
      </c>
      <c r="L3">
        <f>-(I3/I5)*LOG((I3/I5),2)</f>
        <v>0.40977637753840185</v>
      </c>
      <c r="N3" s="9" t="s">
        <v>44</v>
      </c>
    </row>
    <row r="4" spans="1:20" x14ac:dyDescent="0.3">
      <c r="A4">
        <v>3</v>
      </c>
      <c r="B4" t="s">
        <v>12</v>
      </c>
      <c r="C4" t="s">
        <v>7</v>
      </c>
      <c r="D4" t="s">
        <v>8</v>
      </c>
      <c r="E4" t="s">
        <v>9</v>
      </c>
      <c r="F4" t="s">
        <v>13</v>
      </c>
      <c r="H4" t="s">
        <v>10</v>
      </c>
      <c r="I4">
        <v>5</v>
      </c>
      <c r="K4" s="4">
        <f>(-(I3/I5)*LOG((I3/I5),2))-((I4/I5)*LOG((I4/I5),2))</f>
        <v>0.94028595867063092</v>
      </c>
      <c r="L4">
        <f>-(I4/I5)*LOG((I4/I5),2)</f>
        <v>0.53050958113222912</v>
      </c>
    </row>
    <row r="5" spans="1:20" x14ac:dyDescent="0.3">
      <c r="A5">
        <v>4</v>
      </c>
      <c r="B5" t="s">
        <v>14</v>
      </c>
      <c r="C5" t="s">
        <v>15</v>
      </c>
      <c r="D5" t="s">
        <v>8</v>
      </c>
      <c r="E5" t="s">
        <v>9</v>
      </c>
      <c r="F5" t="s">
        <v>13</v>
      </c>
      <c r="H5" t="s">
        <v>28</v>
      </c>
      <c r="I5">
        <v>14</v>
      </c>
      <c r="L5">
        <f>SUM(L3:L4)</f>
        <v>0.94028595867063092</v>
      </c>
    </row>
    <row r="6" spans="1:20" x14ac:dyDescent="0.3">
      <c r="A6">
        <v>5</v>
      </c>
      <c r="B6" t="s">
        <v>14</v>
      </c>
      <c r="C6" t="s">
        <v>16</v>
      </c>
      <c r="D6" t="s">
        <v>17</v>
      </c>
      <c r="E6" t="s">
        <v>9</v>
      </c>
      <c r="F6" t="s">
        <v>13</v>
      </c>
    </row>
    <row r="7" spans="1:20" x14ac:dyDescent="0.3">
      <c r="A7">
        <v>6</v>
      </c>
      <c r="B7" t="s">
        <v>14</v>
      </c>
      <c r="C7" t="s">
        <v>16</v>
      </c>
      <c r="D7" t="s">
        <v>17</v>
      </c>
      <c r="E7" t="s">
        <v>11</v>
      </c>
      <c r="F7" t="s">
        <v>10</v>
      </c>
    </row>
    <row r="8" spans="1:20" x14ac:dyDescent="0.3">
      <c r="A8">
        <v>7</v>
      </c>
      <c r="B8" t="s">
        <v>12</v>
      </c>
      <c r="C8" t="s">
        <v>16</v>
      </c>
      <c r="D8" t="s">
        <v>17</v>
      </c>
      <c r="E8" t="s">
        <v>11</v>
      </c>
      <c r="F8" t="s">
        <v>13</v>
      </c>
      <c r="H8" s="2" t="s">
        <v>29</v>
      </c>
      <c r="I8" t="s">
        <v>28</v>
      </c>
      <c r="J8" t="s">
        <v>13</v>
      </c>
      <c r="K8" t="s">
        <v>10</v>
      </c>
      <c r="L8" t="s">
        <v>30</v>
      </c>
      <c r="N8" s="2" t="s">
        <v>3</v>
      </c>
      <c r="O8" t="s">
        <v>28</v>
      </c>
      <c r="P8" t="s">
        <v>31</v>
      </c>
      <c r="Q8" t="s">
        <v>10</v>
      </c>
      <c r="R8" t="s">
        <v>32</v>
      </c>
    </row>
    <row r="9" spans="1:20" x14ac:dyDescent="0.3">
      <c r="A9">
        <v>8</v>
      </c>
      <c r="B9" t="s">
        <v>6</v>
      </c>
      <c r="C9" t="s">
        <v>15</v>
      </c>
      <c r="D9" t="s">
        <v>8</v>
      </c>
      <c r="E9" t="s">
        <v>9</v>
      </c>
      <c r="F9" t="s">
        <v>10</v>
      </c>
      <c r="H9" t="s">
        <v>12</v>
      </c>
      <c r="I9">
        <v>4</v>
      </c>
      <c r="J9">
        <v>4</v>
      </c>
      <c r="K9">
        <v>0</v>
      </c>
      <c r="L9" s="4">
        <v>0</v>
      </c>
      <c r="N9" t="s">
        <v>8</v>
      </c>
      <c r="O9">
        <v>7</v>
      </c>
      <c r="P9">
        <v>3</v>
      </c>
      <c r="Q9">
        <v>4</v>
      </c>
      <c r="R9" s="4">
        <f t="shared" ref="R9:R10" si="0">(-(P9/O9)*LOG((P9/O9),2)-(Q9/O9)*LOG((Q9/O9),2))</f>
        <v>0.98522813603425163</v>
      </c>
    </row>
    <row r="10" spans="1:20" x14ac:dyDescent="0.3">
      <c r="A10">
        <v>9</v>
      </c>
      <c r="B10" t="s">
        <v>6</v>
      </c>
      <c r="C10" t="s">
        <v>16</v>
      </c>
      <c r="D10" t="s">
        <v>17</v>
      </c>
      <c r="E10" t="s">
        <v>9</v>
      </c>
      <c r="F10" t="s">
        <v>13</v>
      </c>
      <c r="H10" t="s">
        <v>6</v>
      </c>
      <c r="I10">
        <v>5</v>
      </c>
      <c r="J10">
        <v>2</v>
      </c>
      <c r="K10">
        <v>3</v>
      </c>
      <c r="L10" s="4">
        <f>(-(J10/I10)*LOG((J10/I10),2)-(K10/I10)*LOG((K10/I10),2))</f>
        <v>0.97095059445466858</v>
      </c>
      <c r="N10" t="s">
        <v>17</v>
      </c>
      <c r="O10">
        <v>7</v>
      </c>
      <c r="P10">
        <v>6</v>
      </c>
      <c r="Q10">
        <v>1</v>
      </c>
      <c r="R10" s="4">
        <f t="shared" si="0"/>
        <v>0.59167277858232747</v>
      </c>
    </row>
    <row r="11" spans="1:20" x14ac:dyDescent="0.3">
      <c r="A11">
        <v>10</v>
      </c>
      <c r="B11" t="s">
        <v>14</v>
      </c>
      <c r="C11" t="s">
        <v>15</v>
      </c>
      <c r="D11" t="s">
        <v>17</v>
      </c>
      <c r="E11" t="s">
        <v>9</v>
      </c>
      <c r="F11" t="s">
        <v>13</v>
      </c>
      <c r="H11" t="s">
        <v>14</v>
      </c>
      <c r="I11">
        <v>5</v>
      </c>
      <c r="J11">
        <v>3</v>
      </c>
      <c r="K11">
        <v>2</v>
      </c>
      <c r="L11" s="4">
        <f>(-(J11/I11)*LOG((J11/I11),2)-(K11/I11)*LOG((K11/I11),2))</f>
        <v>0.97095059445466858</v>
      </c>
      <c r="R11" s="4"/>
    </row>
    <row r="12" spans="1:20" x14ac:dyDescent="0.3">
      <c r="A12">
        <v>11</v>
      </c>
      <c r="B12" t="s">
        <v>6</v>
      </c>
      <c r="C12" t="s">
        <v>15</v>
      </c>
      <c r="D12" t="s">
        <v>17</v>
      </c>
      <c r="E12" t="s">
        <v>11</v>
      </c>
      <c r="F12" t="s">
        <v>13</v>
      </c>
    </row>
    <row r="13" spans="1:20" x14ac:dyDescent="0.3">
      <c r="A13">
        <v>12</v>
      </c>
      <c r="B13" t="s">
        <v>12</v>
      </c>
      <c r="C13" t="s">
        <v>15</v>
      </c>
      <c r="D13" t="s">
        <v>8</v>
      </c>
      <c r="E13" t="s">
        <v>11</v>
      </c>
      <c r="F13" t="s">
        <v>13</v>
      </c>
      <c r="H13" s="2" t="s">
        <v>2</v>
      </c>
      <c r="I13" t="s">
        <v>28</v>
      </c>
      <c r="J13" t="s">
        <v>31</v>
      </c>
      <c r="K13" t="s">
        <v>10</v>
      </c>
      <c r="L13" t="s">
        <v>32</v>
      </c>
      <c r="N13" s="2" t="s">
        <v>4</v>
      </c>
      <c r="O13" t="s">
        <v>28</v>
      </c>
      <c r="P13" t="s">
        <v>31</v>
      </c>
      <c r="Q13" t="s">
        <v>10</v>
      </c>
      <c r="R13" t="s">
        <v>32</v>
      </c>
    </row>
    <row r="14" spans="1:20" x14ac:dyDescent="0.3">
      <c r="A14">
        <v>13</v>
      </c>
      <c r="B14" t="s">
        <v>12</v>
      </c>
      <c r="C14" t="s">
        <v>7</v>
      </c>
      <c r="D14" t="s">
        <v>17</v>
      </c>
      <c r="E14" t="s">
        <v>9</v>
      </c>
      <c r="F14" t="s">
        <v>13</v>
      </c>
      <c r="H14" t="s">
        <v>16</v>
      </c>
      <c r="I14">
        <v>4</v>
      </c>
      <c r="J14">
        <v>3</v>
      </c>
      <c r="K14">
        <v>1</v>
      </c>
      <c r="L14" s="4">
        <f t="shared" ref="L14:L16" si="1">(-(J14/I14)*LOG((J14/I14),2)-(K14/I14)*LOG((K14/I14),2))</f>
        <v>0.81127812445913283</v>
      </c>
      <c r="N14" t="s">
        <v>11</v>
      </c>
      <c r="O14">
        <v>6</v>
      </c>
      <c r="P14">
        <v>3</v>
      </c>
      <c r="Q14">
        <v>3</v>
      </c>
      <c r="R14" s="4">
        <f>(-(P14/O14)*LOG((P14/O14),2)-(Q14/O14)*LOG((Q14/O14),2))</f>
        <v>1</v>
      </c>
      <c r="T14">
        <f>K4-(I14/I5)*L14-(I15/I5)*L15-(I16/I5)*L16</f>
        <v>2.9222565658954647E-2</v>
      </c>
    </row>
    <row r="15" spans="1:20" x14ac:dyDescent="0.3">
      <c r="A15">
        <v>14</v>
      </c>
      <c r="B15" t="s">
        <v>14</v>
      </c>
      <c r="C15" t="s">
        <v>15</v>
      </c>
      <c r="D15" t="s">
        <v>8</v>
      </c>
      <c r="E15" t="s">
        <v>11</v>
      </c>
      <c r="F15" t="s">
        <v>10</v>
      </c>
      <c r="H15" t="s">
        <v>7</v>
      </c>
      <c r="I15">
        <v>4</v>
      </c>
      <c r="J15">
        <v>2</v>
      </c>
      <c r="K15">
        <v>2</v>
      </c>
      <c r="L15" s="4">
        <f t="shared" si="1"/>
        <v>1</v>
      </c>
      <c r="N15" t="s">
        <v>9</v>
      </c>
      <c r="O15">
        <v>8</v>
      </c>
      <c r="P15">
        <v>6</v>
      </c>
      <c r="Q15">
        <v>2</v>
      </c>
      <c r="R15" s="4">
        <f t="shared" ref="R15" si="2">(-(P15/O15)*LOG((P15/O15),2)-(Q15/O15)*LOG((Q15/O15),2))</f>
        <v>0.81127812445913283</v>
      </c>
    </row>
    <row r="16" spans="1:20" x14ac:dyDescent="0.3">
      <c r="H16" t="s">
        <v>15</v>
      </c>
      <c r="I16">
        <v>6</v>
      </c>
      <c r="J16">
        <v>4</v>
      </c>
      <c r="K16">
        <v>2</v>
      </c>
      <c r="L16" s="4">
        <f t="shared" si="1"/>
        <v>0.91829583405448956</v>
      </c>
    </row>
    <row r="18" spans="1:17" x14ac:dyDescent="0.3">
      <c r="E18" s="2"/>
      <c r="H18" s="2" t="s">
        <v>33</v>
      </c>
      <c r="L18" s="2" t="s">
        <v>1</v>
      </c>
      <c r="M18" t="s">
        <v>28</v>
      </c>
      <c r="N18" t="s">
        <v>13</v>
      </c>
      <c r="O18" t="s">
        <v>10</v>
      </c>
      <c r="P18" t="s">
        <v>32</v>
      </c>
    </row>
    <row r="19" spans="1:17" x14ac:dyDescent="0.3">
      <c r="D19" s="2"/>
      <c r="H19" t="s">
        <v>1</v>
      </c>
      <c r="I19" s="3">
        <f>K4-(I9/I5)*(0)-(I10/I5)*(0.971)-(I11/I5)*(0.971)</f>
        <v>0.24671453009920236</v>
      </c>
      <c r="L19" t="s">
        <v>6</v>
      </c>
      <c r="M19">
        <v>5</v>
      </c>
      <c r="N19">
        <v>2</v>
      </c>
      <c r="O19">
        <v>3</v>
      </c>
      <c r="P19" s="4">
        <f>(-(N19/M19)*LOG((N19/M19),2))-((O19/M19)*LOG((O19/M19),2))</f>
        <v>0.97095059445466858</v>
      </c>
    </row>
    <row r="20" spans="1:17" x14ac:dyDescent="0.3">
      <c r="C20" t="s">
        <v>32</v>
      </c>
      <c r="H20" t="s">
        <v>2</v>
      </c>
      <c r="I20" s="3">
        <f>K4-(I14/I5)*(0.811)-(I15/I5)*(1)-(I16/I5)*(0.918)</f>
        <v>2.9428815813488052E-2</v>
      </c>
      <c r="L20" t="s">
        <v>12</v>
      </c>
      <c r="M20">
        <v>4</v>
      </c>
      <c r="N20">
        <v>4</v>
      </c>
      <c r="O20">
        <v>0</v>
      </c>
      <c r="P20">
        <v>0</v>
      </c>
    </row>
    <row r="21" spans="1:17" x14ac:dyDescent="0.3">
      <c r="B21" t="s">
        <v>13</v>
      </c>
      <c r="C21">
        <v>2</v>
      </c>
      <c r="D21">
        <f>IFERROR((-(C21/C23)*LOG((C21/C23),2))-((C22/C23)*LOG((C22/C23),2)),0)</f>
        <v>0.91829583405448956</v>
      </c>
      <c r="E21" s="2"/>
      <c r="H21" t="s">
        <v>3</v>
      </c>
      <c r="I21" s="3">
        <f>K4-(O9/I5)*(0.985)-(O10/I5)*(0.592)</f>
        <v>0.15178595867063094</v>
      </c>
      <c r="L21" t="s">
        <v>14</v>
      </c>
      <c r="M21">
        <v>5</v>
      </c>
      <c r="N21">
        <v>3</v>
      </c>
      <c r="O21">
        <v>2</v>
      </c>
      <c r="P21">
        <v>0.97099999999999997</v>
      </c>
    </row>
    <row r="22" spans="1:17" x14ac:dyDescent="0.3">
      <c r="B22" t="s">
        <v>10</v>
      </c>
      <c r="C22">
        <v>1</v>
      </c>
      <c r="H22" t="s">
        <v>4</v>
      </c>
      <c r="I22" s="3">
        <f>K4-(O14/I5)*(1)-(O15/I5)*(0.811)</f>
        <v>4.8285958670630902E-2</v>
      </c>
    </row>
    <row r="23" spans="1:17" x14ac:dyDescent="0.3">
      <c r="B23" t="s">
        <v>28</v>
      </c>
      <c r="C23">
        <v>3</v>
      </c>
      <c r="D23" s="2"/>
    </row>
    <row r="24" spans="1:17" x14ac:dyDescent="0.3">
      <c r="D24" s="2"/>
      <c r="H24" s="2"/>
      <c r="M24" s="3"/>
    </row>
    <row r="25" spans="1:17" x14ac:dyDescent="0.3">
      <c r="D25" s="2"/>
    </row>
    <row r="26" spans="1:17" x14ac:dyDescent="0.3">
      <c r="D26" s="2"/>
    </row>
    <row r="27" spans="1:17" x14ac:dyDescent="0.3">
      <c r="A27" s="5" t="s">
        <v>6</v>
      </c>
      <c r="C27" t="s">
        <v>28</v>
      </c>
      <c r="D27" s="2" t="s">
        <v>13</v>
      </c>
      <c r="E27" t="s">
        <v>10</v>
      </c>
      <c r="F27" t="s">
        <v>32</v>
      </c>
      <c r="H27" s="5" t="s">
        <v>12</v>
      </c>
      <c r="I27" t="s">
        <v>13</v>
      </c>
      <c r="K27" s="6" t="s">
        <v>14</v>
      </c>
      <c r="M27" t="s">
        <v>28</v>
      </c>
      <c r="N27" t="s">
        <v>13</v>
      </c>
      <c r="O27" t="s">
        <v>10</v>
      </c>
      <c r="P27" t="s">
        <v>32</v>
      </c>
    </row>
    <row r="28" spans="1:17" x14ac:dyDescent="0.3">
      <c r="A28" t="s">
        <v>23</v>
      </c>
      <c r="B28" t="s">
        <v>7</v>
      </c>
      <c r="C28">
        <v>2</v>
      </c>
      <c r="D28">
        <v>0</v>
      </c>
      <c r="E28">
        <v>2</v>
      </c>
      <c r="F28" s="2">
        <v>0</v>
      </c>
      <c r="H28" s="2"/>
      <c r="K28" t="s">
        <v>36</v>
      </c>
      <c r="L28" t="s">
        <v>37</v>
      </c>
      <c r="M28">
        <v>0</v>
      </c>
      <c r="N28">
        <v>0</v>
      </c>
      <c r="O28">
        <v>0</v>
      </c>
      <c r="P28">
        <v>0</v>
      </c>
    </row>
    <row r="29" spans="1:17" x14ac:dyDescent="0.3">
      <c r="B29" t="s">
        <v>34</v>
      </c>
      <c r="C29">
        <v>2</v>
      </c>
      <c r="D29">
        <v>1</v>
      </c>
      <c r="E29">
        <v>1</v>
      </c>
      <c r="F29" s="2">
        <v>1</v>
      </c>
      <c r="G29" s="4">
        <f>P19-(C28/5)*(0)-(C29/5)*(1)-(C30/5)*(0)</f>
        <v>0.57095059445466856</v>
      </c>
      <c r="L29" t="s">
        <v>34</v>
      </c>
      <c r="M29">
        <v>3</v>
      </c>
      <c r="N29">
        <v>2</v>
      </c>
      <c r="O29">
        <v>1</v>
      </c>
      <c r="P29">
        <v>0.91800000000000004</v>
      </c>
      <c r="Q29" s="2">
        <f>P21-(M29/5)*(0.918)-(M30/5)*(1)</f>
        <v>2.0199999999999996E-2</v>
      </c>
    </row>
    <row r="30" spans="1:17" x14ac:dyDescent="0.3">
      <c r="B30" t="s">
        <v>35</v>
      </c>
      <c r="C30">
        <v>1</v>
      </c>
      <c r="D30">
        <v>1</v>
      </c>
      <c r="E30">
        <v>0</v>
      </c>
      <c r="F30" s="2">
        <v>0</v>
      </c>
      <c r="L30" t="s">
        <v>35</v>
      </c>
      <c r="M30">
        <v>2</v>
      </c>
      <c r="N30">
        <v>1</v>
      </c>
      <c r="O30">
        <v>1</v>
      </c>
      <c r="P30">
        <v>1</v>
      </c>
    </row>
    <row r="32" spans="1:17" x14ac:dyDescent="0.3">
      <c r="A32" s="7" t="s">
        <v>3</v>
      </c>
      <c r="B32" t="s">
        <v>8</v>
      </c>
      <c r="C32">
        <v>3</v>
      </c>
      <c r="D32">
        <v>0</v>
      </c>
      <c r="E32">
        <v>3</v>
      </c>
      <c r="F32" s="2">
        <v>0</v>
      </c>
      <c r="G32" s="8">
        <f>P19-0-0</f>
        <v>0.97095059445466858</v>
      </c>
      <c r="K32" t="s">
        <v>3</v>
      </c>
      <c r="L32" t="s">
        <v>8</v>
      </c>
      <c r="M32">
        <v>2</v>
      </c>
      <c r="N32">
        <v>1</v>
      </c>
      <c r="O32">
        <v>1</v>
      </c>
      <c r="P32">
        <v>1</v>
      </c>
    </row>
    <row r="33" spans="1:17" x14ac:dyDescent="0.3">
      <c r="B33" t="s">
        <v>17</v>
      </c>
      <c r="C33">
        <v>2</v>
      </c>
      <c r="D33">
        <v>2</v>
      </c>
      <c r="E33">
        <v>0</v>
      </c>
      <c r="F33" s="2">
        <v>0</v>
      </c>
      <c r="L33" t="s">
        <v>17</v>
      </c>
      <c r="M33">
        <v>3</v>
      </c>
      <c r="N33">
        <v>2</v>
      </c>
      <c r="O33">
        <v>1</v>
      </c>
      <c r="P33">
        <v>0.91800000000000004</v>
      </c>
      <c r="Q33" s="2">
        <f>P21-(M32/5)*(1)-(M33/5)*(0.918)</f>
        <v>2.0199999999999996E-2</v>
      </c>
    </row>
    <row r="35" spans="1:17" x14ac:dyDescent="0.3">
      <c r="A35" t="s">
        <v>4</v>
      </c>
      <c r="B35" t="s">
        <v>9</v>
      </c>
      <c r="C35">
        <v>3</v>
      </c>
      <c r="D35">
        <v>1</v>
      </c>
      <c r="E35">
        <v>2</v>
      </c>
      <c r="F35" s="2">
        <v>0.91800000000000004</v>
      </c>
      <c r="G35" s="4">
        <f>P19-(C35/5)*(F35)-(C36/5)*(F36)</f>
        <v>2.0150594454668602E-2</v>
      </c>
      <c r="K35" s="7" t="s">
        <v>4</v>
      </c>
      <c r="L35" t="s">
        <v>9</v>
      </c>
      <c r="M35">
        <v>3</v>
      </c>
      <c r="N35">
        <v>3</v>
      </c>
      <c r="O35">
        <v>0</v>
      </c>
      <c r="P35">
        <v>0</v>
      </c>
    </row>
    <row r="36" spans="1:17" x14ac:dyDescent="0.3">
      <c r="B36" t="s">
        <v>11</v>
      </c>
      <c r="C36">
        <v>2</v>
      </c>
      <c r="D36">
        <v>1</v>
      </c>
      <c r="E36">
        <v>1</v>
      </c>
      <c r="F36" s="2">
        <v>1</v>
      </c>
      <c r="L36" t="s">
        <v>11</v>
      </c>
      <c r="M36">
        <v>2</v>
      </c>
      <c r="N36">
        <v>0</v>
      </c>
      <c r="O36">
        <v>2</v>
      </c>
      <c r="P36">
        <v>0</v>
      </c>
      <c r="Q36" s="7">
        <f>P21-(M35/5)*(0)-(M36/5)*(0)</f>
        <v>0.97099999999999997</v>
      </c>
    </row>
  </sheetData>
  <autoFilter ref="A1:R15" xr:uid="{ADBE0AE7-6C13-4C52-8B69-1637F5EA8F8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5B72-9CE7-479E-B444-CBF8D2702109}">
  <dimension ref="A1:L19"/>
  <sheetViews>
    <sheetView workbookViewId="0">
      <selection activeCell="B18" sqref="B18"/>
    </sheetView>
  </sheetViews>
  <sheetFormatPr defaultRowHeight="14.4" x14ac:dyDescent="0.3"/>
  <sheetData>
    <row r="1" spans="1:12" x14ac:dyDescent="0.3">
      <c r="B1" t="s">
        <v>23</v>
      </c>
      <c r="C1" t="s">
        <v>21</v>
      </c>
      <c r="D1" t="s">
        <v>22</v>
      </c>
    </row>
    <row r="2" spans="1:12" x14ac:dyDescent="0.3">
      <c r="B2" t="s">
        <v>24</v>
      </c>
      <c r="C2">
        <v>3</v>
      </c>
      <c r="D2">
        <v>1</v>
      </c>
    </row>
    <row r="3" spans="1:12" x14ac:dyDescent="0.3">
      <c r="B3" t="s">
        <v>25</v>
      </c>
      <c r="C3">
        <v>2</v>
      </c>
      <c r="D3">
        <v>2</v>
      </c>
    </row>
    <row r="4" spans="1:12" x14ac:dyDescent="0.3">
      <c r="B4" t="s">
        <v>26</v>
      </c>
      <c r="C4">
        <v>4</v>
      </c>
      <c r="D4">
        <v>2</v>
      </c>
    </row>
    <row r="6" spans="1:12" x14ac:dyDescent="0.3">
      <c r="B6" t="s">
        <v>16</v>
      </c>
      <c r="D6" t="s">
        <v>7</v>
      </c>
      <c r="F6" t="s">
        <v>15</v>
      </c>
    </row>
    <row r="7" spans="1:12" x14ac:dyDescent="0.3">
      <c r="C7">
        <f>-(0.75)*LOG(0.75,2)</f>
        <v>0.31127812445913283</v>
      </c>
      <c r="E7">
        <f>-(0.5)*LOG(0.5,2)</f>
        <v>0.5</v>
      </c>
      <c r="G7">
        <f>-(0.67)*LOG(0.67,2)</f>
        <v>0.38710388954235797</v>
      </c>
    </row>
    <row r="8" spans="1:12" x14ac:dyDescent="0.3">
      <c r="C8">
        <f>-(0.25)*LOG(0.25,2)</f>
        <v>0.5</v>
      </c>
      <c r="E8">
        <v>0.5</v>
      </c>
      <c r="G8">
        <f>-(0.33)*LOG(0.33,2)</f>
        <v>0.52782248323736947</v>
      </c>
    </row>
    <row r="9" spans="1:12" x14ac:dyDescent="0.3">
      <c r="C9" s="2">
        <f>SUM(C7:C8)</f>
        <v>0.81127812445913283</v>
      </c>
      <c r="E9" s="2">
        <f>SUM(E7:E8)</f>
        <v>1</v>
      </c>
      <c r="G9" s="2">
        <f>SUM(G7:G8)</f>
        <v>0.91492637277972744</v>
      </c>
      <c r="K9" t="s">
        <v>21</v>
      </c>
      <c r="L9" t="s">
        <v>22</v>
      </c>
    </row>
    <row r="10" spans="1:12" x14ac:dyDescent="0.3">
      <c r="I10" t="s">
        <v>19</v>
      </c>
      <c r="J10">
        <v>5</v>
      </c>
      <c r="K10">
        <v>2</v>
      </c>
      <c r="L10">
        <v>3</v>
      </c>
    </row>
    <row r="11" spans="1:12" x14ac:dyDescent="0.3">
      <c r="I11" t="s">
        <v>20</v>
      </c>
      <c r="J11">
        <v>4</v>
      </c>
      <c r="K11">
        <v>4</v>
      </c>
      <c r="L11">
        <v>0</v>
      </c>
    </row>
    <row r="12" spans="1:12" x14ac:dyDescent="0.3">
      <c r="I12" t="s">
        <v>14</v>
      </c>
      <c r="J12">
        <v>5</v>
      </c>
      <c r="K12">
        <v>3</v>
      </c>
      <c r="L12">
        <v>2</v>
      </c>
    </row>
    <row r="15" spans="1:12" x14ac:dyDescent="0.3">
      <c r="A15" t="s">
        <v>14</v>
      </c>
      <c r="D15" t="s">
        <v>12</v>
      </c>
      <c r="I15" t="s">
        <v>6</v>
      </c>
    </row>
    <row r="16" spans="1:12" x14ac:dyDescent="0.3">
      <c r="E16">
        <v>1</v>
      </c>
    </row>
    <row r="17" spans="2:11" x14ac:dyDescent="0.3">
      <c r="B17">
        <f>-(0.6)*LOG(0.6,2)</f>
        <v>0.44217935649972373</v>
      </c>
      <c r="I17" s="1"/>
      <c r="J17">
        <f>-(0.4)*LOG(0.4,2)</f>
        <v>0.52877123795494485</v>
      </c>
    </row>
    <row r="18" spans="2:11" x14ac:dyDescent="0.3">
      <c r="B18">
        <f>-(0.4)*LOG(0.4,2)</f>
        <v>0.52877123795494485</v>
      </c>
      <c r="J18">
        <f>-(0.6)*LOG(0.6,2)</f>
        <v>0.44217935649972373</v>
      </c>
    </row>
    <row r="19" spans="2:11" x14ac:dyDescent="0.3">
      <c r="C19" s="2">
        <f>SUM(B17:B18)</f>
        <v>0.97095059445466858</v>
      </c>
      <c r="K19" s="2">
        <f>SUM(J17:J18)</f>
        <v>0.97095059445466858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EB3D-F446-4DE0-B6DB-E3F41F84B6DB}">
  <dimension ref="A1:C3"/>
  <sheetViews>
    <sheetView workbookViewId="0">
      <selection sqref="A1:C1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16.88671875" bestFit="1" customWidth="1"/>
  </cols>
  <sheetData>
    <row r="1" spans="1:3" x14ac:dyDescent="0.3">
      <c r="A1" s="2" t="s">
        <v>38</v>
      </c>
      <c r="B1" s="2" t="s">
        <v>39</v>
      </c>
      <c r="C1" s="2" t="s">
        <v>40</v>
      </c>
    </row>
    <row r="3" spans="1:3" x14ac:dyDescent="0.3">
      <c r="A3" t="s">
        <v>41</v>
      </c>
      <c r="B3" t="s">
        <v>42</v>
      </c>
      <c r="C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Entropy_Calculate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 Ram</dc:creator>
  <cp:lastModifiedBy>Aswin Kumar R</cp:lastModifiedBy>
  <dcterms:created xsi:type="dcterms:W3CDTF">2024-08-13T04:01:35Z</dcterms:created>
  <dcterms:modified xsi:type="dcterms:W3CDTF">2025-01-21T11:54:21Z</dcterms:modified>
</cp:coreProperties>
</file>