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1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<sst xmlns="http://schemas.openxmlformats.org/spreadsheetml/2006/main" count="9" uniqueCount="9">
  <si>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Temp(C)</t>
  </si>
  <si>
    <t xml:space="preserve">Temp(K)</t>
  </si>
  <si>
    <t xml:space="preserve">Voltage()</t>
  </si>
  <si>
    <t xml:space="preserve">Voltage</t>
  </si>
  <si>
    <t xml:space="preserve">Mean</t>
  </si>
  <si>
    <t xml:space="preserve">ρ0</t>
  </si>
  <si>
    <t xml:space="preserve">ρ</t>
  </si>
  <si>
    <t xml:space="preserve">1000/T(K)</t>
  </si>
  <si>
    <t xml:space="preserve">log(ρ)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</si>
</sst>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log(ρ)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log(ρ)</c:v>
                </c:pt>
              </c:strCache>
            </c:strRef>
          </c:tx>
          <c:spPr>
            <a:solidFill>
              <a:srgbClr val="4472c4"/>
            </a:solidFill>
            <a:ln cap="rnd" w="1908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trendline>
            <c:spPr>
              <a:ln cap="rnd" w="19080">
                <a:solidFill>
                  <a:srgbClr val="4472c4"/>
                </a:solidFill>
                <a:prstDash val="sysDot"/>
                <a:round/>
              </a:ln>
            </c:spPr>
            <c:trendlineType val="linear"/>
            <c:forward val="0"/>
            <c:backward val="0"/>
            <c:dispRSqr val="1"/>
            <c:dispEq val="1"/>
          </c:trendline>
          <c:errBars>
            <c:errDir val="y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errBars>
            <c:errDir val="x"/>
            <c:errBarType val="both"/>
            <c:errValType val="percentage"/>
            <c:noEndCap val="0"/>
            <c:val val="5"/>
            <c:spPr>
              <a:ln w="9360">
                <a:solidFill>
                  <a:srgbClr val="595959"/>
                </a:solidFill>
                <a:round/>
              </a:ln>
            </c:spPr>
          </c:errBars>
          <c:xVal>
            <c:numRef>
              <c:f>Sheet1!$H$5:$H$28</c:f>
              <c:numCache>
                <c:formatCode>General</c:formatCode>
                <c:ptCount val="24"/>
                <c:pt idx="0">
                  <c:v>3.09597523219814</c:v>
                </c:pt>
                <c:pt idx="1">
                  <c:v>3.04878048780488</c:v>
                </c:pt>
                <c:pt idx="2">
                  <c:v>3.003003003003</c:v>
                </c:pt>
                <c:pt idx="3">
                  <c:v>2.9585798816568</c:v>
                </c:pt>
                <c:pt idx="4">
                  <c:v>2.91545189504373</c:v>
                </c:pt>
                <c:pt idx="5">
                  <c:v>2.8735632183908</c:v>
                </c:pt>
                <c:pt idx="6">
                  <c:v>2.8328611898017</c:v>
                </c:pt>
                <c:pt idx="7">
                  <c:v>2.79329608938547</c:v>
                </c:pt>
                <c:pt idx="8">
                  <c:v>2.75482093663912</c:v>
                </c:pt>
                <c:pt idx="9">
                  <c:v>2.71739130434783</c:v>
                </c:pt>
                <c:pt idx="10">
                  <c:v>2.68096514745308</c:v>
                </c:pt>
                <c:pt idx="11">
                  <c:v>2.64550264550265</c:v>
                </c:pt>
                <c:pt idx="12">
                  <c:v>2.61096605744125</c:v>
                </c:pt>
                <c:pt idx="13">
                  <c:v>2.57731958762887</c:v>
                </c:pt>
                <c:pt idx="14">
                  <c:v>2.54452926208651</c:v>
                </c:pt>
                <c:pt idx="15">
                  <c:v>2.51256281407035</c:v>
                </c:pt>
                <c:pt idx="16">
                  <c:v>2.48138957816377</c:v>
                </c:pt>
                <c:pt idx="17">
                  <c:v>2.45098039215686</c:v>
                </c:pt>
                <c:pt idx="18">
                  <c:v>2.42130750605327</c:v>
                </c:pt>
                <c:pt idx="19">
                  <c:v>2.39234449760766</c:v>
                </c:pt>
                <c:pt idx="20">
                  <c:v>2.36406619385343</c:v>
                </c:pt>
                <c:pt idx="21">
                  <c:v>2.33644859813084</c:v>
                </c:pt>
                <c:pt idx="22">
                  <c:v>2.3094688221709</c:v>
                </c:pt>
                <c:pt idx="23">
                  <c:v>2.28310502283105</c:v>
                </c:pt>
              </c:numCache>
            </c:numRef>
          </c:xVal>
          <c:yVal>
            <c:numRef>
              <c:f>Sheet1!$I$5:$I$28</c:f>
              <c:numCache>
                <c:formatCode>General</c:formatCode>
                <c:ptCount val="24"/>
                <c:pt idx="0">
                  <c:v>0.996286370895249</c:v>
                </c:pt>
                <c:pt idx="1">
                  <c:v>0.970732266422861</c:v>
                </c:pt>
                <c:pt idx="2">
                  <c:v>0.940769043045418</c:v>
                </c:pt>
                <c:pt idx="3">
                  <c:v>0.902467434864335</c:v>
                </c:pt>
                <c:pt idx="4">
                  <c:v>0.860458291856823</c:v>
                </c:pt>
                <c:pt idx="5">
                  <c:v>0.813946162562567</c:v>
                </c:pt>
                <c:pt idx="6">
                  <c:v>0.761848493970872</c:v>
                </c:pt>
                <c:pt idx="7">
                  <c:v>0.70749083164828</c:v>
                </c:pt>
                <c:pt idx="8">
                  <c:v>0.639739047381437</c:v>
                </c:pt>
                <c:pt idx="9">
                  <c:v>0.585757234915191</c:v>
                </c:pt>
                <c:pt idx="10">
                  <c:v>0.516676315771892</c:v>
                </c:pt>
                <c:pt idx="11">
                  <c:v>0.452218326544974</c:v>
                </c:pt>
                <c:pt idx="12">
                  <c:v>0.386716777788542</c:v>
                </c:pt>
                <c:pt idx="13">
                  <c:v>0.309550822976242</c:v>
                </c:pt>
                <c:pt idx="14">
                  <c:v>0.244610016043228</c:v>
                </c:pt>
                <c:pt idx="15">
                  <c:v>0.168221670179773</c:v>
                </c:pt>
                <c:pt idx="16">
                  <c:v>0.0956710030311612</c:v>
                </c:pt>
                <c:pt idx="17">
                  <c:v>0.00852082731226115</c:v>
                </c:pt>
                <c:pt idx="18">
                  <c:v>-0.100623642112807</c:v>
                </c:pt>
                <c:pt idx="19">
                  <c:v>-0.16757043174342</c:v>
                </c:pt>
                <c:pt idx="20">
                  <c:v>-0.343661690799102</c:v>
                </c:pt>
                <c:pt idx="21">
                  <c:v>-0.468600427407401</c:v>
                </c:pt>
                <c:pt idx="22">
                  <c:v>-0.644691686463083</c:v>
                </c:pt>
                <c:pt idx="23">
                  <c:v>-0.945721682127064</c:v>
                </c:pt>
              </c:numCache>
            </c:numRef>
          </c:yVal>
          <c:smooth val="0"/>
        </c:ser>
        <c:axId val="69545367"/>
        <c:axId val="11749480"/>
      </c:scatterChart>
      <c:valAx>
        <c:axId val="6954536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1749480"/>
        <c:crosses val="autoZero"/>
        <c:crossBetween val="midCat"/>
      </c:valAx>
      <c:valAx>
        <c:axId val="1174948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minorGridlines>
          <c:spPr>
            <a:ln w="9360">
              <a:solidFill>
                <a:srgbClr val="f2f2f2"/>
              </a:solidFill>
              <a:round/>
            </a:ln>
          </c:spPr>
        </c:min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Axis Title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9545367"/>
        <c:crosses val="autoZero"/>
        <c:crossBetween val="midCat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10</xdr:col>
      <xdr:colOff>7560</xdr:colOff>
      <xdr:row>0</xdr:row>
      <xdr:rowOff>0</xdr:rowOff>
    </xdr:from>
    <xdr:to>
      <xdr:col>20</xdr:col>
      <xdr:colOff>281880</xdr:colOff>
      <xdr:row>30</xdr:row>
      <xdr:rowOff>168840</xdr:rowOff>
    </xdr:to>
    <xdr:graphicFrame>
      <xdr:nvGraphicFramePr>
        <xdr:cNvPr id="0" name="Chart 1"/>
        <xdr:cNvGraphicFramePr/>
      </xdr:nvGraphicFramePr>
      <xdr:xfrm>
        <a:off x="6878160" y="0"/>
        <a:ext cx="7145280" cy="55980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28"/>
  <sheetViews>
    <sheetView showFormulas="false" showGridLines="true" showRowColHeaders="true" showZeros="true" rightToLeft="false" tabSelected="true" showOutlineSymbols="true" defaultGridColor="true" view="normal" topLeftCell="A3" colorId="64" zoomScale="108" zoomScaleNormal="108" zoomScalePageLayoutView="100" workbookViewId="0">
      <selection pane="topLeft" activeCell="I28" activeCellId="0" sqref="I28"/>
    </sheetView>
  </sheetViews>
  <sheetFormatPr defaultColWidth="8.58984375" defaultRowHeight="14.25" zeroHeight="false" outlineLevelRow="0" outlineLevelCol="0"/>
  <sheetData>
    <row r="1" customFormat="false" ht="14.25" hidden="false" customHeight="false" outlineLevel="0" collapsed="false">
      <c r="A1" s="0" t="s">
        <v>0</v>
      </c>
      <c r="B1" s="0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4.25" hidden="false" customHeight="false" outlineLevel="0" collapsed="false">
      <c r="A2" s="0" t="n">
        <v>35</v>
      </c>
      <c r="B2" s="0" t="n">
        <f aca="false">A2+273</f>
        <v>308</v>
      </c>
      <c r="C2" s="0" t="n">
        <v>9.3</v>
      </c>
      <c r="D2" s="0" t="n">
        <v>9.3</v>
      </c>
      <c r="E2" s="0" t="n">
        <f aca="false">(C2+D2)*0.01/2</f>
        <v>0.093</v>
      </c>
      <c r="F2" s="0" t="n">
        <f aca="false">E2*2*PI()*2*(10^-3)/0.2</f>
        <v>0.00584336233567702</v>
      </c>
      <c r="G2" s="0" t="n">
        <f aca="false">F2*10000/5.545</f>
        <v>10.5380745458558</v>
      </c>
      <c r="H2" s="0" t="n">
        <f aca="false">1000/B2</f>
        <v>3.24675324675325</v>
      </c>
      <c r="I2" s="0" t="n">
        <f aca="false">LOG10(G2)</f>
        <v>1.02276126642687</v>
      </c>
    </row>
    <row r="3" customFormat="false" ht="14.25" hidden="false" customHeight="false" outlineLevel="0" collapsed="false">
      <c r="A3" s="0" t="n">
        <v>40</v>
      </c>
      <c r="B3" s="0" t="n">
        <f aca="false">A3+273</f>
        <v>313</v>
      </c>
      <c r="C3" s="0" t="n">
        <v>9.2</v>
      </c>
      <c r="D3" s="0" t="n">
        <v>9.3</v>
      </c>
      <c r="E3" s="0" t="n">
        <f aca="false">(C3+D3)*0.01/2</f>
        <v>0.0925</v>
      </c>
      <c r="F3" s="0" t="n">
        <f aca="false">E3*2*PI()*2*(10^-3)/0.2</f>
        <v>0.00581194640914112</v>
      </c>
      <c r="G3" s="0" t="n">
        <f aca="false">F3*10000/5.545</f>
        <v>10.4814182310931</v>
      </c>
      <c r="H3" s="0" t="n">
        <f aca="false">1000/B3</f>
        <v>3.19488817891374</v>
      </c>
      <c r="I3" s="0" t="n">
        <f aca="false">LOG10(G3)</f>
        <v>1.02042005061197</v>
      </c>
    </row>
    <row r="4" customFormat="false" ht="14.25" hidden="false" customHeight="false" outlineLevel="0" collapsed="false">
      <c r="A4" s="0" t="n">
        <v>45</v>
      </c>
      <c r="B4" s="0" t="n">
        <f aca="false">A4+273</f>
        <v>318</v>
      </c>
      <c r="C4" s="0" t="n">
        <v>9</v>
      </c>
      <c r="D4" s="0" t="n">
        <v>9.2</v>
      </c>
      <c r="E4" s="0" t="n">
        <f aca="false">(C4+D4)*0.01/2</f>
        <v>0.091</v>
      </c>
      <c r="F4" s="0" t="n">
        <f aca="false">E4*2*PI()*2*(10^-3)/0.2</f>
        <v>0.00571769862953342</v>
      </c>
      <c r="G4" s="0" t="n">
        <f aca="false">F4*10000/5.545</f>
        <v>10.3114492868051</v>
      </c>
      <c r="H4" s="0" t="n">
        <f aca="false">1000/B4</f>
        <v>3.14465408805031</v>
      </c>
      <c r="I4" s="0" t="n">
        <f aca="false">LOG10(G4)</f>
        <v>1.01331971019403</v>
      </c>
    </row>
    <row r="5" customFormat="false" ht="14.25" hidden="false" customHeight="false" outlineLevel="0" collapsed="false">
      <c r="A5" s="0" t="n">
        <f aca="false">A4+5</f>
        <v>50</v>
      </c>
      <c r="B5" s="0" t="n">
        <f aca="false">A5+273</f>
        <v>323</v>
      </c>
      <c r="C5" s="0" t="n">
        <v>8.6</v>
      </c>
      <c r="D5" s="0" t="n">
        <v>8.9</v>
      </c>
      <c r="E5" s="0" t="n">
        <f aca="false">(C5+D5)*0.01/2</f>
        <v>0.0875</v>
      </c>
      <c r="F5" s="0" t="n">
        <f aca="false">E5*2*PI()*2*(10^-3)/0.2</f>
        <v>0.00549778714378214</v>
      </c>
      <c r="G5" s="0" t="n">
        <f aca="false">F5*10000/5.545</f>
        <v>9.91485508346644</v>
      </c>
      <c r="H5" s="0" t="n">
        <f aca="false">1000/B5</f>
        <v>3.09597523219814</v>
      </c>
      <c r="I5" s="0" t="n">
        <f aca="false">LOG10(G5)</f>
        <v>0.996286370895249</v>
      </c>
    </row>
    <row r="6" customFormat="false" ht="14.25" hidden="false" customHeight="false" outlineLevel="0" collapsed="false">
      <c r="A6" s="0" t="n">
        <f aca="false">A5+5</f>
        <v>55</v>
      </c>
      <c r="B6" s="0" t="n">
        <f aca="false">A6+273</f>
        <v>328</v>
      </c>
      <c r="C6" s="0" t="n">
        <v>8.1</v>
      </c>
      <c r="D6" s="0" t="n">
        <v>8.4</v>
      </c>
      <c r="E6" s="0" t="n">
        <f aca="false">(C6+D6)*0.01/2</f>
        <v>0.0825</v>
      </c>
      <c r="F6" s="0" t="n">
        <f aca="false">E6*2*PI()*2*(10^-3)/0.2</f>
        <v>0.00518362787842316</v>
      </c>
      <c r="G6" s="0" t="n">
        <f aca="false">F6*10000/5.545</f>
        <v>9.34829193583978</v>
      </c>
      <c r="H6" s="0" t="n">
        <f aca="false">1000/B6</f>
        <v>3.04878048780488</v>
      </c>
      <c r="I6" s="0" t="n">
        <f aca="false">LOG10(G6)</f>
        <v>0.970732266422861</v>
      </c>
    </row>
    <row r="7" customFormat="false" ht="14.25" hidden="false" customHeight="false" outlineLevel="0" collapsed="false">
      <c r="A7" s="0" t="n">
        <f aca="false">A6+5</f>
        <v>60</v>
      </c>
      <c r="B7" s="0" t="n">
        <f aca="false">A7+273</f>
        <v>333</v>
      </c>
      <c r="C7" s="0" t="n">
        <v>7.5</v>
      </c>
      <c r="D7" s="0" t="n">
        <v>7.9</v>
      </c>
      <c r="E7" s="0" t="n">
        <f aca="false">(C7+D7)*0.01/2</f>
        <v>0.077</v>
      </c>
      <c r="F7" s="0" t="n">
        <f aca="false">E7*2*PI()*2*(10^-3)/0.2</f>
        <v>0.00483805268652828</v>
      </c>
      <c r="G7" s="0" t="n">
        <f aca="false">F7*10000/5.545</f>
        <v>8.72507247345046</v>
      </c>
      <c r="H7" s="0" t="n">
        <f aca="false">1000/B7</f>
        <v>3.003003003003</v>
      </c>
      <c r="I7" s="0" t="n">
        <f aca="false">LOG10(G7)</f>
        <v>0.940769043045418</v>
      </c>
    </row>
    <row r="8" customFormat="false" ht="14.25" hidden="false" customHeight="false" outlineLevel="0" collapsed="false">
      <c r="A8" s="0" t="n">
        <f aca="false">A7+5</f>
        <v>65</v>
      </c>
      <c r="B8" s="0" t="n">
        <f aca="false">A8+273</f>
        <v>338</v>
      </c>
      <c r="C8" s="0" t="n">
        <v>6.9</v>
      </c>
      <c r="D8" s="0" t="n">
        <v>7.2</v>
      </c>
      <c r="E8" s="0" t="n">
        <f aca="false">(C8+D8)*0.01/2</f>
        <v>0.0705</v>
      </c>
      <c r="F8" s="0" t="n">
        <f aca="false">E8*2*PI()*2*(10^-3)/0.2</f>
        <v>0.00442964564156161</v>
      </c>
      <c r="G8" s="0" t="n">
        <f aca="false">F8*10000/5.545</f>
        <v>7.98854038153581</v>
      </c>
      <c r="H8" s="0" t="n">
        <f aca="false">1000/B8</f>
        <v>2.9585798816568</v>
      </c>
      <c r="I8" s="0" t="n">
        <f aca="false">LOG10(G8)</f>
        <v>0.902467434864335</v>
      </c>
    </row>
    <row r="9" customFormat="false" ht="14.25" hidden="false" customHeight="false" outlineLevel="0" collapsed="false">
      <c r="A9" s="0" t="n">
        <f aca="false">A8+5</f>
        <v>70</v>
      </c>
      <c r="B9" s="0" t="n">
        <f aca="false">A9+273</f>
        <v>343</v>
      </c>
      <c r="C9" s="0" t="n">
        <v>6.3</v>
      </c>
      <c r="D9" s="0" t="n">
        <v>6.5</v>
      </c>
      <c r="E9" s="0" t="n">
        <f aca="false">(C9+D9)*0.01/2</f>
        <v>0.064</v>
      </c>
      <c r="F9" s="0" t="n">
        <f aca="false">E9*2*PI()*2*(10^-3)/0.2</f>
        <v>0.00402123859659493</v>
      </c>
      <c r="G9" s="0" t="n">
        <f aca="false">F9*10000/5.545</f>
        <v>7.25200828962116</v>
      </c>
      <c r="H9" s="0" t="n">
        <f aca="false">1000/B9</f>
        <v>2.91545189504373</v>
      </c>
      <c r="I9" s="0" t="n">
        <f aca="false">LOG10(G9)</f>
        <v>0.860458291856823</v>
      </c>
    </row>
    <row r="10" customFormat="false" ht="14.25" hidden="false" customHeight="false" outlineLevel="0" collapsed="false">
      <c r="A10" s="0" t="n">
        <f aca="false">A9+5</f>
        <v>75</v>
      </c>
      <c r="B10" s="0" t="n">
        <f aca="false">A10+273</f>
        <v>348</v>
      </c>
      <c r="C10" s="0" t="n">
        <v>5.7</v>
      </c>
      <c r="D10" s="0" t="n">
        <v>5.8</v>
      </c>
      <c r="E10" s="0" t="n">
        <f aca="false">(C10+D10)*0.01/2</f>
        <v>0.0575</v>
      </c>
      <c r="F10" s="0" t="n">
        <f aca="false">E10*2*PI()*2*(10^-3)/0.2</f>
        <v>0.00361283155162826</v>
      </c>
      <c r="G10" s="0" t="n">
        <f aca="false">F10*10000/5.545</f>
        <v>6.51547619770651</v>
      </c>
      <c r="H10" s="0" t="n">
        <f aca="false">1000/B10</f>
        <v>2.8735632183908</v>
      </c>
      <c r="I10" s="0" t="n">
        <f aca="false">LOG10(G10)</f>
        <v>0.813946162562567</v>
      </c>
    </row>
    <row r="11" customFormat="false" ht="14.25" hidden="false" customHeight="false" outlineLevel="0" collapsed="false">
      <c r="A11" s="0" t="n">
        <f aca="false">A10+5</f>
        <v>80</v>
      </c>
      <c r="B11" s="0" t="n">
        <f aca="false">A11+273</f>
        <v>353</v>
      </c>
      <c r="C11" s="0" t="n">
        <v>5.1</v>
      </c>
      <c r="D11" s="0" t="n">
        <v>5.1</v>
      </c>
      <c r="E11" s="0" t="n">
        <f aca="false">(C11+D11)*0.01/2</f>
        <v>0.051</v>
      </c>
      <c r="F11" s="0" t="n">
        <f aca="false">E11*2*PI()*2*(10^-3)/0.2</f>
        <v>0.00320442450666159</v>
      </c>
      <c r="G11" s="0" t="n">
        <f aca="false">F11*10000/5.545</f>
        <v>5.77894410579186</v>
      </c>
      <c r="H11" s="0" t="n">
        <f aca="false">1000/B11</f>
        <v>2.8328611898017</v>
      </c>
      <c r="I11" s="0" t="n">
        <f aca="false">LOG10(G11)</f>
        <v>0.761848493970872</v>
      </c>
    </row>
    <row r="12" customFormat="false" ht="14.25" hidden="false" customHeight="false" outlineLevel="0" collapsed="false">
      <c r="A12" s="0" t="n">
        <f aca="false">A11+5</f>
        <v>85</v>
      </c>
      <c r="B12" s="0" t="n">
        <f aca="false">A12+273</f>
        <v>358</v>
      </c>
      <c r="C12" s="0" t="n">
        <v>4.5</v>
      </c>
      <c r="D12" s="0" t="n">
        <v>4.5</v>
      </c>
      <c r="E12" s="0" t="n">
        <f aca="false">(C12+D12)*0.01/2</f>
        <v>0.045</v>
      </c>
      <c r="F12" s="0" t="n">
        <f aca="false">E12*2*PI()*2*(10^-3)/0.2</f>
        <v>0.00282743338823081</v>
      </c>
      <c r="G12" s="0" t="n">
        <f aca="false">F12*10000/5.545</f>
        <v>5.09906832863988</v>
      </c>
      <c r="H12" s="0" t="n">
        <f aca="false">1000/B12</f>
        <v>2.79329608938547</v>
      </c>
      <c r="I12" s="0" t="n">
        <f aca="false">LOG10(G12)</f>
        <v>0.70749083164828</v>
      </c>
    </row>
    <row r="13" customFormat="false" ht="14.25" hidden="false" customHeight="false" outlineLevel="0" collapsed="false">
      <c r="A13" s="0" t="n">
        <f aca="false">A12+5</f>
        <v>90</v>
      </c>
      <c r="B13" s="0" t="n">
        <f aca="false">A13+273</f>
        <v>363</v>
      </c>
      <c r="C13" s="0" t="n">
        <v>3.9</v>
      </c>
      <c r="D13" s="0" t="n">
        <v>3.8</v>
      </c>
      <c r="E13" s="0" t="n">
        <f aca="false">(C13+D13)*0.01/2</f>
        <v>0.0385</v>
      </c>
      <c r="F13" s="0" t="n">
        <f aca="false">E13*2*PI()*2*(10^-3)/0.2</f>
        <v>0.00241902634326414</v>
      </c>
      <c r="G13" s="0" t="n">
        <f aca="false">F13*10000/5.545</f>
        <v>4.36253623672523</v>
      </c>
      <c r="H13" s="0" t="n">
        <f aca="false">1000/B13</f>
        <v>2.75482093663912</v>
      </c>
      <c r="I13" s="0" t="n">
        <f aca="false">LOG10(G13)</f>
        <v>0.639739047381437</v>
      </c>
    </row>
    <row r="14" customFormat="false" ht="14.25" hidden="false" customHeight="false" outlineLevel="0" collapsed="false">
      <c r="A14" s="0" t="n">
        <f aca="false">A13+5</f>
        <v>95</v>
      </c>
      <c r="B14" s="0" t="n">
        <f aca="false">A14+273</f>
        <v>368</v>
      </c>
      <c r="C14" s="0" t="n">
        <v>3.4</v>
      </c>
      <c r="D14" s="0" t="n">
        <v>3.4</v>
      </c>
      <c r="E14" s="0" t="n">
        <f aca="false">(C14+D14)*0.01/2</f>
        <v>0.034</v>
      </c>
      <c r="F14" s="0" t="n">
        <f aca="false">E14*2*PI()*2*(10^-3)/0.2</f>
        <v>0.00213628300444106</v>
      </c>
      <c r="G14" s="0" t="n">
        <f aca="false">F14*10000/5.545</f>
        <v>3.85262940386124</v>
      </c>
      <c r="H14" s="0" t="n">
        <f aca="false">1000/B14</f>
        <v>2.71739130434783</v>
      </c>
      <c r="I14" s="0" t="n">
        <f aca="false">LOG10(G14)</f>
        <v>0.585757234915191</v>
      </c>
    </row>
    <row r="15" customFormat="false" ht="14.25" hidden="false" customHeight="false" outlineLevel="0" collapsed="false">
      <c r="A15" s="0" t="n">
        <f aca="false">A14+5</f>
        <v>100</v>
      </c>
      <c r="B15" s="0" t="n">
        <f aca="false">A15+273</f>
        <v>373</v>
      </c>
      <c r="C15" s="0" t="n">
        <v>2.9</v>
      </c>
      <c r="D15" s="0" t="n">
        <v>2.9</v>
      </c>
      <c r="E15" s="0" t="n">
        <f aca="false">(C15+D15)*0.01/2</f>
        <v>0.029</v>
      </c>
      <c r="F15" s="0" t="n">
        <f aca="false">E15*2*PI()*2*(10^-3)/0.2</f>
        <v>0.00182212373908208</v>
      </c>
      <c r="G15" s="0" t="n">
        <f aca="false">F15*10000/5.545</f>
        <v>3.28606625623459</v>
      </c>
      <c r="H15" s="0" t="n">
        <f aca="false">1000/B15</f>
        <v>2.68096514745308</v>
      </c>
      <c r="I15" s="0" t="n">
        <f aca="false">LOG10(G15)</f>
        <v>0.516676315771892</v>
      </c>
    </row>
    <row r="16" customFormat="false" ht="14.25" hidden="false" customHeight="false" outlineLevel="0" collapsed="false">
      <c r="A16" s="0" t="n">
        <f aca="false">A15+5</f>
        <v>105</v>
      </c>
      <c r="B16" s="0" t="n">
        <f aca="false">A16+273</f>
        <v>378</v>
      </c>
      <c r="C16" s="0" t="n">
        <v>2.5</v>
      </c>
      <c r="D16" s="0" t="n">
        <v>2.5</v>
      </c>
      <c r="E16" s="0" t="n">
        <f aca="false">(C16+D16)*0.01/2</f>
        <v>0.025</v>
      </c>
      <c r="F16" s="0" t="n">
        <f aca="false">E16*2*PI()*2*(10^-3)/0.2</f>
        <v>0.0015707963267949</v>
      </c>
      <c r="G16" s="0" t="n">
        <f aca="false">F16*10000/5.545</f>
        <v>2.83281573813327</v>
      </c>
      <c r="H16" s="0" t="n">
        <f aca="false">1000/B16</f>
        <v>2.64550264550265</v>
      </c>
      <c r="I16" s="0" t="n">
        <f aca="false">LOG10(G16)</f>
        <v>0.452218326544974</v>
      </c>
    </row>
    <row r="17" customFormat="false" ht="14.25" hidden="false" customHeight="false" outlineLevel="0" collapsed="false">
      <c r="A17" s="0" t="n">
        <f aca="false">A16+5</f>
        <v>110</v>
      </c>
      <c r="B17" s="0" t="n">
        <f aca="false">A17+273</f>
        <v>383</v>
      </c>
      <c r="C17" s="0" t="n">
        <v>2.2</v>
      </c>
      <c r="D17" s="0" t="n">
        <v>2.1</v>
      </c>
      <c r="E17" s="0" t="n">
        <f aca="false">(C17+D17)*0.01/2</f>
        <v>0.0215</v>
      </c>
      <c r="F17" s="0" t="n">
        <f aca="false">E17*2*PI()*2*(10^-3)/0.2</f>
        <v>0.00135088484104361</v>
      </c>
      <c r="G17" s="0" t="n">
        <f aca="false">F17*10000/5.545</f>
        <v>2.43622153479461</v>
      </c>
      <c r="H17" s="0" t="n">
        <f aca="false">1000/B17</f>
        <v>2.61096605744125</v>
      </c>
      <c r="I17" s="0" t="n">
        <f aca="false">LOG10(G17)</f>
        <v>0.386716777788542</v>
      </c>
    </row>
    <row r="18" customFormat="false" ht="14.25" hidden="false" customHeight="false" outlineLevel="0" collapsed="false">
      <c r="A18" s="0" t="n">
        <f aca="false">A17+5</f>
        <v>115</v>
      </c>
      <c r="B18" s="0" t="n">
        <f aca="false">A18+273</f>
        <v>388</v>
      </c>
      <c r="C18" s="0" t="n">
        <v>1.8</v>
      </c>
      <c r="D18" s="0" t="n">
        <v>1.8</v>
      </c>
      <c r="E18" s="0" t="n">
        <f aca="false">(C18+D18)*0.01/2</f>
        <v>0.018</v>
      </c>
      <c r="F18" s="0" t="n">
        <f aca="false">E18*2*PI()*2*(10^-3)/0.2</f>
        <v>0.00113097335529233</v>
      </c>
      <c r="G18" s="0" t="n">
        <f aca="false">F18*10000/5.545</f>
        <v>2.03962733145595</v>
      </c>
      <c r="H18" s="0" t="n">
        <f aca="false">1000/B18</f>
        <v>2.57731958762887</v>
      </c>
      <c r="I18" s="0" t="n">
        <f aca="false">LOG10(G18)</f>
        <v>0.309550822976242</v>
      </c>
    </row>
    <row r="19" customFormat="false" ht="14.25" hidden="false" customHeight="false" outlineLevel="0" collapsed="false">
      <c r="A19" s="0" t="n">
        <f aca="false">A18+5</f>
        <v>120</v>
      </c>
      <c r="B19" s="0" t="n">
        <f aca="false">A19+273</f>
        <v>393</v>
      </c>
      <c r="C19" s="0" t="n">
        <v>1.6</v>
      </c>
      <c r="D19" s="0" t="n">
        <v>1.5</v>
      </c>
      <c r="E19" s="0" t="n">
        <f aca="false">(C19+D19)*0.01/2</f>
        <v>0.0155</v>
      </c>
      <c r="F19" s="0" t="n">
        <f aca="false">E19*2*PI()*2*(10^-3)/0.2</f>
        <v>0.000973893722612836</v>
      </c>
      <c r="G19" s="0" t="n">
        <f aca="false">F19*10000/5.545</f>
        <v>1.75634575764263</v>
      </c>
      <c r="H19" s="0" t="n">
        <f aca="false">1000/B19</f>
        <v>2.54452926208651</v>
      </c>
      <c r="I19" s="0" t="n">
        <f aca="false">LOG10(G19)</f>
        <v>0.244610016043228</v>
      </c>
    </row>
    <row r="20" customFormat="false" ht="14.25" hidden="false" customHeight="false" outlineLevel="0" collapsed="false">
      <c r="A20" s="0" t="n">
        <f aca="false">A19+5</f>
        <v>125</v>
      </c>
      <c r="B20" s="0" t="n">
        <f aca="false">A20+273</f>
        <v>398</v>
      </c>
      <c r="C20" s="0" t="n">
        <v>1.3</v>
      </c>
      <c r="D20" s="0" t="n">
        <v>1.3</v>
      </c>
      <c r="E20" s="0" t="n">
        <f aca="false">(C20+D20)*0.01/2</f>
        <v>0.013</v>
      </c>
      <c r="F20" s="0" t="n">
        <f aca="false">E20*2*PI()*2*(10^-3)/0.2</f>
        <v>0.000816814089933346</v>
      </c>
      <c r="G20" s="0" t="n">
        <f aca="false">F20*10000/5.545</f>
        <v>1.4730641838293</v>
      </c>
      <c r="H20" s="0" t="n">
        <f aca="false">1000/B20</f>
        <v>2.51256281407035</v>
      </c>
      <c r="I20" s="0" t="n">
        <f aca="false">LOG10(G20)</f>
        <v>0.168221670179773</v>
      </c>
    </row>
    <row r="21" customFormat="false" ht="14.25" hidden="false" customHeight="false" outlineLevel="0" collapsed="false">
      <c r="A21" s="0" t="n">
        <f aca="false">A20+5</f>
        <v>130</v>
      </c>
      <c r="B21" s="0" t="n">
        <f aca="false">A21+273</f>
        <v>403</v>
      </c>
      <c r="C21" s="0" t="n">
        <v>1.1</v>
      </c>
      <c r="D21" s="0" t="n">
        <v>1.1</v>
      </c>
      <c r="E21" s="0" t="n">
        <f aca="false">(C21+D21)*0.01/2</f>
        <v>0.011</v>
      </c>
      <c r="F21" s="0" t="n">
        <f aca="false">E21*2*PI()*2*(10^-3)/0.2</f>
        <v>0.000691150383789755</v>
      </c>
      <c r="G21" s="0" t="n">
        <f aca="false">F21*10000/5.545</f>
        <v>1.24643892477864</v>
      </c>
      <c r="H21" s="0" t="n">
        <f aca="false">1000/B21</f>
        <v>2.48138957816377</v>
      </c>
      <c r="I21" s="0" t="n">
        <f aca="false">LOG10(G21)</f>
        <v>0.0956710030311612</v>
      </c>
    </row>
    <row r="22" customFormat="false" ht="14.25" hidden="false" customHeight="false" outlineLevel="0" collapsed="false">
      <c r="A22" s="0" t="n">
        <f aca="false">A21+5</f>
        <v>135</v>
      </c>
      <c r="B22" s="0" t="n">
        <f aca="false">A22+273</f>
        <v>408</v>
      </c>
      <c r="C22" s="0" t="n">
        <v>0.9</v>
      </c>
      <c r="D22" s="0" t="n">
        <v>0.9</v>
      </c>
      <c r="E22" s="0" t="n">
        <f aca="false">(C22+D22)*0.01/2</f>
        <v>0.009</v>
      </c>
      <c r="F22" s="0" t="n">
        <f aca="false">E22*2*PI()*2*(10^-3)/0.2</f>
        <v>0.000565486677646163</v>
      </c>
      <c r="G22" s="0" t="n">
        <f aca="false">F22*10000/5.545</f>
        <v>1.01981366572798</v>
      </c>
      <c r="H22" s="0" t="n">
        <f aca="false">1000/B22</f>
        <v>2.45098039215686</v>
      </c>
      <c r="I22" s="0" t="n">
        <f aca="false">LOG10(G22)</f>
        <v>0.00852082731226115</v>
      </c>
    </row>
    <row r="23" customFormat="false" ht="14.25" hidden="false" customHeight="false" outlineLevel="0" collapsed="false">
      <c r="A23" s="0" t="n">
        <f aca="false">A22+5</f>
        <v>140</v>
      </c>
      <c r="B23" s="0" t="n">
        <f aca="false">A23+273</f>
        <v>413</v>
      </c>
      <c r="C23" s="0" t="n">
        <v>0.7</v>
      </c>
      <c r="D23" s="0" t="n">
        <v>0.7</v>
      </c>
      <c r="E23" s="0" t="n">
        <f aca="false">(C23+D23)*0.01/2</f>
        <v>0.007</v>
      </c>
      <c r="F23" s="0" t="n">
        <f aca="false">E23*2*PI()*2*(10^-3)/0.2</f>
        <v>0.000439822971502571</v>
      </c>
      <c r="G23" s="0" t="n">
        <f aca="false">F23*10000/5.545</f>
        <v>0.793188406677315</v>
      </c>
      <c r="H23" s="0" t="n">
        <f aca="false">1000/B23</f>
        <v>2.42130750605327</v>
      </c>
      <c r="I23" s="0" t="n">
        <f aca="false">LOG10(G23)</f>
        <v>-0.100623642112807</v>
      </c>
    </row>
    <row r="24" customFormat="false" ht="14.25" hidden="false" customHeight="false" outlineLevel="0" collapsed="false">
      <c r="A24" s="0" t="n">
        <f aca="false">A23+5</f>
        <v>145</v>
      </c>
      <c r="B24" s="0" t="n">
        <f aca="false">A24+273</f>
        <v>418</v>
      </c>
      <c r="C24" s="0" t="n">
        <v>0.6</v>
      </c>
      <c r="D24" s="0" t="n">
        <v>0.6</v>
      </c>
      <c r="E24" s="0" t="n">
        <f aca="false">(C24+D24)*0.01/2</f>
        <v>0.006</v>
      </c>
      <c r="F24" s="0" t="n">
        <f aca="false">E24*2*PI()*2*(10^-3)/0.2</f>
        <v>0.000376991118430775</v>
      </c>
      <c r="G24" s="0" t="n">
        <f aca="false">F24*10000/5.545</f>
        <v>0.679875777151984</v>
      </c>
      <c r="H24" s="0" t="n">
        <f aca="false">1000/B24</f>
        <v>2.39234449760766</v>
      </c>
      <c r="I24" s="0" t="n">
        <f aca="false">LOG10(G24)</f>
        <v>-0.16757043174342</v>
      </c>
    </row>
    <row r="25" customFormat="false" ht="14.25" hidden="false" customHeight="false" outlineLevel="0" collapsed="false">
      <c r="A25" s="0" t="n">
        <f aca="false">A24+5</f>
        <v>150</v>
      </c>
      <c r="B25" s="0" t="n">
        <f aca="false">A25+273</f>
        <v>423</v>
      </c>
      <c r="C25" s="0" t="n">
        <v>0.4</v>
      </c>
      <c r="D25" s="0" t="n">
        <v>0.4</v>
      </c>
      <c r="E25" s="0" t="n">
        <f aca="false">(C25+D25)*0.01/2</f>
        <v>0.004</v>
      </c>
      <c r="F25" s="0" t="n">
        <f aca="false">E25*2*PI()*2*(10^-3)/0.2</f>
        <v>0.000251327412287183</v>
      </c>
      <c r="G25" s="0" t="n">
        <f aca="false">F25*10000/5.545</f>
        <v>0.453250518101323</v>
      </c>
      <c r="H25" s="0" t="n">
        <f aca="false">1000/B25</f>
        <v>2.36406619385343</v>
      </c>
      <c r="I25" s="0" t="n">
        <f aca="false">LOG10(G25)</f>
        <v>-0.343661690799102</v>
      </c>
    </row>
    <row r="26" customFormat="false" ht="14.25" hidden="false" customHeight="false" outlineLevel="0" collapsed="false">
      <c r="A26" s="0" t="n">
        <f aca="false">A25+5</f>
        <v>155</v>
      </c>
      <c r="B26" s="0" t="n">
        <f aca="false">A26+273</f>
        <v>428</v>
      </c>
      <c r="C26" s="0" t="n">
        <v>0.3</v>
      </c>
      <c r="D26" s="0" t="n">
        <v>0.3</v>
      </c>
      <c r="E26" s="0" t="n">
        <f aca="false">(C26+D26)*0.01/2</f>
        <v>0.003</v>
      </c>
      <c r="F26" s="0" t="n">
        <f aca="false">E26*2*PI()*2*(10^-3)/0.2</f>
        <v>0.000188495559215388</v>
      </c>
      <c r="G26" s="0" t="n">
        <f aca="false">F26*10000/5.545</f>
        <v>0.339937888575992</v>
      </c>
      <c r="H26" s="0" t="n">
        <f aca="false">1000/B26</f>
        <v>2.33644859813084</v>
      </c>
      <c r="I26" s="0" t="n">
        <f aca="false">LOG10(G26)</f>
        <v>-0.468600427407401</v>
      </c>
    </row>
    <row r="27" customFormat="false" ht="14.25" hidden="false" customHeight="false" outlineLevel="0" collapsed="false">
      <c r="A27" s="0" t="n">
        <f aca="false">A26+5</f>
        <v>160</v>
      </c>
      <c r="B27" s="0" t="n">
        <f aca="false">A27+273</f>
        <v>433</v>
      </c>
      <c r="C27" s="0" t="n">
        <v>0.2</v>
      </c>
      <c r="D27" s="0" t="n">
        <v>0.2</v>
      </c>
      <c r="E27" s="0" t="n">
        <f aca="false">(C27+D27)*0.01/2</f>
        <v>0.002</v>
      </c>
      <c r="F27" s="0" t="n">
        <f aca="false">E27*2*PI()*2*(10^-3)/0.2</f>
        <v>0.000125663706143592</v>
      </c>
      <c r="G27" s="0" t="n">
        <f aca="false">F27*10000/5.545</f>
        <v>0.226625259050661</v>
      </c>
      <c r="H27" s="0" t="n">
        <f aca="false">1000/B27</f>
        <v>2.3094688221709</v>
      </c>
      <c r="I27" s="0" t="n">
        <f aca="false">LOG10(G27)</f>
        <v>-0.644691686463083</v>
      </c>
    </row>
    <row r="28" customFormat="false" ht="14.25" hidden="false" customHeight="false" outlineLevel="0" collapsed="false">
      <c r="A28" s="0" t="n">
        <f aca="false">A27+5</f>
        <v>165</v>
      </c>
      <c r="B28" s="0" t="n">
        <f aca="false">A28+273</f>
        <v>438</v>
      </c>
      <c r="C28" s="0" t="n">
        <v>0.1</v>
      </c>
      <c r="D28" s="0" t="n">
        <v>0.1</v>
      </c>
      <c r="E28" s="0" t="n">
        <f aca="false">(C28+D28)*0.01/2</f>
        <v>0.001</v>
      </c>
      <c r="F28" s="0" t="n">
        <f aca="false">E28*2*PI()*2*(10^-3)/0.2</f>
        <v>6.28318530717959E-005</v>
      </c>
      <c r="G28" s="0" t="n">
        <f aca="false">F28*10000/5.545</f>
        <v>0.113312629525331</v>
      </c>
      <c r="H28" s="0" t="n">
        <f aca="false">1000/B28</f>
        <v>2.28310502283105</v>
      </c>
      <c r="I28" s="0" t="n">
        <f aca="false">LOG10(G28)</f>
        <v>-0.945721682127064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2023-01-15T22:51:16Z</dcterms:created>
  <dc:creator>Phani's PC</dc:creator>
  <dc:description/>
  <dc:language>en-IN</dc:language>
  <cp:lastModifiedBy>Phani's PC</cp:lastModifiedBy>
  <dcterms:modified xsi:type="dcterms:W3CDTF">2023-01-17T00:46:49Z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