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BpodInfoSeekAnalysis\"/>
    </mc:Choice>
  </mc:AlternateContent>
  <bookViews>
    <workbookView xWindow="0" yWindow="0" windowWidth="19200" windowHeight="7230" activeTab="3"/>
  </bookViews>
  <sheets>
    <sheet name="JB366" sheetId="1" r:id="rId1"/>
    <sheet name="JB367" sheetId="2" r:id="rId2"/>
    <sheet name="JB368" sheetId="3" r:id="rId3"/>
    <sheet name="JB36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11" i="5" l="1"/>
  <c r="BF11" i="5"/>
  <c r="BE11" i="5"/>
  <c r="BD11" i="5"/>
  <c r="BB11" i="5"/>
  <c r="BA11" i="5"/>
  <c r="AZ11" i="5"/>
  <c r="AX11" i="5"/>
  <c r="BG14" i="3"/>
  <c r="BF14" i="3"/>
  <c r="BE14" i="3"/>
  <c r="BI14" i="3" s="1"/>
  <c r="BD14" i="3"/>
  <c r="BB14" i="3"/>
  <c r="BC14" i="3" s="1"/>
  <c r="BA14" i="3"/>
  <c r="AZ14" i="3"/>
  <c r="AX14" i="3"/>
  <c r="BG11" i="2"/>
  <c r="BF11" i="2"/>
  <c r="BE11" i="2"/>
  <c r="BI11" i="2" s="1"/>
  <c r="BD11" i="2"/>
  <c r="BH11" i="2" s="1"/>
  <c r="BB11" i="2"/>
  <c r="BA11" i="2"/>
  <c r="AZ11" i="2"/>
  <c r="AX11" i="2"/>
  <c r="BG10" i="5"/>
  <c r="BF10" i="5"/>
  <c r="BE10" i="5"/>
  <c r="BD10" i="5"/>
  <c r="BB10" i="5"/>
  <c r="BA10" i="5"/>
  <c r="AZ10" i="5"/>
  <c r="AX10" i="5"/>
  <c r="BG9" i="5"/>
  <c r="BF9" i="5"/>
  <c r="BE9" i="5"/>
  <c r="BD9" i="5"/>
  <c r="BB9" i="5"/>
  <c r="BA9" i="5"/>
  <c r="AZ9" i="5"/>
  <c r="AX9" i="5"/>
  <c r="BG13" i="3"/>
  <c r="BF13" i="3"/>
  <c r="BE13" i="3"/>
  <c r="BI13" i="3" s="1"/>
  <c r="BD13" i="3"/>
  <c r="BH13" i="3" s="1"/>
  <c r="BB13" i="3"/>
  <c r="BA13" i="3"/>
  <c r="AZ13" i="3"/>
  <c r="AX13" i="3"/>
  <c r="AX10" i="2"/>
  <c r="BG14" i="1"/>
  <c r="BF14" i="1"/>
  <c r="BE14" i="1"/>
  <c r="BI14" i="1" s="1"/>
  <c r="BD14" i="1"/>
  <c r="BH14" i="1" s="1"/>
  <c r="BB14" i="1"/>
  <c r="BC14" i="1" s="1"/>
  <c r="BA14" i="1"/>
  <c r="AZ14" i="1"/>
  <c r="AX14" i="1"/>
  <c r="BH9" i="5" l="1"/>
  <c r="BI11" i="5"/>
  <c r="BC10" i="5"/>
  <c r="BC11" i="5"/>
  <c r="BH11" i="5"/>
  <c r="BI9" i="5"/>
  <c r="BI10" i="5"/>
  <c r="BC9" i="5"/>
  <c r="BH10" i="5"/>
  <c r="BH14" i="3"/>
  <c r="BC13" i="3"/>
  <c r="BC11" i="2"/>
  <c r="BG10" i="2"/>
  <c r="BF10" i="2"/>
  <c r="BE10" i="2"/>
  <c r="BD10" i="2"/>
  <c r="BH10" i="2" s="1"/>
  <c r="BB10" i="2"/>
  <c r="BA10" i="2"/>
  <c r="AZ10" i="2"/>
  <c r="BG13" i="1"/>
  <c r="BF13" i="1"/>
  <c r="BE13" i="1"/>
  <c r="BI13" i="1" s="1"/>
  <c r="BD13" i="1"/>
  <c r="BH13" i="1" s="1"/>
  <c r="BB13" i="1"/>
  <c r="BC13" i="1" s="1"/>
  <c r="BA13" i="1"/>
  <c r="AZ13" i="1"/>
  <c r="AX13" i="1"/>
  <c r="BG10" i="1"/>
  <c r="BF10" i="1"/>
  <c r="BE10" i="1"/>
  <c r="BI10" i="1" s="1"/>
  <c r="BD10" i="1"/>
  <c r="BH10" i="1" s="1"/>
  <c r="BB10" i="1"/>
  <c r="BA10" i="1"/>
  <c r="AZ10" i="1"/>
  <c r="AX10" i="1"/>
  <c r="BG8" i="5"/>
  <c r="BF8" i="5"/>
  <c r="BE8" i="5"/>
  <c r="BD8" i="5"/>
  <c r="BH8" i="5" s="1"/>
  <c r="BB8" i="5"/>
  <c r="BC8" i="5" s="1"/>
  <c r="BA8" i="5"/>
  <c r="AZ8" i="5"/>
  <c r="AX8" i="5"/>
  <c r="BG7" i="5"/>
  <c r="BF7" i="5"/>
  <c r="BE7" i="5"/>
  <c r="BD7" i="5"/>
  <c r="BH7" i="5" s="1"/>
  <c r="BB7" i="5"/>
  <c r="BA7" i="5"/>
  <c r="AZ7" i="5"/>
  <c r="AX7" i="5"/>
  <c r="BG6" i="5"/>
  <c r="BF6" i="5"/>
  <c r="BE6" i="5"/>
  <c r="BD6" i="5"/>
  <c r="BH6" i="5" s="1"/>
  <c r="BB6" i="5"/>
  <c r="BA6" i="5"/>
  <c r="AZ6" i="5"/>
  <c r="AX6" i="5"/>
  <c r="BG5" i="5"/>
  <c r="BF5" i="5"/>
  <c r="BE5" i="5"/>
  <c r="BD5" i="5"/>
  <c r="BB5" i="5"/>
  <c r="BA5" i="5"/>
  <c r="AZ5" i="5"/>
  <c r="AX5" i="5"/>
  <c r="BG4" i="5"/>
  <c r="BF4" i="5"/>
  <c r="BE4" i="5"/>
  <c r="BD4" i="5"/>
  <c r="BB4" i="5"/>
  <c r="BA4" i="5"/>
  <c r="AZ4" i="5"/>
  <c r="AX4" i="5"/>
  <c r="BG3" i="5"/>
  <c r="BF3" i="5"/>
  <c r="BE3" i="5"/>
  <c r="BD3" i="5"/>
  <c r="BB3" i="5"/>
  <c r="BA3" i="5"/>
  <c r="AZ3" i="5"/>
  <c r="AX3" i="5"/>
  <c r="BG2" i="5"/>
  <c r="BF2" i="5"/>
  <c r="BE2" i="5"/>
  <c r="BD2" i="5"/>
  <c r="BB2" i="5"/>
  <c r="BA2" i="5"/>
  <c r="AZ2" i="5"/>
  <c r="AX2" i="5"/>
  <c r="BM1" i="5"/>
  <c r="BL1" i="5"/>
  <c r="BG2" i="3"/>
  <c r="BF2" i="3"/>
  <c r="BE2" i="3"/>
  <c r="BD2" i="3"/>
  <c r="BB2" i="3"/>
  <c r="BA2" i="3"/>
  <c r="AZ2" i="3"/>
  <c r="AX2" i="3"/>
  <c r="BM1" i="3"/>
  <c r="BL1" i="3"/>
  <c r="BG9" i="2"/>
  <c r="BF9" i="2"/>
  <c r="BE9" i="2"/>
  <c r="BD9" i="2"/>
  <c r="BB9" i="2"/>
  <c r="BA9" i="2"/>
  <c r="AZ9" i="2"/>
  <c r="AX9" i="2"/>
  <c r="BG8" i="2"/>
  <c r="BF8" i="2"/>
  <c r="BE8" i="2"/>
  <c r="BD8" i="2"/>
  <c r="BB8" i="2"/>
  <c r="BA8" i="2"/>
  <c r="AZ8" i="2"/>
  <c r="AX8" i="2"/>
  <c r="BG7" i="2"/>
  <c r="BF7" i="2"/>
  <c r="BE7" i="2"/>
  <c r="BD7" i="2"/>
  <c r="BB7" i="2"/>
  <c r="BA7" i="2"/>
  <c r="AZ7" i="2"/>
  <c r="AX7" i="2"/>
  <c r="BG6" i="2"/>
  <c r="BF6" i="2"/>
  <c r="BE6" i="2"/>
  <c r="BD6" i="2"/>
  <c r="BB6" i="2"/>
  <c r="BA6" i="2"/>
  <c r="AZ6" i="2"/>
  <c r="AX6" i="2"/>
  <c r="BG5" i="2"/>
  <c r="BF5" i="2"/>
  <c r="BE5" i="2"/>
  <c r="BD5" i="2"/>
  <c r="BB5" i="2"/>
  <c r="BA5" i="2"/>
  <c r="AZ5" i="2"/>
  <c r="AX5" i="2"/>
  <c r="BG4" i="2"/>
  <c r="BF4" i="2"/>
  <c r="BE4" i="2"/>
  <c r="BI4" i="2" s="1"/>
  <c r="BD4" i="2"/>
  <c r="BB4" i="2"/>
  <c r="BA4" i="2"/>
  <c r="AZ4" i="2"/>
  <c r="AX4" i="2"/>
  <c r="BG3" i="2"/>
  <c r="BF3" i="2"/>
  <c r="BE3" i="2"/>
  <c r="BI3" i="2" s="1"/>
  <c r="BD3" i="2"/>
  <c r="BB3" i="2"/>
  <c r="BA3" i="2"/>
  <c r="AZ3" i="2"/>
  <c r="AX3" i="2"/>
  <c r="BG2" i="2"/>
  <c r="BF2" i="2"/>
  <c r="BE2" i="2"/>
  <c r="BI2" i="2" s="1"/>
  <c r="BD2" i="2"/>
  <c r="BB2" i="2"/>
  <c r="BA2" i="2"/>
  <c r="AZ2" i="2"/>
  <c r="AX2" i="2"/>
  <c r="BM1" i="2"/>
  <c r="BL1" i="2"/>
  <c r="AX3" i="3"/>
  <c r="AX4" i="3"/>
  <c r="AX5" i="3"/>
  <c r="AX6" i="3"/>
  <c r="AX7" i="3"/>
  <c r="AX8" i="3"/>
  <c r="AX9" i="3"/>
  <c r="AX10" i="3"/>
  <c r="AX11" i="3"/>
  <c r="AX12" i="3"/>
  <c r="BA3" i="3"/>
  <c r="BA4" i="3"/>
  <c r="BA5" i="3"/>
  <c r="BA6" i="3"/>
  <c r="BA7" i="3"/>
  <c r="BA8" i="3"/>
  <c r="BA9" i="3"/>
  <c r="BA10" i="3"/>
  <c r="BA11" i="3"/>
  <c r="BA12" i="3"/>
  <c r="BG12" i="3"/>
  <c r="BF12" i="3"/>
  <c r="BE12" i="3"/>
  <c r="BD12" i="3"/>
  <c r="BB12" i="3"/>
  <c r="AZ12" i="3"/>
  <c r="AX3" i="1"/>
  <c r="AX4" i="1"/>
  <c r="AX5" i="1"/>
  <c r="AX6" i="1"/>
  <c r="AX7" i="1"/>
  <c r="AX8" i="1"/>
  <c r="AX9" i="1"/>
  <c r="AX11" i="1"/>
  <c r="AX12" i="1"/>
  <c r="AX2" i="1"/>
  <c r="BA12" i="1"/>
  <c r="BA11" i="1"/>
  <c r="BA9" i="1"/>
  <c r="BA8" i="1"/>
  <c r="BA7" i="1"/>
  <c r="BA6" i="1"/>
  <c r="BA5" i="1"/>
  <c r="BA4" i="1"/>
  <c r="BA3" i="1"/>
  <c r="BA2" i="1"/>
  <c r="BG11" i="3"/>
  <c r="BF11" i="3"/>
  <c r="BE11" i="3"/>
  <c r="BD11" i="3"/>
  <c r="BB11" i="3"/>
  <c r="AZ11" i="3"/>
  <c r="BG10" i="3"/>
  <c r="BF10" i="3"/>
  <c r="BE10" i="3"/>
  <c r="BD10" i="3"/>
  <c r="BB10" i="3"/>
  <c r="AZ10" i="3"/>
  <c r="BG9" i="3"/>
  <c r="BF9" i="3"/>
  <c r="BE9" i="3"/>
  <c r="BD9" i="3"/>
  <c r="BB9" i="3"/>
  <c r="AZ9" i="3"/>
  <c r="BG8" i="3"/>
  <c r="BF8" i="3"/>
  <c r="BE8" i="3"/>
  <c r="BD8" i="3"/>
  <c r="BB8" i="3"/>
  <c r="AZ8" i="3"/>
  <c r="BG7" i="3"/>
  <c r="BF7" i="3"/>
  <c r="BE7" i="3"/>
  <c r="BD7" i="3"/>
  <c r="BB7" i="3"/>
  <c r="AZ7" i="3"/>
  <c r="BG6" i="3"/>
  <c r="BF6" i="3"/>
  <c r="BE6" i="3"/>
  <c r="BD6" i="3"/>
  <c r="BB6" i="3"/>
  <c r="AZ6" i="3"/>
  <c r="BG5" i="3"/>
  <c r="BF5" i="3"/>
  <c r="BE5" i="3"/>
  <c r="BD5" i="3"/>
  <c r="BB5" i="3"/>
  <c r="AZ5" i="3"/>
  <c r="BG4" i="3"/>
  <c r="BF4" i="3"/>
  <c r="BE4" i="3"/>
  <c r="BD4" i="3"/>
  <c r="BB4" i="3"/>
  <c r="AZ4" i="3"/>
  <c r="BG3" i="3"/>
  <c r="BF3" i="3"/>
  <c r="BE3" i="3"/>
  <c r="BD3" i="3"/>
  <c r="BB3" i="3"/>
  <c r="AZ3" i="3"/>
  <c r="BB12" i="1"/>
  <c r="BB11" i="1"/>
  <c r="BB9" i="1"/>
  <c r="BB8" i="1"/>
  <c r="BB7" i="1"/>
  <c r="BB6" i="1"/>
  <c r="BB5" i="1"/>
  <c r="BB4" i="1"/>
  <c r="BB3" i="1"/>
  <c r="BB2" i="1"/>
  <c r="BG12" i="1"/>
  <c r="BF12" i="1"/>
  <c r="BE12" i="1"/>
  <c r="BD12" i="1"/>
  <c r="BH12" i="1" s="1"/>
  <c r="AZ12" i="1"/>
  <c r="BG11" i="1"/>
  <c r="BF11" i="1"/>
  <c r="BE11" i="1"/>
  <c r="BI11" i="1" s="1"/>
  <c r="BD11" i="1"/>
  <c r="AZ11" i="1"/>
  <c r="BG9" i="1"/>
  <c r="BF9" i="1"/>
  <c r="BE9" i="1"/>
  <c r="BD9" i="1"/>
  <c r="AZ9" i="1"/>
  <c r="BG8" i="1"/>
  <c r="BF8" i="1"/>
  <c r="BE8" i="1"/>
  <c r="BD8" i="1"/>
  <c r="AZ8" i="1"/>
  <c r="BC8" i="1" s="1"/>
  <c r="BG7" i="1"/>
  <c r="BF7" i="1"/>
  <c r="BE7" i="1"/>
  <c r="BD7" i="1"/>
  <c r="BH7" i="1" s="1"/>
  <c r="AZ7" i="1"/>
  <c r="BG6" i="1"/>
  <c r="BF6" i="1"/>
  <c r="BE6" i="1"/>
  <c r="BD6" i="1"/>
  <c r="AZ6" i="1"/>
  <c r="BG5" i="1"/>
  <c r="BF5" i="1"/>
  <c r="BE5" i="1"/>
  <c r="BD5" i="1"/>
  <c r="AZ5" i="1"/>
  <c r="BG4" i="1"/>
  <c r="BF4" i="1"/>
  <c r="BE4" i="1"/>
  <c r="BD4" i="1"/>
  <c r="AZ4" i="1"/>
  <c r="BG3" i="1"/>
  <c r="BF3" i="1"/>
  <c r="BE3" i="1"/>
  <c r="BI3" i="1" s="1"/>
  <c r="BD3" i="1"/>
  <c r="BH3" i="1" s="1"/>
  <c r="AZ3" i="1"/>
  <c r="BM1" i="1"/>
  <c r="BL1" i="1"/>
  <c r="AZ2" i="1"/>
  <c r="BG2" i="1"/>
  <c r="BF2" i="1"/>
  <c r="BE2" i="1"/>
  <c r="BI2" i="1" s="1"/>
  <c r="BD2" i="1"/>
  <c r="BH2" i="1" s="1"/>
  <c r="BC4" i="5" l="1"/>
  <c r="BC3" i="5"/>
  <c r="BI7" i="5"/>
  <c r="BI4" i="5"/>
  <c r="BI2" i="3"/>
  <c r="BH9" i="3"/>
  <c r="BC11" i="3"/>
  <c r="BC10" i="2"/>
  <c r="BC5" i="2"/>
  <c r="BC6" i="2"/>
  <c r="BH3" i="2"/>
  <c r="BH6" i="2"/>
  <c r="BH2" i="2"/>
  <c r="BI10" i="2"/>
  <c r="BC2" i="2"/>
  <c r="BC3" i="2"/>
  <c r="BH2" i="5"/>
  <c r="BI5" i="5"/>
  <c r="BH4" i="5"/>
  <c r="BI2" i="5"/>
  <c r="BH3" i="5"/>
  <c r="BI3" i="5"/>
  <c r="BC5" i="5"/>
  <c r="BC6" i="5"/>
  <c r="BC7" i="5"/>
  <c r="BI6" i="5"/>
  <c r="BH5" i="5"/>
  <c r="BI8" i="5"/>
  <c r="BC2" i="5"/>
  <c r="BI5" i="3"/>
  <c r="BI6" i="3"/>
  <c r="BH8" i="3"/>
  <c r="BH3" i="3"/>
  <c r="BI3" i="3"/>
  <c r="BC2" i="3"/>
  <c r="BC5" i="3"/>
  <c r="BI5" i="1"/>
  <c r="BH6" i="1"/>
  <c r="BC7" i="2"/>
  <c r="BC8" i="2"/>
  <c r="BC9" i="2"/>
  <c r="BH8" i="2"/>
  <c r="BI5" i="2"/>
  <c r="BI6" i="2"/>
  <c r="BH7" i="2"/>
  <c r="BH5" i="2"/>
  <c r="BC4" i="2"/>
  <c r="BH11" i="3"/>
  <c r="BC10" i="3"/>
  <c r="BI11" i="3"/>
  <c r="BC12" i="3"/>
  <c r="BH12" i="3"/>
  <c r="BI7" i="3"/>
  <c r="BH5" i="3"/>
  <c r="BC9" i="3"/>
  <c r="BI10" i="3"/>
  <c r="BI12" i="3"/>
  <c r="BH2" i="3"/>
  <c r="BH4" i="3"/>
  <c r="BI4" i="3"/>
  <c r="BC7" i="3"/>
  <c r="BC10" i="1"/>
  <c r="BI7" i="1"/>
  <c r="BI4" i="1"/>
  <c r="BC6" i="1"/>
  <c r="BI9" i="1"/>
  <c r="BH4" i="2"/>
  <c r="BH9" i="2"/>
  <c r="BI7" i="2"/>
  <c r="BI8" i="2"/>
  <c r="BI9" i="2"/>
  <c r="BH11" i="1"/>
  <c r="BC9" i="1"/>
  <c r="BC2" i="1"/>
  <c r="BC11" i="1"/>
  <c r="BH9" i="1"/>
  <c r="BC12" i="1"/>
  <c r="BH8" i="1"/>
  <c r="BI8" i="1"/>
  <c r="BC3" i="1"/>
  <c r="BC4" i="1"/>
  <c r="BH5" i="1"/>
  <c r="BI6" i="1"/>
  <c r="BC5" i="1"/>
  <c r="BI12" i="1"/>
  <c r="BC7" i="1"/>
  <c r="BH4" i="1"/>
  <c r="BC8" i="3"/>
  <c r="BH10" i="3"/>
  <c r="BC6" i="3"/>
  <c r="BI8" i="3"/>
  <c r="BC4" i="3"/>
  <c r="BH6" i="3"/>
  <c r="BI9" i="3"/>
  <c r="BH7" i="3"/>
  <c r="BC3" i="3"/>
</calcChain>
</file>

<file path=xl/sharedStrings.xml><?xml version="1.0" encoding="utf-8"?>
<sst xmlns="http://schemas.openxmlformats.org/spreadsheetml/2006/main" count="419" uniqueCount="122">
  <si>
    <t>'JB366_Infoseek_20201021_101114.mat'</t>
  </si>
  <si>
    <t>File</t>
  </si>
  <si>
    <t>'SessionTrials'</t>
  </si>
  <si>
    <t>'InfoSide'</t>
  </si>
  <si>
    <t>'InfoOdor'</t>
  </si>
  <si>
    <t>'RandOdor'</t>
  </si>
  <si>
    <t>'ChoiceOdor'</t>
  </si>
  <si>
    <t>'OdorA'</t>
  </si>
  <si>
    <t>'OdorB'</t>
  </si>
  <si>
    <t>'OdorC'</t>
  </si>
  <si>
    <t>'OdorD'</t>
  </si>
  <si>
    <t>'Interval'</t>
  </si>
  <si>
    <t>'OptoFlag'</t>
  </si>
  <si>
    <t>'OptoType'</t>
  </si>
  <si>
    <t>'ImageFlag'</t>
  </si>
  <si>
    <t>'ImageType'</t>
  </si>
  <si>
    <t>TrialCt</t>
  </si>
  <si>
    <t>percent Complete Initiation'</t>
  </si>
  <si>
    <t>percent Complete Initiation' Info</t>
  </si>
  <si>
    <t>percent Complete Initiation' Choice</t>
  </si>
  <si>
    <t>percent Complete Initiation' Rand</t>
  </si>
  <si>
    <t>Session Length (min)</t>
  </si>
  <si>
    <t>forced Info Trial Starts'</t>
  </si>
  <si>
    <t>forced Rand Trial Starts'</t>
  </si>
  <si>
    <t>choice Trial Starts'</t>
  </si>
  <si>
    <t>'forced Info TrialCt'</t>
  </si>
  <si>
    <t>'forced Rand TrialCt'</t>
  </si>
  <si>
    <t>'choice Info TrialCt'</t>
  </si>
  <si>
    <t>'choice Rand TrialCt'</t>
  </si>
  <si>
    <t>percent_Info_Choice</t>
  </si>
  <si>
    <t>'percentCorrect'</t>
  </si>
  <si>
    <t>Total Rewards</t>
  </si>
  <si>
    <t>Info Rewards</t>
  </si>
  <si>
    <t>Rand Rewards</t>
  </si>
  <si>
    <t>Trial Types'</t>
  </si>
  <si>
    <t>Center Delay'</t>
  </si>
  <si>
    <t>Center Odor Time'</t>
  </si>
  <si>
    <t>Start Delay'</t>
  </si>
  <si>
    <t>'JB367_Infoseek_20201013_112258.mat'</t>
  </si>
  <si>
    <t>NaN</t>
  </si>
  <si>
    <t>'JB367_Infoseek_20201014_112858.mat'</t>
  </si>
  <si>
    <t>'JB367_Infoseek_20201015_105831.mat'</t>
  </si>
  <si>
    <t>'JB367_Infoseek_20201015_111113.mat'</t>
  </si>
  <si>
    <t>'JB367_Infoseek_20201016_114857.mat'</t>
  </si>
  <si>
    <t>'JB367_Infoseek_20201019_141211.mat'</t>
  </si>
  <si>
    <t>'JB367_Infoseek_20201020_133419.mat'</t>
  </si>
  <si>
    <t>'JB368_Infoseek_20201012_162220.mat'</t>
  </si>
  <si>
    <t>'JB368_Infoseek_20201013_130035.mat'</t>
  </si>
  <si>
    <t>'JB368_Infoseek_20201013_131145.mat'</t>
  </si>
  <si>
    <t>'JB368_Infoseek_20201013_133115.mat'</t>
  </si>
  <si>
    <t>'JB368_Infoseek_20201013_135713.mat'</t>
  </si>
  <si>
    <t>'JB368_Infoseek_20201014_133626.mat'</t>
  </si>
  <si>
    <t>'JB368_Infoseek_20201015_135045.mat'</t>
  </si>
  <si>
    <t>'JB368_Infoseek_20201016_141452.mat'</t>
  </si>
  <si>
    <t>'JB368_Infoseek_20201019_154419.mat'</t>
  </si>
  <si>
    <t>'JB368_Infoseek_20201020_150352.mat'</t>
  </si>
  <si>
    <t>'JB369_Infoseek_20201012_155242.mat'</t>
  </si>
  <si>
    <t>'JB369_Infoseek_20201013_142843.mat'</t>
  </si>
  <si>
    <t>'JB369_Infoseek_20201014_145931.mat'</t>
  </si>
  <si>
    <t>'JB369_Infoseek_20201015_152537.mat'</t>
  </si>
  <si>
    <t>'JB369_Infoseek_20201016_155426.mat'</t>
  </si>
  <si>
    <t>'JB369_Infoseek_20201019_171218.mat'</t>
  </si>
  <si>
    <t>'JB369_Infoseek_20201020_162352.mat'</t>
  </si>
  <si>
    <t>'JB367_Infoseek_20201021_122412.mat'</t>
  </si>
  <si>
    <t>'JB366_Infoseek_20201013_102926.mat'</t>
  </si>
  <si>
    <t>'JB366_Infoseek_20201014_103353.mat'</t>
  </si>
  <si>
    <t>'JB366_Infoseek_20201014_104211.mat'</t>
  </si>
  <si>
    <t>'JB366_Infoseek_20201015_101140.mat'</t>
  </si>
  <si>
    <t>'JB366_Infoseek_20201016_102403.mat'</t>
  </si>
  <si>
    <t>'JB366_Infoseek_20201016_104533.mat'</t>
  </si>
  <si>
    <t>'JB366_Infoseek_20201019_113148.mat'</t>
  </si>
  <si>
    <t>'JB366_Infoseek_20201019_113902.mat'</t>
  </si>
  <si>
    <t>'JB366_Infoseek_20201019_130646.mat'</t>
  </si>
  <si>
    <t>'JB366_Infoseek_20201020_122122.mat'</t>
  </si>
  <si>
    <t>Exp_Day</t>
  </si>
  <si>
    <t>day trial length (s)</t>
  </si>
  <si>
    <t>day forced info</t>
  </si>
  <si>
    <t>day forced rand</t>
  </si>
  <si>
    <t>day choice info</t>
  </si>
  <si>
    <t>day choice rand</t>
  </si>
  <si>
    <t>day info</t>
  </si>
  <si>
    <t>day rand</t>
  </si>
  <si>
    <t>total info</t>
  </si>
  <si>
    <t>total rand</t>
  </si>
  <si>
    <t>Day</t>
  </si>
  <si>
    <t>'20201021'</t>
  </si>
  <si>
    <t>'20201013'</t>
  </si>
  <si>
    <t>'20201014'</t>
  </si>
  <si>
    <t>'20201015'</t>
  </si>
  <si>
    <t>'20201016'</t>
  </si>
  <si>
    <t>'20201019'</t>
  </si>
  <si>
    <t>'20201020'</t>
  </si>
  <si>
    <t>'20201012'</t>
  </si>
  <si>
    <t>Day Trials</t>
  </si>
  <si>
    <t>Day Total Time</t>
  </si>
  <si>
    <t>Odor Delay'</t>
  </si>
  <si>
    <t>Odor Time'</t>
  </si>
  <si>
    <t>Reward Delay'</t>
  </si>
  <si>
    <t>InfoBig Drops'</t>
  </si>
  <si>
    <t>InfoSmall Drops'</t>
  </si>
  <si>
    <t>RandBig Drops'</t>
  </si>
  <si>
    <t>RandSmall Drops'</t>
  </si>
  <si>
    <t>Info Reward Prob'</t>
  </si>
  <si>
    <t>Rand Reward Prob'</t>
  </si>
  <si>
    <t>Grace Period'</t>
  </si>
  <si>
    <t>Day Water</t>
  </si>
  <si>
    <t>'JB368_Infoseek_20201021_140609.mat'</t>
  </si>
  <si>
    <t>'JB366_Infoseek_20201022_100418.mat'</t>
  </si>
  <si>
    <t>'20201022'</t>
  </si>
  <si>
    <t>'JB367_Infoseek_20201022_122820.mat'</t>
  </si>
  <si>
    <t>'JB366_Infoseek_20201023_094837.mat'</t>
  </si>
  <si>
    <t>'20201023'</t>
  </si>
  <si>
    <t>Choice Training</t>
  </si>
  <si>
    <t>Delays/Following odor</t>
  </si>
  <si>
    <t>'JB368_Infoseek_20201022_135555.mat'</t>
  </si>
  <si>
    <t>Choice</t>
  </si>
  <si>
    <t>'JB369_Infoseek_20201022_154517.mat'</t>
  </si>
  <si>
    <t>'JB369_Infoseek_20201022_155921.mat'</t>
  </si>
  <si>
    <t>forcedRand Trial Starts'</t>
  </si>
  <si>
    <t>'JB367_Infoseek_20201023_112836.mat'</t>
  </si>
  <si>
    <t>'JB368_Infoseek_20201023_123709.mat'</t>
  </si>
  <si>
    <t>'JB369_Infoseek_20201023_135121.mat'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</si>
</sst>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9" fontId="3" fillId="2" borderId="1" xfId="1" quotePrefix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0" borderId="1" xfId="0" quotePrefix="1" applyNumberFormat="1" applyFont="1" applyBorder="1" applyAlignment="1">
      <alignment wrapText="1"/>
    </xf>
    <xf numFmtId="9" fontId="4" fillId="2" borderId="1" xfId="1" quotePrefix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9" fontId="2" fillId="0" borderId="0" xfId="1" applyFont="1"/>
    <xf numFmtId="1" fontId="4" fillId="0" borderId="1" xfId="0" quotePrefix="1" applyNumberFormat="1" applyFont="1" applyBorder="1" applyAlignment="1">
      <alignment wrapText="1"/>
    </xf>
    <xf numFmtId="0" fontId="0" fillId="0" borderId="1" xfId="0" applyBorder="1"/>
    <xf numFmtId="0" fontId="2" fillId="0" borderId="0" xfId="0" quotePrefix="1" applyFont="1"/>
    <xf numFmtId="0" fontId="0" fillId="0" borderId="0" xfId="0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9" fontId="5" fillId="3" borderId="1" xfId="1" quotePrefix="1" applyFont="1" applyFill="1" applyBorder="1" applyAlignment="1">
      <alignment wrapText="1"/>
    </xf>
    <xf numFmtId="9" fontId="2" fillId="2" borderId="0" xfId="1" applyFont="1" applyFill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opLeftCell="AN1" workbookViewId="0">
      <selection activeCell="AY2" sqref="AY2"/>
    </sheetView>
  </sheetViews>
  <sheetFormatPr defaultColWidth="8.625" defaultRowHeight="12.75" x14ac:dyDescent="0.2"/>
  <cols>
    <col min="1" max="1" width="28.5" style="1" customWidth="1"/>
    <col min="2" max="2" width="8.625" style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16384" width="8.625" style="1"/>
  </cols>
  <sheetData>
    <row r="1" spans="1:65" s="1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13" t="s">
        <v>11</v>
      </c>
      <c r="AA1" s="13" t="s">
        <v>12</v>
      </c>
      <c r="AB1" s="13" t="s">
        <v>13</v>
      </c>
      <c r="AC1" s="13" t="s">
        <v>14</v>
      </c>
      <c r="AD1" s="13" t="s">
        <v>15</v>
      </c>
      <c r="AE1" s="13" t="s">
        <v>16</v>
      </c>
      <c r="AF1" s="1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5" t="s">
        <v>23</v>
      </c>
      <c r="AM1" s="4" t="s">
        <v>22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13" t="s">
        <v>32</v>
      </c>
      <c r="AU1" s="1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580</v>
      </c>
      <c r="BM1" s="10">
        <f>SUM($AO$2:$AO$1048576,$AQ$2:$AQ$1048576)</f>
        <v>642</v>
      </c>
    </row>
    <row r="2" spans="1:65" ht="14.25" x14ac:dyDescent="0.2">
      <c r="A2" s="1" t="s">
        <v>64</v>
      </c>
      <c r="B2" s="11" t="s">
        <v>86</v>
      </c>
      <c r="C2" s="1">
        <v>1000</v>
      </c>
      <c r="D2" s="1">
        <v>4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1</v>
      </c>
      <c r="K2" s="1">
        <v>2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</v>
      </c>
      <c r="R2" s="1">
        <v>10</v>
      </c>
      <c r="S2" s="1">
        <v>2</v>
      </c>
      <c r="T2" s="1">
        <v>0</v>
      </c>
      <c r="U2" s="1">
        <v>2</v>
      </c>
      <c r="V2" s="1">
        <v>0</v>
      </c>
      <c r="W2" s="1">
        <v>0.5</v>
      </c>
      <c r="X2" s="1">
        <v>0.5</v>
      </c>
      <c r="Y2" s="1">
        <v>1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67</v>
      </c>
      <c r="AF2" s="1">
        <v>36.790759999999999</v>
      </c>
      <c r="AG2" s="1">
        <v>0.88157894736842102</v>
      </c>
      <c r="AH2" s="1" t="s">
        <v>39</v>
      </c>
      <c r="AI2" s="1">
        <v>0.8</v>
      </c>
      <c r="AJ2" s="1">
        <v>0.92156862745098</v>
      </c>
      <c r="AK2" s="1">
        <v>0</v>
      </c>
      <c r="AL2" s="1">
        <v>20</v>
      </c>
      <c r="AM2" s="1">
        <v>47</v>
      </c>
      <c r="AN2" s="1">
        <v>11</v>
      </c>
      <c r="AO2" s="1">
        <v>10</v>
      </c>
      <c r="AP2" s="1">
        <v>0</v>
      </c>
      <c r="AQ2" s="1">
        <v>0</v>
      </c>
      <c r="AR2" s="8" t="s">
        <v>39</v>
      </c>
      <c r="AS2" s="8">
        <v>0.31343283582089598</v>
      </c>
      <c r="AT2" s="1">
        <v>48</v>
      </c>
      <c r="AU2" s="1">
        <v>0</v>
      </c>
      <c r="AV2" s="1">
        <v>48</v>
      </c>
      <c r="AX2" s="1" t="str">
        <f>B2</f>
        <v>'20201013'</v>
      </c>
      <c r="AY2" s="1" t="s">
        <v>113</v>
      </c>
      <c r="AZ2" s="12">
        <f t="shared" ref="AZ2:AZ14" si="0">SUMIF($B$2:$B$1048576,$B2,$AE$2:$AE$1048576)</f>
        <v>67</v>
      </c>
      <c r="BA2" s="12">
        <f t="shared" ref="BA2:BA14" si="1">SUMIF($B$2:$B$1048576,$B2,$AV$2:$AV$1048576)</f>
        <v>48</v>
      </c>
      <c r="BB2" s="12">
        <f t="shared" ref="BB2:BB14" si="2">SUMIF($B$2:$B$1048576,$B2,$AF$2:$AF$1048576)*60</f>
        <v>2207.4456</v>
      </c>
      <c r="BC2" s="12">
        <f>BB2/AZ2</f>
        <v>32.94694925373134</v>
      </c>
      <c r="BD2" s="12">
        <f t="shared" ref="BD2:BD14" si="3">SUMIF($B$2:$B$1048576,$B2,$AN$2:$AN$1048576)</f>
        <v>11</v>
      </c>
      <c r="BE2" s="12">
        <f t="shared" ref="BE2:BE14" si="4">SUMIF($B$2:$B$1048576,$B2,$AO$2:$AO$1048576)</f>
        <v>10</v>
      </c>
      <c r="BF2" s="12">
        <f t="shared" ref="BF2:BF14" si="5">SUMIF($B$2:$B$1048576,$B2,$AP$2:$AP$1048576)</f>
        <v>0</v>
      </c>
      <c r="BG2" s="12">
        <f t="shared" ref="BG2:BG14" si="6">SUMIF($B$2:$B$1048576,$B2,$AQ$2:$AQ$1048576)</f>
        <v>0</v>
      </c>
      <c r="BH2" s="1">
        <f>SUM(BD2,BF2)</f>
        <v>11</v>
      </c>
      <c r="BI2" s="1">
        <f>SUM(BE2,BG2)</f>
        <v>10</v>
      </c>
    </row>
    <row r="3" spans="1:65" ht="14.25" x14ac:dyDescent="0.2">
      <c r="A3" s="1" t="s">
        <v>65</v>
      </c>
      <c r="B3" s="11" t="s">
        <v>87</v>
      </c>
      <c r="C3" s="1">
        <v>1000</v>
      </c>
      <c r="D3" s="1">
        <v>4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1</v>
      </c>
      <c r="K3" s="1">
        <v>2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</v>
      </c>
      <c r="R3" s="1">
        <v>10</v>
      </c>
      <c r="S3" s="1">
        <v>2</v>
      </c>
      <c r="T3" s="1">
        <v>0</v>
      </c>
      <c r="U3" s="1">
        <v>2</v>
      </c>
      <c r="V3" s="1">
        <v>0</v>
      </c>
      <c r="W3" s="1">
        <v>0.5</v>
      </c>
      <c r="X3" s="1">
        <v>0.5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6</v>
      </c>
      <c r="AF3" s="1">
        <v>5.3067900000000003</v>
      </c>
      <c r="AG3" s="1">
        <v>1</v>
      </c>
      <c r="AH3" s="1" t="s">
        <v>39</v>
      </c>
      <c r="AI3" s="1">
        <v>1</v>
      </c>
      <c r="AJ3" s="1">
        <v>1</v>
      </c>
      <c r="AK3" s="1">
        <v>0</v>
      </c>
      <c r="AL3" s="1">
        <v>2</v>
      </c>
      <c r="AM3" s="1">
        <v>4</v>
      </c>
      <c r="AN3" s="1">
        <v>2</v>
      </c>
      <c r="AO3" s="1">
        <v>2</v>
      </c>
      <c r="AP3" s="1">
        <v>0</v>
      </c>
      <c r="AQ3" s="1">
        <v>0</v>
      </c>
      <c r="AR3" s="1" t="s">
        <v>39</v>
      </c>
      <c r="AS3" s="1">
        <v>0.66666666666666696</v>
      </c>
      <c r="AT3" s="1">
        <v>0</v>
      </c>
      <c r="AU3" s="1">
        <v>0</v>
      </c>
      <c r="AV3" s="1">
        <v>0</v>
      </c>
      <c r="AX3" s="1" t="str">
        <f t="shared" ref="AX3:AX12" si="7">B3</f>
        <v>'20201014'</v>
      </c>
      <c r="AY3" s="1" t="s">
        <v>113</v>
      </c>
      <c r="AZ3" s="12">
        <f t="shared" si="0"/>
        <v>85</v>
      </c>
      <c r="BA3" s="12">
        <f t="shared" si="1"/>
        <v>208</v>
      </c>
      <c r="BB3" s="12">
        <f t="shared" si="2"/>
        <v>2789.443900000002</v>
      </c>
      <c r="BC3" s="12">
        <f t="shared" ref="BC3:BC12" si="8">BB3/AZ3</f>
        <v>32.816987058823557</v>
      </c>
      <c r="BD3" s="12">
        <f t="shared" si="3"/>
        <v>31</v>
      </c>
      <c r="BE3" s="12">
        <f t="shared" si="4"/>
        <v>30</v>
      </c>
      <c r="BF3" s="12">
        <f t="shared" si="5"/>
        <v>0</v>
      </c>
      <c r="BG3" s="12">
        <f t="shared" si="6"/>
        <v>0</v>
      </c>
      <c r="BH3" s="1">
        <f t="shared" ref="BH3:BH12" si="9">SUM(BD3,BF3)</f>
        <v>31</v>
      </c>
      <c r="BI3" s="1">
        <f t="shared" ref="BI3:BI12" si="10">SUM(BE3,BG3)</f>
        <v>30</v>
      </c>
    </row>
    <row r="4" spans="1:65" ht="14.25" x14ac:dyDescent="0.2">
      <c r="A4" s="1" t="s">
        <v>66</v>
      </c>
      <c r="B4" s="11" t="s">
        <v>87</v>
      </c>
      <c r="C4" s="1">
        <v>1000</v>
      </c>
      <c r="D4" s="1">
        <v>4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2</v>
      </c>
      <c r="T4" s="1">
        <v>0</v>
      </c>
      <c r="U4" s="1">
        <v>2</v>
      </c>
      <c r="V4" s="1">
        <v>0</v>
      </c>
      <c r="W4" s="1">
        <v>0.5</v>
      </c>
      <c r="X4" s="1">
        <v>0.5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79</v>
      </c>
      <c r="AF4" s="1">
        <v>41.183941666666698</v>
      </c>
      <c r="AG4" s="1">
        <v>0.840425531914894</v>
      </c>
      <c r="AH4" s="1" t="s">
        <v>39</v>
      </c>
      <c r="AI4" s="1">
        <v>0.9375</v>
      </c>
      <c r="AJ4" s="1">
        <v>0.79032258064516103</v>
      </c>
      <c r="AK4" s="1">
        <v>0</v>
      </c>
      <c r="AL4" s="1">
        <v>30</v>
      </c>
      <c r="AM4" s="1">
        <v>49</v>
      </c>
      <c r="AN4" s="1">
        <v>29</v>
      </c>
      <c r="AO4" s="1">
        <v>28</v>
      </c>
      <c r="AP4" s="1">
        <v>0</v>
      </c>
      <c r="AQ4" s="1">
        <v>0</v>
      </c>
      <c r="AR4" s="1" t="s">
        <v>39</v>
      </c>
      <c r="AS4" s="1">
        <v>0.721518987341772</v>
      </c>
      <c r="AT4" s="1">
        <v>72</v>
      </c>
      <c r="AU4" s="1">
        <v>136</v>
      </c>
      <c r="AV4" s="1">
        <v>208</v>
      </c>
      <c r="AX4" s="1" t="str">
        <f t="shared" si="7"/>
        <v>'20201014'</v>
      </c>
      <c r="AY4" s="1" t="s">
        <v>113</v>
      </c>
      <c r="AZ4" s="12">
        <f t="shared" si="0"/>
        <v>85</v>
      </c>
      <c r="BA4" s="12">
        <f t="shared" si="1"/>
        <v>208</v>
      </c>
      <c r="BB4" s="12">
        <f t="shared" si="2"/>
        <v>2789.443900000002</v>
      </c>
      <c r="BC4" s="12">
        <f t="shared" si="8"/>
        <v>32.816987058823557</v>
      </c>
      <c r="BD4" s="12">
        <f t="shared" si="3"/>
        <v>31</v>
      </c>
      <c r="BE4" s="12">
        <f t="shared" si="4"/>
        <v>30</v>
      </c>
      <c r="BF4" s="12">
        <f t="shared" si="5"/>
        <v>0</v>
      </c>
      <c r="BG4" s="12">
        <f t="shared" si="6"/>
        <v>0</v>
      </c>
      <c r="BH4" s="1">
        <f t="shared" si="9"/>
        <v>31</v>
      </c>
      <c r="BI4" s="1">
        <f t="shared" si="10"/>
        <v>30</v>
      </c>
    </row>
    <row r="5" spans="1:65" ht="14.25" x14ac:dyDescent="0.2">
      <c r="A5" s="1" t="s">
        <v>67</v>
      </c>
      <c r="B5" s="11" t="s">
        <v>88</v>
      </c>
      <c r="C5" s="1">
        <v>1000</v>
      </c>
      <c r="D5" s="1">
        <v>4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2</v>
      </c>
      <c r="T5" s="1">
        <v>0</v>
      </c>
      <c r="U5" s="1">
        <v>2</v>
      </c>
      <c r="V5" s="1">
        <v>0</v>
      </c>
      <c r="W5" s="1">
        <v>0.5</v>
      </c>
      <c r="X5" s="1">
        <v>0.5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71</v>
      </c>
      <c r="AF5" s="1">
        <v>40.919125000000001</v>
      </c>
      <c r="AG5" s="1">
        <v>0.86585365853658502</v>
      </c>
      <c r="AH5" s="1" t="s">
        <v>39</v>
      </c>
      <c r="AI5" s="1">
        <v>0.88235294117647101</v>
      </c>
      <c r="AJ5" s="1">
        <v>0.85416666666666696</v>
      </c>
      <c r="AK5" s="1">
        <v>0</v>
      </c>
      <c r="AL5" s="1">
        <v>30</v>
      </c>
      <c r="AM5" s="1">
        <v>41</v>
      </c>
      <c r="AN5" s="1">
        <v>24</v>
      </c>
      <c r="AO5" s="1">
        <v>24</v>
      </c>
      <c r="AP5" s="1">
        <v>0</v>
      </c>
      <c r="AQ5" s="1">
        <v>0</v>
      </c>
      <c r="AR5" s="1" t="s">
        <v>39</v>
      </c>
      <c r="AS5" s="1">
        <v>0.676056338028169</v>
      </c>
      <c r="AT5" s="1">
        <v>56</v>
      </c>
      <c r="AU5" s="1">
        <v>96</v>
      </c>
      <c r="AV5" s="1">
        <v>152</v>
      </c>
      <c r="AX5" s="1" t="str">
        <f t="shared" si="7"/>
        <v>'20201015'</v>
      </c>
      <c r="AY5" s="1" t="s">
        <v>113</v>
      </c>
      <c r="AZ5" s="12">
        <f t="shared" si="0"/>
        <v>71</v>
      </c>
      <c r="BA5" s="12">
        <f t="shared" si="1"/>
        <v>152</v>
      </c>
      <c r="BB5" s="12">
        <f t="shared" si="2"/>
        <v>2455.1475</v>
      </c>
      <c r="BC5" s="12">
        <f t="shared" si="8"/>
        <v>34.579542253521126</v>
      </c>
      <c r="BD5" s="12">
        <f t="shared" si="3"/>
        <v>24</v>
      </c>
      <c r="BE5" s="12">
        <f t="shared" si="4"/>
        <v>24</v>
      </c>
      <c r="BF5" s="12">
        <f t="shared" si="5"/>
        <v>0</v>
      </c>
      <c r="BG5" s="12">
        <f t="shared" si="6"/>
        <v>0</v>
      </c>
      <c r="BH5" s="1">
        <f t="shared" si="9"/>
        <v>24</v>
      </c>
      <c r="BI5" s="1">
        <f t="shared" si="10"/>
        <v>24</v>
      </c>
    </row>
    <row r="6" spans="1:65" ht="14.25" x14ac:dyDescent="0.2">
      <c r="A6" s="1" t="s">
        <v>68</v>
      </c>
      <c r="B6" s="11" t="s">
        <v>89</v>
      </c>
      <c r="C6" s="1">
        <v>1000</v>
      </c>
      <c r="D6" s="1">
        <v>4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2</v>
      </c>
      <c r="T6" s="1">
        <v>0</v>
      </c>
      <c r="U6" s="1">
        <v>2</v>
      </c>
      <c r="V6" s="1">
        <v>0</v>
      </c>
      <c r="W6" s="1">
        <v>0.5</v>
      </c>
      <c r="X6" s="1">
        <v>0.5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52</v>
      </c>
      <c r="AF6" s="1">
        <v>21.3446583333333</v>
      </c>
      <c r="AG6" s="1">
        <v>0.91228070175438603</v>
      </c>
      <c r="AH6" s="1" t="s">
        <v>39</v>
      </c>
      <c r="AI6" s="1">
        <v>0.95652173913043503</v>
      </c>
      <c r="AJ6" s="1">
        <v>0.88235294117647101</v>
      </c>
      <c r="AK6" s="1">
        <v>0</v>
      </c>
      <c r="AL6" s="1">
        <v>22</v>
      </c>
      <c r="AM6" s="1">
        <v>30</v>
      </c>
      <c r="AN6" s="1">
        <v>20</v>
      </c>
      <c r="AO6" s="1">
        <v>19</v>
      </c>
      <c r="AP6" s="1">
        <v>0</v>
      </c>
      <c r="AQ6" s="1">
        <v>0</v>
      </c>
      <c r="AR6" s="1" t="s">
        <v>39</v>
      </c>
      <c r="AS6" s="1">
        <v>0.75</v>
      </c>
      <c r="AT6" s="1">
        <v>32</v>
      </c>
      <c r="AU6" s="1">
        <v>64</v>
      </c>
      <c r="AV6" s="1">
        <v>96</v>
      </c>
      <c r="AX6" s="1" t="str">
        <f t="shared" si="7"/>
        <v>'20201016'</v>
      </c>
      <c r="AY6" s="1" t="s">
        <v>113</v>
      </c>
      <c r="AZ6" s="12">
        <f t="shared" si="0"/>
        <v>176</v>
      </c>
      <c r="BA6" s="12">
        <f t="shared" si="1"/>
        <v>480</v>
      </c>
      <c r="BB6" s="12">
        <f t="shared" si="2"/>
        <v>4796.0254999999979</v>
      </c>
      <c r="BC6" s="12">
        <f t="shared" si="8"/>
        <v>27.250144886363625</v>
      </c>
      <c r="BD6" s="12">
        <f t="shared" si="3"/>
        <v>64</v>
      </c>
      <c r="BE6" s="12">
        <f t="shared" si="4"/>
        <v>64</v>
      </c>
      <c r="BF6" s="12">
        <f t="shared" si="5"/>
        <v>0</v>
      </c>
      <c r="BG6" s="12">
        <f t="shared" si="6"/>
        <v>0</v>
      </c>
      <c r="BH6" s="1">
        <f t="shared" si="9"/>
        <v>64</v>
      </c>
      <c r="BI6" s="1">
        <f t="shared" si="10"/>
        <v>64</v>
      </c>
    </row>
    <row r="7" spans="1:65" ht="14.25" x14ac:dyDescent="0.2">
      <c r="A7" s="1" t="s">
        <v>69</v>
      </c>
      <c r="B7" s="11" t="s">
        <v>89</v>
      </c>
      <c r="C7" s="1">
        <v>1000</v>
      </c>
      <c r="D7" s="1">
        <v>4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124</v>
      </c>
      <c r="AF7" s="1">
        <v>58.589100000000002</v>
      </c>
      <c r="AG7" s="1">
        <v>0.90510948905109501</v>
      </c>
      <c r="AH7" s="1" t="s">
        <v>39</v>
      </c>
      <c r="AI7" s="1">
        <v>0.96226415094339601</v>
      </c>
      <c r="AJ7" s="1">
        <v>0.86904761904761896</v>
      </c>
      <c r="AK7" s="1">
        <v>0</v>
      </c>
      <c r="AL7" s="1">
        <v>51</v>
      </c>
      <c r="AM7" s="1">
        <v>73</v>
      </c>
      <c r="AN7" s="1">
        <v>44</v>
      </c>
      <c r="AO7" s="1">
        <v>45</v>
      </c>
      <c r="AP7" s="1">
        <v>0</v>
      </c>
      <c r="AQ7" s="1">
        <v>0</v>
      </c>
      <c r="AR7" s="1" t="s">
        <v>39</v>
      </c>
      <c r="AS7" s="1">
        <v>0.717741935483871</v>
      </c>
      <c r="AT7" s="1">
        <v>176</v>
      </c>
      <c r="AU7" s="1">
        <v>208</v>
      </c>
      <c r="AV7" s="1">
        <v>384</v>
      </c>
      <c r="AX7" s="1" t="str">
        <f t="shared" si="7"/>
        <v>'20201016'</v>
      </c>
      <c r="AY7" s="1" t="s">
        <v>113</v>
      </c>
      <c r="AZ7" s="12">
        <f t="shared" si="0"/>
        <v>176</v>
      </c>
      <c r="BA7" s="12">
        <f t="shared" si="1"/>
        <v>480</v>
      </c>
      <c r="BB7" s="12">
        <f t="shared" si="2"/>
        <v>4796.0254999999979</v>
      </c>
      <c r="BC7" s="12">
        <f t="shared" si="8"/>
        <v>27.250144886363625</v>
      </c>
      <c r="BD7" s="12">
        <f t="shared" si="3"/>
        <v>64</v>
      </c>
      <c r="BE7" s="12">
        <f t="shared" si="4"/>
        <v>64</v>
      </c>
      <c r="BF7" s="12">
        <f t="shared" si="5"/>
        <v>0</v>
      </c>
      <c r="BG7" s="12">
        <f t="shared" si="6"/>
        <v>0</v>
      </c>
      <c r="BH7" s="1">
        <f t="shared" si="9"/>
        <v>64</v>
      </c>
      <c r="BI7" s="1">
        <f t="shared" si="10"/>
        <v>64</v>
      </c>
    </row>
    <row r="8" spans="1:65" ht="14.25" x14ac:dyDescent="0.2">
      <c r="A8" s="1" t="s">
        <v>70</v>
      </c>
      <c r="B8" s="11" t="s">
        <v>90</v>
      </c>
      <c r="C8" s="1">
        <v>1000</v>
      </c>
      <c r="D8" s="1">
        <v>4</v>
      </c>
      <c r="E8" s="1">
        <v>0</v>
      </c>
      <c r="F8" s="1">
        <v>0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1.0184883333333301</v>
      </c>
      <c r="AG8" s="1">
        <v>0.66666666666666696</v>
      </c>
      <c r="AH8" s="1" t="s">
        <v>39</v>
      </c>
      <c r="AI8" s="1">
        <v>1</v>
      </c>
      <c r="AJ8" s="1">
        <v>0.5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 t="s">
        <v>39</v>
      </c>
      <c r="AS8" s="1">
        <v>1</v>
      </c>
      <c r="AT8" s="1">
        <v>16</v>
      </c>
      <c r="AU8" s="1">
        <v>0</v>
      </c>
      <c r="AV8" s="1">
        <v>16</v>
      </c>
      <c r="AX8" s="1" t="str">
        <f t="shared" si="7"/>
        <v>'20201019'</v>
      </c>
      <c r="AY8" s="1" t="s">
        <v>113</v>
      </c>
      <c r="AZ8" s="12">
        <f t="shared" si="0"/>
        <v>185</v>
      </c>
      <c r="BA8" s="12">
        <f t="shared" si="1"/>
        <v>320</v>
      </c>
      <c r="BB8" s="12">
        <f t="shared" si="2"/>
        <v>4322.1158999999998</v>
      </c>
      <c r="BC8" s="12">
        <f t="shared" si="8"/>
        <v>23.362788648648646</v>
      </c>
      <c r="BD8" s="12">
        <f t="shared" si="3"/>
        <v>66</v>
      </c>
      <c r="BE8" s="12">
        <f t="shared" si="4"/>
        <v>69</v>
      </c>
      <c r="BF8" s="12">
        <f t="shared" si="5"/>
        <v>0</v>
      </c>
      <c r="BG8" s="12">
        <f t="shared" si="6"/>
        <v>0</v>
      </c>
      <c r="BH8" s="1">
        <f t="shared" si="9"/>
        <v>66</v>
      </c>
      <c r="BI8" s="1">
        <f t="shared" si="10"/>
        <v>69</v>
      </c>
    </row>
    <row r="9" spans="1:65" ht="14.25" x14ac:dyDescent="0.2">
      <c r="A9" s="1" t="s">
        <v>71</v>
      </c>
      <c r="B9" s="11" t="s">
        <v>90</v>
      </c>
      <c r="C9" s="1">
        <v>1000</v>
      </c>
      <c r="D9" s="1">
        <v>4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20</v>
      </c>
      <c r="AF9" s="1">
        <v>9.4605216666666703</v>
      </c>
      <c r="AG9" s="1">
        <v>1</v>
      </c>
      <c r="AH9" s="1" t="s">
        <v>39</v>
      </c>
      <c r="AI9" s="1">
        <v>1</v>
      </c>
      <c r="AJ9" s="1">
        <v>1</v>
      </c>
      <c r="AK9" s="1">
        <v>0</v>
      </c>
      <c r="AL9" s="1">
        <v>4</v>
      </c>
      <c r="AM9" s="1">
        <v>16</v>
      </c>
      <c r="AN9" s="1">
        <v>2</v>
      </c>
      <c r="AO9" s="1">
        <v>5</v>
      </c>
      <c r="AP9" s="1">
        <v>0</v>
      </c>
      <c r="AQ9" s="1">
        <v>0</v>
      </c>
      <c r="AR9" s="1" t="s">
        <v>39</v>
      </c>
      <c r="AS9" s="1">
        <v>0.35</v>
      </c>
      <c r="AT9" s="1">
        <v>0</v>
      </c>
      <c r="AU9" s="1">
        <v>0</v>
      </c>
      <c r="AV9" s="1">
        <v>0</v>
      </c>
      <c r="AX9" s="1" t="str">
        <f t="shared" si="7"/>
        <v>'20201019'</v>
      </c>
      <c r="AY9" s="1" t="s">
        <v>113</v>
      </c>
      <c r="AZ9" s="12">
        <f t="shared" si="0"/>
        <v>185</v>
      </c>
      <c r="BA9" s="12">
        <f t="shared" si="1"/>
        <v>320</v>
      </c>
      <c r="BB9" s="12">
        <f t="shared" si="2"/>
        <v>4322.1158999999998</v>
      </c>
      <c r="BC9" s="12">
        <f t="shared" si="8"/>
        <v>23.362788648648646</v>
      </c>
      <c r="BD9" s="12">
        <f t="shared" si="3"/>
        <v>66</v>
      </c>
      <c r="BE9" s="12">
        <f t="shared" si="4"/>
        <v>69</v>
      </c>
      <c r="BF9" s="12">
        <f t="shared" si="5"/>
        <v>0</v>
      </c>
      <c r="BG9" s="12">
        <f t="shared" si="6"/>
        <v>0</v>
      </c>
      <c r="BH9" s="1">
        <f t="shared" si="9"/>
        <v>66</v>
      </c>
      <c r="BI9" s="1">
        <f t="shared" si="10"/>
        <v>69</v>
      </c>
    </row>
    <row r="10" spans="1:65" ht="14.25" x14ac:dyDescent="0.2">
      <c r="A10" s="1" t="s">
        <v>72</v>
      </c>
      <c r="B10" s="11" t="s">
        <v>90</v>
      </c>
      <c r="C10" s="1">
        <v>1000</v>
      </c>
      <c r="D10" s="1">
        <v>4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163</v>
      </c>
      <c r="AF10" s="1">
        <v>61.556255</v>
      </c>
      <c r="AG10" s="1">
        <v>0.88586956521739102</v>
      </c>
      <c r="AH10" s="1" t="s">
        <v>39</v>
      </c>
      <c r="AI10" s="1">
        <v>0.84146341463414598</v>
      </c>
      <c r="AJ10" s="1">
        <v>0.92156862745098</v>
      </c>
      <c r="AK10" s="1">
        <v>0</v>
      </c>
      <c r="AL10" s="1">
        <v>69</v>
      </c>
      <c r="AM10" s="1">
        <v>94</v>
      </c>
      <c r="AN10" s="1">
        <v>63</v>
      </c>
      <c r="AO10" s="1">
        <v>63</v>
      </c>
      <c r="AP10" s="1">
        <v>0</v>
      </c>
      <c r="AQ10" s="1">
        <v>0</v>
      </c>
      <c r="AR10" s="1" t="s">
        <v>39</v>
      </c>
      <c r="AS10" s="1">
        <v>0.77300613496932502</v>
      </c>
      <c r="AT10" s="1">
        <v>224</v>
      </c>
      <c r="AU10" s="1">
        <v>80</v>
      </c>
      <c r="AV10" s="1">
        <v>304</v>
      </c>
      <c r="AX10" s="1" t="str">
        <f t="shared" ref="AX10" si="11">B10</f>
        <v>'20201019'</v>
      </c>
      <c r="AY10" s="1" t="s">
        <v>113</v>
      </c>
      <c r="AZ10" s="12">
        <f t="shared" si="0"/>
        <v>185</v>
      </c>
      <c r="BA10" s="12">
        <f t="shared" si="1"/>
        <v>320</v>
      </c>
      <c r="BB10" s="12">
        <f t="shared" si="2"/>
        <v>4322.1158999999998</v>
      </c>
      <c r="BC10" s="12">
        <f t="shared" ref="BC10" si="12">BB10/AZ10</f>
        <v>23.362788648648646</v>
      </c>
      <c r="BD10" s="12">
        <f t="shared" si="3"/>
        <v>66</v>
      </c>
      <c r="BE10" s="12">
        <f t="shared" si="4"/>
        <v>69</v>
      </c>
      <c r="BF10" s="12">
        <f t="shared" si="5"/>
        <v>0</v>
      </c>
      <c r="BG10" s="12">
        <f t="shared" si="6"/>
        <v>0</v>
      </c>
      <c r="BH10" s="1">
        <f t="shared" ref="BH10" si="13">SUM(BD10,BF10)</f>
        <v>66</v>
      </c>
      <c r="BI10" s="1">
        <f t="shared" ref="BI10" si="14">SUM(BE10,BG10)</f>
        <v>69</v>
      </c>
    </row>
    <row r="11" spans="1:65" ht="14.25" x14ac:dyDescent="0.2">
      <c r="A11" s="1" t="s">
        <v>73</v>
      </c>
      <c r="B11" s="11" t="s">
        <v>91</v>
      </c>
      <c r="C11" s="1">
        <v>1000</v>
      </c>
      <c r="D11" s="1">
        <v>4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187</v>
      </c>
      <c r="AF11" s="1">
        <v>69.735161666666698</v>
      </c>
      <c r="AG11" s="1">
        <v>0.86574074074074103</v>
      </c>
      <c r="AH11" s="1" t="s">
        <v>39</v>
      </c>
      <c r="AI11" s="1">
        <v>0.80508474576271205</v>
      </c>
      <c r="AJ11" s="1">
        <v>0.93877551020408201</v>
      </c>
      <c r="AK11" s="1">
        <v>0</v>
      </c>
      <c r="AL11" s="1">
        <v>95</v>
      </c>
      <c r="AM11" s="1">
        <v>92</v>
      </c>
      <c r="AN11" s="1">
        <v>88</v>
      </c>
      <c r="AO11" s="1">
        <v>85</v>
      </c>
      <c r="AP11" s="1">
        <v>0</v>
      </c>
      <c r="AQ11" s="1">
        <v>0</v>
      </c>
      <c r="AR11" s="1" t="s">
        <v>39</v>
      </c>
      <c r="AS11" s="1">
        <v>0.925133689839572</v>
      </c>
      <c r="AT11" s="1">
        <v>224</v>
      </c>
      <c r="AU11" s="1">
        <v>192</v>
      </c>
      <c r="AV11" s="1">
        <v>416</v>
      </c>
      <c r="AX11" s="1" t="str">
        <f t="shared" si="7"/>
        <v>'20201020'</v>
      </c>
      <c r="AY11" s="1" t="s">
        <v>113</v>
      </c>
      <c r="AZ11" s="12">
        <f t="shared" si="0"/>
        <v>187</v>
      </c>
      <c r="BA11" s="12">
        <f t="shared" si="1"/>
        <v>416</v>
      </c>
      <c r="BB11" s="12">
        <f t="shared" si="2"/>
        <v>4184.1097000000018</v>
      </c>
      <c r="BC11" s="12">
        <f t="shared" si="8"/>
        <v>22.374918181818192</v>
      </c>
      <c r="BD11" s="12">
        <f t="shared" si="3"/>
        <v>88</v>
      </c>
      <c r="BE11" s="12">
        <f t="shared" si="4"/>
        <v>85</v>
      </c>
      <c r="BF11" s="12">
        <f t="shared" si="5"/>
        <v>0</v>
      </c>
      <c r="BG11" s="12">
        <f t="shared" si="6"/>
        <v>0</v>
      </c>
      <c r="BH11" s="1">
        <f t="shared" si="9"/>
        <v>88</v>
      </c>
      <c r="BI11" s="1">
        <f t="shared" si="10"/>
        <v>85</v>
      </c>
    </row>
    <row r="12" spans="1:65" ht="14.25" x14ac:dyDescent="0.2">
      <c r="A12" s="1" t="s">
        <v>0</v>
      </c>
      <c r="B12" s="1" t="s">
        <v>85</v>
      </c>
      <c r="C12" s="1">
        <v>1000</v>
      </c>
      <c r="D12" s="1">
        <v>7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1</v>
      </c>
      <c r="K12" s="1">
        <v>2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285</v>
      </c>
      <c r="AF12" s="1">
        <v>124.933771666667</v>
      </c>
      <c r="AG12" s="1">
        <v>0.91639871382636695</v>
      </c>
      <c r="AH12" s="1">
        <v>0.88888888888888895</v>
      </c>
      <c r="AI12" s="1">
        <v>0.92708333333333304</v>
      </c>
      <c r="AJ12" s="1">
        <v>0.98113207547169801</v>
      </c>
      <c r="AK12" s="1">
        <v>144</v>
      </c>
      <c r="AL12" s="1">
        <v>89</v>
      </c>
      <c r="AM12" s="1">
        <v>52</v>
      </c>
      <c r="AN12" s="1">
        <v>88</v>
      </c>
      <c r="AO12" s="1">
        <v>52</v>
      </c>
      <c r="AP12" s="1">
        <v>89</v>
      </c>
      <c r="AQ12" s="1">
        <v>52</v>
      </c>
      <c r="AR12" s="1">
        <v>0.63120567375886505</v>
      </c>
      <c r="AS12" s="1">
        <v>0.98596491228070204</v>
      </c>
      <c r="AT12" s="1">
        <v>576</v>
      </c>
      <c r="AU12" s="1">
        <v>336</v>
      </c>
      <c r="AV12" s="1">
        <v>912</v>
      </c>
      <c r="AX12" s="1" t="str">
        <f t="shared" si="7"/>
        <v>'20201021'</v>
      </c>
      <c r="AY12" s="1" t="s">
        <v>112</v>
      </c>
      <c r="AZ12" s="12">
        <f t="shared" si="0"/>
        <v>285</v>
      </c>
      <c r="BA12" s="12">
        <f t="shared" si="1"/>
        <v>912</v>
      </c>
      <c r="BB12" s="12">
        <f t="shared" si="2"/>
        <v>7496.0263000000195</v>
      </c>
      <c r="BC12" s="12">
        <f t="shared" si="8"/>
        <v>26.301846666666734</v>
      </c>
      <c r="BD12" s="12">
        <f t="shared" si="3"/>
        <v>88</v>
      </c>
      <c r="BE12" s="12">
        <f t="shared" si="4"/>
        <v>52</v>
      </c>
      <c r="BF12" s="12">
        <f t="shared" si="5"/>
        <v>89</v>
      </c>
      <c r="BG12" s="12">
        <f t="shared" si="6"/>
        <v>52</v>
      </c>
      <c r="BH12" s="1">
        <f t="shared" si="9"/>
        <v>177</v>
      </c>
      <c r="BI12" s="1">
        <f t="shared" si="10"/>
        <v>104</v>
      </c>
    </row>
    <row r="13" spans="1:65" ht="14.25" x14ac:dyDescent="0.2">
      <c r="A13" s="1" t="s">
        <v>107</v>
      </c>
      <c r="B13" s="1" t="s">
        <v>108</v>
      </c>
      <c r="C13" s="1">
        <v>1000</v>
      </c>
      <c r="D13" s="1">
        <v>8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212</v>
      </c>
      <c r="AF13" s="1">
        <v>116.55618</v>
      </c>
      <c r="AG13" s="1">
        <v>0.773722627737226</v>
      </c>
      <c r="AH13" s="1">
        <v>0.81203007518796999</v>
      </c>
      <c r="AI13" s="1">
        <v>0.90909090909090895</v>
      </c>
      <c r="AJ13" s="1">
        <v>0.68518518518518501</v>
      </c>
      <c r="AK13" s="1">
        <v>108</v>
      </c>
      <c r="AL13" s="1">
        <v>30</v>
      </c>
      <c r="AM13" s="1">
        <v>74</v>
      </c>
      <c r="AN13" s="1">
        <v>30</v>
      </c>
      <c r="AO13" s="1">
        <v>72</v>
      </c>
      <c r="AP13" s="1">
        <v>30</v>
      </c>
      <c r="AQ13" s="1">
        <v>73</v>
      </c>
      <c r="AR13" s="1">
        <v>0.29126213592233002</v>
      </c>
      <c r="AS13" s="1">
        <v>0.96698113207547198</v>
      </c>
      <c r="AT13" s="1">
        <v>240</v>
      </c>
      <c r="AU13" s="1">
        <v>496</v>
      </c>
      <c r="AV13" s="1">
        <v>736</v>
      </c>
      <c r="AX13" s="1" t="str">
        <f t="shared" ref="AX13:AX14" si="15">B13</f>
        <v>'20201022'</v>
      </c>
      <c r="AY13" s="1" t="s">
        <v>112</v>
      </c>
      <c r="AZ13" s="12">
        <f t="shared" si="0"/>
        <v>212</v>
      </c>
      <c r="BA13" s="12">
        <f t="shared" si="1"/>
        <v>736</v>
      </c>
      <c r="BB13" s="12">
        <f t="shared" si="2"/>
        <v>6993.3707999999997</v>
      </c>
      <c r="BC13" s="12">
        <f t="shared" ref="BC13" si="16">BB13/AZ13</f>
        <v>32.987598113207547</v>
      </c>
      <c r="BD13" s="12">
        <f t="shared" si="3"/>
        <v>30</v>
      </c>
      <c r="BE13" s="12">
        <f t="shared" si="4"/>
        <v>72</v>
      </c>
      <c r="BF13" s="12">
        <f t="shared" si="5"/>
        <v>30</v>
      </c>
      <c r="BG13" s="12">
        <f t="shared" si="6"/>
        <v>73</v>
      </c>
      <c r="BH13" s="1">
        <f t="shared" ref="BH13" si="17">SUM(BD13,BF13)</f>
        <v>60</v>
      </c>
      <c r="BI13" s="1">
        <f t="shared" ref="BI13" si="18">SUM(BE13,BG13)</f>
        <v>145</v>
      </c>
    </row>
    <row r="14" spans="1:65" ht="14.25" x14ac:dyDescent="0.2">
      <c r="A14" s="1" t="s">
        <v>110</v>
      </c>
      <c r="B14" s="1" t="s">
        <v>111</v>
      </c>
      <c r="C14" s="1">
        <v>1000</v>
      </c>
      <c r="D14" s="1">
        <v>7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172</v>
      </c>
      <c r="AF14" s="1">
        <v>74.957053333333306</v>
      </c>
      <c r="AG14" s="1">
        <v>0.85572139303482597</v>
      </c>
      <c r="AH14" s="1">
        <v>0.91304347826086996</v>
      </c>
      <c r="AI14" s="1">
        <v>1</v>
      </c>
      <c r="AJ14" s="1">
        <v>0.734177215189873</v>
      </c>
      <c r="AK14" s="1">
        <v>84</v>
      </c>
      <c r="AL14" s="1">
        <v>30</v>
      </c>
      <c r="AM14" s="1">
        <v>58</v>
      </c>
      <c r="AN14" s="1">
        <v>30</v>
      </c>
      <c r="AO14" s="1">
        <v>56</v>
      </c>
      <c r="AP14" s="1">
        <v>29</v>
      </c>
      <c r="AQ14" s="1">
        <v>55</v>
      </c>
      <c r="AR14" s="1">
        <v>0.34523809523809501</v>
      </c>
      <c r="AS14" s="1">
        <v>0.98837209302325602</v>
      </c>
      <c r="AT14" s="1">
        <v>224</v>
      </c>
      <c r="AU14" s="1">
        <v>416</v>
      </c>
      <c r="AV14" s="1">
        <v>640</v>
      </c>
      <c r="AX14" s="1" t="str">
        <f t="shared" si="15"/>
        <v>'20201023'</v>
      </c>
      <c r="AY14" s="1" t="s">
        <v>112</v>
      </c>
      <c r="AZ14" s="12">
        <f t="shared" si="0"/>
        <v>172</v>
      </c>
      <c r="BA14" s="12">
        <f t="shared" si="1"/>
        <v>640</v>
      </c>
      <c r="BB14" s="12">
        <f t="shared" si="2"/>
        <v>4497.4231999999984</v>
      </c>
      <c r="BC14" s="12">
        <f t="shared" ref="BC14" si="19">BB14/AZ14</f>
        <v>26.147809302325573</v>
      </c>
      <c r="BD14" s="12">
        <f t="shared" si="3"/>
        <v>30</v>
      </c>
      <c r="BE14" s="12">
        <f t="shared" si="4"/>
        <v>56</v>
      </c>
      <c r="BF14" s="12">
        <f t="shared" si="5"/>
        <v>29</v>
      </c>
      <c r="BG14" s="12">
        <f t="shared" si="6"/>
        <v>55</v>
      </c>
      <c r="BH14" s="1">
        <f t="shared" ref="BH14" si="20">SUM(BD14,BF14)</f>
        <v>59</v>
      </c>
      <c r="BI14" s="1">
        <f t="shared" ref="BI14" si="21">SUM(BE14,BG14)</f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opLeftCell="AH1" workbookViewId="0">
      <selection activeCell="BH11" sqref="BH11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43" width="8.625" style="1"/>
    <col min="44" max="44" width="8.625" style="8"/>
    <col min="45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5" t="s">
        <v>23</v>
      </c>
      <c r="AM1" s="4" t="s">
        <v>22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516</v>
      </c>
      <c r="BM1" s="10">
        <f>SUM($AO$2:$AO$1048576,$AQ$2:$AQ$1048576)</f>
        <v>486</v>
      </c>
    </row>
    <row r="2" spans="1:65" ht="14.25" x14ac:dyDescent="0.2">
      <c r="A2" s="1" t="s">
        <v>38</v>
      </c>
      <c r="B2" s="11" t="s">
        <v>86</v>
      </c>
      <c r="C2" s="1">
        <v>1000</v>
      </c>
      <c r="D2" s="1">
        <v>4</v>
      </c>
      <c r="E2" s="1">
        <v>1</v>
      </c>
      <c r="F2" s="1">
        <v>1</v>
      </c>
      <c r="G2" s="1">
        <v>0</v>
      </c>
      <c r="H2" s="1">
        <v>2</v>
      </c>
      <c r="I2" s="1">
        <v>3</v>
      </c>
      <c r="J2" s="1">
        <v>2</v>
      </c>
      <c r="K2" s="1">
        <v>1</v>
      </c>
      <c r="L2" s="1">
        <v>0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20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54</v>
      </c>
      <c r="AF2" s="1">
        <v>54.513476666666698</v>
      </c>
      <c r="AG2" s="1">
        <v>0.84375</v>
      </c>
      <c r="AH2" s="1" t="s">
        <v>39</v>
      </c>
      <c r="AI2" s="1">
        <v>0.73333333333333295</v>
      </c>
      <c r="AJ2" s="1">
        <v>0.94117647058823495</v>
      </c>
      <c r="AK2" s="1">
        <v>0</v>
      </c>
      <c r="AL2" s="1">
        <v>22</v>
      </c>
      <c r="AM2" s="1">
        <v>32</v>
      </c>
      <c r="AN2" s="1">
        <v>9</v>
      </c>
      <c r="AO2" s="1">
        <v>8</v>
      </c>
      <c r="AP2" s="1">
        <v>0</v>
      </c>
      <c r="AQ2" s="1">
        <v>0</v>
      </c>
      <c r="AR2" s="8" t="s">
        <v>39</v>
      </c>
      <c r="AS2" s="8">
        <v>0.31481481481481499</v>
      </c>
      <c r="AT2" s="1">
        <v>0</v>
      </c>
      <c r="AU2" s="1">
        <v>0</v>
      </c>
      <c r="AV2" s="1">
        <v>0</v>
      </c>
      <c r="AX2" s="1" t="str">
        <f>B2</f>
        <v>'20201013'</v>
      </c>
      <c r="AY2" s="1" t="s">
        <v>113</v>
      </c>
      <c r="AZ2" s="12">
        <f>SUMIF($B$2:$B$1048576,$B2,$AE$2:$AE$1048576)</f>
        <v>54</v>
      </c>
      <c r="BA2" s="12">
        <f>SUMIF($B$2:$B$1048576,$B2,$AV$2:$AV$1048576)</f>
        <v>0</v>
      </c>
      <c r="BB2" s="12">
        <f>SUMIF($B$2:$B$1048576,$B2,$AF$2:$AF$1048576)*60</f>
        <v>3270.8086000000017</v>
      </c>
      <c r="BC2" s="12">
        <f>BB2/AZ2</f>
        <v>60.570529629629661</v>
      </c>
      <c r="BD2" s="12">
        <f>SUMIF($B$2:$B$1048576,$B2,$AN$2:$AN$1048576)</f>
        <v>9</v>
      </c>
      <c r="BE2" s="12">
        <f>SUMIF($B$2:$B$1048576,$B2,$AO$2:$AO$1048576)</f>
        <v>8</v>
      </c>
      <c r="BF2" s="12">
        <f>SUMIF($B$2:$B$1048576,$B2,$AP$2:$AP$1048576)</f>
        <v>0</v>
      </c>
      <c r="BG2" s="12">
        <f>SUMIF($B$2:$B$1048576,$B2,$AQ$2:$AQ$1048576)</f>
        <v>0</v>
      </c>
      <c r="BH2" s="1">
        <f>SUM(BD2,BF2)</f>
        <v>9</v>
      </c>
      <c r="BI2" s="1">
        <f>SUM(BE2,BG2)</f>
        <v>8</v>
      </c>
    </row>
    <row r="3" spans="1:65" ht="14.25" x14ac:dyDescent="0.2">
      <c r="A3" s="1" t="s">
        <v>40</v>
      </c>
      <c r="B3" s="11" t="s">
        <v>87</v>
      </c>
      <c r="C3" s="1">
        <v>1000</v>
      </c>
      <c r="D3" s="1">
        <v>4</v>
      </c>
      <c r="E3" s="1">
        <v>1</v>
      </c>
      <c r="F3" s="1">
        <v>1</v>
      </c>
      <c r="G3" s="1">
        <v>0</v>
      </c>
      <c r="H3" s="1">
        <v>2</v>
      </c>
      <c r="I3" s="1">
        <v>3</v>
      </c>
      <c r="J3" s="1">
        <v>2</v>
      </c>
      <c r="K3" s="1">
        <v>1</v>
      </c>
      <c r="L3" s="1">
        <v>0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20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120</v>
      </c>
      <c r="AF3" s="1">
        <v>70.761811666666702</v>
      </c>
      <c r="AG3" s="1">
        <v>0.85714285714285698</v>
      </c>
      <c r="AH3" s="1" t="s">
        <v>39</v>
      </c>
      <c r="AI3" s="1">
        <v>0.83333333333333304</v>
      </c>
      <c r="AJ3" s="1">
        <v>0.88235294117647101</v>
      </c>
      <c r="AK3" s="1">
        <v>0</v>
      </c>
      <c r="AL3" s="1">
        <v>60</v>
      </c>
      <c r="AM3" s="1">
        <v>60</v>
      </c>
      <c r="AN3" s="1">
        <v>43</v>
      </c>
      <c r="AO3" s="1">
        <v>44</v>
      </c>
      <c r="AP3" s="1">
        <v>0</v>
      </c>
      <c r="AQ3" s="1">
        <v>0</v>
      </c>
      <c r="AR3" s="8" t="s">
        <v>39</v>
      </c>
      <c r="AS3" s="1">
        <v>0.72499999999999998</v>
      </c>
      <c r="AT3" s="1">
        <v>176</v>
      </c>
      <c r="AU3" s="1">
        <v>208</v>
      </c>
      <c r="AV3" s="1">
        <v>384</v>
      </c>
      <c r="AX3" s="1" t="str">
        <f t="shared" ref="AX3:AX10" si="0">B3</f>
        <v>'20201014'</v>
      </c>
      <c r="AY3" s="1" t="s">
        <v>113</v>
      </c>
      <c r="AZ3" s="12">
        <f t="shared" ref="AZ3:AZ11" si="1">SUMIF($B$2:$B$1048576,$B3,$AE$2:$AE$1048576)</f>
        <v>120</v>
      </c>
      <c r="BA3" s="12">
        <f t="shared" ref="BA3:BA11" si="2">SUMIF($B$2:$B$1048576,$B3,$AV$2:$AV$1048576)</f>
        <v>384</v>
      </c>
      <c r="BB3" s="12">
        <f t="shared" ref="BB3:BB11" si="3">SUMIF($B$2:$B$1048576,$B3,$AF$2:$AF$1048576)*60</f>
        <v>4245.708700000002</v>
      </c>
      <c r="BC3" s="12">
        <f t="shared" ref="BC3:BC9" si="4">BB3/AZ3</f>
        <v>35.380905833333351</v>
      </c>
      <c r="BD3" s="12">
        <f t="shared" ref="BD3:BD11" si="5">SUMIF($B$2:$B$1048576,$B3,$AN$2:$AN$1048576)</f>
        <v>43</v>
      </c>
      <c r="BE3" s="12">
        <f t="shared" ref="BE3:BE11" si="6">SUMIF($B$2:$B$1048576,$B3,$AO$2:$AO$1048576)</f>
        <v>44</v>
      </c>
      <c r="BF3" s="12">
        <f t="shared" ref="BF3:BF11" si="7">SUMIF($B$2:$B$1048576,$B3,$AP$2:$AP$1048576)</f>
        <v>0</v>
      </c>
      <c r="BG3" s="12">
        <f t="shared" ref="BG3:BG11" si="8">SUMIF($B$2:$B$1048576,$B3,$AQ$2:$AQ$1048576)</f>
        <v>0</v>
      </c>
      <c r="BH3" s="1">
        <f t="shared" ref="BH3:BH9" si="9">SUM(BD3,BF3)</f>
        <v>43</v>
      </c>
      <c r="BI3" s="1">
        <f t="shared" ref="BI3:BI9" si="10">SUM(BE3,BG3)</f>
        <v>44</v>
      </c>
    </row>
    <row r="4" spans="1:65" ht="14.25" x14ac:dyDescent="0.2">
      <c r="A4" s="1" t="s">
        <v>41</v>
      </c>
      <c r="B4" s="11" t="s">
        <v>88</v>
      </c>
      <c r="C4" s="1">
        <v>1000</v>
      </c>
      <c r="D4" s="1">
        <v>4</v>
      </c>
      <c r="E4" s="1">
        <v>1</v>
      </c>
      <c r="F4" s="1">
        <v>1</v>
      </c>
      <c r="G4" s="1">
        <v>0</v>
      </c>
      <c r="H4" s="1">
        <v>2</v>
      </c>
      <c r="I4" s="1">
        <v>3</v>
      </c>
      <c r="J4" s="1">
        <v>2</v>
      </c>
      <c r="K4" s="1">
        <v>1</v>
      </c>
      <c r="L4" s="1">
        <v>0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25</v>
      </c>
      <c r="AF4" s="1">
        <v>11.339591666666699</v>
      </c>
      <c r="AG4" s="1">
        <v>0.625</v>
      </c>
      <c r="AH4" s="1" t="s">
        <v>39</v>
      </c>
      <c r="AI4" s="1">
        <v>0.5</v>
      </c>
      <c r="AJ4" s="1">
        <v>0.77777777777777801</v>
      </c>
      <c r="AK4" s="1">
        <v>0</v>
      </c>
      <c r="AL4" s="1">
        <v>11</v>
      </c>
      <c r="AM4" s="1">
        <v>14</v>
      </c>
      <c r="AN4" s="1">
        <v>11</v>
      </c>
      <c r="AO4" s="1">
        <v>11</v>
      </c>
      <c r="AP4" s="1">
        <v>0</v>
      </c>
      <c r="AQ4" s="1">
        <v>0</v>
      </c>
      <c r="AR4" s="8" t="s">
        <v>39</v>
      </c>
      <c r="AS4" s="1">
        <v>0.88</v>
      </c>
      <c r="AT4" s="1">
        <v>48</v>
      </c>
      <c r="AU4" s="1">
        <v>32</v>
      </c>
      <c r="AV4" s="1">
        <v>80</v>
      </c>
      <c r="AX4" s="1" t="str">
        <f t="shared" si="0"/>
        <v>'20201015'</v>
      </c>
      <c r="AY4" s="1" t="s">
        <v>113</v>
      </c>
      <c r="AZ4" s="12">
        <f t="shared" si="1"/>
        <v>120</v>
      </c>
      <c r="BA4" s="12">
        <f t="shared" si="2"/>
        <v>400</v>
      </c>
      <c r="BB4" s="12">
        <f t="shared" si="3"/>
        <v>4386.5587000000023</v>
      </c>
      <c r="BC4" s="12">
        <f t="shared" si="4"/>
        <v>36.554655833333349</v>
      </c>
      <c r="BD4" s="12">
        <f t="shared" si="5"/>
        <v>38</v>
      </c>
      <c r="BE4" s="12">
        <f t="shared" si="6"/>
        <v>31</v>
      </c>
      <c r="BF4" s="12">
        <f t="shared" si="7"/>
        <v>27</v>
      </c>
      <c r="BG4" s="12">
        <f t="shared" si="8"/>
        <v>20</v>
      </c>
      <c r="BH4" s="1">
        <f t="shared" si="9"/>
        <v>65</v>
      </c>
      <c r="BI4" s="1">
        <f t="shared" si="10"/>
        <v>51</v>
      </c>
    </row>
    <row r="5" spans="1:65" ht="14.25" x14ac:dyDescent="0.2">
      <c r="A5" s="1" t="s">
        <v>42</v>
      </c>
      <c r="B5" s="11" t="s">
        <v>88</v>
      </c>
      <c r="C5" s="1">
        <v>1000</v>
      </c>
      <c r="D5" s="1">
        <v>7</v>
      </c>
      <c r="E5" s="1">
        <v>1</v>
      </c>
      <c r="F5" s="1">
        <v>1</v>
      </c>
      <c r="G5" s="1">
        <v>0</v>
      </c>
      <c r="H5" s="1">
        <v>2</v>
      </c>
      <c r="I5" s="1">
        <v>3</v>
      </c>
      <c r="J5" s="1">
        <v>2</v>
      </c>
      <c r="K5" s="1">
        <v>1</v>
      </c>
      <c r="L5" s="1">
        <v>0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95</v>
      </c>
      <c r="AF5" s="1">
        <v>61.76972</v>
      </c>
      <c r="AG5" s="1">
        <v>0.87962962962962998</v>
      </c>
      <c r="AH5" s="1">
        <v>0.94</v>
      </c>
      <c r="AI5" s="1">
        <v>0.931034482758621</v>
      </c>
      <c r="AJ5" s="1">
        <v>0.72413793103448298</v>
      </c>
      <c r="AK5" s="1">
        <v>47</v>
      </c>
      <c r="AL5" s="1">
        <v>27</v>
      </c>
      <c r="AM5" s="1">
        <v>21</v>
      </c>
      <c r="AN5" s="1">
        <v>27</v>
      </c>
      <c r="AO5" s="1">
        <v>20</v>
      </c>
      <c r="AP5" s="1">
        <v>27</v>
      </c>
      <c r="AQ5" s="1">
        <v>20</v>
      </c>
      <c r="AR5" s="8">
        <v>0.57446808510638303</v>
      </c>
      <c r="AS5" s="1">
        <v>0.98947368421052595</v>
      </c>
      <c r="AT5" s="1">
        <v>208</v>
      </c>
      <c r="AU5" s="1">
        <v>112</v>
      </c>
      <c r="AV5" s="1">
        <v>320</v>
      </c>
      <c r="AX5" s="1" t="str">
        <f t="shared" si="0"/>
        <v>'20201015'</v>
      </c>
      <c r="AY5" s="1" t="s">
        <v>112</v>
      </c>
      <c r="AZ5" s="12">
        <f t="shared" si="1"/>
        <v>120</v>
      </c>
      <c r="BA5" s="12">
        <f t="shared" si="2"/>
        <v>400</v>
      </c>
      <c r="BB5" s="12">
        <f t="shared" si="3"/>
        <v>4386.5587000000023</v>
      </c>
      <c r="BC5" s="12">
        <f t="shared" si="4"/>
        <v>36.554655833333349</v>
      </c>
      <c r="BD5" s="12">
        <f t="shared" si="5"/>
        <v>38</v>
      </c>
      <c r="BE5" s="12">
        <f t="shared" si="6"/>
        <v>31</v>
      </c>
      <c r="BF5" s="12">
        <f t="shared" si="7"/>
        <v>27</v>
      </c>
      <c r="BG5" s="12">
        <f t="shared" si="8"/>
        <v>20</v>
      </c>
      <c r="BH5" s="1">
        <f t="shared" si="9"/>
        <v>65</v>
      </c>
      <c r="BI5" s="1">
        <f t="shared" si="10"/>
        <v>51</v>
      </c>
    </row>
    <row r="6" spans="1:65" ht="14.25" x14ac:dyDescent="0.2">
      <c r="A6" s="1" t="s">
        <v>43</v>
      </c>
      <c r="B6" s="11" t="s">
        <v>89</v>
      </c>
      <c r="C6" s="1">
        <v>1000</v>
      </c>
      <c r="D6" s="1">
        <v>8</v>
      </c>
      <c r="E6" s="1">
        <v>1</v>
      </c>
      <c r="F6" s="1">
        <v>1</v>
      </c>
      <c r="G6" s="1">
        <v>0</v>
      </c>
      <c r="H6" s="1">
        <v>2</v>
      </c>
      <c r="I6" s="1">
        <v>3</v>
      </c>
      <c r="J6" s="1">
        <v>2</v>
      </c>
      <c r="K6" s="1">
        <v>1</v>
      </c>
      <c r="L6" s="1">
        <v>0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195</v>
      </c>
      <c r="AF6" s="1">
        <v>109.859396666667</v>
      </c>
      <c r="AG6" s="1">
        <v>0.76171875</v>
      </c>
      <c r="AH6" s="1">
        <v>0.74590163934426201</v>
      </c>
      <c r="AI6" s="1">
        <v>0.77083333333333304</v>
      </c>
      <c r="AJ6" s="1">
        <v>0.77906976744186096</v>
      </c>
      <c r="AK6" s="1">
        <v>91</v>
      </c>
      <c r="AL6" s="1">
        <v>37</v>
      </c>
      <c r="AM6" s="1">
        <v>67</v>
      </c>
      <c r="AN6" s="1">
        <v>37</v>
      </c>
      <c r="AO6" s="1">
        <v>50</v>
      </c>
      <c r="AP6" s="1">
        <v>55</v>
      </c>
      <c r="AQ6" s="1">
        <v>33</v>
      </c>
      <c r="AR6" s="8">
        <v>0.625</v>
      </c>
      <c r="AS6" s="1">
        <v>0.89743589743589802</v>
      </c>
      <c r="AT6" s="1">
        <v>336</v>
      </c>
      <c r="AU6" s="1">
        <v>240</v>
      </c>
      <c r="AV6" s="1">
        <v>576</v>
      </c>
      <c r="AX6" s="1" t="str">
        <f t="shared" si="0"/>
        <v>'20201016'</v>
      </c>
      <c r="AY6" s="1" t="s">
        <v>112</v>
      </c>
      <c r="AZ6" s="12">
        <f t="shared" si="1"/>
        <v>195</v>
      </c>
      <c r="BA6" s="12">
        <f t="shared" si="2"/>
        <v>576</v>
      </c>
      <c r="BB6" s="12">
        <f t="shared" si="3"/>
        <v>6591.5638000000199</v>
      </c>
      <c r="BC6" s="12">
        <f t="shared" si="4"/>
        <v>33.802891282051384</v>
      </c>
      <c r="BD6" s="12">
        <f t="shared" si="5"/>
        <v>37</v>
      </c>
      <c r="BE6" s="12">
        <f t="shared" si="6"/>
        <v>50</v>
      </c>
      <c r="BF6" s="12">
        <f t="shared" si="7"/>
        <v>55</v>
      </c>
      <c r="BG6" s="12">
        <f t="shared" si="8"/>
        <v>33</v>
      </c>
      <c r="BH6" s="1">
        <f t="shared" si="9"/>
        <v>92</v>
      </c>
      <c r="BI6" s="1">
        <f t="shared" si="10"/>
        <v>83</v>
      </c>
    </row>
    <row r="7" spans="1:65" ht="14.25" x14ac:dyDescent="0.2">
      <c r="A7" s="1" t="s">
        <v>44</v>
      </c>
      <c r="B7" s="11" t="s">
        <v>90</v>
      </c>
      <c r="C7" s="1">
        <v>1000</v>
      </c>
      <c r="D7" s="1">
        <v>8</v>
      </c>
      <c r="E7" s="1">
        <v>1</v>
      </c>
      <c r="F7" s="1">
        <v>1</v>
      </c>
      <c r="G7" s="1">
        <v>0</v>
      </c>
      <c r="H7" s="1">
        <v>2</v>
      </c>
      <c r="I7" s="1">
        <v>3</v>
      </c>
      <c r="J7" s="1">
        <v>2</v>
      </c>
      <c r="K7" s="1">
        <v>1</v>
      </c>
      <c r="L7" s="1">
        <v>0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131</v>
      </c>
      <c r="AF7" s="1">
        <v>89.381069999999994</v>
      </c>
      <c r="AG7" s="1">
        <v>0.55508474576271205</v>
      </c>
      <c r="AH7" s="1">
        <v>0.46428571428571402</v>
      </c>
      <c r="AI7" s="1">
        <v>0.76744186046511598</v>
      </c>
      <c r="AJ7" s="1">
        <v>0.62264150943396201</v>
      </c>
      <c r="AK7" s="1">
        <v>65</v>
      </c>
      <c r="AL7" s="1">
        <v>33</v>
      </c>
      <c r="AM7" s="1">
        <v>33</v>
      </c>
      <c r="AN7" s="1">
        <v>27</v>
      </c>
      <c r="AO7" s="1">
        <v>32</v>
      </c>
      <c r="AP7" s="1">
        <v>24</v>
      </c>
      <c r="AQ7" s="1">
        <v>34</v>
      </c>
      <c r="AR7" s="8">
        <v>0.41379310344827602</v>
      </c>
      <c r="AS7" s="1">
        <v>0.89312977099236701</v>
      </c>
      <c r="AT7" s="1">
        <v>80</v>
      </c>
      <c r="AU7" s="1">
        <v>176</v>
      </c>
      <c r="AV7" s="1">
        <v>256</v>
      </c>
      <c r="AX7" s="1" t="str">
        <f t="shared" si="0"/>
        <v>'20201019'</v>
      </c>
      <c r="AY7" s="1" t="s">
        <v>112</v>
      </c>
      <c r="AZ7" s="12">
        <f t="shared" si="1"/>
        <v>131</v>
      </c>
      <c r="BA7" s="12">
        <f t="shared" si="2"/>
        <v>256</v>
      </c>
      <c r="BB7" s="12">
        <f t="shared" si="3"/>
        <v>5362.8642</v>
      </c>
      <c r="BC7" s="12">
        <f t="shared" si="4"/>
        <v>40.937894656488552</v>
      </c>
      <c r="BD7" s="12">
        <f t="shared" si="5"/>
        <v>27</v>
      </c>
      <c r="BE7" s="12">
        <f t="shared" si="6"/>
        <v>32</v>
      </c>
      <c r="BF7" s="12">
        <f t="shared" si="7"/>
        <v>24</v>
      </c>
      <c r="BG7" s="12">
        <f t="shared" si="8"/>
        <v>34</v>
      </c>
      <c r="BH7" s="1">
        <f t="shared" si="9"/>
        <v>51</v>
      </c>
      <c r="BI7" s="1">
        <f t="shared" si="10"/>
        <v>66</v>
      </c>
    </row>
    <row r="8" spans="1:65" ht="14.25" x14ac:dyDescent="0.2">
      <c r="A8" s="1" t="s">
        <v>45</v>
      </c>
      <c r="B8" s="11" t="s">
        <v>91</v>
      </c>
      <c r="C8" s="1">
        <v>1000</v>
      </c>
      <c r="D8" s="1">
        <v>8</v>
      </c>
      <c r="E8" s="1">
        <v>1</v>
      </c>
      <c r="F8" s="1">
        <v>1</v>
      </c>
      <c r="G8" s="1">
        <v>0</v>
      </c>
      <c r="H8" s="1">
        <v>2</v>
      </c>
      <c r="I8" s="1">
        <v>3</v>
      </c>
      <c r="J8" s="1">
        <v>2</v>
      </c>
      <c r="K8" s="1">
        <v>1</v>
      </c>
      <c r="L8" s="1">
        <v>0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108</v>
      </c>
      <c r="AF8" s="1">
        <v>53.381906666666701</v>
      </c>
      <c r="AG8" s="1">
        <v>0.77697841726618699</v>
      </c>
      <c r="AH8" s="1">
        <v>0.71232876712328796</v>
      </c>
      <c r="AI8" s="1">
        <v>0.81578947368421095</v>
      </c>
      <c r="AJ8" s="1">
        <v>0.89285714285714302</v>
      </c>
      <c r="AK8" s="1">
        <v>52</v>
      </c>
      <c r="AL8" s="1">
        <v>31</v>
      </c>
      <c r="AM8" s="1">
        <v>25</v>
      </c>
      <c r="AN8" s="1">
        <v>29</v>
      </c>
      <c r="AO8" s="1">
        <v>23</v>
      </c>
      <c r="AP8" s="1">
        <v>31</v>
      </c>
      <c r="AQ8" s="1">
        <v>21</v>
      </c>
      <c r="AR8" s="8">
        <v>0.59615384615384603</v>
      </c>
      <c r="AS8" s="1">
        <v>0.96296296296296302</v>
      </c>
      <c r="AT8" s="1">
        <v>240</v>
      </c>
      <c r="AU8" s="1">
        <v>176</v>
      </c>
      <c r="AV8" s="1">
        <v>416</v>
      </c>
      <c r="AX8" s="1" t="str">
        <f t="shared" si="0"/>
        <v>'20201020'</v>
      </c>
      <c r="AY8" s="1" t="s">
        <v>112</v>
      </c>
      <c r="AZ8" s="12">
        <f t="shared" si="1"/>
        <v>108</v>
      </c>
      <c r="BA8" s="12">
        <f t="shared" si="2"/>
        <v>416</v>
      </c>
      <c r="BB8" s="12">
        <f t="shared" si="3"/>
        <v>3202.9144000000019</v>
      </c>
      <c r="BC8" s="12">
        <f t="shared" si="4"/>
        <v>29.656614814814834</v>
      </c>
      <c r="BD8" s="12">
        <f t="shared" si="5"/>
        <v>29</v>
      </c>
      <c r="BE8" s="12">
        <f t="shared" si="6"/>
        <v>23</v>
      </c>
      <c r="BF8" s="12">
        <f t="shared" si="7"/>
        <v>31</v>
      </c>
      <c r="BG8" s="12">
        <f t="shared" si="8"/>
        <v>21</v>
      </c>
      <c r="BH8" s="1">
        <f t="shared" si="9"/>
        <v>60</v>
      </c>
      <c r="BI8" s="1">
        <f t="shared" si="10"/>
        <v>44</v>
      </c>
    </row>
    <row r="9" spans="1:65" ht="14.25" x14ac:dyDescent="0.2">
      <c r="A9" s="1" t="s">
        <v>63</v>
      </c>
      <c r="B9" s="11" t="s">
        <v>85</v>
      </c>
      <c r="C9" s="1">
        <v>1000</v>
      </c>
      <c r="D9" s="1">
        <v>5</v>
      </c>
      <c r="E9" s="1">
        <v>1</v>
      </c>
      <c r="F9" s="1">
        <v>1</v>
      </c>
      <c r="G9" s="1">
        <v>0</v>
      </c>
      <c r="H9" s="1">
        <v>2</v>
      </c>
      <c r="I9" s="1">
        <v>3</v>
      </c>
      <c r="J9" s="1">
        <v>2</v>
      </c>
      <c r="K9" s="1">
        <v>1</v>
      </c>
      <c r="L9" s="1">
        <v>0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223</v>
      </c>
      <c r="AF9" s="1">
        <v>99.593046666666694</v>
      </c>
      <c r="AG9" s="1">
        <v>0.90650406504064995</v>
      </c>
      <c r="AH9" s="1">
        <v>0.92063492063492103</v>
      </c>
      <c r="AI9" s="1">
        <v>0.90243902439024404</v>
      </c>
      <c r="AJ9" s="1">
        <v>0.90099009900990101</v>
      </c>
      <c r="AK9" s="1">
        <v>58</v>
      </c>
      <c r="AL9" s="1">
        <v>74</v>
      </c>
      <c r="AM9" s="1">
        <v>91</v>
      </c>
      <c r="AN9" s="1">
        <v>56</v>
      </c>
      <c r="AO9" s="1">
        <v>56</v>
      </c>
      <c r="AP9" s="1">
        <v>39</v>
      </c>
      <c r="AQ9" s="1">
        <v>18</v>
      </c>
      <c r="AR9" s="16">
        <v>0.68421052631579005</v>
      </c>
      <c r="AS9" s="1">
        <v>0.75784753363228696</v>
      </c>
      <c r="AT9" s="1">
        <v>384</v>
      </c>
      <c r="AU9" s="1">
        <v>208</v>
      </c>
      <c r="AV9" s="1">
        <v>592</v>
      </c>
      <c r="AX9" s="1" t="str">
        <f t="shared" si="0"/>
        <v>'20201021'</v>
      </c>
      <c r="AY9" s="1" t="s">
        <v>115</v>
      </c>
      <c r="AZ9" s="12">
        <f t="shared" si="1"/>
        <v>223</v>
      </c>
      <c r="BA9" s="12">
        <f t="shared" si="2"/>
        <v>592</v>
      </c>
      <c r="BB9" s="12">
        <f t="shared" si="3"/>
        <v>5975.582800000002</v>
      </c>
      <c r="BC9" s="12">
        <f t="shared" si="4"/>
        <v>26.796335426008977</v>
      </c>
      <c r="BD9" s="12">
        <f t="shared" si="5"/>
        <v>56</v>
      </c>
      <c r="BE9" s="12">
        <f t="shared" si="6"/>
        <v>56</v>
      </c>
      <c r="BF9" s="12">
        <f t="shared" si="7"/>
        <v>39</v>
      </c>
      <c r="BG9" s="12">
        <f t="shared" si="8"/>
        <v>18</v>
      </c>
      <c r="BH9" s="1">
        <f t="shared" si="9"/>
        <v>95</v>
      </c>
      <c r="BI9" s="1">
        <f t="shared" si="10"/>
        <v>74</v>
      </c>
    </row>
    <row r="10" spans="1:65" ht="14.25" x14ac:dyDescent="0.2">
      <c r="A10" s="1" t="s">
        <v>109</v>
      </c>
      <c r="B10" s="1" t="s">
        <v>108</v>
      </c>
      <c r="C10" s="1">
        <v>1000</v>
      </c>
      <c r="D10" s="1">
        <v>5</v>
      </c>
      <c r="E10" s="1">
        <v>1</v>
      </c>
      <c r="F10" s="1">
        <v>1</v>
      </c>
      <c r="G10" s="1">
        <v>0</v>
      </c>
      <c r="H10" s="1">
        <v>2</v>
      </c>
      <c r="I10" s="1">
        <v>3</v>
      </c>
      <c r="J10" s="1">
        <v>2</v>
      </c>
      <c r="K10" s="1">
        <v>1</v>
      </c>
      <c r="L10" s="1">
        <v>0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155</v>
      </c>
      <c r="AF10" s="1">
        <v>81.060746666666702</v>
      </c>
      <c r="AG10" s="1">
        <v>0.82887700534759401</v>
      </c>
      <c r="AH10" s="1">
        <v>0.76</v>
      </c>
      <c r="AI10" s="1">
        <v>0.88571428571428601</v>
      </c>
      <c r="AJ10" s="1">
        <v>0.82089552238805996</v>
      </c>
      <c r="AK10" s="1">
        <v>38</v>
      </c>
      <c r="AL10" s="1">
        <v>62</v>
      </c>
      <c r="AM10" s="1">
        <v>55</v>
      </c>
      <c r="AN10" s="1">
        <v>38</v>
      </c>
      <c r="AO10" s="1">
        <v>38</v>
      </c>
      <c r="AP10" s="1">
        <v>16</v>
      </c>
      <c r="AQ10" s="1">
        <v>21</v>
      </c>
      <c r="AR10" s="16">
        <v>0.43243243243243201</v>
      </c>
      <c r="AS10" s="1">
        <v>0.72903225806451599</v>
      </c>
      <c r="AT10" s="1">
        <v>176</v>
      </c>
      <c r="AU10" s="1">
        <v>64</v>
      </c>
      <c r="AV10" s="1">
        <v>240</v>
      </c>
      <c r="AX10" s="1" t="str">
        <f t="shared" si="0"/>
        <v>'20201022'</v>
      </c>
      <c r="AY10" s="1" t="s">
        <v>115</v>
      </c>
      <c r="AZ10" s="12">
        <f t="shared" si="1"/>
        <v>155</v>
      </c>
      <c r="BA10" s="12">
        <f t="shared" si="2"/>
        <v>240</v>
      </c>
      <c r="BB10" s="12">
        <f t="shared" si="3"/>
        <v>4863.6448000000019</v>
      </c>
      <c r="BC10" s="12">
        <f t="shared" ref="BC10" si="11">BB10/AZ10</f>
        <v>31.378353548387107</v>
      </c>
      <c r="BD10" s="12">
        <f t="shared" si="5"/>
        <v>38</v>
      </c>
      <c r="BE10" s="12">
        <f t="shared" si="6"/>
        <v>38</v>
      </c>
      <c r="BF10" s="12">
        <f t="shared" si="7"/>
        <v>16</v>
      </c>
      <c r="BG10" s="12">
        <f t="shared" si="8"/>
        <v>21</v>
      </c>
      <c r="BH10" s="1">
        <f t="shared" ref="BH10" si="12">SUM(BD10,BF10)</f>
        <v>54</v>
      </c>
      <c r="BI10" s="1">
        <f t="shared" ref="BI10" si="13">SUM(BE10,BG10)</f>
        <v>59</v>
      </c>
    </row>
    <row r="11" spans="1:65" ht="14.25" x14ac:dyDescent="0.2">
      <c r="A11" s="1" t="s">
        <v>119</v>
      </c>
      <c r="B11" s="1" t="s">
        <v>111</v>
      </c>
      <c r="C11" s="1">
        <v>1000</v>
      </c>
      <c r="D11" s="1">
        <v>5</v>
      </c>
      <c r="E11" s="1">
        <v>1</v>
      </c>
      <c r="F11" s="1">
        <v>1</v>
      </c>
      <c r="G11" s="1">
        <v>0</v>
      </c>
      <c r="H11" s="1">
        <v>2</v>
      </c>
      <c r="I11" s="1">
        <v>3</v>
      </c>
      <c r="J11" s="1">
        <v>2</v>
      </c>
      <c r="K11" s="1">
        <v>1</v>
      </c>
      <c r="L11" s="1">
        <v>0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151</v>
      </c>
      <c r="AF11" s="1">
        <v>65.772774999999996</v>
      </c>
      <c r="AG11" s="1">
        <v>0.89880952380952395</v>
      </c>
      <c r="AH11" s="1">
        <v>0.82926829268292701</v>
      </c>
      <c r="AI11" s="1">
        <v>0.90666666666666695</v>
      </c>
      <c r="AJ11" s="1">
        <v>0.94230769230769196</v>
      </c>
      <c r="AK11" s="1">
        <v>34</v>
      </c>
      <c r="AL11" s="1">
        <v>68</v>
      </c>
      <c r="AM11" s="1">
        <v>49</v>
      </c>
      <c r="AN11" s="1">
        <v>34</v>
      </c>
      <c r="AO11" s="1">
        <v>36</v>
      </c>
      <c r="AP11" s="1">
        <v>13</v>
      </c>
      <c r="AQ11" s="1">
        <v>21</v>
      </c>
      <c r="AR11" s="16">
        <v>0.38235294117647101</v>
      </c>
      <c r="AS11" s="1">
        <v>0.68874172185430504</v>
      </c>
      <c r="AT11" s="1">
        <v>80</v>
      </c>
      <c r="AU11" s="1">
        <v>208</v>
      </c>
      <c r="AV11" s="1">
        <v>288</v>
      </c>
      <c r="AX11" s="1" t="str">
        <f t="shared" ref="AX11" si="14">B11</f>
        <v>'20201023'</v>
      </c>
      <c r="AY11" s="1" t="s">
        <v>115</v>
      </c>
      <c r="AZ11" s="12">
        <f t="shared" si="1"/>
        <v>151</v>
      </c>
      <c r="BA11" s="12">
        <f t="shared" si="2"/>
        <v>288</v>
      </c>
      <c r="BB11" s="12">
        <f t="shared" si="3"/>
        <v>3946.3664999999996</v>
      </c>
      <c r="BC11" s="12">
        <f t="shared" ref="BC11" si="15">BB11/AZ11</f>
        <v>26.134877483443706</v>
      </c>
      <c r="BD11" s="12">
        <f t="shared" si="5"/>
        <v>34</v>
      </c>
      <c r="BE11" s="12">
        <f t="shared" si="6"/>
        <v>36</v>
      </c>
      <c r="BF11" s="12">
        <f t="shared" si="7"/>
        <v>13</v>
      </c>
      <c r="BG11" s="12">
        <f t="shared" si="8"/>
        <v>21</v>
      </c>
      <c r="BH11" s="1">
        <f t="shared" ref="BH11" si="16">SUM(BD11,BF11)</f>
        <v>47</v>
      </c>
      <c r="BI11" s="1">
        <f t="shared" ref="BI11" si="17">SUM(BE11,BG11)</f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opLeftCell="AM1" workbookViewId="0">
      <selection activeCell="AR14" sqref="AR14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5" t="s">
        <v>23</v>
      </c>
      <c r="AM1" s="4" t="s">
        <v>22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766</v>
      </c>
      <c r="BM1" s="10">
        <f>SUM($AO$2:$AO$1048576,$AQ$2:$AQ$1048576)</f>
        <v>520</v>
      </c>
    </row>
    <row r="2" spans="1:65" ht="14.25" x14ac:dyDescent="0.2">
      <c r="A2" s="1" t="s">
        <v>46</v>
      </c>
      <c r="B2" s="11" t="s">
        <v>92</v>
      </c>
      <c r="C2" s="1">
        <v>1000</v>
      </c>
      <c r="D2" s="1">
        <v>8</v>
      </c>
      <c r="E2" s="1">
        <v>0</v>
      </c>
      <c r="F2" s="1">
        <v>2</v>
      </c>
      <c r="G2" s="1">
        <v>0</v>
      </c>
      <c r="H2" s="1">
        <v>3</v>
      </c>
      <c r="I2" s="1">
        <v>3</v>
      </c>
      <c r="J2" s="1">
        <v>2</v>
      </c>
      <c r="K2" s="1">
        <v>0</v>
      </c>
      <c r="L2" s="1">
        <v>1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</v>
      </c>
      <c r="AF2" s="1">
        <v>1.8584383333333301</v>
      </c>
      <c r="AG2" s="8">
        <v>1</v>
      </c>
      <c r="AH2" s="8">
        <v>1</v>
      </c>
      <c r="AI2" s="8">
        <v>1</v>
      </c>
      <c r="AJ2" s="8">
        <v>1</v>
      </c>
      <c r="AK2" s="1">
        <v>2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8">
        <v>0.5</v>
      </c>
      <c r="AS2" s="8">
        <v>0.8</v>
      </c>
      <c r="AT2" s="1">
        <v>0</v>
      </c>
      <c r="AU2" s="1">
        <v>0</v>
      </c>
      <c r="AV2" s="1">
        <v>0</v>
      </c>
      <c r="AX2" s="1" t="str">
        <f>B2</f>
        <v>'20201012'</v>
      </c>
      <c r="AY2" s="1" t="s">
        <v>112</v>
      </c>
      <c r="AZ2" s="12">
        <f>SUMIF($B$2:$B$1048576,$B2,$AE$2:$AE$1048576)</f>
        <v>5</v>
      </c>
      <c r="BA2" s="12">
        <f>SUMIF($B$2:$B$1048576,$B2,$AV$2:$AV$1048576)</f>
        <v>0</v>
      </c>
      <c r="BB2" s="12">
        <f>SUMIF($B$2:$B$1048576,$B2,$AF$2:$AF$1048576)*60</f>
        <v>111.50629999999981</v>
      </c>
      <c r="BC2" s="12">
        <f>BB2/AZ2</f>
        <v>22.301259999999964</v>
      </c>
      <c r="BD2" s="12">
        <f>SUMIF($B$2:$B$1048576,$B2,$AN$2:$AN$1048576)</f>
        <v>1</v>
      </c>
      <c r="BE2" s="12">
        <f>SUMIF($B$2:$B$1048576,$B2,$AO$2:$AO$1048576)</f>
        <v>1</v>
      </c>
      <c r="BF2" s="12">
        <f>SUMIF($B$2:$B$1048576,$B2,$AP$2:$AP$1048576)</f>
        <v>1</v>
      </c>
      <c r="BG2" s="12">
        <f>SUMIF($B$2:$B$1048576,$B2,$AQ$2:$AQ$1048576)</f>
        <v>1</v>
      </c>
      <c r="BH2" s="1">
        <f>SUM(BD2,BF2)</f>
        <v>2</v>
      </c>
      <c r="BI2" s="1">
        <f>SUM(BE2,BG2)</f>
        <v>2</v>
      </c>
    </row>
    <row r="3" spans="1:65" ht="14.25" x14ac:dyDescent="0.2">
      <c r="A3" s="1" t="s">
        <v>47</v>
      </c>
      <c r="B3" s="11" t="s">
        <v>86</v>
      </c>
      <c r="C3" s="1">
        <v>1000</v>
      </c>
      <c r="D3" s="1">
        <v>8</v>
      </c>
      <c r="E3" s="1">
        <v>0</v>
      </c>
      <c r="F3" s="1">
        <v>2</v>
      </c>
      <c r="G3" s="1">
        <v>0</v>
      </c>
      <c r="H3" s="1">
        <v>3</v>
      </c>
      <c r="I3" s="1">
        <v>3</v>
      </c>
      <c r="J3" s="1">
        <v>2</v>
      </c>
      <c r="K3" s="1">
        <v>0</v>
      </c>
      <c r="L3" s="1">
        <v>1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1.6240033333333299</v>
      </c>
      <c r="AG3" s="8">
        <v>1</v>
      </c>
      <c r="AH3" s="8" t="s">
        <v>39</v>
      </c>
      <c r="AI3" s="8" t="s">
        <v>39</v>
      </c>
      <c r="AJ3" s="8">
        <v>1</v>
      </c>
      <c r="AK3" s="1">
        <v>0</v>
      </c>
      <c r="AL3" s="1">
        <v>0</v>
      </c>
      <c r="AM3" s="1">
        <v>2</v>
      </c>
      <c r="AN3" s="1">
        <v>0</v>
      </c>
      <c r="AO3" s="1">
        <v>1</v>
      </c>
      <c r="AP3" s="1">
        <v>0</v>
      </c>
      <c r="AQ3" s="1">
        <v>0</v>
      </c>
      <c r="AR3" s="8" t="s">
        <v>39</v>
      </c>
      <c r="AS3" s="8">
        <v>0.5</v>
      </c>
      <c r="AT3" s="1">
        <v>0</v>
      </c>
      <c r="AU3" s="1">
        <v>0</v>
      </c>
      <c r="AV3" s="1">
        <v>0</v>
      </c>
      <c r="AX3" s="1" t="str">
        <f t="shared" ref="AX3:AX13" si="0">B3</f>
        <v>'20201013'</v>
      </c>
      <c r="AY3" s="1" t="s">
        <v>112</v>
      </c>
      <c r="AZ3" s="12">
        <f t="shared" ref="AZ3:AZ14" si="1">SUMIF($B$2:$B$1048576,$B3,$AE$2:$AE$1048576)</f>
        <v>76</v>
      </c>
      <c r="BA3" s="12">
        <f t="shared" ref="BA3:BA14" si="2">SUMIF($B$2:$B$1048576,$B3,$AV$2:$AV$1048576)</f>
        <v>80</v>
      </c>
      <c r="BB3" s="12">
        <f t="shared" ref="BB3:BB14" si="3">SUMIF($B$2:$B$1048576,$B3,$AF$2:$AF$1048576)*60</f>
        <v>4395.8910000000014</v>
      </c>
      <c r="BC3" s="12">
        <f t="shared" ref="BC3:BC11" si="4">BB3/AZ3</f>
        <v>57.840671052631599</v>
      </c>
      <c r="BD3" s="12">
        <f t="shared" ref="BD3:BD14" si="5">SUMIF($B$2:$B$1048576,$B3,$AN$2:$AN$1048576)</f>
        <v>18</v>
      </c>
      <c r="BE3" s="12">
        <f t="shared" ref="BE3:BE14" si="6">SUMIF($B$2:$B$1048576,$B3,$AO$2:$AO$1048576)</f>
        <v>8</v>
      </c>
      <c r="BF3" s="12">
        <f t="shared" ref="BF3:BF14" si="7">SUMIF($B$2:$B$1048576,$B3,$AP$2:$AP$1048576)</f>
        <v>18</v>
      </c>
      <c r="BG3" s="12">
        <f t="shared" ref="BG3:BG14" si="8">SUMIF($B$2:$B$1048576,$B3,$AQ$2:$AQ$1048576)</f>
        <v>8</v>
      </c>
      <c r="BH3" s="1">
        <f t="shared" ref="BH3:BH11" si="9">SUM(BD3,BF3)</f>
        <v>36</v>
      </c>
      <c r="BI3" s="1">
        <f t="shared" ref="BI3:BI11" si="10">SUM(BE3,BG3)</f>
        <v>16</v>
      </c>
    </row>
    <row r="4" spans="1:65" ht="14.25" x14ac:dyDescent="0.2">
      <c r="A4" s="1" t="s">
        <v>48</v>
      </c>
      <c r="B4" s="11" t="s">
        <v>86</v>
      </c>
      <c r="C4" s="1">
        <v>1000</v>
      </c>
      <c r="D4" s="1">
        <v>8</v>
      </c>
      <c r="E4" s="1">
        <v>0</v>
      </c>
      <c r="F4" s="1">
        <v>2</v>
      </c>
      <c r="G4" s="1">
        <v>0</v>
      </c>
      <c r="H4" s="1">
        <v>3</v>
      </c>
      <c r="I4" s="1">
        <v>3</v>
      </c>
      <c r="J4" s="1">
        <v>2</v>
      </c>
      <c r="K4" s="1">
        <v>0</v>
      </c>
      <c r="L4" s="1">
        <v>1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15</v>
      </c>
      <c r="AF4" s="1">
        <v>18.224824999999999</v>
      </c>
      <c r="AG4" s="8">
        <v>0.88235294117647101</v>
      </c>
      <c r="AH4" s="8">
        <v>1</v>
      </c>
      <c r="AI4" s="8" t="s">
        <v>39</v>
      </c>
      <c r="AJ4" s="8">
        <v>0.84615384615384603</v>
      </c>
      <c r="AK4" s="1">
        <v>4</v>
      </c>
      <c r="AL4" s="1">
        <v>0</v>
      </c>
      <c r="AM4" s="1">
        <v>11</v>
      </c>
      <c r="AN4" s="1">
        <v>0</v>
      </c>
      <c r="AO4" s="1">
        <v>5</v>
      </c>
      <c r="AP4" s="1">
        <v>0</v>
      </c>
      <c r="AQ4" s="1">
        <v>4</v>
      </c>
      <c r="AR4" s="8">
        <v>0</v>
      </c>
      <c r="AS4" s="8">
        <v>0.6</v>
      </c>
      <c r="AT4" s="1">
        <v>0</v>
      </c>
      <c r="AU4" s="1">
        <v>0</v>
      </c>
      <c r="AV4" s="1">
        <v>0</v>
      </c>
      <c r="AX4" s="1" t="str">
        <f t="shared" si="0"/>
        <v>'20201013'</v>
      </c>
      <c r="AY4" s="1" t="s">
        <v>112</v>
      </c>
      <c r="AZ4" s="12">
        <f t="shared" si="1"/>
        <v>76</v>
      </c>
      <c r="BA4" s="12">
        <f t="shared" si="2"/>
        <v>80</v>
      </c>
      <c r="BB4" s="12">
        <f t="shared" si="3"/>
        <v>4395.8910000000014</v>
      </c>
      <c r="BC4" s="12">
        <f t="shared" si="4"/>
        <v>57.840671052631599</v>
      </c>
      <c r="BD4" s="12">
        <f t="shared" si="5"/>
        <v>18</v>
      </c>
      <c r="BE4" s="12">
        <f t="shared" si="6"/>
        <v>8</v>
      </c>
      <c r="BF4" s="12">
        <f t="shared" si="7"/>
        <v>18</v>
      </c>
      <c r="BG4" s="12">
        <f t="shared" si="8"/>
        <v>8</v>
      </c>
      <c r="BH4" s="1">
        <f t="shared" si="9"/>
        <v>36</v>
      </c>
      <c r="BI4" s="1">
        <f t="shared" si="10"/>
        <v>16</v>
      </c>
    </row>
    <row r="5" spans="1:65" ht="14.25" x14ac:dyDescent="0.2">
      <c r="A5" s="1" t="s">
        <v>49</v>
      </c>
      <c r="B5" s="11" t="s">
        <v>86</v>
      </c>
      <c r="C5" s="1">
        <v>1000</v>
      </c>
      <c r="D5" s="1">
        <v>7</v>
      </c>
      <c r="E5" s="1">
        <v>0</v>
      </c>
      <c r="F5" s="1">
        <v>2</v>
      </c>
      <c r="G5" s="1">
        <v>0</v>
      </c>
      <c r="H5" s="1">
        <v>3</v>
      </c>
      <c r="I5" s="1">
        <v>3</v>
      </c>
      <c r="J5" s="1">
        <v>2</v>
      </c>
      <c r="K5" s="1">
        <v>0</v>
      </c>
      <c r="L5" s="1">
        <v>1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38</v>
      </c>
      <c r="AF5" s="1">
        <v>25.117891666666701</v>
      </c>
      <c r="AG5" s="8">
        <v>0.82608695652173902</v>
      </c>
      <c r="AH5" s="8">
        <v>0.86956521739130399</v>
      </c>
      <c r="AI5" s="8">
        <v>0.78260869565217395</v>
      </c>
      <c r="AJ5" s="8" t="s">
        <v>39</v>
      </c>
      <c r="AK5" s="1">
        <v>20</v>
      </c>
      <c r="AL5" s="1">
        <v>18</v>
      </c>
      <c r="AM5" s="1">
        <v>0</v>
      </c>
      <c r="AN5" s="1">
        <v>18</v>
      </c>
      <c r="AO5" s="1">
        <v>0</v>
      </c>
      <c r="AP5" s="1">
        <v>18</v>
      </c>
      <c r="AQ5" s="1">
        <v>0</v>
      </c>
      <c r="AR5" s="8">
        <v>1</v>
      </c>
      <c r="AS5" s="8">
        <v>0.94736842105263197</v>
      </c>
      <c r="AT5" s="1">
        <v>80</v>
      </c>
      <c r="AU5" s="1">
        <v>0</v>
      </c>
      <c r="AV5" s="1">
        <v>80</v>
      </c>
      <c r="AX5" s="1" t="str">
        <f t="shared" si="0"/>
        <v>'20201013'</v>
      </c>
      <c r="AY5" s="1" t="s">
        <v>112</v>
      </c>
      <c r="AZ5" s="12">
        <f t="shared" si="1"/>
        <v>76</v>
      </c>
      <c r="BA5" s="12">
        <f t="shared" si="2"/>
        <v>80</v>
      </c>
      <c r="BB5" s="12">
        <f t="shared" si="3"/>
        <v>4395.8910000000014</v>
      </c>
      <c r="BC5" s="12">
        <f t="shared" si="4"/>
        <v>57.840671052631599</v>
      </c>
      <c r="BD5" s="12">
        <f t="shared" si="5"/>
        <v>18</v>
      </c>
      <c r="BE5" s="12">
        <f t="shared" si="6"/>
        <v>8</v>
      </c>
      <c r="BF5" s="12">
        <f t="shared" si="7"/>
        <v>18</v>
      </c>
      <c r="BG5" s="12">
        <f t="shared" si="8"/>
        <v>8</v>
      </c>
      <c r="BH5" s="1">
        <f t="shared" si="9"/>
        <v>36</v>
      </c>
      <c r="BI5" s="1">
        <f t="shared" si="10"/>
        <v>16</v>
      </c>
    </row>
    <row r="6" spans="1:65" ht="14.25" x14ac:dyDescent="0.2">
      <c r="A6" s="1" t="s">
        <v>50</v>
      </c>
      <c r="B6" s="11" t="s">
        <v>86</v>
      </c>
      <c r="C6" s="1">
        <v>1000</v>
      </c>
      <c r="D6" s="1">
        <v>8</v>
      </c>
      <c r="E6" s="1">
        <v>0</v>
      </c>
      <c r="F6" s="1">
        <v>2</v>
      </c>
      <c r="G6" s="1">
        <v>0</v>
      </c>
      <c r="H6" s="1">
        <v>3</v>
      </c>
      <c r="I6" s="1">
        <v>3</v>
      </c>
      <c r="J6" s="1">
        <v>2</v>
      </c>
      <c r="K6" s="1">
        <v>0</v>
      </c>
      <c r="L6" s="1">
        <v>1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</v>
      </c>
      <c r="AF6" s="1">
        <v>28.29813</v>
      </c>
      <c r="AG6" s="8">
        <v>0.67741935483870996</v>
      </c>
      <c r="AH6" s="8">
        <v>1</v>
      </c>
      <c r="AI6" s="8" t="s">
        <v>39</v>
      </c>
      <c r="AJ6" s="8">
        <v>0.54545454545454497</v>
      </c>
      <c r="AK6" s="1">
        <v>9</v>
      </c>
      <c r="AL6" s="1">
        <v>0</v>
      </c>
      <c r="AM6" s="1">
        <v>12</v>
      </c>
      <c r="AN6" s="1">
        <v>0</v>
      </c>
      <c r="AO6" s="1">
        <v>2</v>
      </c>
      <c r="AP6" s="1">
        <v>0</v>
      </c>
      <c r="AQ6" s="1">
        <v>4</v>
      </c>
      <c r="AR6" s="8">
        <v>0</v>
      </c>
      <c r="AS6" s="8">
        <v>0.28571428571428598</v>
      </c>
      <c r="AT6" s="1">
        <v>0</v>
      </c>
      <c r="AU6" s="1">
        <v>0</v>
      </c>
      <c r="AV6" s="1">
        <v>0</v>
      </c>
      <c r="AX6" s="1" t="str">
        <f t="shared" si="0"/>
        <v>'20201013'</v>
      </c>
      <c r="AY6" s="1" t="s">
        <v>112</v>
      </c>
      <c r="AZ6" s="12">
        <f t="shared" si="1"/>
        <v>76</v>
      </c>
      <c r="BA6" s="12">
        <f t="shared" si="2"/>
        <v>80</v>
      </c>
      <c r="BB6" s="12">
        <f t="shared" si="3"/>
        <v>4395.8910000000014</v>
      </c>
      <c r="BC6" s="12">
        <f t="shared" si="4"/>
        <v>57.840671052631599</v>
      </c>
      <c r="BD6" s="12">
        <f t="shared" si="5"/>
        <v>18</v>
      </c>
      <c r="BE6" s="12">
        <f t="shared" si="6"/>
        <v>8</v>
      </c>
      <c r="BF6" s="12">
        <f t="shared" si="7"/>
        <v>18</v>
      </c>
      <c r="BG6" s="12">
        <f t="shared" si="8"/>
        <v>8</v>
      </c>
      <c r="BH6" s="1">
        <f t="shared" si="9"/>
        <v>36</v>
      </c>
      <c r="BI6" s="1">
        <f t="shared" si="10"/>
        <v>16</v>
      </c>
    </row>
    <row r="7" spans="1:65" ht="14.25" x14ac:dyDescent="0.2">
      <c r="A7" s="1" t="s">
        <v>51</v>
      </c>
      <c r="B7" s="11" t="s">
        <v>87</v>
      </c>
      <c r="C7" s="1">
        <v>1000</v>
      </c>
      <c r="D7" s="1">
        <v>7</v>
      </c>
      <c r="E7" s="1">
        <v>0</v>
      </c>
      <c r="F7" s="1">
        <v>2</v>
      </c>
      <c r="G7" s="1">
        <v>0</v>
      </c>
      <c r="H7" s="1">
        <v>3</v>
      </c>
      <c r="I7" s="1">
        <v>3</v>
      </c>
      <c r="J7" s="1">
        <v>2</v>
      </c>
      <c r="K7" s="1">
        <v>0</v>
      </c>
      <c r="L7" s="1">
        <v>1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101</v>
      </c>
      <c r="AF7" s="1">
        <v>59.931010000000001</v>
      </c>
      <c r="AG7" s="8">
        <v>0.92660550458715596</v>
      </c>
      <c r="AH7" s="8">
        <v>0.92592592592592604</v>
      </c>
      <c r="AI7" s="8">
        <v>0.87878787878787901</v>
      </c>
      <c r="AJ7" s="8">
        <v>1</v>
      </c>
      <c r="AK7" s="1">
        <v>50</v>
      </c>
      <c r="AL7" s="1">
        <v>29</v>
      </c>
      <c r="AM7" s="1">
        <v>22</v>
      </c>
      <c r="AN7" s="1">
        <v>29</v>
      </c>
      <c r="AO7" s="1">
        <v>14</v>
      </c>
      <c r="AP7" s="1">
        <v>27</v>
      </c>
      <c r="AQ7" s="1">
        <v>14</v>
      </c>
      <c r="AR7" s="8">
        <v>0.65853658536585402</v>
      </c>
      <c r="AS7" s="8">
        <v>0.83168316831683198</v>
      </c>
      <c r="AT7" s="1">
        <v>144</v>
      </c>
      <c r="AU7" s="1">
        <v>96</v>
      </c>
      <c r="AV7" s="1">
        <v>240</v>
      </c>
      <c r="AX7" s="1" t="str">
        <f t="shared" si="0"/>
        <v>'20201014'</v>
      </c>
      <c r="AY7" s="1" t="s">
        <v>112</v>
      </c>
      <c r="AZ7" s="12">
        <f t="shared" si="1"/>
        <v>101</v>
      </c>
      <c r="BA7" s="12">
        <f t="shared" si="2"/>
        <v>240</v>
      </c>
      <c r="BB7" s="12">
        <f t="shared" si="3"/>
        <v>3595.8606</v>
      </c>
      <c r="BC7" s="12">
        <f t="shared" si="4"/>
        <v>35.602580198019801</v>
      </c>
      <c r="BD7" s="12">
        <f t="shared" si="5"/>
        <v>29</v>
      </c>
      <c r="BE7" s="12">
        <f t="shared" si="6"/>
        <v>14</v>
      </c>
      <c r="BF7" s="12">
        <f t="shared" si="7"/>
        <v>27</v>
      </c>
      <c r="BG7" s="12">
        <f t="shared" si="8"/>
        <v>14</v>
      </c>
      <c r="BH7" s="1">
        <f t="shared" si="9"/>
        <v>56</v>
      </c>
      <c r="BI7" s="1">
        <f t="shared" si="10"/>
        <v>28</v>
      </c>
    </row>
    <row r="8" spans="1:65" ht="14.25" x14ac:dyDescent="0.2">
      <c r="A8" s="1" t="s">
        <v>52</v>
      </c>
      <c r="B8" s="11" t="s">
        <v>88</v>
      </c>
      <c r="C8" s="1">
        <v>1000</v>
      </c>
      <c r="D8" s="1">
        <v>7</v>
      </c>
      <c r="E8" s="1">
        <v>0</v>
      </c>
      <c r="F8" s="1">
        <v>2</v>
      </c>
      <c r="G8" s="1">
        <v>0</v>
      </c>
      <c r="H8" s="1">
        <v>3</v>
      </c>
      <c r="I8" s="1">
        <v>3</v>
      </c>
      <c r="J8" s="1">
        <v>2</v>
      </c>
      <c r="K8" s="1">
        <v>0</v>
      </c>
      <c r="L8" s="1">
        <v>1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188</v>
      </c>
      <c r="AF8" s="1">
        <v>88.968711666666707</v>
      </c>
      <c r="AG8" s="8">
        <v>0.85454545454545505</v>
      </c>
      <c r="AH8" s="8">
        <v>0.83050847457627097</v>
      </c>
      <c r="AI8" s="8">
        <v>0.87931034482758597</v>
      </c>
      <c r="AJ8" s="8">
        <v>0.88636363636363602</v>
      </c>
      <c r="AK8" s="1">
        <v>98</v>
      </c>
      <c r="AL8" s="1">
        <v>51</v>
      </c>
      <c r="AM8" s="1">
        <v>39</v>
      </c>
      <c r="AN8" s="1">
        <v>48</v>
      </c>
      <c r="AO8" s="1">
        <v>33</v>
      </c>
      <c r="AP8" s="1">
        <v>49</v>
      </c>
      <c r="AQ8" s="1">
        <v>35</v>
      </c>
      <c r="AR8" s="8">
        <v>0.58333333333333304</v>
      </c>
      <c r="AS8" s="8">
        <v>0.87765957446808496</v>
      </c>
      <c r="AT8" s="1">
        <v>384</v>
      </c>
      <c r="AU8" s="1">
        <v>240</v>
      </c>
      <c r="AV8" s="1">
        <v>624</v>
      </c>
      <c r="AX8" s="1" t="str">
        <f t="shared" si="0"/>
        <v>'20201015'</v>
      </c>
      <c r="AY8" s="1" t="s">
        <v>112</v>
      </c>
      <c r="AZ8" s="12">
        <f t="shared" si="1"/>
        <v>188</v>
      </c>
      <c r="BA8" s="12">
        <f t="shared" si="2"/>
        <v>624</v>
      </c>
      <c r="BB8" s="12">
        <f t="shared" si="3"/>
        <v>5338.1227000000026</v>
      </c>
      <c r="BC8" s="12">
        <f t="shared" si="4"/>
        <v>28.394269680851078</v>
      </c>
      <c r="BD8" s="12">
        <f t="shared" si="5"/>
        <v>48</v>
      </c>
      <c r="BE8" s="12">
        <f t="shared" si="6"/>
        <v>33</v>
      </c>
      <c r="BF8" s="12">
        <f t="shared" si="7"/>
        <v>49</v>
      </c>
      <c r="BG8" s="12">
        <f t="shared" si="8"/>
        <v>35</v>
      </c>
      <c r="BH8" s="1">
        <f t="shared" si="9"/>
        <v>97</v>
      </c>
      <c r="BI8" s="1">
        <f t="shared" si="10"/>
        <v>68</v>
      </c>
    </row>
    <row r="9" spans="1:65" ht="14.25" x14ac:dyDescent="0.2">
      <c r="A9" s="1" t="s">
        <v>53</v>
      </c>
      <c r="B9" s="11" t="s">
        <v>89</v>
      </c>
      <c r="C9" s="1">
        <v>1000</v>
      </c>
      <c r="D9" s="1">
        <v>7</v>
      </c>
      <c r="E9" s="1">
        <v>0</v>
      </c>
      <c r="F9" s="1">
        <v>2</v>
      </c>
      <c r="G9" s="1">
        <v>0</v>
      </c>
      <c r="H9" s="1">
        <v>3</v>
      </c>
      <c r="I9" s="1">
        <v>3</v>
      </c>
      <c r="J9" s="1">
        <v>2</v>
      </c>
      <c r="K9" s="1">
        <v>0</v>
      </c>
      <c r="L9" s="1">
        <v>1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231</v>
      </c>
      <c r="AF9" s="1">
        <v>95.945305000000005</v>
      </c>
      <c r="AG9" s="8">
        <v>0.90588235294117703</v>
      </c>
      <c r="AH9" s="8">
        <v>0.86524822695035497</v>
      </c>
      <c r="AI9" s="8">
        <v>0.94736842105263197</v>
      </c>
      <c r="AJ9" s="8">
        <v>0.97368421052631604</v>
      </c>
      <c r="AK9" s="1">
        <v>122</v>
      </c>
      <c r="AL9" s="1">
        <v>72</v>
      </c>
      <c r="AM9" s="1">
        <v>37</v>
      </c>
      <c r="AN9" s="1">
        <v>70</v>
      </c>
      <c r="AO9" s="1">
        <v>33</v>
      </c>
      <c r="AP9" s="1">
        <v>73</v>
      </c>
      <c r="AQ9" s="1">
        <v>34</v>
      </c>
      <c r="AR9" s="8">
        <v>0.68224299065420602</v>
      </c>
      <c r="AS9" s="8">
        <v>0.90909090909090895</v>
      </c>
      <c r="AT9" s="1">
        <v>432</v>
      </c>
      <c r="AU9" s="1">
        <v>256</v>
      </c>
      <c r="AV9" s="1">
        <v>688</v>
      </c>
      <c r="AX9" s="1" t="str">
        <f t="shared" si="0"/>
        <v>'20201016'</v>
      </c>
      <c r="AY9" s="1" t="s">
        <v>112</v>
      </c>
      <c r="AZ9" s="12">
        <f t="shared" si="1"/>
        <v>231</v>
      </c>
      <c r="BA9" s="12">
        <f t="shared" si="2"/>
        <v>688</v>
      </c>
      <c r="BB9" s="12">
        <f t="shared" si="3"/>
        <v>5756.7183000000005</v>
      </c>
      <c r="BC9" s="12">
        <f t="shared" si="4"/>
        <v>24.920858441558444</v>
      </c>
      <c r="BD9" s="12">
        <f t="shared" si="5"/>
        <v>70</v>
      </c>
      <c r="BE9" s="12">
        <f t="shared" si="6"/>
        <v>33</v>
      </c>
      <c r="BF9" s="12">
        <f t="shared" si="7"/>
        <v>73</v>
      </c>
      <c r="BG9" s="12">
        <f t="shared" si="8"/>
        <v>34</v>
      </c>
      <c r="BH9" s="1">
        <f t="shared" si="9"/>
        <v>143</v>
      </c>
      <c r="BI9" s="1">
        <f t="shared" si="10"/>
        <v>67</v>
      </c>
    </row>
    <row r="10" spans="1:65" ht="14.25" x14ac:dyDescent="0.2">
      <c r="A10" s="1" t="s">
        <v>54</v>
      </c>
      <c r="B10" s="11" t="s">
        <v>90</v>
      </c>
      <c r="C10" s="1">
        <v>1000</v>
      </c>
      <c r="D10" s="1">
        <v>7</v>
      </c>
      <c r="E10" s="1">
        <v>0</v>
      </c>
      <c r="F10" s="1">
        <v>2</v>
      </c>
      <c r="G10" s="1">
        <v>0</v>
      </c>
      <c r="H10" s="1">
        <v>3</v>
      </c>
      <c r="I10" s="1">
        <v>3</v>
      </c>
      <c r="J10" s="1">
        <v>2</v>
      </c>
      <c r="K10" s="1">
        <v>0</v>
      </c>
      <c r="L10" s="1">
        <v>1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193</v>
      </c>
      <c r="AF10" s="1">
        <v>85.393709999999999</v>
      </c>
      <c r="AG10" s="8">
        <v>0.67482517482517501</v>
      </c>
      <c r="AH10" s="8">
        <v>0.52459016393442603</v>
      </c>
      <c r="AI10" s="8">
        <v>0.96551724137931005</v>
      </c>
      <c r="AJ10" s="8">
        <v>0.91111111111111098</v>
      </c>
      <c r="AK10" s="1">
        <v>96</v>
      </c>
      <c r="AL10" s="1">
        <v>56</v>
      </c>
      <c r="AM10" s="1">
        <v>41</v>
      </c>
      <c r="AN10" s="1">
        <v>54</v>
      </c>
      <c r="AO10" s="1">
        <v>40</v>
      </c>
      <c r="AP10" s="1">
        <v>54</v>
      </c>
      <c r="AQ10" s="1">
        <v>39</v>
      </c>
      <c r="AR10" s="8">
        <v>0.58064516129032295</v>
      </c>
      <c r="AS10" s="8">
        <v>0.96891191709844604</v>
      </c>
      <c r="AT10" s="1">
        <v>304</v>
      </c>
      <c r="AU10" s="1">
        <v>288</v>
      </c>
      <c r="AV10" s="1">
        <v>592</v>
      </c>
      <c r="AX10" s="1" t="str">
        <f t="shared" si="0"/>
        <v>'20201019'</v>
      </c>
      <c r="AY10" s="1" t="s">
        <v>112</v>
      </c>
      <c r="AZ10" s="12">
        <f t="shared" si="1"/>
        <v>193</v>
      </c>
      <c r="BA10" s="12">
        <f t="shared" si="2"/>
        <v>592</v>
      </c>
      <c r="BB10" s="12">
        <f t="shared" si="3"/>
        <v>5123.6225999999997</v>
      </c>
      <c r="BC10" s="12">
        <f t="shared" si="4"/>
        <v>26.547267357512951</v>
      </c>
      <c r="BD10" s="12">
        <f t="shared" si="5"/>
        <v>54</v>
      </c>
      <c r="BE10" s="12">
        <f t="shared" si="6"/>
        <v>40</v>
      </c>
      <c r="BF10" s="12">
        <f t="shared" si="7"/>
        <v>54</v>
      </c>
      <c r="BG10" s="12">
        <f t="shared" si="8"/>
        <v>39</v>
      </c>
      <c r="BH10" s="1">
        <f t="shared" si="9"/>
        <v>108</v>
      </c>
      <c r="BI10" s="1">
        <f t="shared" si="10"/>
        <v>79</v>
      </c>
    </row>
    <row r="11" spans="1:65" ht="14.25" x14ac:dyDescent="0.2">
      <c r="A11" s="1" t="s">
        <v>55</v>
      </c>
      <c r="B11" s="11" t="s">
        <v>91</v>
      </c>
      <c r="C11" s="1">
        <v>1000</v>
      </c>
      <c r="D11" s="1">
        <v>7</v>
      </c>
      <c r="E11" s="1">
        <v>0</v>
      </c>
      <c r="F11" s="1">
        <v>2</v>
      </c>
      <c r="G11" s="1">
        <v>0</v>
      </c>
      <c r="H11" s="1">
        <v>3</v>
      </c>
      <c r="I11" s="1">
        <v>3</v>
      </c>
      <c r="J11" s="1">
        <v>2</v>
      </c>
      <c r="K11" s="1">
        <v>0</v>
      </c>
      <c r="L11" s="1">
        <v>1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172</v>
      </c>
      <c r="AF11" s="1">
        <v>77.790121666666707</v>
      </c>
      <c r="AG11" s="8">
        <v>0.86868686868686895</v>
      </c>
      <c r="AH11" s="8">
        <v>0.81188118811881205</v>
      </c>
      <c r="AI11" s="8">
        <v>0.89361702127659604</v>
      </c>
      <c r="AJ11" s="8">
        <v>0.96</v>
      </c>
      <c r="AK11" s="1">
        <v>82</v>
      </c>
      <c r="AL11" s="1">
        <v>42</v>
      </c>
      <c r="AM11" s="1">
        <v>48</v>
      </c>
      <c r="AN11" s="1">
        <v>40</v>
      </c>
      <c r="AO11" s="1">
        <v>34</v>
      </c>
      <c r="AP11" s="1">
        <v>37</v>
      </c>
      <c r="AQ11" s="1">
        <v>36</v>
      </c>
      <c r="AR11" s="8">
        <v>0.50684931506849296</v>
      </c>
      <c r="AS11" s="8">
        <v>0.85465116279069797</v>
      </c>
      <c r="AT11" s="1">
        <v>336</v>
      </c>
      <c r="AU11" s="1">
        <v>320</v>
      </c>
      <c r="AV11" s="1">
        <v>656</v>
      </c>
      <c r="AX11" s="1" t="str">
        <f t="shared" si="0"/>
        <v>'20201020'</v>
      </c>
      <c r="AY11" s="1" t="s">
        <v>112</v>
      </c>
      <c r="AZ11" s="12">
        <f t="shared" si="1"/>
        <v>172</v>
      </c>
      <c r="BA11" s="12">
        <f t="shared" si="2"/>
        <v>656</v>
      </c>
      <c r="BB11" s="12">
        <f t="shared" si="3"/>
        <v>4667.4073000000026</v>
      </c>
      <c r="BC11" s="12">
        <f t="shared" si="4"/>
        <v>27.136088953488386</v>
      </c>
      <c r="BD11" s="12">
        <f t="shared" si="5"/>
        <v>40</v>
      </c>
      <c r="BE11" s="12">
        <f t="shared" si="6"/>
        <v>34</v>
      </c>
      <c r="BF11" s="12">
        <f t="shared" si="7"/>
        <v>37</v>
      </c>
      <c r="BG11" s="12">
        <f t="shared" si="8"/>
        <v>36</v>
      </c>
      <c r="BH11" s="1">
        <f t="shared" si="9"/>
        <v>77</v>
      </c>
      <c r="BI11" s="1">
        <f t="shared" si="10"/>
        <v>70</v>
      </c>
    </row>
    <row r="12" spans="1:65" ht="14.25" x14ac:dyDescent="0.2">
      <c r="A12" s="1" t="s">
        <v>106</v>
      </c>
      <c r="B12" s="1" t="s">
        <v>85</v>
      </c>
      <c r="C12" s="1">
        <v>1000</v>
      </c>
      <c r="D12" s="1">
        <v>8</v>
      </c>
      <c r="E12" s="1">
        <v>0</v>
      </c>
      <c r="F12" s="1">
        <v>2</v>
      </c>
      <c r="G12" s="1">
        <v>0</v>
      </c>
      <c r="H12" s="1">
        <v>3</v>
      </c>
      <c r="I12" s="1">
        <v>3</v>
      </c>
      <c r="J12" s="1">
        <v>2</v>
      </c>
      <c r="K12" s="1">
        <v>0</v>
      </c>
      <c r="L12" s="1">
        <v>1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130</v>
      </c>
      <c r="AF12" s="1">
        <v>67.1570866666667</v>
      </c>
      <c r="AG12" s="8">
        <v>0.89655172413793105</v>
      </c>
      <c r="AH12" s="8">
        <v>0.82051282051282104</v>
      </c>
      <c r="AI12" s="8">
        <v>1</v>
      </c>
      <c r="AJ12" s="8">
        <v>0.97560975609756095</v>
      </c>
      <c r="AK12" s="1">
        <v>64</v>
      </c>
      <c r="AL12" s="1">
        <v>26</v>
      </c>
      <c r="AM12" s="1">
        <v>40</v>
      </c>
      <c r="AN12" s="1">
        <v>26</v>
      </c>
      <c r="AO12" s="1">
        <v>39</v>
      </c>
      <c r="AP12" s="1">
        <v>25</v>
      </c>
      <c r="AQ12" s="1">
        <v>38</v>
      </c>
      <c r="AR12" s="8">
        <v>0.39682539682539703</v>
      </c>
      <c r="AS12" s="8">
        <v>0.984615384615385</v>
      </c>
      <c r="AT12" s="1">
        <v>144</v>
      </c>
      <c r="AU12" s="1">
        <v>192</v>
      </c>
      <c r="AV12" s="1">
        <v>336</v>
      </c>
      <c r="AX12" s="1" t="str">
        <f t="shared" si="0"/>
        <v>'20201021'</v>
      </c>
      <c r="AY12" s="1" t="s">
        <v>112</v>
      </c>
      <c r="AZ12" s="12">
        <f t="shared" si="1"/>
        <v>130</v>
      </c>
      <c r="BA12" s="12">
        <f t="shared" si="2"/>
        <v>336</v>
      </c>
      <c r="BB12" s="12">
        <f t="shared" si="3"/>
        <v>4029.425200000002</v>
      </c>
      <c r="BC12" s="12">
        <f t="shared" ref="BC12" si="11">BB12/AZ12</f>
        <v>30.995578461538475</v>
      </c>
      <c r="BD12" s="12">
        <f t="shared" si="5"/>
        <v>26</v>
      </c>
      <c r="BE12" s="12">
        <f t="shared" si="6"/>
        <v>39</v>
      </c>
      <c r="BF12" s="12">
        <f t="shared" si="7"/>
        <v>25</v>
      </c>
      <c r="BG12" s="12">
        <f t="shared" si="8"/>
        <v>38</v>
      </c>
      <c r="BH12" s="1">
        <f t="shared" ref="BH12" si="12">SUM(BD12,BF12)</f>
        <v>51</v>
      </c>
      <c r="BI12" s="1">
        <f t="shared" ref="BI12" si="13">SUM(BE12,BG12)</f>
        <v>77</v>
      </c>
    </row>
    <row r="13" spans="1:65" ht="14.25" x14ac:dyDescent="0.2">
      <c r="A13" s="1" t="s">
        <v>114</v>
      </c>
      <c r="B13" s="1" t="s">
        <v>108</v>
      </c>
      <c r="C13" s="1">
        <v>1000</v>
      </c>
      <c r="D13" s="1">
        <v>5</v>
      </c>
      <c r="E13" s="1">
        <v>0</v>
      </c>
      <c r="F13" s="1">
        <v>2</v>
      </c>
      <c r="G13" s="1">
        <v>0</v>
      </c>
      <c r="H13" s="1">
        <v>3</v>
      </c>
      <c r="I13" s="1">
        <v>3</v>
      </c>
      <c r="J13" s="1">
        <v>2</v>
      </c>
      <c r="K13" s="1">
        <v>0</v>
      </c>
      <c r="L13" s="1">
        <v>1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242</v>
      </c>
      <c r="AF13" s="1">
        <v>101.973728333333</v>
      </c>
      <c r="AG13" s="8">
        <v>0.82876712328767099</v>
      </c>
      <c r="AH13" s="8">
        <v>0.79220779220779203</v>
      </c>
      <c r="AI13" s="8">
        <v>0.98387096774193605</v>
      </c>
      <c r="AJ13" s="8">
        <v>0.78431372549019596</v>
      </c>
      <c r="AK13" s="1">
        <v>61</v>
      </c>
      <c r="AL13" s="1">
        <v>61</v>
      </c>
      <c r="AM13" s="1">
        <v>120</v>
      </c>
      <c r="AN13" s="1">
        <v>61</v>
      </c>
      <c r="AO13" s="1">
        <v>62</v>
      </c>
      <c r="AP13" s="1">
        <v>51</v>
      </c>
      <c r="AQ13" s="1">
        <v>10</v>
      </c>
      <c r="AR13" s="16">
        <v>0.83606557377049195</v>
      </c>
      <c r="AS13" s="8">
        <v>0.76033057851239705</v>
      </c>
      <c r="AT13" s="1">
        <v>512</v>
      </c>
      <c r="AU13" s="1">
        <v>176</v>
      </c>
      <c r="AV13" s="1">
        <v>688</v>
      </c>
      <c r="AX13" s="1" t="str">
        <f t="shared" si="0"/>
        <v>'20201022'</v>
      </c>
      <c r="AY13" s="1" t="s">
        <v>115</v>
      </c>
      <c r="AZ13" s="12">
        <f t="shared" si="1"/>
        <v>242</v>
      </c>
      <c r="BA13" s="12">
        <f t="shared" si="2"/>
        <v>688</v>
      </c>
      <c r="BB13" s="12">
        <f t="shared" si="3"/>
        <v>6118.4236999999803</v>
      </c>
      <c r="BC13" s="12">
        <f t="shared" ref="BC13" si="14">BB13/AZ13</f>
        <v>25.28274256198339</v>
      </c>
      <c r="BD13" s="12">
        <f t="shared" si="5"/>
        <v>61</v>
      </c>
      <c r="BE13" s="12">
        <f t="shared" si="6"/>
        <v>62</v>
      </c>
      <c r="BF13" s="12">
        <f t="shared" si="7"/>
        <v>51</v>
      </c>
      <c r="BG13" s="12">
        <f t="shared" si="8"/>
        <v>10</v>
      </c>
      <c r="BH13" s="1">
        <f t="shared" ref="BH13" si="15">SUM(BD13,BF13)</f>
        <v>112</v>
      </c>
      <c r="BI13" s="1">
        <f t="shared" ref="BI13" si="16">SUM(BE13,BG13)</f>
        <v>72</v>
      </c>
    </row>
    <row r="14" spans="1:65" ht="14.25" x14ac:dyDescent="0.2">
      <c r="A14" s="1" t="s">
        <v>120</v>
      </c>
      <c r="B14" s="1" t="s">
        <v>111</v>
      </c>
      <c r="C14" s="1">
        <v>1000</v>
      </c>
      <c r="D14" s="1">
        <v>5</v>
      </c>
      <c r="E14" s="1">
        <v>0</v>
      </c>
      <c r="F14" s="1">
        <v>2</v>
      </c>
      <c r="G14" s="1">
        <v>0</v>
      </c>
      <c r="H14" s="1">
        <v>3</v>
      </c>
      <c r="I14" s="1">
        <v>3</v>
      </c>
      <c r="J14" s="1">
        <v>2</v>
      </c>
      <c r="K14" s="1">
        <v>0</v>
      </c>
      <c r="L14" s="1">
        <v>1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189</v>
      </c>
      <c r="AF14" s="1">
        <v>72.255091666666701</v>
      </c>
      <c r="AG14" s="8">
        <v>0.95939086294416198</v>
      </c>
      <c r="AH14" s="8">
        <v>0.93181818181818199</v>
      </c>
      <c r="AI14" s="8">
        <v>1</v>
      </c>
      <c r="AJ14" s="8">
        <v>0.95454545454545503</v>
      </c>
      <c r="AK14" s="1">
        <v>41</v>
      </c>
      <c r="AL14" s="1">
        <v>43</v>
      </c>
      <c r="AM14" s="1">
        <v>105</v>
      </c>
      <c r="AN14" s="1">
        <v>43</v>
      </c>
      <c r="AO14" s="1">
        <v>41</v>
      </c>
      <c r="AP14" s="1">
        <v>41</v>
      </c>
      <c r="AQ14" s="1">
        <v>0</v>
      </c>
      <c r="AR14" s="16">
        <v>1</v>
      </c>
      <c r="AS14" s="8">
        <v>0.66137566137566095</v>
      </c>
      <c r="AT14" s="1">
        <v>304</v>
      </c>
      <c r="AU14" s="1">
        <v>0</v>
      </c>
      <c r="AV14" s="1">
        <v>304</v>
      </c>
      <c r="AX14" s="1" t="str">
        <f t="shared" ref="AX14" si="17">B14</f>
        <v>'20201023'</v>
      </c>
      <c r="AY14" s="1" t="s">
        <v>115</v>
      </c>
      <c r="AZ14" s="12">
        <f t="shared" si="1"/>
        <v>189</v>
      </c>
      <c r="BA14" s="12">
        <f t="shared" si="2"/>
        <v>304</v>
      </c>
      <c r="BB14" s="12">
        <f t="shared" si="3"/>
        <v>4335.3055000000022</v>
      </c>
      <c r="BC14" s="12">
        <f t="shared" ref="BC14" si="18">BB14/AZ14</f>
        <v>22.938124338624352</v>
      </c>
      <c r="BD14" s="12">
        <f t="shared" si="5"/>
        <v>43</v>
      </c>
      <c r="BE14" s="12">
        <f t="shared" si="6"/>
        <v>41</v>
      </c>
      <c r="BF14" s="12">
        <f t="shared" si="7"/>
        <v>41</v>
      </c>
      <c r="BG14" s="12">
        <f t="shared" si="8"/>
        <v>0</v>
      </c>
      <c r="BH14" s="1">
        <f t="shared" ref="BH14" si="19">SUM(BD14,BF14)</f>
        <v>84</v>
      </c>
      <c r="BI14" s="1">
        <f t="shared" ref="BI14" si="20">SUM(BE14,BG14)</f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topLeftCell="AL1" workbookViewId="0">
      <selection activeCell="AQ10" sqref="AQ10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118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800</v>
      </c>
      <c r="BM1" s="10">
        <f>SUM($AO$2:$AO$1048576,$AQ$2:$AQ$1048576)</f>
        <v>762</v>
      </c>
    </row>
    <row r="2" spans="1:65" ht="14.25" x14ac:dyDescent="0.2">
      <c r="A2" s="1" t="s">
        <v>56</v>
      </c>
      <c r="B2" s="11" t="s">
        <v>92</v>
      </c>
      <c r="C2" s="1">
        <v>1000</v>
      </c>
      <c r="D2" s="1">
        <v>8</v>
      </c>
      <c r="E2" s="1">
        <v>1</v>
      </c>
      <c r="F2" s="1">
        <v>3</v>
      </c>
      <c r="G2" s="1">
        <v>1</v>
      </c>
      <c r="H2" s="1">
        <v>0</v>
      </c>
      <c r="I2" s="1">
        <v>1</v>
      </c>
      <c r="J2" s="1">
        <v>2</v>
      </c>
      <c r="K2" s="1">
        <v>0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20</v>
      </c>
      <c r="AF2" s="1">
        <v>14.47269</v>
      </c>
      <c r="AG2" s="1">
        <v>0.28169014084506999</v>
      </c>
      <c r="AH2" s="1">
        <v>0.2</v>
      </c>
      <c r="AI2" s="1" t="s">
        <v>39</v>
      </c>
      <c r="AJ2" s="1">
        <v>0.38709677419354799</v>
      </c>
      <c r="AK2" s="1">
        <v>8</v>
      </c>
      <c r="AL2" s="1">
        <v>0</v>
      </c>
      <c r="AM2" s="1">
        <v>12</v>
      </c>
      <c r="AN2" s="1">
        <v>0</v>
      </c>
      <c r="AO2" s="1">
        <v>10</v>
      </c>
      <c r="AP2" s="1">
        <v>0</v>
      </c>
      <c r="AQ2" s="1">
        <v>8</v>
      </c>
      <c r="AR2" s="8">
        <v>0</v>
      </c>
      <c r="AS2" s="8">
        <v>0.9</v>
      </c>
      <c r="AT2" s="1">
        <v>0</v>
      </c>
      <c r="AU2" s="1">
        <v>16</v>
      </c>
      <c r="AV2" s="1">
        <v>16</v>
      </c>
      <c r="AX2" s="1" t="str">
        <f>B2</f>
        <v>'20201012'</v>
      </c>
      <c r="AY2" s="1" t="s">
        <v>112</v>
      </c>
      <c r="AZ2" s="12">
        <f>SUMIF($B$2:$B$1048576,$B2,$AE$2:$AE$1048576)</f>
        <v>20</v>
      </c>
      <c r="BA2" s="12">
        <f>SUMIF($B$2:$B$1048576,$B2,$AV$2:$AV$1048576)</f>
        <v>16</v>
      </c>
      <c r="BB2" s="12">
        <f>SUMIF($B$2:$B$1048576,$B2,$AF$2:$AF$1048576)*60</f>
        <v>868.3614</v>
      </c>
      <c r="BC2" s="12">
        <f>BB2/AZ2</f>
        <v>43.41807</v>
      </c>
      <c r="BD2" s="12">
        <f>SUMIF($B$2:$B$1048576,$B2,$AN$2:$AN$1048576)</f>
        <v>0</v>
      </c>
      <c r="BE2" s="12">
        <f>SUMIF($B$2:$B$1048576,$B2,$AO$2:$AO$1048576)</f>
        <v>10</v>
      </c>
      <c r="BF2" s="12">
        <f>SUMIF($B$2:$B$1048576,$B2,$AP$2:$AP$1048576)</f>
        <v>0</v>
      </c>
      <c r="BG2" s="12">
        <f>SUMIF($B$2:$B$1048576,$B2,$AQ$2:$AQ$1048576)</f>
        <v>8</v>
      </c>
      <c r="BH2" s="1">
        <f>SUM(BD2,BF2)</f>
        <v>0</v>
      </c>
      <c r="BI2" s="1">
        <f>SUM(BE2,BG2)</f>
        <v>18</v>
      </c>
    </row>
    <row r="3" spans="1:65" ht="14.25" x14ac:dyDescent="0.2">
      <c r="A3" s="1" t="s">
        <v>57</v>
      </c>
      <c r="B3" s="11" t="s">
        <v>86</v>
      </c>
      <c r="C3" s="1">
        <v>1000</v>
      </c>
      <c r="D3" s="1">
        <v>8</v>
      </c>
      <c r="E3" s="1">
        <v>1</v>
      </c>
      <c r="F3" s="1">
        <v>3</v>
      </c>
      <c r="G3" s="1">
        <v>1</v>
      </c>
      <c r="H3" s="1">
        <v>0</v>
      </c>
      <c r="I3" s="1">
        <v>1</v>
      </c>
      <c r="J3" s="1">
        <v>2</v>
      </c>
      <c r="K3" s="1">
        <v>0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175</v>
      </c>
      <c r="AF3" s="1">
        <v>89.706126666666705</v>
      </c>
      <c r="AG3" s="1">
        <v>0.54012345679012297</v>
      </c>
      <c r="AH3" s="1">
        <v>0.48618784530386699</v>
      </c>
      <c r="AI3" s="1">
        <v>0.82692307692307698</v>
      </c>
      <c r="AJ3" s="1">
        <v>0.48351648351648402</v>
      </c>
      <c r="AK3" s="1">
        <v>88</v>
      </c>
      <c r="AL3" s="1">
        <v>43</v>
      </c>
      <c r="AM3" s="1">
        <v>44</v>
      </c>
      <c r="AN3" s="1">
        <v>37</v>
      </c>
      <c r="AO3" s="1">
        <v>39</v>
      </c>
      <c r="AP3" s="1">
        <v>41</v>
      </c>
      <c r="AQ3" s="1">
        <v>43</v>
      </c>
      <c r="AR3" s="1">
        <v>0.48809523809523803</v>
      </c>
      <c r="AS3" s="1">
        <v>0.91428571428571404</v>
      </c>
      <c r="AT3" s="1">
        <v>208</v>
      </c>
      <c r="AU3" s="1">
        <v>272</v>
      </c>
      <c r="AV3" s="1">
        <v>480</v>
      </c>
      <c r="AX3" s="1" t="str">
        <f t="shared" ref="AX3:AX8" si="0">B3</f>
        <v>'20201013'</v>
      </c>
      <c r="AY3" s="1" t="s">
        <v>112</v>
      </c>
      <c r="AZ3" s="12">
        <f t="shared" ref="AZ3:AZ11" si="1">SUMIF($B$2:$B$1048576,$B3,$AE$2:$AE$1048576)</f>
        <v>175</v>
      </c>
      <c r="BA3" s="12">
        <f t="shared" ref="BA3:BA11" si="2">SUMIF($B$2:$B$1048576,$B3,$AV$2:$AV$1048576)</f>
        <v>480</v>
      </c>
      <c r="BB3" s="12">
        <f t="shared" ref="BB3:BB11" si="3">SUMIF($B$2:$B$1048576,$B3,$AF$2:$AF$1048576)*60</f>
        <v>5382.3676000000023</v>
      </c>
      <c r="BC3" s="12">
        <f t="shared" ref="BC3:BC8" si="4">BB3/AZ3</f>
        <v>30.756386285714299</v>
      </c>
      <c r="BD3" s="12">
        <f t="shared" ref="BD3:BD11" si="5">SUMIF($B$2:$B$1048576,$B3,$AN$2:$AN$1048576)</f>
        <v>37</v>
      </c>
      <c r="BE3" s="12">
        <f t="shared" ref="BE3:BE11" si="6">SUMIF($B$2:$B$1048576,$B3,$AO$2:$AO$1048576)</f>
        <v>39</v>
      </c>
      <c r="BF3" s="12">
        <f t="shared" ref="BF3:BF11" si="7">SUMIF($B$2:$B$1048576,$B3,$AP$2:$AP$1048576)</f>
        <v>41</v>
      </c>
      <c r="BG3" s="12">
        <f t="shared" ref="BG3:BG11" si="8">SUMIF($B$2:$B$1048576,$B3,$AQ$2:$AQ$1048576)</f>
        <v>43</v>
      </c>
      <c r="BH3" s="1">
        <f t="shared" ref="BH3:BH8" si="9">SUM(BD3,BF3)</f>
        <v>78</v>
      </c>
      <c r="BI3" s="1">
        <f t="shared" ref="BI3:BI8" si="10">SUM(BE3,BG3)</f>
        <v>82</v>
      </c>
    </row>
    <row r="4" spans="1:65" ht="14.25" x14ac:dyDescent="0.2">
      <c r="A4" s="1" t="s">
        <v>58</v>
      </c>
      <c r="B4" s="11" t="s">
        <v>87</v>
      </c>
      <c r="C4" s="1">
        <v>1000</v>
      </c>
      <c r="D4" s="1">
        <v>8</v>
      </c>
      <c r="E4" s="1">
        <v>1</v>
      </c>
      <c r="F4" s="1">
        <v>3</v>
      </c>
      <c r="G4" s="1">
        <v>1</v>
      </c>
      <c r="H4" s="1">
        <v>0</v>
      </c>
      <c r="I4" s="1">
        <v>1</v>
      </c>
      <c r="J4" s="1">
        <v>2</v>
      </c>
      <c r="K4" s="1">
        <v>0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238</v>
      </c>
      <c r="AF4" s="1">
        <v>113.500678333333</v>
      </c>
      <c r="AG4" s="1">
        <v>0.56801909307875897</v>
      </c>
      <c r="AH4" s="1">
        <v>0.57865168539325795</v>
      </c>
      <c r="AI4" s="1">
        <v>0.68027210884353695</v>
      </c>
      <c r="AJ4" s="1">
        <v>0.37234042553191499</v>
      </c>
      <c r="AK4" s="1">
        <v>103</v>
      </c>
      <c r="AL4" s="1">
        <v>100</v>
      </c>
      <c r="AM4" s="1">
        <v>35</v>
      </c>
      <c r="AN4" s="1">
        <v>72</v>
      </c>
      <c r="AO4" s="1">
        <v>27</v>
      </c>
      <c r="AP4" s="1">
        <v>70</v>
      </c>
      <c r="AQ4" s="1">
        <v>28</v>
      </c>
      <c r="AR4" s="1">
        <v>0.71428571428571397</v>
      </c>
      <c r="AS4" s="1">
        <v>0.82773109243697496</v>
      </c>
      <c r="AT4" s="1">
        <v>384</v>
      </c>
      <c r="AU4" s="1">
        <v>144</v>
      </c>
      <c r="AV4" s="1">
        <v>528</v>
      </c>
      <c r="AX4" s="1" t="str">
        <f t="shared" si="0"/>
        <v>'20201014'</v>
      </c>
      <c r="AY4" s="1" t="s">
        <v>112</v>
      </c>
      <c r="AZ4" s="12">
        <f t="shared" si="1"/>
        <v>238</v>
      </c>
      <c r="BA4" s="12">
        <f t="shared" si="2"/>
        <v>528</v>
      </c>
      <c r="BB4" s="12">
        <f t="shared" si="3"/>
        <v>6810.0406999999796</v>
      </c>
      <c r="BC4" s="12">
        <f t="shared" si="4"/>
        <v>28.613616386554536</v>
      </c>
      <c r="BD4" s="12">
        <f t="shared" si="5"/>
        <v>72</v>
      </c>
      <c r="BE4" s="12">
        <f t="shared" si="6"/>
        <v>27</v>
      </c>
      <c r="BF4" s="12">
        <f t="shared" si="7"/>
        <v>70</v>
      </c>
      <c r="BG4" s="12">
        <f t="shared" si="8"/>
        <v>28</v>
      </c>
      <c r="BH4" s="1">
        <f t="shared" si="9"/>
        <v>142</v>
      </c>
      <c r="BI4" s="1">
        <f t="shared" si="10"/>
        <v>55</v>
      </c>
    </row>
    <row r="5" spans="1:65" ht="14.25" x14ac:dyDescent="0.2">
      <c r="A5" s="1" t="s">
        <v>59</v>
      </c>
      <c r="B5" s="11" t="s">
        <v>88</v>
      </c>
      <c r="C5" s="1">
        <v>1000</v>
      </c>
      <c r="D5" s="1">
        <v>8</v>
      </c>
      <c r="E5" s="1">
        <v>1</v>
      </c>
      <c r="F5" s="1">
        <v>3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178</v>
      </c>
      <c r="AF5" s="1">
        <v>101.370388333333</v>
      </c>
      <c r="AG5" s="1">
        <v>0.33521657250470799</v>
      </c>
      <c r="AH5" s="1">
        <v>0.37719298245614002</v>
      </c>
      <c r="AI5" s="1">
        <v>0.36448598130841098</v>
      </c>
      <c r="AJ5" s="1">
        <v>0.27040816326530598</v>
      </c>
      <c r="AK5" s="1">
        <v>86</v>
      </c>
      <c r="AL5" s="1">
        <v>39</v>
      </c>
      <c r="AM5" s="1">
        <v>53</v>
      </c>
      <c r="AN5" s="1">
        <v>39</v>
      </c>
      <c r="AO5" s="1">
        <v>46</v>
      </c>
      <c r="AP5" s="1">
        <v>33</v>
      </c>
      <c r="AQ5" s="1">
        <v>48</v>
      </c>
      <c r="AR5" s="1">
        <v>0.407407407407407</v>
      </c>
      <c r="AS5" s="1">
        <v>0.93258426966292096</v>
      </c>
      <c r="AT5" s="1">
        <v>256</v>
      </c>
      <c r="AU5" s="1">
        <v>288</v>
      </c>
      <c r="AV5" s="1">
        <v>544</v>
      </c>
      <c r="AX5" s="1" t="str">
        <f t="shared" si="0"/>
        <v>'20201015'</v>
      </c>
      <c r="AY5" s="1" t="s">
        <v>112</v>
      </c>
      <c r="AZ5" s="12">
        <f t="shared" si="1"/>
        <v>178</v>
      </c>
      <c r="BA5" s="12">
        <f t="shared" si="2"/>
        <v>544</v>
      </c>
      <c r="BB5" s="12">
        <f t="shared" si="3"/>
        <v>6082.2232999999796</v>
      </c>
      <c r="BC5" s="12">
        <f t="shared" si="4"/>
        <v>34.169793820224605</v>
      </c>
      <c r="BD5" s="12">
        <f t="shared" si="5"/>
        <v>39</v>
      </c>
      <c r="BE5" s="12">
        <f t="shared" si="6"/>
        <v>46</v>
      </c>
      <c r="BF5" s="12">
        <f t="shared" si="7"/>
        <v>33</v>
      </c>
      <c r="BG5" s="12">
        <f t="shared" si="8"/>
        <v>48</v>
      </c>
      <c r="BH5" s="1">
        <f t="shared" si="9"/>
        <v>72</v>
      </c>
      <c r="BI5" s="1">
        <f t="shared" si="10"/>
        <v>94</v>
      </c>
    </row>
    <row r="6" spans="1:65" ht="14.25" x14ac:dyDescent="0.2">
      <c r="A6" s="1" t="s">
        <v>60</v>
      </c>
      <c r="B6" s="11" t="s">
        <v>89</v>
      </c>
      <c r="C6" s="1">
        <v>1000</v>
      </c>
      <c r="D6" s="1">
        <v>8</v>
      </c>
      <c r="E6" s="1">
        <v>1</v>
      </c>
      <c r="F6" s="1">
        <v>3</v>
      </c>
      <c r="G6" s="1">
        <v>1</v>
      </c>
      <c r="H6" s="1">
        <v>0</v>
      </c>
      <c r="I6" s="1">
        <v>1</v>
      </c>
      <c r="J6" s="1">
        <v>2</v>
      </c>
      <c r="K6" s="1">
        <v>0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219</v>
      </c>
      <c r="AF6" s="1">
        <v>76.380816666666703</v>
      </c>
      <c r="AG6" s="1">
        <v>0.61516853932584303</v>
      </c>
      <c r="AH6" s="1">
        <v>0.71052631578947401</v>
      </c>
      <c r="AI6" s="1">
        <v>0.60493827160493796</v>
      </c>
      <c r="AJ6" s="1">
        <v>0.50406504065040703</v>
      </c>
      <c r="AK6" s="1">
        <v>108</v>
      </c>
      <c r="AL6" s="1">
        <v>49</v>
      </c>
      <c r="AM6" s="1">
        <v>62</v>
      </c>
      <c r="AN6" s="1">
        <v>49</v>
      </c>
      <c r="AO6" s="1">
        <v>61</v>
      </c>
      <c r="AP6" s="1">
        <v>47</v>
      </c>
      <c r="AQ6" s="1">
        <v>60</v>
      </c>
      <c r="AR6" s="1">
        <v>0.43925233644859801</v>
      </c>
      <c r="AS6" s="1">
        <v>0.99086757990867602</v>
      </c>
      <c r="AT6" s="1">
        <v>368</v>
      </c>
      <c r="AU6" s="1">
        <v>368</v>
      </c>
      <c r="AV6" s="1">
        <v>736</v>
      </c>
      <c r="AX6" s="1" t="str">
        <f t="shared" si="0"/>
        <v>'20201016'</v>
      </c>
      <c r="AY6" s="1" t="s">
        <v>112</v>
      </c>
      <c r="AZ6" s="12">
        <f t="shared" si="1"/>
        <v>219</v>
      </c>
      <c r="BA6" s="12">
        <f t="shared" si="2"/>
        <v>736</v>
      </c>
      <c r="BB6" s="12">
        <f t="shared" si="3"/>
        <v>4582.849000000002</v>
      </c>
      <c r="BC6" s="12">
        <f t="shared" si="4"/>
        <v>20.92625114155252</v>
      </c>
      <c r="BD6" s="12">
        <f t="shared" si="5"/>
        <v>49</v>
      </c>
      <c r="BE6" s="12">
        <f t="shared" si="6"/>
        <v>61</v>
      </c>
      <c r="BF6" s="12">
        <f t="shared" si="7"/>
        <v>47</v>
      </c>
      <c r="BG6" s="12">
        <f t="shared" si="8"/>
        <v>60</v>
      </c>
      <c r="BH6" s="1">
        <f t="shared" si="9"/>
        <v>96</v>
      </c>
      <c r="BI6" s="1">
        <f t="shared" si="10"/>
        <v>121</v>
      </c>
    </row>
    <row r="7" spans="1:65" ht="14.25" x14ac:dyDescent="0.2">
      <c r="A7" s="1" t="s">
        <v>61</v>
      </c>
      <c r="B7" s="11" t="s">
        <v>90</v>
      </c>
      <c r="C7" s="1">
        <v>1000</v>
      </c>
      <c r="D7" s="1">
        <v>8</v>
      </c>
      <c r="E7" s="1">
        <v>1</v>
      </c>
      <c r="F7" s="1">
        <v>3</v>
      </c>
      <c r="G7" s="1">
        <v>1</v>
      </c>
      <c r="H7" s="1">
        <v>0</v>
      </c>
      <c r="I7" s="1">
        <v>1</v>
      </c>
      <c r="J7" s="1">
        <v>2</v>
      </c>
      <c r="K7" s="1">
        <v>0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179</v>
      </c>
      <c r="AF7" s="1">
        <v>71.621286666666705</v>
      </c>
      <c r="AG7" s="1">
        <v>0.628070175438596</v>
      </c>
      <c r="AH7" s="1">
        <v>0.63503649635036497</v>
      </c>
      <c r="AI7" s="1">
        <v>0.66666666666666696</v>
      </c>
      <c r="AJ7" s="1">
        <v>0.59090909090909105</v>
      </c>
      <c r="AK7" s="1">
        <v>87</v>
      </c>
      <c r="AL7" s="1">
        <v>40</v>
      </c>
      <c r="AM7" s="1">
        <v>52</v>
      </c>
      <c r="AN7" s="1">
        <v>40</v>
      </c>
      <c r="AO7" s="1">
        <v>51</v>
      </c>
      <c r="AP7" s="1">
        <v>37</v>
      </c>
      <c r="AQ7" s="1">
        <v>50</v>
      </c>
      <c r="AR7" s="1">
        <v>0.42528735632183901</v>
      </c>
      <c r="AS7" s="1">
        <v>0.994413407821229</v>
      </c>
      <c r="AT7" s="1">
        <v>256</v>
      </c>
      <c r="AU7" s="1">
        <v>336</v>
      </c>
      <c r="AV7" s="1">
        <v>592</v>
      </c>
      <c r="AX7" s="1" t="str">
        <f t="shared" si="0"/>
        <v>'20201019'</v>
      </c>
      <c r="AY7" s="1" t="s">
        <v>112</v>
      </c>
      <c r="AZ7" s="12">
        <f t="shared" si="1"/>
        <v>179</v>
      </c>
      <c r="BA7" s="12">
        <f t="shared" si="2"/>
        <v>592</v>
      </c>
      <c r="BB7" s="12">
        <f t="shared" si="3"/>
        <v>4297.2772000000023</v>
      </c>
      <c r="BC7" s="12">
        <f t="shared" si="4"/>
        <v>24.00713519553074</v>
      </c>
      <c r="BD7" s="12">
        <f t="shared" si="5"/>
        <v>40</v>
      </c>
      <c r="BE7" s="12">
        <f t="shared" si="6"/>
        <v>51</v>
      </c>
      <c r="BF7" s="12">
        <f t="shared" si="7"/>
        <v>37</v>
      </c>
      <c r="BG7" s="12">
        <f t="shared" si="8"/>
        <v>50</v>
      </c>
      <c r="BH7" s="1">
        <f t="shared" si="9"/>
        <v>77</v>
      </c>
      <c r="BI7" s="1">
        <f t="shared" si="10"/>
        <v>101</v>
      </c>
    </row>
    <row r="8" spans="1:65" ht="14.25" x14ac:dyDescent="0.2">
      <c r="A8" s="1" t="s">
        <v>62</v>
      </c>
      <c r="B8" s="11" t="s">
        <v>91</v>
      </c>
      <c r="C8" s="1">
        <v>1000</v>
      </c>
      <c r="D8" s="1">
        <v>8</v>
      </c>
      <c r="E8" s="1">
        <v>1</v>
      </c>
      <c r="F8" s="1">
        <v>3</v>
      </c>
      <c r="G8" s="1">
        <v>1</v>
      </c>
      <c r="H8" s="1">
        <v>0</v>
      </c>
      <c r="I8" s="1">
        <v>1</v>
      </c>
      <c r="J8" s="1">
        <v>2</v>
      </c>
      <c r="K8" s="1">
        <v>0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221</v>
      </c>
      <c r="AF8" s="1">
        <v>76.266019999999997</v>
      </c>
      <c r="AG8" s="1">
        <v>0.84674329501915702</v>
      </c>
      <c r="AH8" s="1">
        <v>0.81884057971014501</v>
      </c>
      <c r="AI8" s="1">
        <v>0.88679245283018904</v>
      </c>
      <c r="AJ8" s="1">
        <v>0.871428571428571</v>
      </c>
      <c r="AK8" s="1">
        <v>113</v>
      </c>
      <c r="AL8" s="1">
        <v>47</v>
      </c>
      <c r="AM8" s="1">
        <v>61</v>
      </c>
      <c r="AN8" s="1">
        <v>42</v>
      </c>
      <c r="AO8" s="1">
        <v>45</v>
      </c>
      <c r="AP8" s="1">
        <v>44</v>
      </c>
      <c r="AQ8" s="1">
        <v>48</v>
      </c>
      <c r="AR8" s="1">
        <v>0.47826086956521702</v>
      </c>
      <c r="AS8" s="1">
        <v>0.80995475113122195</v>
      </c>
      <c r="AT8" s="1">
        <v>288</v>
      </c>
      <c r="AU8" s="1">
        <v>240</v>
      </c>
      <c r="AV8" s="1">
        <v>528</v>
      </c>
      <c r="AX8" s="1" t="str">
        <f t="shared" si="0"/>
        <v>'20201020'</v>
      </c>
      <c r="AY8" s="1" t="s">
        <v>112</v>
      </c>
      <c r="AZ8" s="12">
        <f t="shared" si="1"/>
        <v>221</v>
      </c>
      <c r="BA8" s="12">
        <f t="shared" si="2"/>
        <v>528</v>
      </c>
      <c r="BB8" s="12">
        <f t="shared" si="3"/>
        <v>4575.9611999999997</v>
      </c>
      <c r="BC8" s="12">
        <f t="shared" si="4"/>
        <v>20.705706787330314</v>
      </c>
      <c r="BD8" s="12">
        <f t="shared" si="5"/>
        <v>42</v>
      </c>
      <c r="BE8" s="12">
        <f t="shared" si="6"/>
        <v>45</v>
      </c>
      <c r="BF8" s="12">
        <f t="shared" si="7"/>
        <v>44</v>
      </c>
      <c r="BG8" s="12">
        <f t="shared" si="8"/>
        <v>48</v>
      </c>
      <c r="BH8" s="1">
        <f t="shared" si="9"/>
        <v>86</v>
      </c>
      <c r="BI8" s="1">
        <f t="shared" si="10"/>
        <v>93</v>
      </c>
    </row>
    <row r="9" spans="1:65" ht="14.25" x14ac:dyDescent="0.2">
      <c r="A9" s="1" t="s">
        <v>116</v>
      </c>
      <c r="B9" s="1" t="s">
        <v>108</v>
      </c>
      <c r="C9" s="1">
        <v>1000</v>
      </c>
      <c r="D9" s="1">
        <v>5</v>
      </c>
      <c r="E9" s="1">
        <v>1</v>
      </c>
      <c r="F9" s="1">
        <v>3</v>
      </c>
      <c r="G9" s="1">
        <v>1</v>
      </c>
      <c r="H9" s="1">
        <v>0</v>
      </c>
      <c r="I9" s="1">
        <v>1</v>
      </c>
      <c r="J9" s="1">
        <v>2</v>
      </c>
      <c r="K9" s="1">
        <v>0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35</v>
      </c>
      <c r="AF9" s="1">
        <v>13.699265</v>
      </c>
      <c r="AG9" s="1">
        <v>0.875</v>
      </c>
      <c r="AH9" s="1">
        <v>0.875</v>
      </c>
      <c r="AI9" s="1">
        <v>1</v>
      </c>
      <c r="AJ9" s="1">
        <v>0.84</v>
      </c>
      <c r="AK9" s="1">
        <v>7</v>
      </c>
      <c r="AL9" s="1">
        <v>7</v>
      </c>
      <c r="AM9" s="1">
        <v>21</v>
      </c>
      <c r="AN9" s="1">
        <v>7</v>
      </c>
      <c r="AO9" s="1">
        <v>6</v>
      </c>
      <c r="AP9" s="1">
        <v>6</v>
      </c>
      <c r="AQ9" s="1">
        <v>1</v>
      </c>
      <c r="AR9" s="17">
        <v>0.85714285714285698</v>
      </c>
      <c r="AS9" s="1">
        <v>0.57142857142857095</v>
      </c>
      <c r="AT9" s="1">
        <v>48</v>
      </c>
      <c r="AU9" s="1">
        <v>0</v>
      </c>
      <c r="AV9" s="1">
        <v>48</v>
      </c>
      <c r="AX9" s="1" t="str">
        <f t="shared" ref="AX9:AX10" si="11">B9</f>
        <v>'20201022'</v>
      </c>
      <c r="AY9" s="1" t="s">
        <v>115</v>
      </c>
      <c r="AZ9" s="12">
        <f t="shared" si="1"/>
        <v>261</v>
      </c>
      <c r="BA9" s="12">
        <f t="shared" si="2"/>
        <v>368</v>
      </c>
      <c r="BB9" s="12">
        <f t="shared" si="3"/>
        <v>6007.7394000000004</v>
      </c>
      <c r="BC9" s="12">
        <f t="shared" ref="BC9:BC10" si="12">BB9/AZ9</f>
        <v>23.018158620689658</v>
      </c>
      <c r="BD9" s="12">
        <f t="shared" si="5"/>
        <v>53</v>
      </c>
      <c r="BE9" s="12">
        <f t="shared" si="6"/>
        <v>57</v>
      </c>
      <c r="BF9" s="12">
        <f t="shared" si="7"/>
        <v>46</v>
      </c>
      <c r="BG9" s="12">
        <f t="shared" si="8"/>
        <v>16</v>
      </c>
      <c r="BH9" s="1">
        <f t="shared" ref="BH9:BH10" si="13">SUM(BD9,BF9)</f>
        <v>99</v>
      </c>
      <c r="BI9" s="1">
        <f t="shared" ref="BI9:BI10" si="14">SUM(BE9,BG9)</f>
        <v>73</v>
      </c>
    </row>
    <row r="10" spans="1:65" ht="14.25" x14ac:dyDescent="0.2">
      <c r="A10" s="1" t="s">
        <v>117</v>
      </c>
      <c r="B10" s="1" t="s">
        <v>108</v>
      </c>
      <c r="C10" s="1">
        <v>1000</v>
      </c>
      <c r="D10" s="1">
        <v>5</v>
      </c>
      <c r="E10" s="1">
        <v>1</v>
      </c>
      <c r="F10" s="1">
        <v>3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226</v>
      </c>
      <c r="AF10" s="1">
        <v>86.429725000000005</v>
      </c>
      <c r="AG10" s="1">
        <v>0.715189873417722</v>
      </c>
      <c r="AH10" s="1">
        <v>0.68292682926829296</v>
      </c>
      <c r="AI10" s="1">
        <v>0.70588235294117696</v>
      </c>
      <c r="AJ10" s="1">
        <v>0.73493975903614495</v>
      </c>
      <c r="AK10" s="1">
        <v>56</v>
      </c>
      <c r="AL10" s="1">
        <v>48</v>
      </c>
      <c r="AM10" s="1">
        <v>122</v>
      </c>
      <c r="AN10" s="1">
        <v>46</v>
      </c>
      <c r="AO10" s="1">
        <v>51</v>
      </c>
      <c r="AP10" s="1">
        <v>40</v>
      </c>
      <c r="AQ10" s="1">
        <v>15</v>
      </c>
      <c r="AR10" s="17">
        <v>0.72727272727272696</v>
      </c>
      <c r="AS10" s="1">
        <v>0.67256637168141598</v>
      </c>
      <c r="AT10" s="1">
        <v>160</v>
      </c>
      <c r="AU10" s="1">
        <v>160</v>
      </c>
      <c r="AV10" s="1">
        <v>320</v>
      </c>
      <c r="AX10" s="1" t="str">
        <f t="shared" si="11"/>
        <v>'20201022'</v>
      </c>
      <c r="AY10" s="1" t="s">
        <v>115</v>
      </c>
      <c r="AZ10" s="12">
        <f t="shared" si="1"/>
        <v>261</v>
      </c>
      <c r="BA10" s="12">
        <f t="shared" si="2"/>
        <v>368</v>
      </c>
      <c r="BB10" s="12">
        <f t="shared" si="3"/>
        <v>6007.7394000000004</v>
      </c>
      <c r="BC10" s="12">
        <f t="shared" si="12"/>
        <v>23.018158620689658</v>
      </c>
      <c r="BD10" s="12">
        <f t="shared" si="5"/>
        <v>53</v>
      </c>
      <c r="BE10" s="12">
        <f t="shared" si="6"/>
        <v>57</v>
      </c>
      <c r="BF10" s="12">
        <f t="shared" si="7"/>
        <v>46</v>
      </c>
      <c r="BG10" s="12">
        <f t="shared" si="8"/>
        <v>16</v>
      </c>
      <c r="BH10" s="1">
        <f t="shared" si="13"/>
        <v>99</v>
      </c>
      <c r="BI10" s="1">
        <f t="shared" si="14"/>
        <v>73</v>
      </c>
    </row>
    <row r="11" spans="1:65" ht="14.25" x14ac:dyDescent="0.2">
      <c r="A11" s="1" t="s">
        <v>121</v>
      </c>
      <c r="B11" s="1" t="s">
        <v>111</v>
      </c>
      <c r="C11" s="1">
        <v>1000</v>
      </c>
      <c r="D11" s="1">
        <v>5</v>
      </c>
      <c r="E11" s="1">
        <v>1</v>
      </c>
      <c r="F11" s="1">
        <v>3</v>
      </c>
      <c r="G11" s="1">
        <v>1</v>
      </c>
      <c r="H11" s="1">
        <v>0</v>
      </c>
      <c r="I11" s="1">
        <v>1</v>
      </c>
      <c r="J11" s="1">
        <v>2</v>
      </c>
      <c r="K11" s="1">
        <v>0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332</v>
      </c>
      <c r="AF11" s="1">
        <v>120.56608</v>
      </c>
      <c r="AG11" s="1">
        <v>0.81372549019607798</v>
      </c>
      <c r="AH11" s="1">
        <v>0.79310344827586199</v>
      </c>
      <c r="AI11" s="1">
        <v>0.76800000000000002</v>
      </c>
      <c r="AJ11" s="1">
        <v>0.86227544910179599</v>
      </c>
      <c r="AK11" s="1">
        <v>92</v>
      </c>
      <c r="AL11" s="1">
        <v>96</v>
      </c>
      <c r="AM11" s="1">
        <v>144</v>
      </c>
      <c r="AN11" s="1">
        <v>91</v>
      </c>
      <c r="AO11" s="1">
        <v>92</v>
      </c>
      <c r="AP11" s="1">
        <v>59</v>
      </c>
      <c r="AQ11" s="1">
        <v>33</v>
      </c>
      <c r="AR11" s="17">
        <v>0.64130434782608703</v>
      </c>
      <c r="AS11" s="1">
        <v>0.82831325301204795</v>
      </c>
      <c r="AT11" s="1">
        <v>384</v>
      </c>
      <c r="AU11" s="1">
        <v>224</v>
      </c>
      <c r="AV11" s="1">
        <v>608</v>
      </c>
      <c r="AX11" s="1" t="str">
        <f t="shared" ref="AX11" si="15">B11</f>
        <v>'20201023'</v>
      </c>
      <c r="AY11" s="1" t="s">
        <v>115</v>
      </c>
      <c r="AZ11" s="12">
        <f t="shared" si="1"/>
        <v>332</v>
      </c>
      <c r="BA11" s="12">
        <f t="shared" si="2"/>
        <v>608</v>
      </c>
      <c r="BB11" s="12">
        <f t="shared" si="3"/>
        <v>7233.9647999999997</v>
      </c>
      <c r="BC11" s="12">
        <f t="shared" ref="BC11" si="16">BB11/AZ11</f>
        <v>21.789050602409638</v>
      </c>
      <c r="BD11" s="12">
        <f t="shared" si="5"/>
        <v>91</v>
      </c>
      <c r="BE11" s="12">
        <f t="shared" si="6"/>
        <v>92</v>
      </c>
      <c r="BF11" s="12">
        <f t="shared" si="7"/>
        <v>59</v>
      </c>
      <c r="BG11" s="12">
        <f t="shared" si="8"/>
        <v>33</v>
      </c>
      <c r="BH11" s="1">
        <f t="shared" ref="BH11" si="17">SUM(BD11,BF11)</f>
        <v>150</v>
      </c>
      <c r="BI11" s="1">
        <f t="shared" ref="BI11" si="18">SUM(BE11,BG11)</f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JB366</vt:lpstr>
      <vt:lpstr>JB367</vt:lpstr>
      <vt:lpstr>JB368</vt:lpstr>
      <vt:lpstr>JB369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Bussell</dc:creator>
  <cp:lastModifiedBy>Axel</cp:lastModifiedBy>
  <dcterms:created xsi:type="dcterms:W3CDTF">2020-10-21T16:16:32Z</dcterms:created>
  <dcterms:modified xsi:type="dcterms:W3CDTF">2020-10-26T14:05:32Z</dcterms:modified>
</cp:coreProperties>
</file>