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 filterPrivacy="1"/>
  <xr:revisionPtr revIDLastSave="0" documentId="13_ncr:1_{5570D7AB-FC55-FD48-A503-6C37210613FE}" xr6:coauthVersionLast="40" xr6:coauthVersionMax="40" xr10:uidLastSave="{00000000-0000-0000-0000-000000000000}"/>
  <bookViews>
    <workbookView xWindow="9500" yWindow="1920" windowWidth="21720" windowHeight="13280" xr2:uid="{00000000-000D-0000-FFFF-FFFF00000000}"/>
  </bookViews>
  <sheets>
    <sheet name="Question 1" sheetId="4" r:id="rId1"/>
    <sheet name="Question 2" sheetId="1" r:id="rId2"/>
    <sheet name="Question 3" sheetId="2" r:id="rId3"/>
    <sheet name="Question 4" sheetId="3" r:id="rId4"/>
  </sheets>
  <definedNames>
    <definedName name="solver_adj" localSheetId="0" hidden="1">'Question 1'!$A$13:$D$13</definedName>
    <definedName name="solver_adj" localSheetId="1" hidden="1">'Question 2'!$A$3:$B$3</definedName>
    <definedName name="solver_adj" localSheetId="2" hidden="1">'Question 3'!$B$16:$G$16</definedName>
    <definedName name="solver_adj" localSheetId="3" hidden="1">'Question 4'!$A$15:$G$15</definedName>
    <definedName name="solver_cvg" localSheetId="0" hidden="1">0.0001</definedName>
    <definedName name="solver_cvg" localSheetId="1" hidden="1">0.000001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'Question 1'!$A$21:$A$25</definedName>
    <definedName name="solver_lhs1" localSheetId="1" hidden="1">'Question 2'!$B$17</definedName>
    <definedName name="solver_lhs1" localSheetId="2" hidden="1">'Question 3'!$A$24</definedName>
    <definedName name="solver_lhs1" localSheetId="3" hidden="1">'Question 4'!$A$26:$A$32</definedName>
    <definedName name="solver_lhs2" localSheetId="0" hidden="1">'Question 1'!$A$26:$A$27</definedName>
    <definedName name="solver_lhs2" localSheetId="1" hidden="1">'Question 2'!$B$18</definedName>
    <definedName name="solver_lhs2" localSheetId="2" hidden="1">'Question 3'!$A$25</definedName>
    <definedName name="solver_lhs3" localSheetId="0" hidden="1">'Question 1'!$A$28</definedName>
    <definedName name="solver_lhs3" localSheetId="1" hidden="1">'Question 2'!$B$19</definedName>
    <definedName name="solver_lhs3" localSheetId="2" hidden="1">'Question 3'!$A$26</definedName>
    <definedName name="solver_lhs4" localSheetId="2" hidden="1">'Question 3'!$A$27</definedName>
    <definedName name="solver_lhs5" localSheetId="2" hidden="1">'Question 3'!$A$28</definedName>
    <definedName name="solver_lhs6" localSheetId="2" hidden="1">'Question 3'!$A$29</definedName>
    <definedName name="solver_lin" localSheetId="0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3</definedName>
    <definedName name="solver_num" localSheetId="1" hidden="1">3</definedName>
    <definedName name="solver_num" localSheetId="2" hidden="1">6</definedName>
    <definedName name="solver_num" localSheetId="3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'Question 1'!$C$17</definedName>
    <definedName name="solver_opt" localSheetId="1" hidden="1">'Question 2'!$C$12</definedName>
    <definedName name="solver_opt" localSheetId="2" hidden="1">'Question 3'!$B$20</definedName>
    <definedName name="solver_opt" localSheetId="3" hidden="1">'Question 4'!$B$20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" localSheetId="3" hidden="1">3</definedName>
    <definedName name="solver_rel2" localSheetId="0" hidden="1">3</definedName>
    <definedName name="solver_rel2" localSheetId="1" hidden="1">1</definedName>
    <definedName name="solver_rel2" localSheetId="2" hidden="1">1</definedName>
    <definedName name="solver_rel3" localSheetId="0" hidden="1">1</definedName>
    <definedName name="solver_rel3" localSheetId="1" hidden="1">1</definedName>
    <definedName name="solver_rel3" localSheetId="2" hidden="1">1</definedName>
    <definedName name="solver_rel4" localSheetId="2" hidden="1">3</definedName>
    <definedName name="solver_rel5" localSheetId="2" hidden="1">3</definedName>
    <definedName name="solver_rel6" localSheetId="2" hidden="1">3</definedName>
    <definedName name="solver_rhs1" localSheetId="0" hidden="1">'Question 1'!$C$21:$C$25</definedName>
    <definedName name="solver_rhs1" localSheetId="1" hidden="1">'Question 2'!$D$17</definedName>
    <definedName name="solver_rhs1" localSheetId="2" hidden="1">'Question 3'!$C$24</definedName>
    <definedName name="solver_rhs1" localSheetId="3" hidden="1">'Question 4'!$C$26:$C$32</definedName>
    <definedName name="solver_rhs2" localSheetId="0" hidden="1">'Question 1'!$C$26:$C$27</definedName>
    <definedName name="solver_rhs2" localSheetId="1" hidden="1">'Question 2'!$D$18</definedName>
    <definedName name="solver_rhs2" localSheetId="2" hidden="1">'Question 3'!$C$25</definedName>
    <definedName name="solver_rhs3" localSheetId="0" hidden="1">'Question 1'!$C$28</definedName>
    <definedName name="solver_rhs3" localSheetId="1" hidden="1">'Question 2'!$D$19</definedName>
    <definedName name="solver_rhs3" localSheetId="2" hidden="1">'Question 3'!$C$26</definedName>
    <definedName name="solver_rhs4" localSheetId="2" hidden="1">'Question 3'!$C$27</definedName>
    <definedName name="solver_rhs5" localSheetId="2" hidden="1">'Question 3'!$C$28</definedName>
    <definedName name="solver_rhs6" localSheetId="2" hidden="1">'Question 3'!$C$29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2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8" i="4" l="1"/>
  <c r="A28" i="4"/>
  <c r="C27" i="4"/>
  <c r="A27" i="4"/>
  <c r="C26" i="4"/>
  <c r="A26" i="4"/>
  <c r="A25" i="4"/>
  <c r="A24" i="4"/>
  <c r="A23" i="4"/>
  <c r="A22" i="4"/>
  <c r="A21" i="4"/>
  <c r="C17" i="4"/>
  <c r="E34" i="3" l="1"/>
  <c r="E32" i="3"/>
  <c r="E31" i="3"/>
  <c r="E27" i="3"/>
  <c r="E28" i="3"/>
  <c r="E29" i="3"/>
  <c r="E30" i="3"/>
  <c r="E26" i="3"/>
  <c r="C32" i="3"/>
  <c r="A32" i="3"/>
  <c r="A31" i="3"/>
  <c r="C31" i="3"/>
  <c r="C30" i="3"/>
  <c r="A30" i="3"/>
  <c r="C29" i="3"/>
  <c r="A29" i="3"/>
  <c r="C28" i="3"/>
  <c r="A28" i="3"/>
  <c r="C27" i="3"/>
  <c r="A27" i="3"/>
  <c r="C26" i="3"/>
  <c r="A26" i="3"/>
  <c r="B20" i="3"/>
  <c r="C29" i="2"/>
  <c r="A29" i="2"/>
  <c r="C27" i="2"/>
  <c r="C28" i="2"/>
  <c r="A28" i="2"/>
  <c r="A27" i="2"/>
  <c r="C26" i="2"/>
  <c r="A26" i="2"/>
  <c r="C25" i="2"/>
  <c r="A25" i="2"/>
  <c r="C24" i="2"/>
  <c r="A24" i="2"/>
  <c r="B20" i="2"/>
  <c r="C12" i="1"/>
  <c r="B19" i="1"/>
  <c r="B18" i="1"/>
  <c r="B17" i="1"/>
</calcChain>
</file>

<file path=xl/sharedStrings.xml><?xml version="1.0" encoding="utf-8"?>
<sst xmlns="http://schemas.openxmlformats.org/spreadsheetml/2006/main" count="143" uniqueCount="81">
  <si>
    <t>X1</t>
  </si>
  <si>
    <t>X2</t>
  </si>
  <si>
    <t>Peanuts</t>
  </si>
  <si>
    <t>Cashews</t>
  </si>
  <si>
    <t>Almonds</t>
  </si>
  <si>
    <t>Mix 1</t>
  </si>
  <si>
    <t>Mix 2</t>
  </si>
  <si>
    <t xml:space="preserve">Max </t>
  </si>
  <si>
    <t>Z</t>
  </si>
  <si>
    <t>Constraints</t>
  </si>
  <si>
    <t>LHS</t>
  </si>
  <si>
    <t>RHS</t>
  </si>
  <si>
    <t xml:space="preserve">&lt;= </t>
  </si>
  <si>
    <t>&lt;=</t>
  </si>
  <si>
    <t>Decision Variables</t>
  </si>
  <si>
    <t>Selling Price</t>
  </si>
  <si>
    <t>Profits</t>
  </si>
  <si>
    <t>Objective Function</t>
  </si>
  <si>
    <t>Sugar</t>
  </si>
  <si>
    <t>Nuts</t>
  </si>
  <si>
    <t>Chocolate</t>
  </si>
  <si>
    <t>Slugger Candy</t>
  </si>
  <si>
    <t>Easy Out Candy</t>
  </si>
  <si>
    <t>Stock</t>
  </si>
  <si>
    <t>X11</t>
  </si>
  <si>
    <t>Sugar in Slugger Candy</t>
  </si>
  <si>
    <t>X12</t>
  </si>
  <si>
    <t>Sugar in Easy Out Candy</t>
  </si>
  <si>
    <t>X21</t>
  </si>
  <si>
    <t>Nuts in Slugger Candy</t>
  </si>
  <si>
    <t>X22</t>
  </si>
  <si>
    <t>X31</t>
  </si>
  <si>
    <t>X32</t>
  </si>
  <si>
    <t>Chocolate in Slugger Candy</t>
  </si>
  <si>
    <t>Chocolate in Easy Out Candy</t>
  </si>
  <si>
    <t>Max Z</t>
  </si>
  <si>
    <t>Nuts in Easy Out Candy</t>
  </si>
  <si>
    <t>&gt;=</t>
  </si>
  <si>
    <t>X3</t>
  </si>
  <si>
    <t>X4</t>
  </si>
  <si>
    <t>X5</t>
  </si>
  <si>
    <t>X6</t>
  </si>
  <si>
    <t>X7</t>
  </si>
  <si>
    <t>MIN Z</t>
  </si>
  <si>
    <t>Days</t>
  </si>
  <si>
    <t>Number Needed</t>
  </si>
  <si>
    <t>Monday</t>
  </si>
  <si>
    <t>Tuesday</t>
  </si>
  <si>
    <t>Wednesday</t>
  </si>
  <si>
    <t>Thursday</t>
  </si>
  <si>
    <t>Friday</t>
  </si>
  <si>
    <t>Saturday</t>
  </si>
  <si>
    <t>Sunday</t>
  </si>
  <si>
    <t>Salary Paid</t>
  </si>
  <si>
    <t>Week days</t>
  </si>
  <si>
    <t>Weekend</t>
  </si>
  <si>
    <t>Total</t>
  </si>
  <si>
    <t>Salary per day</t>
  </si>
  <si>
    <t>Workers who started work on day 1</t>
  </si>
  <si>
    <t>Workers who started work on day 2</t>
  </si>
  <si>
    <t>Workers who started work on day 3</t>
  </si>
  <si>
    <t>Workers who started work on day 4</t>
  </si>
  <si>
    <t>Workers who started work on day 5</t>
  </si>
  <si>
    <t>Workers who started work on day 6</t>
  </si>
  <si>
    <t>Workers who started work on day 7</t>
  </si>
  <si>
    <t>Long Term</t>
  </si>
  <si>
    <t>Med Term</t>
  </si>
  <si>
    <t xml:space="preserve">Gov </t>
  </si>
  <si>
    <t>Short Term</t>
  </si>
  <si>
    <t>Available</t>
  </si>
  <si>
    <t>Exp Return</t>
  </si>
  <si>
    <t>Risk Index</t>
  </si>
  <si>
    <t>Long Term Investment</t>
  </si>
  <si>
    <t>Medium Term Investment</t>
  </si>
  <si>
    <t>Government Investment</t>
  </si>
  <si>
    <t>Short Term Investment</t>
  </si>
  <si>
    <t>Maximize</t>
  </si>
  <si>
    <t>$1 million available for investment</t>
  </si>
  <si>
    <t>At most 45% of the total amount invested can be invested in any single bond</t>
  </si>
  <si>
    <r>
      <rPr>
        <sz val="11"/>
        <color theme="1"/>
        <rFont val="Calibri"/>
        <family val="2"/>
        <scheme val="minor"/>
      </rPr>
      <t xml:space="preserve"> The expected return of the Government bond portfolio should be at least 1.2 times the return of the Long term and medium-term bond portfolio.</t>
    </r>
  </si>
  <si>
    <t>The average risk index of the portfolio should not exceed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</si>
</sst>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0" fontId="2" fillId="0" borderId="1" xfId="0" applyFont="1" applyBorder="1"/>
    <xf numFmtId="0" fontId="2" fillId="2" borderId="1" xfId="0" applyFont="1" applyFill="1" applyBorder="1"/>
    <xf numFmtId="0" fontId="0" fillId="2" borderId="1" xfId="0" applyFill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EEBA8-9928-E645-ADAC-FC69023722E4}">
  <dimension ref="A1:F28"/>
  <sheetViews>
    <sheetView tabSelected="1" topLeftCell="A2" workbookViewId="0">
      <selection activeCell="C27" sqref="C27"/>
    </sheetView>
  </sheetViews>
  <sheetFormatPr baseColWidth="10" defaultRowHeight="15" x14ac:dyDescent="0.2"/>
  <cols>
    <col min="1" max="1" width="14.83203125" bestFit="1" customWidth="1"/>
    <col min="2" max="2" width="13.1640625" customWidth="1"/>
  </cols>
  <sheetData>
    <row r="1" spans="1:6" x14ac:dyDescent="0.2">
      <c r="A1" s="1"/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</row>
    <row r="2" spans="1:6" x14ac:dyDescent="0.2">
      <c r="A2" s="1" t="s">
        <v>70</v>
      </c>
      <c r="B2" s="1">
        <v>0.15</v>
      </c>
      <c r="C2" s="1">
        <v>0.12</v>
      </c>
      <c r="D2" s="1">
        <v>0.09</v>
      </c>
      <c r="E2" s="1">
        <v>0.1</v>
      </c>
      <c r="F2" s="1">
        <v>1000000</v>
      </c>
    </row>
    <row r="3" spans="1:6" x14ac:dyDescent="0.2">
      <c r="A3" s="1" t="s">
        <v>71</v>
      </c>
      <c r="B3" s="1">
        <v>0.03</v>
      </c>
      <c r="C3" s="1">
        <v>0.04</v>
      </c>
      <c r="D3" s="1">
        <v>7.0000000000000007E-2</v>
      </c>
      <c r="E3" s="1">
        <v>0.09</v>
      </c>
      <c r="F3" s="1"/>
    </row>
    <row r="5" spans="1:6" x14ac:dyDescent="0.2">
      <c r="A5" s="4" t="s">
        <v>14</v>
      </c>
      <c r="B5" s="14"/>
      <c r="C5" s="14"/>
    </row>
    <row r="6" spans="1:6" x14ac:dyDescent="0.2">
      <c r="A6" s="13"/>
      <c r="B6" s="14"/>
      <c r="C6" s="14"/>
    </row>
    <row r="7" spans="1:6" x14ac:dyDescent="0.2">
      <c r="A7" s="1" t="s">
        <v>0</v>
      </c>
      <c r="B7" s="12" t="s">
        <v>72</v>
      </c>
      <c r="C7" s="12"/>
    </row>
    <row r="8" spans="1:6" x14ac:dyDescent="0.2">
      <c r="A8" s="1" t="s">
        <v>1</v>
      </c>
      <c r="B8" s="12" t="s">
        <v>73</v>
      </c>
      <c r="C8" s="12"/>
    </row>
    <row r="9" spans="1:6" x14ac:dyDescent="0.2">
      <c r="A9" s="1" t="s">
        <v>38</v>
      </c>
      <c r="B9" s="12" t="s">
        <v>74</v>
      </c>
      <c r="C9" s="12"/>
    </row>
    <row r="10" spans="1:6" x14ac:dyDescent="0.2">
      <c r="A10" s="1" t="s">
        <v>39</v>
      </c>
      <c r="B10" s="12" t="s">
        <v>75</v>
      </c>
      <c r="C10" s="12"/>
    </row>
    <row r="12" spans="1:6" x14ac:dyDescent="0.2">
      <c r="A12" s="1" t="s">
        <v>0</v>
      </c>
      <c r="B12" s="1" t="s">
        <v>1</v>
      </c>
      <c r="C12" s="1" t="s">
        <v>38</v>
      </c>
      <c r="D12" s="1" t="s">
        <v>39</v>
      </c>
    </row>
    <row r="13" spans="1:6" x14ac:dyDescent="0.2">
      <c r="A13" s="15">
        <v>224999.99999999997</v>
      </c>
      <c r="B13" s="15">
        <v>281249.99999999994</v>
      </c>
      <c r="C13" s="15">
        <v>449999.99999999994</v>
      </c>
      <c r="D13" s="15">
        <v>43750.000000000058</v>
      </c>
    </row>
    <row r="16" spans="1:6" x14ac:dyDescent="0.2">
      <c r="A16" s="4" t="s">
        <v>17</v>
      </c>
      <c r="B16" s="1"/>
      <c r="C16" s="1"/>
    </row>
    <row r="17" spans="1:6" x14ac:dyDescent="0.2">
      <c r="A17" s="1" t="s">
        <v>76</v>
      </c>
      <c r="B17" s="4" t="s">
        <v>8</v>
      </c>
      <c r="C17" s="16">
        <f>SUMPRODUCT(B2:E2,A13:D13)</f>
        <v>112374.99999999997</v>
      </c>
    </row>
    <row r="19" spans="1:6" x14ac:dyDescent="0.2">
      <c r="A19" s="4" t="s">
        <v>9</v>
      </c>
      <c r="B19" s="1"/>
      <c r="C19" s="1"/>
      <c r="D19" s="1"/>
      <c r="E19" s="1"/>
      <c r="F19" s="1"/>
    </row>
    <row r="20" spans="1:6" x14ac:dyDescent="0.2">
      <c r="A20" s="4" t="s">
        <v>10</v>
      </c>
      <c r="B20" s="1"/>
      <c r="C20" s="4" t="s">
        <v>11</v>
      </c>
      <c r="D20" s="1"/>
      <c r="E20" s="1"/>
      <c r="F20" s="1"/>
    </row>
    <row r="21" spans="1:6" x14ac:dyDescent="0.2">
      <c r="A21" s="1">
        <f>A13+B13+C13+D13</f>
        <v>999999.99999999977</v>
      </c>
      <c r="B21" s="1" t="s">
        <v>13</v>
      </c>
      <c r="C21" s="1">
        <v>1000000</v>
      </c>
      <c r="D21" s="12" t="s">
        <v>77</v>
      </c>
      <c r="E21" s="12"/>
      <c r="F21" s="12"/>
    </row>
    <row r="22" spans="1:6" x14ac:dyDescent="0.2">
      <c r="A22" s="1">
        <f>0.55*A13-0.45*(B13+C13+D13)</f>
        <v>-225000</v>
      </c>
      <c r="B22" s="1" t="s">
        <v>13</v>
      </c>
      <c r="C22" s="1"/>
      <c r="D22" s="17" t="s">
        <v>78</v>
      </c>
      <c r="E22" s="17"/>
      <c r="F22" s="17"/>
    </row>
    <row r="23" spans="1:6" x14ac:dyDescent="0.2">
      <c r="A23" s="1">
        <f>0.55*B13-0.45*(A13+C13+D13)</f>
        <v>-168750.00000000003</v>
      </c>
      <c r="B23" s="1" t="s">
        <v>13</v>
      </c>
      <c r="C23" s="1"/>
      <c r="D23" s="17"/>
      <c r="E23" s="17"/>
      <c r="F23" s="17"/>
    </row>
    <row r="24" spans="1:6" x14ac:dyDescent="0.2">
      <c r="A24" s="1">
        <f>0.55*C13-0.45*(A13+B13+D13)</f>
        <v>0</v>
      </c>
      <c r="B24" s="1" t="s">
        <v>13</v>
      </c>
      <c r="C24" s="1"/>
      <c r="D24" s="17"/>
      <c r="E24" s="17"/>
      <c r="F24" s="17"/>
    </row>
    <row r="25" spans="1:6" x14ac:dyDescent="0.2">
      <c r="A25" s="1">
        <f>0.55*D13-0.45*(A13+B13+C13)</f>
        <v>-406249.99999999983</v>
      </c>
      <c r="B25" s="1" t="s">
        <v>13</v>
      </c>
      <c r="C25" s="1"/>
      <c r="D25" s="17"/>
      <c r="E25" s="17"/>
      <c r="F25" s="17"/>
    </row>
    <row r="26" spans="1:6" ht="29" customHeight="1" x14ac:dyDescent="0.2">
      <c r="A26" s="1">
        <f>0.5*C13</f>
        <v>224999.99999999997</v>
      </c>
      <c r="B26" s="1" t="s">
        <v>37</v>
      </c>
      <c r="C26" s="1">
        <f>A13</f>
        <v>224999.99999999997</v>
      </c>
      <c r="D26" s="18" t="s">
        <v>79</v>
      </c>
      <c r="E26" s="18"/>
      <c r="F26" s="18"/>
    </row>
    <row r="27" spans="1:6" ht="40" customHeight="1" x14ac:dyDescent="0.2">
      <c r="A27" s="1">
        <f>0.625*C13</f>
        <v>281249.99999999994</v>
      </c>
      <c r="B27" s="1" t="s">
        <v>37</v>
      </c>
      <c r="C27" s="1">
        <f>B13</f>
        <v>281249.99999999994</v>
      </c>
      <c r="D27" s="18"/>
      <c r="E27" s="18"/>
      <c r="F27" s="18"/>
    </row>
    <row r="28" spans="1:6" ht="31" customHeight="1" x14ac:dyDescent="0.2">
      <c r="A28" s="1">
        <f>SUMPRODUCT(B3:E3,A13:D13)</f>
        <v>53437.500000000007</v>
      </c>
      <c r="B28" s="1" t="s">
        <v>13</v>
      </c>
      <c r="C28" s="1">
        <f>0.06*F2</f>
        <v>60000</v>
      </c>
      <c r="D28" s="19" t="s">
        <v>80</v>
      </c>
      <c r="E28" s="20"/>
      <c r="F28" s="21"/>
    </row>
  </sheetData>
  <mergeCells count="8">
    <mergeCell ref="D26:F27"/>
    <mergeCell ref="D28:F28"/>
    <mergeCell ref="B7:C7"/>
    <mergeCell ref="B8:C8"/>
    <mergeCell ref="B9:C9"/>
    <mergeCell ref="B10:C10"/>
    <mergeCell ref="D21:F21"/>
    <mergeCell ref="D22:F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workbookViewId="0">
      <selection sqref="A1:E1"/>
    </sheetView>
  </sheetViews>
  <sheetFormatPr baseColWidth="10" defaultColWidth="8.83203125" defaultRowHeight="15" x14ac:dyDescent="0.2"/>
  <cols>
    <col min="1" max="1" width="20.5" customWidth="1"/>
  </cols>
  <sheetData>
    <row r="1" spans="1:5" x14ac:dyDescent="0.2">
      <c r="A1" s="10" t="s">
        <v>14</v>
      </c>
      <c r="B1" s="10"/>
      <c r="C1" s="1"/>
      <c r="D1" s="1"/>
      <c r="E1" s="1"/>
    </row>
    <row r="2" spans="1:5" x14ac:dyDescent="0.2">
      <c r="A2" s="1" t="s">
        <v>0</v>
      </c>
      <c r="B2" s="1" t="s">
        <v>1</v>
      </c>
      <c r="C2" s="1"/>
      <c r="D2" s="1"/>
      <c r="E2" s="1"/>
    </row>
    <row r="3" spans="1:5" x14ac:dyDescent="0.2">
      <c r="A3" s="2">
        <v>0</v>
      </c>
      <c r="B3" s="2">
        <v>48000</v>
      </c>
      <c r="C3" s="1"/>
      <c r="D3" s="1"/>
      <c r="E3" s="1"/>
    </row>
    <row r="4" spans="1:5" x14ac:dyDescent="0.2">
      <c r="A4" s="3"/>
      <c r="B4" s="3"/>
      <c r="C4" s="1"/>
      <c r="D4" s="1"/>
      <c r="E4" s="1"/>
    </row>
    <row r="5" spans="1:5" x14ac:dyDescent="0.2">
      <c r="A5" s="1"/>
      <c r="B5" s="1" t="s">
        <v>5</v>
      </c>
      <c r="C5" s="1" t="s">
        <v>6</v>
      </c>
      <c r="D5" s="1"/>
      <c r="E5" s="1"/>
    </row>
    <row r="6" spans="1:5" x14ac:dyDescent="0.2">
      <c r="A6" s="1" t="s">
        <v>2</v>
      </c>
      <c r="B6" s="1">
        <v>0.5</v>
      </c>
      <c r="C6" s="1">
        <v>0.6</v>
      </c>
      <c r="D6" s="1"/>
      <c r="E6" s="1"/>
    </row>
    <row r="7" spans="1:5" x14ac:dyDescent="0.2">
      <c r="A7" s="1" t="s">
        <v>3</v>
      </c>
      <c r="B7" s="1">
        <v>0.5</v>
      </c>
      <c r="C7" s="1">
        <v>0.25</v>
      </c>
      <c r="D7" s="1"/>
      <c r="E7" s="1"/>
    </row>
    <row r="8" spans="1:5" x14ac:dyDescent="0.2">
      <c r="A8" s="1" t="s">
        <v>4</v>
      </c>
      <c r="B8" s="1">
        <v>0</v>
      </c>
      <c r="C8" s="1">
        <v>0.15</v>
      </c>
      <c r="D8" s="1"/>
      <c r="E8" s="1"/>
    </row>
    <row r="9" spans="1:5" x14ac:dyDescent="0.2">
      <c r="A9" s="1" t="s">
        <v>16</v>
      </c>
      <c r="B9" s="1">
        <v>1.0649999999999999</v>
      </c>
      <c r="C9" s="1">
        <v>1.2649999999999999</v>
      </c>
      <c r="D9" s="1"/>
      <c r="E9" s="1"/>
    </row>
    <row r="10" spans="1:5" x14ac:dyDescent="0.2">
      <c r="A10" s="1"/>
      <c r="B10" s="1"/>
      <c r="C10" s="1"/>
      <c r="D10" s="1"/>
      <c r="E10" s="1"/>
    </row>
    <row r="11" spans="1:5" x14ac:dyDescent="0.2">
      <c r="A11" s="4" t="s">
        <v>17</v>
      </c>
      <c r="B11" s="1"/>
      <c r="C11" s="1"/>
      <c r="D11" s="1"/>
      <c r="E11" s="1"/>
    </row>
    <row r="12" spans="1:5" x14ac:dyDescent="0.2">
      <c r="A12" s="1" t="s">
        <v>7</v>
      </c>
      <c r="B12" s="4" t="s">
        <v>8</v>
      </c>
      <c r="C12" s="5">
        <f>SUMPRODUCT(B9:C9,A3:B3)</f>
        <v>60719.999999999993</v>
      </c>
      <c r="D12" s="1"/>
      <c r="E12" s="1"/>
    </row>
    <row r="13" spans="1:5" x14ac:dyDescent="0.2">
      <c r="A13" s="1"/>
      <c r="B13" s="1"/>
      <c r="C13" s="1"/>
      <c r="D13" s="1"/>
      <c r="E13" s="1"/>
    </row>
    <row r="14" spans="1:5" x14ac:dyDescent="0.2">
      <c r="A14" s="1"/>
      <c r="B14" s="1"/>
      <c r="C14" s="1"/>
      <c r="D14" s="1"/>
      <c r="E14" s="1"/>
    </row>
    <row r="15" spans="1:5" x14ac:dyDescent="0.2">
      <c r="A15" s="1" t="s">
        <v>9</v>
      </c>
      <c r="B15" s="1"/>
      <c r="C15" s="1"/>
      <c r="D15" s="1"/>
      <c r="E15" s="1"/>
    </row>
    <row r="16" spans="1:5" x14ac:dyDescent="0.2">
      <c r="A16" s="1"/>
      <c r="B16" s="1" t="s">
        <v>10</v>
      </c>
      <c r="C16" s="1"/>
      <c r="D16" s="1" t="s">
        <v>11</v>
      </c>
      <c r="E16" s="1"/>
    </row>
    <row r="17" spans="1:5" x14ac:dyDescent="0.2">
      <c r="A17" s="1"/>
      <c r="B17" s="1">
        <f>SUMPRODUCT(B6:C6,A3:B3)</f>
        <v>28800</v>
      </c>
      <c r="C17" s="1" t="s">
        <v>12</v>
      </c>
      <c r="D17" s="1">
        <v>30000</v>
      </c>
      <c r="E17" s="1"/>
    </row>
    <row r="18" spans="1:5" x14ac:dyDescent="0.2">
      <c r="A18" s="1"/>
      <c r="B18" s="1">
        <f>SUMPRODUCT(B7:C7,A3:B3)</f>
        <v>12000</v>
      </c>
      <c r="C18" s="1" t="s">
        <v>13</v>
      </c>
      <c r="D18" s="1">
        <v>12000</v>
      </c>
      <c r="E18" s="1"/>
    </row>
    <row r="19" spans="1:5" x14ac:dyDescent="0.2">
      <c r="A19" s="1"/>
      <c r="B19" s="1">
        <f>SUMPRODUCT(B8:C8,A3:B3)</f>
        <v>7200</v>
      </c>
      <c r="C19" s="1" t="s">
        <v>13</v>
      </c>
      <c r="D19" s="1">
        <v>9000</v>
      </c>
      <c r="E19" s="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6661A-0F51-433E-B61C-BF61E670103C}">
  <dimension ref="A1:G29"/>
  <sheetViews>
    <sheetView topLeftCell="A8" workbookViewId="0">
      <selection activeCell="C13" sqref="C13"/>
    </sheetView>
  </sheetViews>
  <sheetFormatPr baseColWidth="10" defaultColWidth="8.83203125" defaultRowHeight="15" x14ac:dyDescent="0.2"/>
  <cols>
    <col min="1" max="1" width="17" customWidth="1"/>
    <col min="2" max="2" width="15.83203125" customWidth="1"/>
    <col min="3" max="3" width="15.5" customWidth="1"/>
    <col min="4" max="4" width="12.5" customWidth="1"/>
    <col min="5" max="5" width="13" customWidth="1"/>
    <col min="6" max="6" width="14.1640625" customWidth="1"/>
    <col min="7" max="7" width="12.1640625" customWidth="1"/>
  </cols>
  <sheetData>
    <row r="1" spans="1:7" x14ac:dyDescent="0.2">
      <c r="A1" s="1"/>
      <c r="B1" s="4" t="s">
        <v>21</v>
      </c>
      <c r="C1" s="4" t="s">
        <v>22</v>
      </c>
      <c r="D1" s="4" t="s">
        <v>23</v>
      </c>
      <c r="E1" s="1"/>
      <c r="F1" s="1"/>
      <c r="G1" s="1"/>
    </row>
    <row r="2" spans="1:7" x14ac:dyDescent="0.2">
      <c r="A2" s="1" t="s">
        <v>18</v>
      </c>
      <c r="B2" s="1"/>
      <c r="C2" s="1"/>
      <c r="D2" s="1">
        <v>100</v>
      </c>
      <c r="E2" s="1"/>
      <c r="F2" s="1"/>
      <c r="G2" s="1"/>
    </row>
    <row r="3" spans="1:7" x14ac:dyDescent="0.2">
      <c r="A3" s="1" t="s">
        <v>19</v>
      </c>
      <c r="B3" s="1"/>
      <c r="C3" s="1"/>
      <c r="D3" s="1">
        <v>20</v>
      </c>
      <c r="E3" s="1"/>
      <c r="F3" s="1"/>
      <c r="G3" s="1"/>
    </row>
    <row r="4" spans="1:7" x14ac:dyDescent="0.2">
      <c r="A4" s="1" t="s">
        <v>20</v>
      </c>
      <c r="B4" s="1"/>
      <c r="C4" s="1"/>
      <c r="D4" s="1">
        <v>30</v>
      </c>
      <c r="E4" s="1"/>
      <c r="F4" s="1"/>
      <c r="G4" s="1"/>
    </row>
    <row r="5" spans="1:7" x14ac:dyDescent="0.2">
      <c r="A5" s="1" t="s">
        <v>15</v>
      </c>
      <c r="B5" s="1">
        <v>20</v>
      </c>
      <c r="C5" s="1">
        <v>25</v>
      </c>
      <c r="D5" s="1"/>
      <c r="E5" s="1"/>
      <c r="F5" s="1"/>
      <c r="G5" s="1"/>
    </row>
    <row r="6" spans="1:7" x14ac:dyDescent="0.2">
      <c r="A6" s="4" t="s">
        <v>14</v>
      </c>
      <c r="B6" s="1"/>
      <c r="C6" s="1"/>
      <c r="D6" s="1"/>
      <c r="E6" s="1"/>
      <c r="F6" s="1"/>
      <c r="G6" s="1"/>
    </row>
    <row r="7" spans="1:7" x14ac:dyDescent="0.2">
      <c r="A7" s="1"/>
      <c r="B7" s="1"/>
      <c r="C7" s="1"/>
      <c r="D7" s="1"/>
      <c r="E7" s="1"/>
      <c r="F7" s="1"/>
      <c r="G7" s="1"/>
    </row>
    <row r="8" spans="1:7" x14ac:dyDescent="0.2">
      <c r="A8" s="1" t="s">
        <v>24</v>
      </c>
      <c r="B8" s="1" t="s">
        <v>25</v>
      </c>
      <c r="C8" s="1"/>
      <c r="D8" s="1"/>
      <c r="E8" s="1"/>
      <c r="F8" s="1"/>
      <c r="G8" s="1"/>
    </row>
    <row r="9" spans="1:7" x14ac:dyDescent="0.2">
      <c r="A9" s="1" t="s">
        <v>26</v>
      </c>
      <c r="B9" s="1" t="s">
        <v>27</v>
      </c>
      <c r="C9" s="1"/>
      <c r="D9" s="1"/>
      <c r="E9" s="1"/>
      <c r="F9" s="1"/>
      <c r="G9" s="1"/>
    </row>
    <row r="10" spans="1:7" x14ac:dyDescent="0.2">
      <c r="A10" s="1" t="s">
        <v>28</v>
      </c>
      <c r="B10" s="1" t="s">
        <v>29</v>
      </c>
      <c r="C10" s="1"/>
      <c r="D10" s="1"/>
      <c r="E10" s="1"/>
      <c r="F10" s="1"/>
      <c r="G10" s="1"/>
    </row>
    <row r="11" spans="1:7" x14ac:dyDescent="0.2">
      <c r="A11" s="1" t="s">
        <v>30</v>
      </c>
      <c r="B11" s="1" t="s">
        <v>36</v>
      </c>
      <c r="C11" s="1"/>
      <c r="D11" s="1"/>
      <c r="E11" s="1"/>
      <c r="F11" s="1"/>
      <c r="G11" s="1"/>
    </row>
    <row r="12" spans="1:7" x14ac:dyDescent="0.2">
      <c r="A12" s="1" t="s">
        <v>31</v>
      </c>
      <c r="B12" s="1" t="s">
        <v>33</v>
      </c>
      <c r="C12" s="1"/>
      <c r="D12" s="1"/>
      <c r="E12" s="1"/>
      <c r="F12" s="1"/>
      <c r="G12" s="1"/>
    </row>
    <row r="13" spans="1:7" x14ac:dyDescent="0.2">
      <c r="A13" s="1" t="s">
        <v>32</v>
      </c>
      <c r="B13" s="1" t="s">
        <v>34</v>
      </c>
      <c r="C13" s="1"/>
      <c r="D13" s="1"/>
      <c r="E13" s="1"/>
      <c r="F13" s="1"/>
      <c r="G13" s="1"/>
    </row>
    <row r="14" spans="1:7" x14ac:dyDescent="0.2">
      <c r="A14" s="1"/>
      <c r="B14" s="11" t="s">
        <v>21</v>
      </c>
      <c r="C14" s="11"/>
      <c r="D14" s="11"/>
      <c r="E14" s="11" t="s">
        <v>22</v>
      </c>
      <c r="F14" s="11"/>
      <c r="G14" s="11"/>
    </row>
    <row r="15" spans="1:7" x14ac:dyDescent="0.2">
      <c r="A15" s="1"/>
      <c r="B15" s="4" t="s">
        <v>24</v>
      </c>
      <c r="C15" s="4" t="s">
        <v>28</v>
      </c>
      <c r="D15" s="4" t="s">
        <v>31</v>
      </c>
      <c r="E15" s="4" t="s">
        <v>26</v>
      </c>
      <c r="F15" s="4" t="s">
        <v>30</v>
      </c>
      <c r="G15" s="4" t="s">
        <v>32</v>
      </c>
    </row>
    <row r="16" spans="1:7" x14ac:dyDescent="0.2">
      <c r="A16" s="1"/>
      <c r="B16" s="2">
        <v>80.000000000000028</v>
      </c>
      <c r="C16" s="2">
        <v>10.000000000000007</v>
      </c>
      <c r="D16" s="2">
        <v>10.000000000000004</v>
      </c>
      <c r="E16" s="2">
        <v>19.999999999999968</v>
      </c>
      <c r="F16" s="2">
        <v>9.9999999999999929</v>
      </c>
      <c r="G16" s="2">
        <v>19.999999999999996</v>
      </c>
    </row>
    <row r="17" spans="1:7" x14ac:dyDescent="0.2">
      <c r="A17" s="1"/>
      <c r="B17" s="1"/>
      <c r="C17" s="1"/>
      <c r="D17" s="1"/>
      <c r="E17" s="1"/>
      <c r="F17" s="1"/>
      <c r="G17" s="1"/>
    </row>
    <row r="18" spans="1:7" x14ac:dyDescent="0.2">
      <c r="A18" s="4" t="s">
        <v>17</v>
      </c>
      <c r="B18" s="1"/>
      <c r="C18" s="1"/>
      <c r="D18" s="1"/>
      <c r="E18" s="1"/>
      <c r="F18" s="1"/>
      <c r="G18" s="1"/>
    </row>
    <row r="19" spans="1:7" x14ac:dyDescent="0.2">
      <c r="A19" s="1"/>
      <c r="B19" s="1"/>
      <c r="C19" s="1"/>
      <c r="D19" s="1"/>
      <c r="E19" s="1"/>
      <c r="F19" s="1"/>
      <c r="G19" s="1"/>
    </row>
    <row r="20" spans="1:7" x14ac:dyDescent="0.2">
      <c r="A20" s="1" t="s">
        <v>35</v>
      </c>
      <c r="B20" s="6">
        <f>B5*SUM(B16:D16) + C5*SUM(E16:G16)</f>
        <v>3249.9999999999991</v>
      </c>
      <c r="C20" s="1"/>
      <c r="D20" s="1"/>
      <c r="E20" s="1"/>
      <c r="F20" s="1"/>
      <c r="G20" s="1"/>
    </row>
    <row r="21" spans="1:7" x14ac:dyDescent="0.2">
      <c r="A21" s="1"/>
      <c r="B21" s="1"/>
      <c r="C21" s="1"/>
      <c r="D21" s="1"/>
      <c r="E21" s="1"/>
      <c r="F21" s="1"/>
      <c r="G21" s="1"/>
    </row>
    <row r="22" spans="1:7" x14ac:dyDescent="0.2">
      <c r="A22" s="4" t="s">
        <v>9</v>
      </c>
      <c r="B22" s="1"/>
      <c r="C22" s="1"/>
      <c r="D22" s="1"/>
      <c r="E22" s="1"/>
      <c r="F22" s="1"/>
      <c r="G22" s="1"/>
    </row>
    <row r="23" spans="1:7" x14ac:dyDescent="0.2">
      <c r="A23" s="4" t="s">
        <v>10</v>
      </c>
      <c r="B23" s="4"/>
      <c r="C23" s="4" t="s">
        <v>11</v>
      </c>
      <c r="D23" s="1"/>
      <c r="E23" s="1"/>
      <c r="F23" s="1"/>
      <c r="G23" s="1"/>
    </row>
    <row r="24" spans="1:7" x14ac:dyDescent="0.2">
      <c r="A24" s="1">
        <f>B16+E16</f>
        <v>100</v>
      </c>
      <c r="B24" s="1" t="s">
        <v>13</v>
      </c>
      <c r="C24" s="1">
        <f>D2</f>
        <v>100</v>
      </c>
      <c r="D24" s="1"/>
      <c r="E24" s="1"/>
      <c r="F24" s="1"/>
      <c r="G24" s="1"/>
    </row>
    <row r="25" spans="1:7" x14ac:dyDescent="0.2">
      <c r="A25" s="1">
        <f>C16+F16</f>
        <v>20</v>
      </c>
      <c r="B25" s="1" t="s">
        <v>13</v>
      </c>
      <c r="C25" s="1">
        <f>D3</f>
        <v>20</v>
      </c>
      <c r="D25" s="1"/>
      <c r="E25" s="1"/>
      <c r="F25" s="1"/>
      <c r="G25" s="1"/>
    </row>
    <row r="26" spans="1:7" x14ac:dyDescent="0.2">
      <c r="A26" s="1">
        <f>D16+G16</f>
        <v>30</v>
      </c>
      <c r="B26" s="1" t="s">
        <v>13</v>
      </c>
      <c r="C26" s="1">
        <f>D4</f>
        <v>30</v>
      </c>
      <c r="D26" s="1"/>
      <c r="E26" s="1"/>
      <c r="F26" s="1"/>
      <c r="G26" s="1"/>
    </row>
    <row r="27" spans="1:7" x14ac:dyDescent="0.2">
      <c r="A27" s="1">
        <f>F16</f>
        <v>9.9999999999999929</v>
      </c>
      <c r="B27" s="1" t="s">
        <v>37</v>
      </c>
      <c r="C27" s="1">
        <f>0.2*(E16+F16+G16)</f>
        <v>9.9999999999999929</v>
      </c>
      <c r="D27" s="1"/>
      <c r="E27" s="1"/>
      <c r="F27" s="1"/>
      <c r="G27" s="1"/>
    </row>
    <row r="28" spans="1:7" x14ac:dyDescent="0.2">
      <c r="A28" s="1">
        <f>C16</f>
        <v>10.000000000000007</v>
      </c>
      <c r="B28" s="1" t="s">
        <v>37</v>
      </c>
      <c r="C28" s="1">
        <f>0.1*(B16+C16+D16)</f>
        <v>10.000000000000004</v>
      </c>
      <c r="D28" s="1"/>
      <c r="E28" s="1"/>
      <c r="F28" s="1"/>
      <c r="G28" s="1"/>
    </row>
    <row r="29" spans="1:7" x14ac:dyDescent="0.2">
      <c r="A29" s="1">
        <f>D16</f>
        <v>10.000000000000004</v>
      </c>
      <c r="B29" s="1" t="s">
        <v>37</v>
      </c>
      <c r="C29" s="1">
        <f>0.1*(B16+C16+D16)</f>
        <v>10.000000000000004</v>
      </c>
      <c r="D29" s="1"/>
      <c r="E29" s="1"/>
      <c r="F29" s="1"/>
      <c r="G29" s="1"/>
    </row>
  </sheetData>
  <mergeCells count="2">
    <mergeCell ref="B14:D14"/>
    <mergeCell ref="E14:G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5A4C6-E95B-401A-A38B-D03228C3AB0C}">
  <dimension ref="A2:H34"/>
  <sheetViews>
    <sheetView topLeftCell="A5" workbookViewId="0">
      <selection activeCell="E23" sqref="E23"/>
    </sheetView>
  </sheetViews>
  <sheetFormatPr baseColWidth="10" defaultColWidth="8.83203125" defaultRowHeight="15" x14ac:dyDescent="0.2"/>
  <cols>
    <col min="1" max="1" width="16.1640625" customWidth="1"/>
    <col min="7" max="7" width="12.5" customWidth="1"/>
  </cols>
  <sheetData>
    <row r="2" spans="1:8" x14ac:dyDescent="0.2">
      <c r="A2" s="1" t="s">
        <v>44</v>
      </c>
      <c r="B2" s="1" t="s">
        <v>46</v>
      </c>
      <c r="C2" s="1" t="s">
        <v>47</v>
      </c>
      <c r="D2" s="1" t="s">
        <v>48</v>
      </c>
      <c r="E2" s="1" t="s">
        <v>49</v>
      </c>
      <c r="F2" s="1" t="s">
        <v>50</v>
      </c>
      <c r="G2" s="1" t="s">
        <v>51</v>
      </c>
      <c r="H2" s="1" t="s">
        <v>52</v>
      </c>
    </row>
    <row r="3" spans="1:8" x14ac:dyDescent="0.2">
      <c r="A3" s="7" t="s">
        <v>45</v>
      </c>
      <c r="B3" s="1">
        <v>19</v>
      </c>
      <c r="C3" s="1">
        <v>16</v>
      </c>
      <c r="D3" s="1">
        <v>14</v>
      </c>
      <c r="E3" s="1">
        <v>16</v>
      </c>
      <c r="F3" s="1">
        <v>19</v>
      </c>
      <c r="G3" s="1">
        <v>14</v>
      </c>
      <c r="H3" s="1">
        <v>10</v>
      </c>
    </row>
    <row r="4" spans="1:8" x14ac:dyDescent="0.2">
      <c r="A4" s="1"/>
      <c r="B4" s="1"/>
      <c r="C4" s="1"/>
      <c r="D4" s="1"/>
      <c r="E4" s="1"/>
      <c r="F4" s="1"/>
      <c r="G4" s="1"/>
      <c r="H4" s="1"/>
    </row>
    <row r="5" spans="1:8" x14ac:dyDescent="0.2">
      <c r="A5" s="4" t="s">
        <v>14</v>
      </c>
      <c r="B5" s="1"/>
      <c r="C5" s="1"/>
      <c r="D5" s="1"/>
      <c r="E5" s="1"/>
      <c r="F5" s="1"/>
      <c r="G5" s="1"/>
      <c r="H5" s="1"/>
    </row>
    <row r="6" spans="1:8" x14ac:dyDescent="0.2">
      <c r="A6" s="1" t="s">
        <v>0</v>
      </c>
      <c r="B6" s="1" t="s">
        <v>58</v>
      </c>
      <c r="C6" s="1"/>
      <c r="D6" s="1"/>
      <c r="E6" s="1"/>
      <c r="F6" s="1"/>
      <c r="G6" s="1"/>
      <c r="H6" s="1"/>
    </row>
    <row r="7" spans="1:8" x14ac:dyDescent="0.2">
      <c r="A7" s="1" t="s">
        <v>1</v>
      </c>
      <c r="B7" s="1" t="s">
        <v>59</v>
      </c>
      <c r="C7" s="1"/>
      <c r="D7" s="1"/>
      <c r="E7" s="1"/>
      <c r="F7" s="1"/>
      <c r="G7" s="1"/>
      <c r="H7" s="1"/>
    </row>
    <row r="8" spans="1:8" x14ac:dyDescent="0.2">
      <c r="A8" s="1" t="s">
        <v>38</v>
      </c>
      <c r="B8" s="1" t="s">
        <v>60</v>
      </c>
      <c r="C8" s="1"/>
      <c r="D8" s="1"/>
      <c r="E8" s="1"/>
      <c r="F8" s="1"/>
      <c r="G8" s="1"/>
      <c r="H8" s="1"/>
    </row>
    <row r="9" spans="1:8" x14ac:dyDescent="0.2">
      <c r="A9" s="1" t="s">
        <v>39</v>
      </c>
      <c r="B9" s="1" t="s">
        <v>61</v>
      </c>
      <c r="C9" s="1"/>
      <c r="D9" s="1"/>
      <c r="E9" s="1"/>
      <c r="F9" s="1"/>
      <c r="G9" s="1"/>
      <c r="H9" s="1"/>
    </row>
    <row r="10" spans="1:8" x14ac:dyDescent="0.2">
      <c r="A10" s="1" t="s">
        <v>40</v>
      </c>
      <c r="B10" s="1" t="s">
        <v>62</v>
      </c>
      <c r="C10" s="1"/>
      <c r="D10" s="1"/>
      <c r="E10" s="1"/>
      <c r="F10" s="1"/>
      <c r="G10" s="1"/>
      <c r="H10" s="1"/>
    </row>
    <row r="11" spans="1:8" x14ac:dyDescent="0.2">
      <c r="A11" s="1" t="s">
        <v>41</v>
      </c>
      <c r="B11" s="1" t="s">
        <v>63</v>
      </c>
      <c r="C11" s="1"/>
      <c r="D11" s="1"/>
      <c r="E11" s="1"/>
      <c r="F11" s="1"/>
      <c r="G11" s="1"/>
      <c r="H11" s="1"/>
    </row>
    <row r="12" spans="1:8" x14ac:dyDescent="0.2">
      <c r="A12" s="1" t="s">
        <v>42</v>
      </c>
      <c r="B12" s="1" t="s">
        <v>64</v>
      </c>
      <c r="C12" s="1"/>
      <c r="D12" s="1"/>
      <c r="E12" s="1"/>
      <c r="F12" s="1"/>
      <c r="G12" s="1"/>
      <c r="H12" s="1"/>
    </row>
    <row r="13" spans="1:8" x14ac:dyDescent="0.2">
      <c r="A13" s="1"/>
      <c r="B13" s="1"/>
      <c r="C13" s="1"/>
      <c r="D13" s="1"/>
      <c r="E13" s="1"/>
      <c r="F13" s="1"/>
      <c r="G13" s="1"/>
      <c r="H13" s="1"/>
    </row>
    <row r="14" spans="1:8" x14ac:dyDescent="0.2">
      <c r="A14" s="8" t="s">
        <v>0</v>
      </c>
      <c r="B14" s="8" t="s">
        <v>1</v>
      </c>
      <c r="C14" s="8" t="s">
        <v>38</v>
      </c>
      <c r="D14" s="8" t="s">
        <v>39</v>
      </c>
      <c r="E14" s="8" t="s">
        <v>40</v>
      </c>
      <c r="F14" s="8" t="s">
        <v>41</v>
      </c>
      <c r="G14" s="8" t="s">
        <v>42</v>
      </c>
      <c r="H14" s="1"/>
    </row>
    <row r="15" spans="1:8" x14ac:dyDescent="0.2">
      <c r="A15" s="9">
        <v>7.9999999999999991</v>
      </c>
      <c r="B15" s="9">
        <v>3</v>
      </c>
      <c r="C15" s="9">
        <v>0</v>
      </c>
      <c r="D15" s="9">
        <v>6</v>
      </c>
      <c r="E15" s="9">
        <v>2</v>
      </c>
      <c r="F15" s="9">
        <v>3</v>
      </c>
      <c r="G15" s="9">
        <v>0</v>
      </c>
      <c r="H15" s="1"/>
    </row>
    <row r="16" spans="1:8" x14ac:dyDescent="0.2">
      <c r="A16" s="1"/>
      <c r="B16" s="1"/>
      <c r="C16" s="1"/>
      <c r="D16" s="1"/>
      <c r="E16" s="1"/>
      <c r="F16" s="1"/>
      <c r="G16" s="1"/>
      <c r="H16" s="1"/>
    </row>
    <row r="17" spans="1:8" x14ac:dyDescent="0.2">
      <c r="A17" s="1"/>
      <c r="B17" s="1"/>
      <c r="C17" s="1"/>
      <c r="D17" s="1"/>
      <c r="E17" s="1"/>
      <c r="F17" s="1"/>
      <c r="G17" s="1"/>
      <c r="H17" s="1"/>
    </row>
    <row r="18" spans="1:8" x14ac:dyDescent="0.2">
      <c r="A18" s="4" t="s">
        <v>17</v>
      </c>
      <c r="B18" s="1"/>
      <c r="C18" s="1"/>
      <c r="D18" s="1"/>
      <c r="E18" s="1"/>
      <c r="F18" s="1"/>
      <c r="G18" s="1"/>
      <c r="H18" s="1"/>
    </row>
    <row r="19" spans="1:8" x14ac:dyDescent="0.2">
      <c r="A19" s="1"/>
      <c r="B19" s="1"/>
      <c r="C19" s="1"/>
      <c r="D19" s="1"/>
      <c r="E19" s="1"/>
      <c r="F19" s="1"/>
      <c r="G19" s="1"/>
      <c r="H19" s="1"/>
    </row>
    <row r="20" spans="1:8" x14ac:dyDescent="0.2">
      <c r="A20" s="4" t="s">
        <v>43</v>
      </c>
      <c r="B20" s="6">
        <f>SUM(A15:G15)</f>
        <v>22</v>
      </c>
      <c r="C20" s="1"/>
      <c r="D20" s="1"/>
      <c r="E20" s="1"/>
      <c r="F20" s="1"/>
      <c r="G20" s="1"/>
      <c r="H20" s="1"/>
    </row>
    <row r="21" spans="1:8" x14ac:dyDescent="0.2">
      <c r="A21" s="1"/>
      <c r="B21" s="1"/>
      <c r="C21" s="1"/>
      <c r="D21" s="1"/>
      <c r="E21" s="1"/>
      <c r="F21" s="1"/>
      <c r="G21" s="4" t="s">
        <v>57</v>
      </c>
      <c r="H21" s="1"/>
    </row>
    <row r="22" spans="1:8" x14ac:dyDescent="0.2">
      <c r="A22" s="1"/>
      <c r="B22" s="1"/>
      <c r="C22" s="1"/>
      <c r="D22" s="1"/>
      <c r="E22" s="1"/>
      <c r="F22" s="1"/>
      <c r="G22" s="1" t="s">
        <v>54</v>
      </c>
      <c r="H22" s="1">
        <v>50</v>
      </c>
    </row>
    <row r="23" spans="1:8" x14ac:dyDescent="0.2">
      <c r="A23" s="4" t="s">
        <v>9</v>
      </c>
      <c r="B23" s="1"/>
      <c r="C23" s="1"/>
      <c r="D23" s="1"/>
      <c r="E23" s="1"/>
      <c r="F23" s="1"/>
      <c r="G23" s="1" t="s">
        <v>55</v>
      </c>
      <c r="H23" s="1">
        <v>80</v>
      </c>
    </row>
    <row r="24" spans="1:8" x14ac:dyDescent="0.2">
      <c r="A24" s="1"/>
      <c r="B24" s="1"/>
      <c r="C24" s="1"/>
      <c r="D24" s="1"/>
      <c r="E24" s="1"/>
      <c r="F24" s="1"/>
      <c r="G24" s="1"/>
      <c r="H24" s="1"/>
    </row>
    <row r="25" spans="1:8" x14ac:dyDescent="0.2">
      <c r="A25" s="1" t="s">
        <v>10</v>
      </c>
      <c r="B25" s="1"/>
      <c r="C25" s="1" t="s">
        <v>11</v>
      </c>
      <c r="D25" s="1"/>
      <c r="E25" s="1" t="s">
        <v>53</v>
      </c>
      <c r="F25" s="1"/>
      <c r="G25" s="1"/>
      <c r="H25" s="1"/>
    </row>
    <row r="26" spans="1:8" x14ac:dyDescent="0.2">
      <c r="A26" s="1">
        <f>SUM(A15+D15+E15+F15+G15)</f>
        <v>19</v>
      </c>
      <c r="B26" s="1" t="s">
        <v>37</v>
      </c>
      <c r="C26" s="1">
        <f>B3</f>
        <v>19</v>
      </c>
      <c r="D26" s="1"/>
      <c r="E26" s="1">
        <f>A26*$H$22</f>
        <v>950</v>
      </c>
      <c r="F26" s="1"/>
      <c r="G26" s="1"/>
      <c r="H26" s="1"/>
    </row>
    <row r="27" spans="1:8" x14ac:dyDescent="0.2">
      <c r="A27" s="1">
        <f>A15+B15+E15+F15+G15+G15</f>
        <v>16</v>
      </c>
      <c r="B27" s="1" t="s">
        <v>37</v>
      </c>
      <c r="C27" s="1">
        <f>C3</f>
        <v>16</v>
      </c>
      <c r="D27" s="1"/>
      <c r="E27" s="1">
        <f t="shared" ref="E27:E30" si="0">A27*$H$22</f>
        <v>800</v>
      </c>
      <c r="F27" s="1"/>
      <c r="G27" s="1"/>
      <c r="H27" s="1"/>
    </row>
    <row r="28" spans="1:8" x14ac:dyDescent="0.2">
      <c r="A28" s="1">
        <f>A15+B15+C15+F15+G15</f>
        <v>14</v>
      </c>
      <c r="B28" s="1" t="s">
        <v>37</v>
      </c>
      <c r="C28" s="1">
        <f>D3</f>
        <v>14</v>
      </c>
      <c r="D28" s="1"/>
      <c r="E28" s="1">
        <f t="shared" si="0"/>
        <v>700</v>
      </c>
      <c r="F28" s="1"/>
      <c r="G28" s="1"/>
      <c r="H28" s="1"/>
    </row>
    <row r="29" spans="1:8" x14ac:dyDescent="0.2">
      <c r="A29" s="1">
        <f>A15+B15+C15+D15+G15</f>
        <v>17</v>
      </c>
      <c r="B29" s="1" t="s">
        <v>37</v>
      </c>
      <c r="C29" s="1">
        <f>E3</f>
        <v>16</v>
      </c>
      <c r="D29" s="1"/>
      <c r="E29" s="1">
        <f t="shared" si="0"/>
        <v>850</v>
      </c>
      <c r="F29" s="1"/>
      <c r="G29" s="1"/>
      <c r="H29" s="1"/>
    </row>
    <row r="30" spans="1:8" x14ac:dyDescent="0.2">
      <c r="A30" s="1">
        <f>A15+B15+C15+D15+E15</f>
        <v>19</v>
      </c>
      <c r="B30" s="1" t="s">
        <v>37</v>
      </c>
      <c r="C30" s="1">
        <f>F3</f>
        <v>19</v>
      </c>
      <c r="D30" s="1"/>
      <c r="E30" s="1">
        <f t="shared" si="0"/>
        <v>950</v>
      </c>
      <c r="F30" s="1"/>
      <c r="G30" s="1"/>
      <c r="H30" s="1"/>
    </row>
    <row r="31" spans="1:8" x14ac:dyDescent="0.2">
      <c r="A31" s="1">
        <f>B15+C15+D15+E15+F15</f>
        <v>14</v>
      </c>
      <c r="B31" s="1" t="s">
        <v>37</v>
      </c>
      <c r="C31" s="1">
        <f>G3</f>
        <v>14</v>
      </c>
      <c r="D31" s="1"/>
      <c r="E31" s="1">
        <f>A31*$H$23</f>
        <v>1120</v>
      </c>
      <c r="F31" s="1"/>
      <c r="G31" s="1"/>
      <c r="H31" s="1"/>
    </row>
    <row r="32" spans="1:8" x14ac:dyDescent="0.2">
      <c r="A32" s="1">
        <f>C15+D15+E15+F15+G15</f>
        <v>11</v>
      </c>
      <c r="B32" s="1" t="s">
        <v>37</v>
      </c>
      <c r="C32" s="1">
        <f>H3</f>
        <v>10</v>
      </c>
      <c r="D32" s="1"/>
      <c r="E32" s="1">
        <f>A32*$H$23</f>
        <v>880</v>
      </c>
      <c r="F32" s="1"/>
      <c r="G32" s="1"/>
      <c r="H32" s="1"/>
    </row>
    <row r="33" spans="1:8" x14ac:dyDescent="0.2">
      <c r="A33" s="1"/>
      <c r="B33" s="1"/>
      <c r="C33" s="1"/>
      <c r="D33" s="1"/>
      <c r="E33" s="1"/>
      <c r="F33" s="1"/>
      <c r="G33" s="1"/>
      <c r="H33" s="1"/>
    </row>
    <row r="34" spans="1:8" x14ac:dyDescent="0.2">
      <c r="A34" s="1"/>
      <c r="B34" s="1"/>
      <c r="C34" s="1"/>
      <c r="D34" s="1" t="s">
        <v>56</v>
      </c>
      <c r="E34" s="1">
        <f>SUM(E26:E32)</f>
        <v>6250</v>
      </c>
      <c r="F34" s="1"/>
      <c r="G34" s="1"/>
      <c r="H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3</vt:lpstr>
      <vt:lpstr>Question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2019-02-10T16:55:36Z</dcterms:modified>
</cp:coreProperties>
</file>