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0" i="1" l="1"/>
  <c r="O20" i="1"/>
  <c r="P20" i="1"/>
  <c r="L20" i="1"/>
  <c r="M20" i="1"/>
  <c r="K20" i="1"/>
  <c r="Q19" i="1"/>
  <c r="P19" i="1"/>
  <c r="O19" i="1"/>
  <c r="M19" i="1"/>
  <c r="L19" i="1"/>
  <c r="K19" i="1"/>
  <c r="N17" i="1"/>
  <c r="M17" i="1"/>
  <c r="L17" i="1"/>
  <c r="K17" i="1"/>
  <c r="P14" i="1"/>
  <c r="O14" i="1"/>
  <c r="R14" i="1"/>
  <c r="Q12" i="1"/>
  <c r="Q13" i="1"/>
  <c r="O12" i="1"/>
  <c r="P12" i="1"/>
  <c r="P13" i="1"/>
  <c r="O13" i="1"/>
  <c r="K13" i="1"/>
  <c r="K14" i="1" s="1"/>
  <c r="N14" i="1" s="1"/>
  <c r="N15" i="1"/>
  <c r="L14" i="1"/>
  <c r="M14" i="1"/>
  <c r="L13" i="1"/>
  <c r="M3" i="1"/>
  <c r="M4" i="1"/>
  <c r="M5" i="1"/>
  <c r="M6" i="1"/>
  <c r="M7" i="1"/>
  <c r="M8" i="1"/>
  <c r="M9" i="1"/>
  <c r="M2" i="1"/>
  <c r="M10" i="1" s="1"/>
  <c r="M12" i="1" s="1"/>
  <c r="K4" i="1"/>
  <c r="K6" i="1"/>
  <c r="K8" i="1"/>
  <c r="L2" i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2" i="1"/>
  <c r="H3" i="1"/>
  <c r="K3" i="1" s="1"/>
  <c r="H4" i="1"/>
  <c r="H5" i="1"/>
  <c r="K5" i="1" s="1"/>
  <c r="H6" i="1"/>
  <c r="H7" i="1"/>
  <c r="K7" i="1" s="1"/>
  <c r="H8" i="1"/>
  <c r="H9" i="1"/>
  <c r="K9" i="1" s="1"/>
  <c r="H2" i="1"/>
  <c r="K2" i="1" s="1"/>
  <c r="K10" i="1" l="1"/>
  <c r="K12" i="1" s="1"/>
  <c r="L10" i="1"/>
  <c r="L12" i="1" s="1"/>
</calcChain>
</file>

<file path=xl/sharedStrings.xml><?xml version="1.0" encoding="utf-8"?>
<sst xmlns="http://schemas.openxmlformats.org/spreadsheetml/2006/main" count="11" uniqueCount="11">
  <si>
    <t>Transect</t>
  </si>
  <si>
    <t>F.drupacea</t>
  </si>
  <si>
    <t>F. sp</t>
  </si>
  <si>
    <t>Ba</t>
  </si>
  <si>
    <t>Ecc</t>
  </si>
  <si>
    <t>P. ceylanica</t>
  </si>
  <si>
    <t>Figs</t>
  </si>
  <si>
    <t>Hetero</t>
  </si>
  <si>
    <t>figs/ha</t>
  </si>
  <si>
    <t>hetero/ha</t>
  </si>
  <si>
    <t>Prunus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</si>
</sst>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C1" workbookViewId="0">
      <selection activeCell="R20" sqref="R2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10</v>
      </c>
      <c r="K1" t="s">
        <v>8</v>
      </c>
      <c r="L1" t="s">
        <v>9</v>
      </c>
    </row>
    <row r="2" spans="1:18" x14ac:dyDescent="0.25">
      <c r="A2">
        <v>1</v>
      </c>
      <c r="B2">
        <v>0</v>
      </c>
      <c r="C2">
        <v>0</v>
      </c>
      <c r="D2">
        <v>6</v>
      </c>
      <c r="E2">
        <v>1</v>
      </c>
      <c r="F2">
        <v>0</v>
      </c>
      <c r="H2">
        <f>SUM(B2:C2)</f>
        <v>0</v>
      </c>
      <c r="I2">
        <f>SUM(D2:E2)</f>
        <v>7</v>
      </c>
      <c r="J2">
        <v>0</v>
      </c>
      <c r="K2">
        <f>H2/3</f>
        <v>0</v>
      </c>
      <c r="L2">
        <f>I2/3</f>
        <v>2.3333333333333335</v>
      </c>
      <c r="M2">
        <f>J2/3</f>
        <v>0</v>
      </c>
    </row>
    <row r="3" spans="1:18" x14ac:dyDescent="0.25">
      <c r="A3">
        <v>2</v>
      </c>
      <c r="B3">
        <v>0</v>
      </c>
      <c r="C3">
        <v>1</v>
      </c>
      <c r="D3">
        <v>8</v>
      </c>
      <c r="E3">
        <v>1</v>
      </c>
      <c r="F3">
        <v>0</v>
      </c>
      <c r="H3">
        <f t="shared" ref="H3:H9" si="0">SUM(B3:C3)</f>
        <v>1</v>
      </c>
      <c r="I3">
        <f t="shared" ref="I3:I9" si="1">SUM(D3:E3)</f>
        <v>9</v>
      </c>
      <c r="J3">
        <v>0</v>
      </c>
      <c r="K3">
        <f t="shared" ref="K3:K9" si="2">H3/3</f>
        <v>0.33333333333333331</v>
      </c>
      <c r="L3">
        <f t="shared" ref="L3:L9" si="3">I3/3</f>
        <v>3</v>
      </c>
      <c r="M3">
        <f t="shared" ref="M3:M9" si="4">J3/3</f>
        <v>0</v>
      </c>
    </row>
    <row r="4" spans="1:18" x14ac:dyDescent="0.25">
      <c r="A4">
        <v>3</v>
      </c>
      <c r="B4">
        <v>1</v>
      </c>
      <c r="C4">
        <v>0</v>
      </c>
      <c r="D4">
        <v>23</v>
      </c>
      <c r="E4">
        <v>0</v>
      </c>
      <c r="F4">
        <v>0</v>
      </c>
      <c r="H4">
        <f t="shared" si="0"/>
        <v>1</v>
      </c>
      <c r="I4">
        <f t="shared" si="1"/>
        <v>23</v>
      </c>
      <c r="J4">
        <v>0</v>
      </c>
      <c r="K4">
        <f t="shared" si="2"/>
        <v>0.33333333333333331</v>
      </c>
      <c r="L4">
        <f t="shared" si="3"/>
        <v>7.666666666666667</v>
      </c>
      <c r="M4">
        <f t="shared" si="4"/>
        <v>0</v>
      </c>
    </row>
    <row r="5" spans="1:18" x14ac:dyDescent="0.25">
      <c r="A5">
        <v>4</v>
      </c>
      <c r="B5">
        <v>1</v>
      </c>
      <c r="C5">
        <v>1</v>
      </c>
      <c r="D5">
        <v>9</v>
      </c>
      <c r="E5">
        <v>0</v>
      </c>
      <c r="F5">
        <v>0</v>
      </c>
      <c r="H5">
        <f t="shared" si="0"/>
        <v>2</v>
      </c>
      <c r="I5">
        <f t="shared" si="1"/>
        <v>9</v>
      </c>
      <c r="J5">
        <v>0</v>
      </c>
      <c r="K5">
        <f t="shared" si="2"/>
        <v>0.66666666666666663</v>
      </c>
      <c r="L5">
        <f t="shared" si="3"/>
        <v>3</v>
      </c>
      <c r="M5">
        <f t="shared" si="4"/>
        <v>0</v>
      </c>
    </row>
    <row r="6" spans="1:18" x14ac:dyDescent="0.25">
      <c r="A6">
        <v>5</v>
      </c>
      <c r="B6">
        <v>1</v>
      </c>
      <c r="C6">
        <v>1</v>
      </c>
      <c r="D6">
        <v>4</v>
      </c>
      <c r="E6">
        <v>0</v>
      </c>
      <c r="F6" s="1">
        <v>2</v>
      </c>
      <c r="H6">
        <f t="shared" si="0"/>
        <v>2</v>
      </c>
      <c r="I6">
        <f t="shared" si="1"/>
        <v>4</v>
      </c>
      <c r="J6" s="1">
        <v>2</v>
      </c>
      <c r="K6">
        <f t="shared" si="2"/>
        <v>0.66666666666666663</v>
      </c>
      <c r="L6">
        <f t="shared" si="3"/>
        <v>1.3333333333333333</v>
      </c>
      <c r="M6">
        <f t="shared" si="4"/>
        <v>0.66666666666666663</v>
      </c>
    </row>
    <row r="7" spans="1:18" x14ac:dyDescent="0.25">
      <c r="A7">
        <v>6</v>
      </c>
      <c r="B7">
        <v>0</v>
      </c>
      <c r="C7">
        <v>3</v>
      </c>
      <c r="D7">
        <v>3</v>
      </c>
      <c r="E7">
        <v>0</v>
      </c>
      <c r="F7" s="1">
        <v>0</v>
      </c>
      <c r="H7">
        <f t="shared" si="0"/>
        <v>3</v>
      </c>
      <c r="I7">
        <f t="shared" si="1"/>
        <v>3</v>
      </c>
      <c r="J7" s="1">
        <v>0</v>
      </c>
      <c r="K7">
        <f t="shared" si="2"/>
        <v>1</v>
      </c>
      <c r="L7">
        <f t="shared" si="3"/>
        <v>1</v>
      </c>
      <c r="M7">
        <f t="shared" si="4"/>
        <v>0</v>
      </c>
    </row>
    <row r="8" spans="1:18" x14ac:dyDescent="0.25">
      <c r="A8">
        <v>7</v>
      </c>
      <c r="B8">
        <v>1</v>
      </c>
      <c r="C8">
        <v>4</v>
      </c>
      <c r="D8">
        <v>1</v>
      </c>
      <c r="E8">
        <v>0</v>
      </c>
      <c r="F8" s="1">
        <v>0</v>
      </c>
      <c r="H8">
        <f t="shared" si="0"/>
        <v>5</v>
      </c>
      <c r="I8">
        <f t="shared" si="1"/>
        <v>1</v>
      </c>
      <c r="J8" s="1">
        <v>0</v>
      </c>
      <c r="K8">
        <f t="shared" si="2"/>
        <v>1.6666666666666667</v>
      </c>
      <c r="L8">
        <f t="shared" si="3"/>
        <v>0.33333333333333331</v>
      </c>
      <c r="M8">
        <f t="shared" si="4"/>
        <v>0</v>
      </c>
    </row>
    <row r="9" spans="1:18" x14ac:dyDescent="0.25">
      <c r="A9">
        <v>8</v>
      </c>
      <c r="B9">
        <v>0</v>
      </c>
      <c r="C9">
        <v>0</v>
      </c>
      <c r="D9">
        <v>5</v>
      </c>
      <c r="E9">
        <v>0</v>
      </c>
      <c r="F9" s="1">
        <v>0</v>
      </c>
      <c r="H9">
        <f t="shared" si="0"/>
        <v>0</v>
      </c>
      <c r="I9">
        <f t="shared" si="1"/>
        <v>5</v>
      </c>
      <c r="J9" s="1">
        <v>0</v>
      </c>
      <c r="K9">
        <f t="shared" si="2"/>
        <v>0</v>
      </c>
      <c r="L9">
        <f t="shared" si="3"/>
        <v>1.6666666666666667</v>
      </c>
      <c r="M9">
        <f t="shared" si="4"/>
        <v>0</v>
      </c>
    </row>
    <row r="10" spans="1:18" x14ac:dyDescent="0.25">
      <c r="K10">
        <f>AVERAGE(K2:K9)</f>
        <v>0.58333333333333337</v>
      </c>
      <c r="L10">
        <f>AVERAGE(L2:L9)</f>
        <v>2.5416666666666665</v>
      </c>
      <c r="M10">
        <f>AVERAGE(M2:M9)</f>
        <v>8.3333333333333329E-2</v>
      </c>
    </row>
    <row r="11" spans="1:18" x14ac:dyDescent="0.25">
      <c r="K11">
        <v>7.11</v>
      </c>
      <c r="L11">
        <v>0.89</v>
      </c>
      <c r="M11">
        <v>42.6</v>
      </c>
      <c r="O11">
        <v>1.0999999999999999E-2</v>
      </c>
      <c r="P11">
        <v>8.3000000000000001E-3</v>
      </c>
      <c r="Q11">
        <v>2.65E-3</v>
      </c>
    </row>
    <row r="12" spans="1:18" x14ac:dyDescent="0.25">
      <c r="K12">
        <f>K11*K10</f>
        <v>4.1475000000000009</v>
      </c>
      <c r="L12">
        <f t="shared" ref="L12:M12" si="5">L11*L10</f>
        <v>2.2620833333333334</v>
      </c>
      <c r="M12">
        <f t="shared" si="5"/>
        <v>3.55</v>
      </c>
      <c r="O12">
        <f>O11*O13*L10</f>
        <v>4.9161933333333332</v>
      </c>
      <c r="P12">
        <f>P11*P13*L10</f>
        <v>7.4852235833333314</v>
      </c>
      <c r="Q12">
        <f>Q13*Q11</f>
        <v>21.287586916666669</v>
      </c>
    </row>
    <row r="13" spans="1:18" x14ac:dyDescent="0.25">
      <c r="K13">
        <f>3.14*15^2</f>
        <v>706.5</v>
      </c>
      <c r="L13">
        <f>3.14*5^2</f>
        <v>78.5</v>
      </c>
      <c r="M13">
        <v>78.5</v>
      </c>
      <c r="O13">
        <f>3.14*81-78.5</f>
        <v>175.84</v>
      </c>
      <c r="P13">
        <f>3.14*169-175.84</f>
        <v>354.81999999999994</v>
      </c>
      <c r="Q13">
        <f>10000-(K13*K10+L13*L10+M13*M10+O13*L10+P13*L10)</f>
        <v>8033.0516666666672</v>
      </c>
    </row>
    <row r="14" spans="1:18" x14ac:dyDescent="0.25">
      <c r="K14">
        <f>K10*K13</f>
        <v>412.125</v>
      </c>
      <c r="L14">
        <f t="shared" ref="L14:M14" si="6">L10*L13</f>
        <v>199.52083333333331</v>
      </c>
      <c r="M14">
        <f t="shared" si="6"/>
        <v>6.5416666666666661</v>
      </c>
      <c r="N14">
        <f>K14+L14+M14</f>
        <v>618.18749999999989</v>
      </c>
      <c r="O14">
        <f>O13*L10</f>
        <v>446.92666666666668</v>
      </c>
      <c r="P14">
        <f>P13*L10</f>
        <v>901.83416666666642</v>
      </c>
      <c r="R14">
        <f>O12+P12</f>
        <v>12.401416916666665</v>
      </c>
    </row>
    <row r="15" spans="1:18" x14ac:dyDescent="0.25">
      <c r="N15">
        <f>0.2*(10000-735)/78.5</f>
        <v>23.605095541401273</v>
      </c>
    </row>
    <row r="17" spans="11:17" x14ac:dyDescent="0.25">
      <c r="K17">
        <f>(K12+L12)/(K12+L12+M12+O12+P12+Q12)</f>
        <v>0.14684515008147095</v>
      </c>
      <c r="L17">
        <f>(K12+L12+M12+O12+P12)/(K12+L12+M12+O12+P12+Q12)</f>
        <v>0.51229608336731081</v>
      </c>
      <c r="M17">
        <f>K12+L12+M12+O12+P12</f>
        <v>22.361000249999996</v>
      </c>
      <c r="N17">
        <f>K12+L12+M12+O12+P12+Q12</f>
        <v>43.648587166666665</v>
      </c>
    </row>
    <row r="19" spans="11:17" x14ac:dyDescent="0.25">
      <c r="K19">
        <f>K12/N17</f>
        <v>9.5020257681269066E-2</v>
      </c>
      <c r="L19">
        <f>L12/N17</f>
        <v>5.1824892400201897E-2</v>
      </c>
      <c r="M19">
        <f>M12/N17</f>
        <v>8.1331383910429197E-2</v>
      </c>
      <c r="O19">
        <f>O12/N17</f>
        <v>0.11263121334400732</v>
      </c>
      <c r="P19">
        <f>P12/N17</f>
        <v>0.17148833603140332</v>
      </c>
      <c r="Q19">
        <f>Q12/N17</f>
        <v>0.48770391663268925</v>
      </c>
    </row>
    <row r="20" spans="11:17" x14ac:dyDescent="0.25">
      <c r="K20">
        <f>K14/10000</f>
        <v>4.1212499999999999E-2</v>
      </c>
      <c r="L20">
        <f t="shared" ref="L20:P20" si="7">L14/10000</f>
        <v>1.9952083333333332E-2</v>
      </c>
      <c r="M20">
        <f t="shared" si="7"/>
        <v>6.5416666666666661E-4</v>
      </c>
      <c r="O20">
        <f t="shared" si="7"/>
        <v>4.4692666666666665E-2</v>
      </c>
      <c r="P20">
        <f t="shared" si="7"/>
        <v>9.0183416666666641E-2</v>
      </c>
      <c r="Q20">
        <f>Q13/10000</f>
        <v>0.80330516666666674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Ashwin Viswanathan</cp:lastModifiedBy>
  <dcterms:created xsi:type="dcterms:W3CDTF">2013-01-30T05:47:39Z</dcterms:created>
  <dcterms:modified xsi:type="dcterms:W3CDTF">2013-02-06T07:35:42Z</dcterms:modified>
</cp:coreProperties>
</file>