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JOB HR KIDUNG\DATABEST\"/>
    </mc:Choice>
  </mc:AlternateContent>
  <xr:revisionPtr revIDLastSave="0" documentId="13_ncr:1_{01766A3C-5A09-4DB0-815E-8C3F5A5537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BASE" sheetId="1" r:id="rId1"/>
    <sheet name="RESIGN" sheetId="2" r:id="rId2"/>
    <sheet name="Turn Over" sheetId="3" r:id="rId3"/>
  </sheets>
  <externalReferences>
    <externalReference r:id="rId4"/>
  </externalReferences>
  <definedNames>
    <definedName name="_xlnm._FilterDatabase" localSheetId="0" hidden="1">'DATA BASE'!$A$2:$AI$355</definedName>
    <definedName name="ddd">'[1]Laporan BM'!$F$15:$I$19</definedName>
    <definedName name="ENCODE">'[1]Master Kepegawaian'!$BI$6</definedName>
    <definedName name="level">'DATA BASE'!$AE$3:$AE$17</definedName>
    <definedName name="_xlnm.Print_Area" localSheetId="0">'DATA BASE'!$B$6:$C$237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75" i="1" l="1"/>
  <c r="X375" i="1"/>
  <c r="Y375" i="1"/>
  <c r="M375" i="1"/>
  <c r="A366" i="1"/>
  <c r="A367" i="1"/>
  <c r="A368" i="1"/>
  <c r="A369" i="1"/>
  <c r="A370" i="1" s="1"/>
  <c r="A371" i="1" s="1"/>
  <c r="A372" i="1" s="1"/>
  <c r="A373" i="1" s="1"/>
  <c r="A374" i="1" s="1"/>
  <c r="W356" i="1"/>
  <c r="X356" i="1"/>
  <c r="Y356" i="1"/>
  <c r="W357" i="1"/>
  <c r="X357" i="1"/>
  <c r="Y357" i="1"/>
  <c r="W358" i="1"/>
  <c r="X358" i="1"/>
  <c r="Y358" i="1"/>
  <c r="W359" i="1"/>
  <c r="X359" i="1"/>
  <c r="Y359" i="1"/>
  <c r="W360" i="1"/>
  <c r="X360" i="1"/>
  <c r="Y360" i="1"/>
  <c r="W361" i="1"/>
  <c r="X361" i="1"/>
  <c r="Y361" i="1"/>
  <c r="W362" i="1"/>
  <c r="X362" i="1"/>
  <c r="Y362" i="1"/>
  <c r="W363" i="1"/>
  <c r="X363" i="1"/>
  <c r="Y363" i="1"/>
  <c r="W364" i="1"/>
  <c r="X364" i="1"/>
  <c r="Y364" i="1"/>
  <c r="W365" i="1"/>
  <c r="X365" i="1"/>
  <c r="Y365" i="1"/>
  <c r="W366" i="1"/>
  <c r="X366" i="1"/>
  <c r="Y366" i="1"/>
  <c r="W367" i="1"/>
  <c r="X367" i="1"/>
  <c r="Y367" i="1"/>
  <c r="W368" i="1"/>
  <c r="X368" i="1"/>
  <c r="Y368" i="1"/>
  <c r="W369" i="1"/>
  <c r="X369" i="1"/>
  <c r="Y369" i="1"/>
  <c r="W370" i="1"/>
  <c r="X370" i="1"/>
  <c r="Y370" i="1"/>
  <c r="W371" i="1"/>
  <c r="X371" i="1"/>
  <c r="Y371" i="1"/>
  <c r="W372" i="1"/>
  <c r="X372" i="1"/>
  <c r="Y372" i="1"/>
  <c r="W373" i="1"/>
  <c r="X373" i="1"/>
  <c r="Y373" i="1"/>
  <c r="W374" i="1"/>
  <c r="X374" i="1"/>
  <c r="Y374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A356" i="1" l="1"/>
  <c r="A357" i="1" s="1"/>
  <c r="A358" i="1" s="1"/>
  <c r="A359" i="1" s="1"/>
  <c r="A360" i="1" s="1"/>
  <c r="A361" i="1" s="1"/>
  <c r="A362" i="1" s="1"/>
  <c r="A363" i="1" s="1"/>
  <c r="A364" i="1" s="1"/>
  <c r="A365" i="1" s="1"/>
  <c r="W355" i="1"/>
  <c r="X355" i="1"/>
  <c r="Y355" i="1"/>
  <c r="M353" i="1"/>
  <c r="M354" i="1"/>
  <c r="M355" i="1"/>
  <c r="A295" i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294" i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6" i="1"/>
  <c r="A237" i="1" s="1"/>
  <c r="A209" i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04" i="1"/>
  <c r="A205" i="1" s="1"/>
  <c r="A206" i="1" s="1"/>
  <c r="A207" i="1" s="1"/>
  <c r="A199" i="1"/>
  <c r="A200" i="1" s="1"/>
  <c r="A201" i="1" s="1"/>
  <c r="A202" i="1" s="1"/>
  <c r="A191" i="1"/>
  <c r="A192" i="1" s="1"/>
  <c r="A193" i="1" s="1"/>
  <c r="A194" i="1" s="1"/>
  <c r="A195" i="1" s="1"/>
  <c r="A196" i="1" s="1"/>
  <c r="A197" i="1" s="1"/>
  <c r="A188" i="1"/>
  <c r="A189" i="1" s="1"/>
  <c r="A187" i="1"/>
  <c r="A136" i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E302" i="2"/>
  <c r="O302" i="2"/>
  <c r="Y302" i="2"/>
  <c r="Z302" i="2"/>
  <c r="AA302" i="2"/>
  <c r="E303" i="2"/>
  <c r="O303" i="2"/>
  <c r="Y303" i="2"/>
  <c r="Z303" i="2"/>
  <c r="AA303" i="2"/>
  <c r="E301" i="2"/>
  <c r="O301" i="2"/>
  <c r="Y301" i="2"/>
  <c r="Z301" i="2"/>
  <c r="AA301" i="2"/>
  <c r="E300" i="2"/>
  <c r="O300" i="2"/>
  <c r="Y300" i="2"/>
  <c r="Z300" i="2"/>
  <c r="AA300" i="2"/>
  <c r="Y354" i="1"/>
  <c r="X354" i="1"/>
  <c r="W354" i="1"/>
  <c r="Y353" i="1"/>
  <c r="X353" i="1"/>
  <c r="W353" i="1"/>
  <c r="A4" i="1"/>
  <c r="A5" i="1" s="1"/>
  <c r="A6" i="1" s="1"/>
  <c r="A7" i="1" s="1"/>
  <c r="A8" i="1" s="1"/>
  <c r="A9" i="1" s="1"/>
  <c r="A10" i="1" s="1"/>
  <c r="A11" i="1" s="1"/>
  <c r="A12" i="1" s="1"/>
  <c r="A13" i="1" s="1"/>
  <c r="E299" i="2"/>
  <c r="O299" i="2"/>
  <c r="Y299" i="2"/>
  <c r="Z299" i="2"/>
  <c r="AA299" i="2"/>
  <c r="E298" i="2"/>
  <c r="O298" i="2"/>
  <c r="Y298" i="2"/>
  <c r="Z298" i="2"/>
  <c r="AA298" i="2"/>
  <c r="E297" i="2"/>
  <c r="O297" i="2"/>
  <c r="Y297" i="2"/>
  <c r="Z297" i="2"/>
  <c r="AA297" i="2"/>
  <c r="E296" i="2"/>
  <c r="O296" i="2"/>
  <c r="Y296" i="2"/>
  <c r="Z296" i="2"/>
  <c r="AA296" i="2"/>
  <c r="E294" i="2"/>
  <c r="O294" i="2"/>
  <c r="Y294" i="2"/>
  <c r="Z294" i="2"/>
  <c r="AA294" i="2"/>
  <c r="E295" i="2"/>
  <c r="O295" i="2"/>
  <c r="Y295" i="2"/>
  <c r="Z295" i="2"/>
  <c r="AA295" i="2"/>
  <c r="E293" i="2"/>
  <c r="O293" i="2"/>
  <c r="Y293" i="2"/>
  <c r="Z293" i="2"/>
  <c r="AA293" i="2"/>
  <c r="A292" i="2"/>
  <c r="O292" i="2"/>
  <c r="Y292" i="2"/>
  <c r="Z292" i="2"/>
  <c r="AA292" i="2"/>
  <c r="O291" i="2"/>
  <c r="Y291" i="2"/>
  <c r="Z291" i="2"/>
  <c r="AA291" i="2"/>
  <c r="AA290" i="2"/>
  <c r="Z290" i="2"/>
  <c r="Y290" i="2"/>
  <c r="O290" i="2"/>
  <c r="AA289" i="2"/>
  <c r="Z289" i="2"/>
  <c r="Y289" i="2"/>
  <c r="O289" i="2"/>
  <c r="AA288" i="2"/>
  <c r="Z288" i="2"/>
  <c r="Y288" i="2"/>
  <c r="O288" i="2"/>
  <c r="AA287" i="2"/>
  <c r="Z287" i="2"/>
  <c r="Y287" i="2"/>
  <c r="O287" i="2"/>
  <c r="AA286" i="2"/>
  <c r="Z286" i="2"/>
  <c r="Y286" i="2"/>
  <c r="O286" i="2"/>
  <c r="AA285" i="2"/>
  <c r="Z285" i="2"/>
  <c r="Y285" i="2"/>
  <c r="O285" i="2"/>
  <c r="AA284" i="2"/>
  <c r="Z284" i="2"/>
  <c r="Y284" i="2"/>
  <c r="O284" i="2"/>
  <c r="AA283" i="2"/>
  <c r="Z283" i="2"/>
  <c r="Y283" i="2"/>
  <c r="O283" i="2"/>
  <c r="AA282" i="2"/>
  <c r="Z282" i="2"/>
  <c r="Y282" i="2"/>
  <c r="O282" i="2"/>
  <c r="AA281" i="2"/>
  <c r="Z281" i="2"/>
  <c r="Y281" i="2"/>
  <c r="O281" i="2"/>
  <c r="A301" i="2" l="1"/>
  <c r="A92" i="1" s="1"/>
  <c r="A293" i="2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3" i="1"/>
  <c r="X343" i="1"/>
  <c r="Y343" i="1"/>
  <c r="W344" i="1"/>
  <c r="X344" i="1"/>
  <c r="Y344" i="1"/>
  <c r="W345" i="1"/>
  <c r="X345" i="1"/>
  <c r="Y345" i="1"/>
  <c r="W346" i="1"/>
  <c r="X346" i="1"/>
  <c r="Y346" i="1"/>
  <c r="W347" i="1"/>
  <c r="X347" i="1"/>
  <c r="Y347" i="1"/>
  <c r="W348" i="1"/>
  <c r="X348" i="1"/>
  <c r="Y348" i="1"/>
  <c r="W349" i="1"/>
  <c r="X349" i="1"/>
  <c r="Y349" i="1"/>
  <c r="W350" i="1"/>
  <c r="X350" i="1"/>
  <c r="Y350" i="1"/>
  <c r="W351" i="1"/>
  <c r="X351" i="1"/>
  <c r="Y351" i="1"/>
  <c r="W352" i="1"/>
  <c r="X352" i="1"/>
  <c r="Y352" i="1"/>
  <c r="W321" i="1"/>
  <c r="X321" i="1"/>
  <c r="Y321" i="1"/>
  <c r="O280" i="2"/>
  <c r="Y280" i="2"/>
  <c r="Z280" i="2"/>
  <c r="AA280" i="2"/>
  <c r="AA279" i="2"/>
  <c r="Z279" i="2"/>
  <c r="Y279" i="2"/>
  <c r="O279" i="2"/>
  <c r="M299" i="1"/>
  <c r="W299" i="1"/>
  <c r="X299" i="1"/>
  <c r="Y299" i="1"/>
  <c r="M300" i="1"/>
  <c r="W300" i="1"/>
  <c r="X300" i="1"/>
  <c r="Y300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299" i="2"/>
  <c r="A298" i="2"/>
  <c r="A297" i="2"/>
  <c r="A296" i="2" s="1"/>
  <c r="A294" i="2" s="1"/>
  <c r="A295" i="2" s="1"/>
  <c r="A291" i="2"/>
  <c r="A290" i="2" s="1"/>
  <c r="A289" i="2" s="1"/>
  <c r="A288" i="2" s="1"/>
  <c r="A287" i="2" s="1"/>
  <c r="A285" i="2"/>
  <c r="A286" i="2" s="1"/>
  <c r="A284" i="2" s="1"/>
  <c r="A283" i="2" s="1"/>
  <c r="A281" i="2" s="1"/>
  <c r="A282" i="2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E278" i="2"/>
  <c r="O278" i="2"/>
  <c r="Y278" i="2"/>
  <c r="Z278" i="2"/>
  <c r="AA278" i="2"/>
  <c r="E277" i="2"/>
  <c r="O277" i="2"/>
  <c r="Y277" i="2"/>
  <c r="Z277" i="2"/>
  <c r="AA277" i="2"/>
  <c r="O276" i="2"/>
  <c r="Y276" i="2"/>
  <c r="Z276" i="2"/>
  <c r="AA276" i="2"/>
  <c r="AA275" i="2"/>
  <c r="Z275" i="2"/>
  <c r="Y275" i="2"/>
  <c r="O275" i="2"/>
  <c r="AA274" i="2"/>
  <c r="Z274" i="2"/>
  <c r="Y274" i="2"/>
  <c r="O274" i="2"/>
  <c r="AA273" i="2"/>
  <c r="Z273" i="2"/>
  <c r="Y273" i="2"/>
  <c r="O273" i="2"/>
  <c r="AA272" i="2"/>
  <c r="Z272" i="2"/>
  <c r="Y272" i="2"/>
  <c r="O272" i="2"/>
  <c r="AA271" i="2"/>
  <c r="Z271" i="2"/>
  <c r="Y271" i="2"/>
  <c r="O271" i="2"/>
  <c r="AA270" i="2"/>
  <c r="Z270" i="2"/>
  <c r="Y270" i="2"/>
  <c r="O270" i="2"/>
  <c r="AA269" i="2"/>
  <c r="Z269" i="2"/>
  <c r="Y269" i="2"/>
  <c r="O269" i="2"/>
  <c r="AA268" i="2"/>
  <c r="Z268" i="2"/>
  <c r="Y268" i="2"/>
  <c r="O268" i="2"/>
  <c r="AA267" i="2"/>
  <c r="Z267" i="2"/>
  <c r="Y267" i="2"/>
  <c r="O267" i="2"/>
  <c r="AA266" i="2"/>
  <c r="Z266" i="2"/>
  <c r="Y266" i="2"/>
  <c r="O266" i="2"/>
  <c r="AA265" i="2"/>
  <c r="Z265" i="2"/>
  <c r="Y265" i="2"/>
  <c r="O265" i="2"/>
  <c r="AA264" i="2"/>
  <c r="Z264" i="2"/>
  <c r="Y264" i="2"/>
  <c r="O264" i="2"/>
  <c r="AA263" i="2"/>
  <c r="Z263" i="2"/>
  <c r="Y263" i="2"/>
  <c r="O263" i="2"/>
  <c r="AA262" i="2"/>
  <c r="Z262" i="2"/>
  <c r="Y262" i="2"/>
  <c r="O262" i="2"/>
  <c r="AA261" i="2"/>
  <c r="Z261" i="2"/>
  <c r="Y261" i="2"/>
  <c r="O261" i="2"/>
  <c r="AA260" i="2"/>
  <c r="Z260" i="2"/>
  <c r="Y260" i="2"/>
  <c r="O260" i="2"/>
  <c r="AA259" i="2"/>
  <c r="Z259" i="2"/>
  <c r="Y259" i="2"/>
  <c r="O259" i="2"/>
  <c r="AA258" i="2"/>
  <c r="Z258" i="2"/>
  <c r="Y258" i="2"/>
  <c r="O258" i="2"/>
  <c r="AA257" i="2"/>
  <c r="Z257" i="2"/>
  <c r="Y257" i="2"/>
  <c r="O257" i="2"/>
  <c r="AA256" i="2"/>
  <c r="Z256" i="2"/>
  <c r="Y256" i="2"/>
  <c r="O256" i="2"/>
  <c r="AA255" i="2"/>
  <c r="Z255" i="2"/>
  <c r="Y255" i="2"/>
  <c r="O255" i="2"/>
  <c r="AA254" i="2"/>
  <c r="Z254" i="2"/>
  <c r="Y254" i="2"/>
  <c r="O254" i="2"/>
  <c r="AA253" i="2"/>
  <c r="Z253" i="2"/>
  <c r="Y253" i="2"/>
  <c r="O253" i="2"/>
  <c r="AA252" i="2"/>
  <c r="Z252" i="2"/>
  <c r="Y252" i="2"/>
  <c r="O252" i="2"/>
  <c r="AA251" i="2"/>
  <c r="Z251" i="2"/>
  <c r="Y251" i="2"/>
  <c r="O251" i="2"/>
  <c r="AA250" i="2"/>
  <c r="Z250" i="2"/>
  <c r="Y250" i="2"/>
  <c r="O250" i="2"/>
  <c r="AA249" i="2"/>
  <c r="Z249" i="2"/>
  <c r="Y249" i="2"/>
  <c r="O249" i="2"/>
  <c r="AA248" i="2"/>
  <c r="Z248" i="2"/>
  <c r="Y248" i="2"/>
  <c r="O248" i="2"/>
  <c r="AA247" i="2"/>
  <c r="Z247" i="2"/>
  <c r="Y247" i="2"/>
  <c r="O247" i="2"/>
  <c r="AA246" i="2"/>
  <c r="Z246" i="2"/>
  <c r="Y246" i="2"/>
  <c r="O246" i="2"/>
  <c r="AA245" i="2"/>
  <c r="Z245" i="2"/>
  <c r="Y245" i="2"/>
  <c r="O245" i="2"/>
  <c r="AA244" i="2"/>
  <c r="Z244" i="2"/>
  <c r="Y244" i="2"/>
  <c r="O244" i="2"/>
  <c r="AA243" i="2"/>
  <c r="Z243" i="2"/>
  <c r="Y243" i="2"/>
  <c r="O243" i="2"/>
  <c r="AA242" i="2"/>
  <c r="Z242" i="2"/>
  <c r="Y242" i="2"/>
  <c r="O242" i="2"/>
  <c r="AA241" i="2"/>
  <c r="Z241" i="2"/>
  <c r="Y241" i="2"/>
  <c r="O241" i="2"/>
  <c r="AA240" i="2"/>
  <c r="Z240" i="2"/>
  <c r="Y240" i="2"/>
  <c r="O240" i="2"/>
  <c r="AA239" i="2"/>
  <c r="Z239" i="2"/>
  <c r="Y239" i="2"/>
  <c r="O239" i="2"/>
  <c r="AA238" i="2"/>
  <c r="Z238" i="2"/>
  <c r="Y238" i="2"/>
  <c r="O238" i="2"/>
  <c r="AA237" i="2"/>
  <c r="Z237" i="2"/>
  <c r="Y237" i="2"/>
  <c r="O237" i="2"/>
  <c r="AA236" i="2"/>
  <c r="Z236" i="2"/>
  <c r="Y236" i="2"/>
  <c r="O236" i="2"/>
  <c r="AA235" i="2"/>
  <c r="Z235" i="2"/>
  <c r="Y235" i="2"/>
  <c r="O235" i="2"/>
  <c r="A339" i="1" l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280" i="2"/>
  <c r="A279" i="2"/>
  <c r="W335" i="1"/>
  <c r="X335" i="1"/>
  <c r="Y335" i="1"/>
  <c r="W336" i="1"/>
  <c r="X336" i="1"/>
  <c r="Y336" i="1"/>
  <c r="M335" i="1"/>
  <c r="M337" i="1" l="1"/>
  <c r="M338" i="1"/>
  <c r="M336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W337" i="1"/>
  <c r="X337" i="1"/>
  <c r="Y337" i="1"/>
  <c r="W338" i="1"/>
  <c r="X338" i="1"/>
  <c r="Y338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18" i="1"/>
  <c r="X318" i="1"/>
  <c r="Y318" i="1"/>
  <c r="W319" i="1"/>
  <c r="X319" i="1"/>
  <c r="Y319" i="1"/>
  <c r="W320" i="1"/>
  <c r="X320" i="1"/>
  <c r="Y320" i="1"/>
  <c r="W322" i="1"/>
  <c r="X322" i="1"/>
  <c r="Y322" i="1"/>
  <c r="W323" i="1"/>
  <c r="X323" i="1"/>
  <c r="Y323" i="1"/>
  <c r="W324" i="1"/>
  <c r="X324" i="1"/>
  <c r="Y324" i="1"/>
  <c r="W325" i="1"/>
  <c r="X325" i="1"/>
  <c r="Y325" i="1"/>
  <c r="W326" i="1"/>
  <c r="X326" i="1"/>
  <c r="Y326" i="1"/>
  <c r="W327" i="1"/>
  <c r="X327" i="1"/>
  <c r="Y327" i="1"/>
  <c r="W328" i="1"/>
  <c r="X328" i="1"/>
  <c r="Y328" i="1"/>
  <c r="W329" i="1"/>
  <c r="X329" i="1"/>
  <c r="Y329" i="1"/>
  <c r="W330" i="1"/>
  <c r="X330" i="1"/>
  <c r="Y330" i="1"/>
  <c r="W331" i="1"/>
  <c r="X331" i="1"/>
  <c r="Y331" i="1"/>
  <c r="W332" i="1"/>
  <c r="X332" i="1"/>
  <c r="Y332" i="1"/>
  <c r="W333" i="1"/>
  <c r="X333" i="1"/>
  <c r="Y333" i="1"/>
  <c r="W334" i="1"/>
  <c r="X334" i="1"/>
  <c r="Y334" i="1"/>
  <c r="AA234" i="2" l="1"/>
  <c r="Z234" i="2"/>
  <c r="Y234" i="2"/>
  <c r="O234" i="2"/>
  <c r="AA233" i="2"/>
  <c r="Z233" i="2"/>
  <c r="Y233" i="2"/>
  <c r="O233" i="2"/>
  <c r="AA232" i="2"/>
  <c r="Z232" i="2"/>
  <c r="Y232" i="2"/>
  <c r="O232" i="2"/>
  <c r="AA231" i="2"/>
  <c r="Z231" i="2"/>
  <c r="Y231" i="2"/>
  <c r="O231" i="2"/>
  <c r="AA230" i="2"/>
  <c r="Z230" i="2"/>
  <c r="Y230" i="2"/>
  <c r="O230" i="2"/>
  <c r="AA229" i="2"/>
  <c r="Z229" i="2"/>
  <c r="Y229" i="2"/>
  <c r="O229" i="2"/>
  <c r="AA228" i="2"/>
  <c r="Z228" i="2"/>
  <c r="Y228" i="2"/>
  <c r="O228" i="2"/>
  <c r="AA227" i="2"/>
  <c r="Z227" i="2"/>
  <c r="Y227" i="2"/>
  <c r="O227" i="2"/>
  <c r="E226" i="2"/>
  <c r="O226" i="2"/>
  <c r="Y226" i="2"/>
  <c r="Z226" i="2"/>
  <c r="AA226" i="2"/>
  <c r="AA225" i="2" l="1"/>
  <c r="Z225" i="2"/>
  <c r="Y225" i="2"/>
  <c r="O225" i="2"/>
  <c r="AA224" i="2"/>
  <c r="Z224" i="2"/>
  <c r="Y224" i="2"/>
  <c r="O224" i="2"/>
  <c r="AA223" i="2"/>
  <c r="Z223" i="2"/>
  <c r="Y223" i="2"/>
  <c r="O223" i="2"/>
  <c r="AA222" i="2"/>
  <c r="Z222" i="2"/>
  <c r="Y222" i="2"/>
  <c r="O222" i="2"/>
  <c r="AA221" i="2"/>
  <c r="Z221" i="2"/>
  <c r="Y221" i="2"/>
  <c r="O221" i="2"/>
  <c r="AA220" i="2"/>
  <c r="Z220" i="2"/>
  <c r="Y220" i="2"/>
  <c r="O220" i="2"/>
  <c r="AA219" i="2"/>
  <c r="Z219" i="2"/>
  <c r="Y219" i="2"/>
  <c r="O219" i="2"/>
  <c r="AA218" i="2"/>
  <c r="Z218" i="2"/>
  <c r="Y218" i="2"/>
  <c r="O218" i="2"/>
  <c r="AA217" i="2"/>
  <c r="Z217" i="2"/>
  <c r="Y217" i="2"/>
  <c r="O217" i="2"/>
  <c r="AA216" i="2"/>
  <c r="Z216" i="2"/>
  <c r="Y216" i="2"/>
  <c r="O216" i="2"/>
  <c r="AA215" i="2"/>
  <c r="Z215" i="2"/>
  <c r="Y215" i="2"/>
  <c r="O215" i="2"/>
  <c r="E214" i="2"/>
  <c r="O214" i="2"/>
  <c r="Y214" i="2"/>
  <c r="Z214" i="2"/>
  <c r="AA214" i="2"/>
  <c r="AA213" i="2"/>
  <c r="Z213" i="2"/>
  <c r="Y213" i="2"/>
  <c r="O213" i="2"/>
  <c r="AA212" i="2"/>
  <c r="Z212" i="2"/>
  <c r="Y212" i="2"/>
  <c r="O212" i="2"/>
  <c r="AA211" i="2"/>
  <c r="Z211" i="2"/>
  <c r="Y211" i="2"/>
  <c r="O211" i="2"/>
  <c r="AA210" i="2"/>
  <c r="Z210" i="2"/>
  <c r="Y210" i="2"/>
  <c r="O210" i="2"/>
  <c r="AA209" i="2"/>
  <c r="Z209" i="2"/>
  <c r="Y209" i="2"/>
  <c r="O209" i="2"/>
  <c r="AA208" i="2"/>
  <c r="Z208" i="2"/>
  <c r="Y208" i="2"/>
  <c r="O208" i="2"/>
  <c r="AA207" i="2"/>
  <c r="Z207" i="2"/>
  <c r="Y207" i="2"/>
  <c r="O207" i="2"/>
  <c r="AA206" i="2"/>
  <c r="Z206" i="2"/>
  <c r="Y206" i="2"/>
  <c r="O206" i="2"/>
  <c r="AA205" i="2"/>
  <c r="Z205" i="2"/>
  <c r="Y205" i="2"/>
  <c r="O205" i="2"/>
  <c r="AA204" i="2"/>
  <c r="Z204" i="2"/>
  <c r="Y204" i="2"/>
  <c r="O204" i="2"/>
  <c r="AA203" i="2"/>
  <c r="Z203" i="2"/>
  <c r="Y203" i="2"/>
  <c r="O203" i="2"/>
  <c r="AA202" i="2"/>
  <c r="Z202" i="2"/>
  <c r="Y202" i="2"/>
  <c r="O202" i="2"/>
  <c r="AA201" i="2"/>
  <c r="Z201" i="2"/>
  <c r="Y201" i="2"/>
  <c r="O201" i="2"/>
  <c r="AA200" i="2"/>
  <c r="Z200" i="2"/>
  <c r="Y200" i="2"/>
  <c r="O200" i="2"/>
  <c r="E200" i="2"/>
  <c r="AA199" i="2"/>
  <c r="Z199" i="2"/>
  <c r="Y199" i="2"/>
  <c r="O199" i="2"/>
  <c r="E199" i="2"/>
  <c r="AA198" i="2"/>
  <c r="Z198" i="2"/>
  <c r="Y198" i="2"/>
  <c r="O198" i="2"/>
  <c r="E198" i="2"/>
  <c r="AA197" i="2"/>
  <c r="Z197" i="2"/>
  <c r="Y197" i="2"/>
  <c r="O197" i="2"/>
  <c r="E197" i="2"/>
  <c r="AA196" i="2"/>
  <c r="Z196" i="2"/>
  <c r="Y196" i="2"/>
  <c r="O196" i="2"/>
  <c r="E196" i="2"/>
  <c r="AA195" i="2"/>
  <c r="Z195" i="2"/>
  <c r="Y195" i="2"/>
  <c r="O195" i="2"/>
  <c r="E195" i="2"/>
  <c r="E194" i="2"/>
  <c r="O194" i="2"/>
  <c r="Y194" i="2"/>
  <c r="Z194" i="2"/>
  <c r="AA194" i="2"/>
  <c r="E193" i="2"/>
  <c r="O193" i="2"/>
  <c r="Y193" i="2"/>
  <c r="Z193" i="2"/>
  <c r="AA193" i="2"/>
  <c r="E192" i="2"/>
  <c r="O192" i="2"/>
  <c r="Y192" i="2"/>
  <c r="Z192" i="2"/>
  <c r="AA192" i="2"/>
  <c r="E191" i="2"/>
  <c r="O191" i="2"/>
  <c r="Y191" i="2"/>
  <c r="Z191" i="2"/>
  <c r="AA191" i="2"/>
  <c r="E190" i="2"/>
  <c r="O190" i="2"/>
  <c r="Y190" i="2"/>
  <c r="Z190" i="2"/>
  <c r="AA190" i="2"/>
  <c r="AA189" i="2"/>
  <c r="Z189" i="2"/>
  <c r="Y189" i="2"/>
  <c r="O189" i="2"/>
  <c r="AA188" i="2" l="1"/>
  <c r="Z188" i="2"/>
  <c r="Y188" i="2"/>
  <c r="O188" i="2"/>
  <c r="AA187" i="2"/>
  <c r="Z187" i="2"/>
  <c r="Y187" i="2"/>
  <c r="O187" i="2"/>
  <c r="AA186" i="2"/>
  <c r="Z186" i="2"/>
  <c r="Y186" i="2"/>
  <c r="O186" i="2"/>
  <c r="AA185" i="2"/>
  <c r="Z185" i="2"/>
  <c r="Y185" i="2"/>
  <c r="O185" i="2"/>
  <c r="M283" i="1"/>
  <c r="W283" i="1"/>
  <c r="X283" i="1"/>
  <c r="Y283" i="1"/>
  <c r="M284" i="1"/>
  <c r="W284" i="1"/>
  <c r="X284" i="1"/>
  <c r="Y284" i="1"/>
  <c r="M285" i="1"/>
  <c r="W285" i="1"/>
  <c r="X285" i="1"/>
  <c r="Y285" i="1"/>
  <c r="M286" i="1"/>
  <c r="W286" i="1"/>
  <c r="X286" i="1"/>
  <c r="Y286" i="1"/>
  <c r="M287" i="1"/>
  <c r="W287" i="1"/>
  <c r="X287" i="1"/>
  <c r="Y287" i="1"/>
  <c r="M288" i="1"/>
  <c r="W288" i="1"/>
  <c r="X288" i="1"/>
  <c r="Y288" i="1"/>
  <c r="M289" i="1"/>
  <c r="W289" i="1"/>
  <c r="X289" i="1"/>
  <c r="Y289" i="1"/>
  <c r="M290" i="1"/>
  <c r="W290" i="1"/>
  <c r="X290" i="1"/>
  <c r="Y290" i="1"/>
  <c r="M291" i="1"/>
  <c r="W291" i="1"/>
  <c r="X291" i="1"/>
  <c r="Y291" i="1"/>
  <c r="M292" i="1"/>
  <c r="W292" i="1"/>
  <c r="X292" i="1"/>
  <c r="Y292" i="1"/>
  <c r="AA184" i="2"/>
  <c r="Z184" i="2"/>
  <c r="Y184" i="2"/>
  <c r="O184" i="2"/>
  <c r="AA183" i="2"/>
  <c r="Z183" i="2"/>
  <c r="Y183" i="2"/>
  <c r="O183" i="2"/>
  <c r="AA182" i="2"/>
  <c r="Z182" i="2"/>
  <c r="Y182" i="2"/>
  <c r="O182" i="2"/>
  <c r="AA181" i="2"/>
  <c r="Z181" i="2"/>
  <c r="Y181" i="2"/>
  <c r="O181" i="2"/>
  <c r="AA180" i="2"/>
  <c r="Z180" i="2"/>
  <c r="Y180" i="2"/>
  <c r="O180" i="2"/>
  <c r="E180" i="2"/>
  <c r="W312" i="1"/>
  <c r="X312" i="1"/>
  <c r="Y312" i="1"/>
  <c r="W313" i="1"/>
  <c r="X313" i="1"/>
  <c r="Y31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M298" i="1" l="1"/>
  <c r="M301" i="1"/>
  <c r="M302" i="1"/>
  <c r="M303" i="1"/>
  <c r="W298" i="1" l="1"/>
  <c r="X298" i="1"/>
  <c r="Y298" i="1"/>
  <c r="W301" i="1"/>
  <c r="X301" i="1"/>
  <c r="Y301" i="1"/>
  <c r="W302" i="1"/>
  <c r="X302" i="1"/>
  <c r="Y302" i="1"/>
  <c r="W303" i="1"/>
  <c r="X303" i="1"/>
  <c r="Y303" i="1"/>
  <c r="M296" i="1"/>
  <c r="M297" i="1"/>
  <c r="W296" i="1"/>
  <c r="X296" i="1"/>
  <c r="Y296" i="1"/>
  <c r="W297" i="1"/>
  <c r="X297" i="1"/>
  <c r="Y297" i="1"/>
  <c r="W293" i="1"/>
  <c r="X293" i="1"/>
  <c r="Y293" i="1"/>
  <c r="W294" i="1"/>
  <c r="X294" i="1"/>
  <c r="Y294" i="1"/>
  <c r="W295" i="1"/>
  <c r="X295" i="1"/>
  <c r="Y295" i="1"/>
  <c r="M293" i="1"/>
  <c r="M294" i="1"/>
  <c r="M295" i="1"/>
  <c r="AA179" i="2"/>
  <c r="Z179" i="2"/>
  <c r="Y179" i="2"/>
  <c r="O179" i="2"/>
  <c r="AA178" i="2" l="1"/>
  <c r="Z178" i="2"/>
  <c r="Y178" i="2"/>
  <c r="O178" i="2"/>
  <c r="O176" i="2"/>
  <c r="Y176" i="2"/>
  <c r="Z176" i="2"/>
  <c r="AA176" i="2"/>
  <c r="O177" i="2"/>
  <c r="Y177" i="2"/>
  <c r="Z177" i="2"/>
  <c r="AA177" i="2"/>
  <c r="O175" i="2"/>
  <c r="Y175" i="2"/>
  <c r="Z175" i="2"/>
  <c r="AA175" i="2"/>
  <c r="E174" i="2"/>
  <c r="O174" i="2"/>
  <c r="Y174" i="2"/>
  <c r="Z174" i="2"/>
  <c r="AA174" i="2"/>
  <c r="M282" i="1"/>
  <c r="O173" i="2" l="1"/>
  <c r="Y173" i="2"/>
  <c r="Z173" i="2"/>
  <c r="AA173" i="2"/>
  <c r="W282" i="1"/>
  <c r="X282" i="1"/>
  <c r="Y282" i="1"/>
  <c r="AA172" i="2"/>
  <c r="Z172" i="2"/>
  <c r="Y172" i="2"/>
  <c r="O172" i="2"/>
  <c r="AA171" i="2"/>
  <c r="Z171" i="2"/>
  <c r="Y171" i="2"/>
  <c r="O171" i="2"/>
  <c r="AA170" i="2"/>
  <c r="Z170" i="2"/>
  <c r="Y170" i="2"/>
  <c r="O170" i="2"/>
  <c r="AA169" i="2"/>
  <c r="Z169" i="2"/>
  <c r="Y169" i="2"/>
  <c r="O169" i="2"/>
  <c r="AA168" i="2"/>
  <c r="Z168" i="2"/>
  <c r="Y168" i="2"/>
  <c r="O168" i="2"/>
  <c r="AA167" i="2"/>
  <c r="Z167" i="2"/>
  <c r="Y167" i="2"/>
  <c r="O167" i="2"/>
  <c r="AA166" i="2"/>
  <c r="Z166" i="2"/>
  <c r="Y166" i="2"/>
  <c r="O166" i="2"/>
  <c r="AA165" i="2" l="1"/>
  <c r="Z165" i="2"/>
  <c r="Y165" i="2"/>
  <c r="O165" i="2"/>
  <c r="AA164" i="2"/>
  <c r="Z164" i="2"/>
  <c r="Y164" i="2"/>
  <c r="O164" i="2"/>
  <c r="E163" i="2"/>
  <c r="O163" i="2"/>
  <c r="Y163" i="2"/>
  <c r="Z163" i="2"/>
  <c r="AA163" i="2"/>
  <c r="AA162" i="2"/>
  <c r="Z162" i="2"/>
  <c r="Y162" i="2"/>
  <c r="O162" i="2"/>
  <c r="AA161" i="2"/>
  <c r="Z161" i="2"/>
  <c r="Y161" i="2"/>
  <c r="O161" i="2"/>
  <c r="AA160" i="2"/>
  <c r="Z160" i="2"/>
  <c r="Y160" i="2"/>
  <c r="O160" i="2"/>
  <c r="AA159" i="2"/>
  <c r="Z159" i="2"/>
  <c r="Y159" i="2"/>
  <c r="O159" i="2"/>
  <c r="AA158" i="2"/>
  <c r="Z158" i="2"/>
  <c r="Y158" i="2"/>
  <c r="O158" i="2"/>
  <c r="AA157" i="2"/>
  <c r="Z157" i="2"/>
  <c r="Y157" i="2"/>
  <c r="O157" i="2"/>
  <c r="AA156" i="2"/>
  <c r="Z156" i="2"/>
  <c r="Y156" i="2"/>
  <c r="O156" i="2"/>
  <c r="AA155" i="2"/>
  <c r="Z155" i="2"/>
  <c r="Y155" i="2"/>
  <c r="O155" i="2"/>
  <c r="E155" i="2"/>
  <c r="AA154" i="2"/>
  <c r="Z154" i="2"/>
  <c r="Y154" i="2"/>
  <c r="O154" i="2"/>
  <c r="E154" i="2"/>
  <c r="AA153" i="2"/>
  <c r="Z153" i="2"/>
  <c r="Y153" i="2"/>
  <c r="O153" i="2"/>
  <c r="E153" i="2"/>
  <c r="E152" i="2"/>
  <c r="O152" i="2"/>
  <c r="Y152" i="2"/>
  <c r="Z152" i="2"/>
  <c r="AA152" i="2"/>
  <c r="E151" i="2"/>
  <c r="O151" i="2"/>
  <c r="Y151" i="2"/>
  <c r="Z151" i="2"/>
  <c r="AA151" i="2"/>
  <c r="W277" i="1" l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M277" i="1"/>
  <c r="M278" i="1"/>
  <c r="M279" i="1"/>
  <c r="M280" i="1"/>
  <c r="M281" i="1"/>
  <c r="M249" i="1"/>
  <c r="W249" i="1"/>
  <c r="X249" i="1"/>
  <c r="Y249" i="1"/>
  <c r="W275" i="1" l="1"/>
  <c r="X275" i="1"/>
  <c r="Y275" i="1"/>
  <c r="W276" i="1"/>
  <c r="X276" i="1"/>
  <c r="Y276" i="1"/>
  <c r="M275" i="1"/>
  <c r="M276" i="1"/>
  <c r="AA150" i="2"/>
  <c r="Z150" i="2"/>
  <c r="Y150" i="2"/>
  <c r="O150" i="2"/>
  <c r="E150" i="2"/>
  <c r="W270" i="1" l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M270" i="1"/>
  <c r="M271" i="1"/>
  <c r="M272" i="1"/>
  <c r="M273" i="1"/>
  <c r="M274" i="1"/>
  <c r="M264" i="1"/>
  <c r="M265" i="1"/>
  <c r="M266" i="1"/>
  <c r="M267" i="1"/>
  <c r="M268" i="1"/>
  <c r="M269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AA149" i="2"/>
  <c r="Z149" i="2"/>
  <c r="Y149" i="2"/>
  <c r="O149" i="2"/>
  <c r="AA148" i="2"/>
  <c r="Z148" i="2"/>
  <c r="Y148" i="2"/>
  <c r="O148" i="2"/>
  <c r="E148" i="2"/>
  <c r="AA147" i="2"/>
  <c r="Z147" i="2"/>
  <c r="Y147" i="2"/>
  <c r="O147" i="2"/>
  <c r="AA146" i="2"/>
  <c r="Z146" i="2"/>
  <c r="Y146" i="2"/>
  <c r="O146" i="2"/>
  <c r="E146" i="2"/>
  <c r="W260" i="1"/>
  <c r="X260" i="1"/>
  <c r="Y260" i="1"/>
  <c r="W261" i="1"/>
  <c r="X261" i="1"/>
  <c r="Y261" i="1"/>
  <c r="W262" i="1"/>
  <c r="X262" i="1"/>
  <c r="Y262" i="1"/>
  <c r="W263" i="1"/>
  <c r="X263" i="1"/>
  <c r="Y263" i="1"/>
  <c r="M260" i="1"/>
  <c r="M261" i="1"/>
  <c r="M262" i="1"/>
  <c r="M263" i="1"/>
  <c r="AA145" i="2"/>
  <c r="Z145" i="2"/>
  <c r="Y145" i="2"/>
  <c r="O145" i="2"/>
  <c r="E144" i="2"/>
  <c r="O144" i="2"/>
  <c r="Y144" i="2"/>
  <c r="Z144" i="2"/>
  <c r="AA144" i="2"/>
  <c r="M254" i="1"/>
  <c r="M255" i="1"/>
  <c r="M256" i="1"/>
  <c r="M257" i="1"/>
  <c r="M258" i="1"/>
  <c r="M259" i="1"/>
  <c r="W257" i="1"/>
  <c r="X257" i="1"/>
  <c r="Y257" i="1"/>
  <c r="W258" i="1"/>
  <c r="X258" i="1"/>
  <c r="Y258" i="1"/>
  <c r="W259" i="1"/>
  <c r="X259" i="1"/>
  <c r="Y259" i="1"/>
  <c r="G9" i="3"/>
  <c r="AA143" i="2"/>
  <c r="Z143" i="2"/>
  <c r="Y143" i="2"/>
  <c r="E143" i="2"/>
  <c r="O142" i="2" l="1"/>
  <c r="Y142" i="2"/>
  <c r="Z142" i="2"/>
  <c r="AA142" i="2"/>
  <c r="AA141" i="2"/>
  <c r="Z141" i="2"/>
  <c r="Y141" i="2"/>
  <c r="O141" i="2"/>
  <c r="E141" i="2"/>
  <c r="H8" i="3"/>
  <c r="H7" i="3"/>
  <c r="H6" i="3"/>
  <c r="H5" i="3"/>
  <c r="G8" i="3" l="1"/>
  <c r="G5" i="3"/>
  <c r="G6" i="3"/>
  <c r="G7" i="3"/>
  <c r="O140" i="2" l="1"/>
  <c r="Y140" i="2"/>
  <c r="Z140" i="2"/>
  <c r="AA140" i="2"/>
  <c r="E139" i="2"/>
  <c r="O139" i="2"/>
  <c r="Y139" i="2"/>
  <c r="Z139" i="2"/>
  <c r="AA139" i="2"/>
  <c r="E138" i="2"/>
  <c r="O138" i="2"/>
  <c r="Y138" i="2"/>
  <c r="Z138" i="2"/>
  <c r="AA138" i="2"/>
  <c r="W254" i="1" l="1"/>
  <c r="X254" i="1"/>
  <c r="Y254" i="1"/>
  <c r="W255" i="1"/>
  <c r="X255" i="1"/>
  <c r="Y255" i="1"/>
  <c r="W256" i="1"/>
  <c r="X256" i="1"/>
  <c r="Y256" i="1"/>
  <c r="W248" i="1"/>
  <c r="X248" i="1"/>
  <c r="Y248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M248" i="1"/>
  <c r="M250" i="1"/>
  <c r="M251" i="1"/>
  <c r="M252" i="1"/>
  <c r="M253" i="1"/>
  <c r="AA137" i="2"/>
  <c r="Z137" i="2"/>
  <c r="Y137" i="2"/>
  <c r="O137" i="2"/>
  <c r="E137" i="2"/>
  <c r="AA136" i="2"/>
  <c r="Z136" i="2"/>
  <c r="Y136" i="2"/>
  <c r="O136" i="2"/>
  <c r="E136" i="2"/>
  <c r="E135" i="2"/>
  <c r="O135" i="2"/>
  <c r="Y135" i="2"/>
  <c r="Z135" i="2"/>
  <c r="AA135" i="2"/>
  <c r="AA134" i="2"/>
  <c r="Z134" i="2"/>
  <c r="Y134" i="2"/>
  <c r="O134" i="2"/>
  <c r="E134" i="2"/>
  <c r="AA133" i="2"/>
  <c r="Z133" i="2"/>
  <c r="Y133" i="2"/>
  <c r="O133" i="2"/>
  <c r="E133" i="2"/>
  <c r="AA132" i="2"/>
  <c r="Z132" i="2"/>
  <c r="Y132" i="2"/>
  <c r="O132" i="2"/>
  <c r="AA131" i="2"/>
  <c r="Z131" i="2"/>
  <c r="Y131" i="2"/>
  <c r="O131" i="2"/>
  <c r="AA128" i="2"/>
  <c r="Z128" i="2"/>
  <c r="Y128" i="2"/>
  <c r="O128" i="2"/>
  <c r="E128" i="2"/>
  <c r="AA127" i="2"/>
  <c r="Z127" i="2"/>
  <c r="Y127" i="2"/>
  <c r="O127" i="2"/>
  <c r="E127" i="2"/>
  <c r="AA126" i="2"/>
  <c r="Z126" i="2"/>
  <c r="Y126" i="2"/>
  <c r="O126" i="2"/>
  <c r="E126" i="2"/>
  <c r="AA125" i="2"/>
  <c r="Z125" i="2"/>
  <c r="Y125" i="2"/>
  <c r="O125" i="2"/>
  <c r="E125" i="2"/>
  <c r="AA124" i="2" l="1"/>
  <c r="Z124" i="2"/>
  <c r="Y124" i="2"/>
  <c r="O124" i="2"/>
  <c r="E124" i="2"/>
  <c r="AA123" i="2"/>
  <c r="Z123" i="2"/>
  <c r="Y123" i="2"/>
  <c r="O123" i="2"/>
  <c r="E123" i="2"/>
  <c r="E122" i="2" l="1"/>
  <c r="O122" i="2"/>
  <c r="Y122" i="2"/>
  <c r="Z122" i="2"/>
  <c r="AA122" i="2"/>
  <c r="AA121" i="2"/>
  <c r="Z121" i="2"/>
  <c r="Y121" i="2"/>
  <c r="O121" i="2"/>
  <c r="AA120" i="2"/>
  <c r="Z120" i="2"/>
  <c r="Y120" i="2"/>
  <c r="O120" i="2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M240" i="1"/>
  <c r="M241" i="1"/>
  <c r="M242" i="1"/>
  <c r="M243" i="1"/>
  <c r="M244" i="1"/>
  <c r="M245" i="1"/>
  <c r="M246" i="1"/>
  <c r="M247" i="1"/>
  <c r="AA119" i="2"/>
  <c r="Z119" i="2"/>
  <c r="Y119" i="2"/>
  <c r="O119" i="2"/>
  <c r="E119" i="2"/>
  <c r="AA118" i="2"/>
  <c r="Z118" i="2"/>
  <c r="Y118" i="2"/>
  <c r="O118" i="2"/>
  <c r="E118" i="2"/>
  <c r="AA117" i="2"/>
  <c r="Z117" i="2"/>
  <c r="Y117" i="2"/>
  <c r="O117" i="2"/>
  <c r="E117" i="2"/>
  <c r="AA116" i="2" l="1"/>
  <c r="Z116" i="2"/>
  <c r="Y116" i="2"/>
  <c r="O116" i="2"/>
  <c r="E116" i="2"/>
  <c r="AA115" i="2"/>
  <c r="Z115" i="2"/>
  <c r="Y115" i="2"/>
  <c r="O115" i="2"/>
  <c r="E115" i="2"/>
  <c r="AA114" i="2"/>
  <c r="Z114" i="2"/>
  <c r="Y114" i="2"/>
  <c r="O114" i="2"/>
  <c r="E114" i="2"/>
  <c r="AA113" i="2" l="1"/>
  <c r="Z113" i="2"/>
  <c r="Y113" i="2"/>
  <c r="O113" i="2"/>
  <c r="E113" i="2"/>
  <c r="AA112" i="2" l="1"/>
  <c r="Z112" i="2"/>
  <c r="Y112" i="2"/>
  <c r="O112" i="2"/>
  <c r="E112" i="2"/>
  <c r="AA111" i="2"/>
  <c r="Z111" i="2"/>
  <c r="Y111" i="2"/>
  <c r="O111" i="2"/>
  <c r="E111" i="2"/>
  <c r="E110" i="2"/>
  <c r="O110" i="2"/>
  <c r="Y110" i="2"/>
  <c r="Z110" i="2"/>
  <c r="AA110" i="2"/>
  <c r="E109" i="2" l="1"/>
  <c r="O109" i="2"/>
  <c r="Y109" i="2"/>
  <c r="Z109" i="2"/>
  <c r="AA109" i="2"/>
  <c r="AA108" i="2"/>
  <c r="Z108" i="2"/>
  <c r="Y108" i="2"/>
  <c r="O108" i="2"/>
  <c r="E108" i="2"/>
  <c r="AA107" i="2"/>
  <c r="Z107" i="2"/>
  <c r="Y107" i="2"/>
  <c r="O107" i="2"/>
  <c r="E107" i="2"/>
  <c r="AA106" i="2"/>
  <c r="Z106" i="2"/>
  <c r="Y106" i="2"/>
  <c r="O106" i="2"/>
  <c r="E106" i="2"/>
  <c r="AA105" i="2"/>
  <c r="Z105" i="2"/>
  <c r="Y105" i="2"/>
  <c r="O105" i="2"/>
  <c r="AA104" i="2" l="1"/>
  <c r="Z104" i="2"/>
  <c r="Y104" i="2"/>
  <c r="O104" i="2"/>
  <c r="AA103" i="2"/>
  <c r="Z103" i="2"/>
  <c r="Y103" i="2"/>
  <c r="O103" i="2"/>
  <c r="AA102" i="2"/>
  <c r="Z102" i="2"/>
  <c r="Y102" i="2"/>
  <c r="O102" i="2"/>
  <c r="E102" i="2"/>
  <c r="AA101" i="2"/>
  <c r="Z101" i="2"/>
  <c r="Y101" i="2"/>
  <c r="O101" i="2"/>
  <c r="E101" i="2"/>
  <c r="AA100" i="2"/>
  <c r="Z100" i="2"/>
  <c r="Y100" i="2"/>
  <c r="O100" i="2"/>
  <c r="E100" i="2"/>
  <c r="AA99" i="2"/>
  <c r="Z99" i="2"/>
  <c r="Y99" i="2"/>
  <c r="O99" i="2"/>
  <c r="E99" i="2"/>
  <c r="AA98" i="2"/>
  <c r="Z98" i="2"/>
  <c r="Y98" i="2"/>
  <c r="O98" i="2"/>
  <c r="E98" i="2"/>
  <c r="AA97" i="2"/>
  <c r="Z97" i="2"/>
  <c r="Y97" i="2"/>
  <c r="O97" i="2"/>
  <c r="E97" i="2"/>
  <c r="AA96" i="2"/>
  <c r="Z96" i="2"/>
  <c r="Y96" i="2"/>
  <c r="O96" i="2"/>
  <c r="E96" i="2"/>
  <c r="AA95" i="2"/>
  <c r="Z95" i="2"/>
  <c r="Y95" i="2"/>
  <c r="O95" i="2"/>
  <c r="E95" i="2"/>
  <c r="AA94" i="2"/>
  <c r="Z94" i="2"/>
  <c r="Y94" i="2"/>
  <c r="O94" i="2"/>
  <c r="E94" i="2"/>
  <c r="AA93" i="2"/>
  <c r="Z93" i="2"/>
  <c r="Y93" i="2"/>
  <c r="O93" i="2"/>
  <c r="E93" i="2"/>
  <c r="AA92" i="2"/>
  <c r="Z92" i="2"/>
  <c r="Y92" i="2"/>
  <c r="O92" i="2"/>
  <c r="E92" i="2"/>
  <c r="AA91" i="2"/>
  <c r="Z91" i="2"/>
  <c r="Y91" i="2"/>
  <c r="O91" i="2"/>
  <c r="E91" i="2"/>
  <c r="AA90" i="2"/>
  <c r="Z90" i="2"/>
  <c r="Y90" i="2"/>
  <c r="O90" i="2"/>
  <c r="E90" i="2"/>
  <c r="AA89" i="2"/>
  <c r="Z89" i="2"/>
  <c r="Y89" i="2"/>
  <c r="O89" i="2"/>
  <c r="E89" i="2"/>
  <c r="AA88" i="2" l="1"/>
  <c r="Z88" i="2"/>
  <c r="Y88" i="2"/>
  <c r="O88" i="2"/>
  <c r="E88" i="2"/>
  <c r="AA87" i="2"/>
  <c r="Z87" i="2"/>
  <c r="Y87" i="2"/>
  <c r="O87" i="2"/>
  <c r="E87" i="2"/>
  <c r="AA86" i="2"/>
  <c r="Z86" i="2"/>
  <c r="Y86" i="2"/>
  <c r="O86" i="2"/>
  <c r="E86" i="2"/>
  <c r="AA85" i="2"/>
  <c r="Z85" i="2"/>
  <c r="Y85" i="2"/>
  <c r="O85" i="2"/>
  <c r="E85" i="2"/>
  <c r="AA84" i="2"/>
  <c r="Z84" i="2"/>
  <c r="Y84" i="2"/>
  <c r="O84" i="2"/>
  <c r="E84" i="2"/>
  <c r="AA83" i="2"/>
  <c r="Z83" i="2"/>
  <c r="Y83" i="2"/>
  <c r="O83" i="2"/>
  <c r="E83" i="2"/>
  <c r="AA82" i="2"/>
  <c r="Z82" i="2"/>
  <c r="Y82" i="2"/>
  <c r="O82" i="2"/>
  <c r="E82" i="2"/>
  <c r="AA81" i="2"/>
  <c r="Z81" i="2"/>
  <c r="Y81" i="2"/>
  <c r="O81" i="2"/>
  <c r="E81" i="2"/>
  <c r="AA80" i="2"/>
  <c r="Z80" i="2"/>
  <c r="Y80" i="2"/>
  <c r="O80" i="2"/>
  <c r="E80" i="2"/>
  <c r="AA79" i="2" l="1"/>
  <c r="Z79" i="2"/>
  <c r="Y79" i="2"/>
  <c r="O79" i="2"/>
  <c r="E79" i="2"/>
  <c r="Y239" i="1"/>
  <c r="X239" i="1"/>
  <c r="W239" i="1"/>
  <c r="M239" i="1" l="1"/>
  <c r="AA78" i="2"/>
  <c r="Z78" i="2"/>
  <c r="Y78" i="2"/>
  <c r="N78" i="2"/>
  <c r="E78" i="2"/>
  <c r="W238" i="1"/>
  <c r="X238" i="1"/>
  <c r="Y238" i="1"/>
  <c r="M237" i="1" l="1"/>
  <c r="M238" i="1"/>
  <c r="W206" i="1"/>
  <c r="X206" i="1"/>
  <c r="Y206" i="1"/>
  <c r="W207" i="1"/>
  <c r="X207" i="1"/>
  <c r="Y207" i="1"/>
  <c r="W208" i="1"/>
  <c r="X208" i="1"/>
  <c r="Y208" i="1"/>
  <c r="W237" i="1"/>
  <c r="X237" i="1"/>
  <c r="Y237" i="1"/>
  <c r="E77" i="2" l="1"/>
  <c r="E76" i="2"/>
  <c r="E75" i="2"/>
  <c r="E74" i="2"/>
  <c r="R73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 l="1"/>
  <c r="E48" i="2"/>
  <c r="E47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26" i="3"/>
  <c r="F17" i="3"/>
  <c r="E17" i="3"/>
  <c r="D17" i="3"/>
  <c r="C17" i="3"/>
  <c r="H16" i="3"/>
  <c r="H15" i="3"/>
  <c r="H14" i="3"/>
  <c r="H13" i="3"/>
  <c r="H12" i="3"/>
  <c r="H11" i="3"/>
  <c r="H10" i="3"/>
  <c r="H9" i="3"/>
  <c r="G17" i="3"/>
  <c r="D23" i="3" l="1"/>
  <c r="D24" i="3"/>
  <c r="D25" i="3"/>
  <c r="D22" i="3"/>
  <c r="H17" i="3"/>
  <c r="D26" i="3" l="1"/>
  <c r="M3" i="1" l="1"/>
  <c r="W3" i="1"/>
  <c r="X3" i="1"/>
  <c r="Y3" i="1"/>
  <c r="M4" i="1"/>
  <c r="W4" i="1"/>
  <c r="X4" i="1"/>
  <c r="Y4" i="1"/>
  <c r="M5" i="1"/>
  <c r="W5" i="1"/>
  <c r="X5" i="1"/>
  <c r="Y5" i="1"/>
  <c r="M6" i="1"/>
  <c r="W6" i="1"/>
  <c r="X6" i="1"/>
  <c r="Y6" i="1"/>
  <c r="M7" i="1"/>
  <c r="W7" i="1"/>
  <c r="X7" i="1"/>
  <c r="Y7" i="1"/>
  <c r="M8" i="1"/>
  <c r="W8" i="1"/>
  <c r="X8" i="1"/>
  <c r="Y8" i="1"/>
  <c r="M9" i="1"/>
  <c r="W9" i="1"/>
  <c r="X9" i="1"/>
  <c r="Y9" i="1"/>
  <c r="M10" i="1"/>
  <c r="W10" i="1"/>
  <c r="X10" i="1"/>
  <c r="Y10" i="1"/>
  <c r="M11" i="1"/>
  <c r="W11" i="1"/>
  <c r="X11" i="1"/>
  <c r="Y11" i="1"/>
  <c r="M12" i="1"/>
  <c r="W12" i="1"/>
  <c r="X12" i="1"/>
  <c r="Y12" i="1"/>
  <c r="M13" i="1"/>
  <c r="W13" i="1"/>
  <c r="X13" i="1"/>
  <c r="Y13" i="1"/>
  <c r="M14" i="1"/>
  <c r="W14" i="1"/>
  <c r="X14" i="1"/>
  <c r="Y14" i="1"/>
  <c r="M15" i="1"/>
  <c r="W15" i="1"/>
  <c r="X15" i="1"/>
  <c r="Y15" i="1"/>
  <c r="M16" i="1"/>
  <c r="W16" i="1"/>
  <c r="X16" i="1"/>
  <c r="Y16" i="1"/>
  <c r="M17" i="1"/>
  <c r="W17" i="1"/>
  <c r="X17" i="1"/>
  <c r="Y17" i="1"/>
  <c r="M18" i="1"/>
  <c r="W18" i="1"/>
  <c r="X18" i="1"/>
  <c r="Y18" i="1"/>
  <c r="M19" i="1"/>
  <c r="W19" i="1"/>
  <c r="X19" i="1"/>
  <c r="Y19" i="1"/>
  <c r="M20" i="1"/>
  <c r="W20" i="1"/>
  <c r="X20" i="1"/>
  <c r="Y20" i="1"/>
  <c r="M21" i="1"/>
  <c r="W21" i="1"/>
  <c r="X21" i="1"/>
  <c r="Y21" i="1"/>
  <c r="M22" i="1"/>
  <c r="W22" i="1"/>
  <c r="X22" i="1"/>
  <c r="Y22" i="1"/>
  <c r="M23" i="1"/>
  <c r="W23" i="1"/>
  <c r="X23" i="1"/>
  <c r="Y23" i="1"/>
  <c r="M24" i="1"/>
  <c r="W24" i="1"/>
  <c r="X24" i="1"/>
  <c r="Y24" i="1"/>
  <c r="M25" i="1"/>
  <c r="W25" i="1"/>
  <c r="X25" i="1"/>
  <c r="Y25" i="1"/>
  <c r="M26" i="1"/>
  <c r="W26" i="1"/>
  <c r="X26" i="1"/>
  <c r="Y26" i="1"/>
  <c r="M27" i="1"/>
  <c r="W27" i="1"/>
  <c r="X27" i="1"/>
  <c r="Y27" i="1"/>
  <c r="M28" i="1"/>
  <c r="W28" i="1"/>
  <c r="X28" i="1"/>
  <c r="Y28" i="1"/>
  <c r="M29" i="1"/>
  <c r="W29" i="1"/>
  <c r="X29" i="1"/>
  <c r="Y29" i="1"/>
  <c r="M30" i="1"/>
  <c r="W30" i="1"/>
  <c r="X30" i="1"/>
  <c r="Y30" i="1"/>
  <c r="M31" i="1"/>
  <c r="W31" i="1"/>
  <c r="X31" i="1"/>
  <c r="Y31" i="1"/>
  <c r="M32" i="1"/>
  <c r="W32" i="1"/>
  <c r="X32" i="1"/>
  <c r="Y32" i="1"/>
  <c r="M33" i="1"/>
  <c r="W33" i="1"/>
  <c r="X33" i="1"/>
  <c r="Y33" i="1"/>
  <c r="M34" i="1"/>
  <c r="W34" i="1"/>
  <c r="X34" i="1"/>
  <c r="Y34" i="1"/>
  <c r="M35" i="1"/>
  <c r="W35" i="1"/>
  <c r="X35" i="1"/>
  <c r="Y35" i="1"/>
  <c r="M36" i="1"/>
  <c r="W36" i="1"/>
  <c r="X36" i="1"/>
  <c r="Y36" i="1"/>
  <c r="M37" i="1"/>
  <c r="W37" i="1"/>
  <c r="X37" i="1"/>
  <c r="Y37" i="1"/>
  <c r="M38" i="1"/>
  <c r="W38" i="1"/>
  <c r="X38" i="1"/>
  <c r="Y38" i="1"/>
  <c r="M39" i="1"/>
  <c r="W39" i="1"/>
  <c r="X39" i="1"/>
  <c r="Y39" i="1"/>
  <c r="M40" i="1"/>
  <c r="W40" i="1"/>
  <c r="X40" i="1"/>
  <c r="Y40" i="1"/>
  <c r="M41" i="1"/>
  <c r="W41" i="1"/>
  <c r="X41" i="1"/>
  <c r="Y41" i="1"/>
  <c r="M42" i="1"/>
  <c r="W42" i="1"/>
  <c r="X42" i="1"/>
  <c r="Y42" i="1"/>
  <c r="M43" i="1"/>
  <c r="W43" i="1"/>
  <c r="X43" i="1"/>
  <c r="Y43" i="1"/>
  <c r="M44" i="1"/>
  <c r="W44" i="1"/>
  <c r="X44" i="1"/>
  <c r="Y44" i="1"/>
  <c r="M45" i="1"/>
  <c r="W45" i="1"/>
  <c r="X45" i="1"/>
  <c r="Y45" i="1"/>
  <c r="M46" i="1"/>
  <c r="W46" i="1"/>
  <c r="X46" i="1"/>
  <c r="Y46" i="1"/>
  <c r="M47" i="1"/>
  <c r="W47" i="1"/>
  <c r="X47" i="1"/>
  <c r="Y47" i="1"/>
  <c r="M48" i="1"/>
  <c r="W48" i="1"/>
  <c r="X48" i="1"/>
  <c r="Y48" i="1"/>
  <c r="M49" i="1"/>
  <c r="W49" i="1"/>
  <c r="X49" i="1"/>
  <c r="Y49" i="1"/>
  <c r="M50" i="1"/>
  <c r="W50" i="1"/>
  <c r="X50" i="1"/>
  <c r="Y50" i="1"/>
  <c r="M51" i="1"/>
  <c r="W51" i="1"/>
  <c r="X51" i="1"/>
  <c r="Y51" i="1"/>
  <c r="M52" i="1"/>
  <c r="W52" i="1"/>
  <c r="X52" i="1"/>
  <c r="Y52" i="1"/>
  <c r="M53" i="1"/>
  <c r="W53" i="1"/>
  <c r="X53" i="1"/>
  <c r="Y53" i="1"/>
  <c r="M54" i="1"/>
  <c r="W54" i="1"/>
  <c r="X54" i="1"/>
  <c r="Y54" i="1"/>
  <c r="M55" i="1"/>
  <c r="W55" i="1"/>
  <c r="X55" i="1"/>
  <c r="Y55" i="1"/>
  <c r="M56" i="1"/>
  <c r="W56" i="1"/>
  <c r="X56" i="1"/>
  <c r="Y56" i="1"/>
  <c r="M57" i="1"/>
  <c r="W57" i="1"/>
  <c r="X57" i="1"/>
  <c r="Y57" i="1"/>
  <c r="M58" i="1"/>
  <c r="W58" i="1"/>
  <c r="X58" i="1"/>
  <c r="Y58" i="1"/>
  <c r="M59" i="1"/>
  <c r="W59" i="1"/>
  <c r="X59" i="1"/>
  <c r="Y59" i="1"/>
  <c r="M60" i="1"/>
  <c r="W60" i="1"/>
  <c r="X60" i="1"/>
  <c r="Y60" i="1"/>
  <c r="M61" i="1"/>
  <c r="W61" i="1"/>
  <c r="X61" i="1"/>
  <c r="Y61" i="1"/>
  <c r="M62" i="1"/>
  <c r="W62" i="1"/>
  <c r="X62" i="1"/>
  <c r="Y62" i="1"/>
  <c r="M63" i="1"/>
  <c r="W63" i="1"/>
  <c r="X63" i="1"/>
  <c r="Y63" i="1"/>
  <c r="M64" i="1"/>
  <c r="W64" i="1"/>
  <c r="X64" i="1"/>
  <c r="Y64" i="1"/>
  <c r="M65" i="1"/>
  <c r="W65" i="1"/>
  <c r="X65" i="1"/>
  <c r="Y65" i="1"/>
  <c r="M66" i="1"/>
  <c r="W66" i="1"/>
  <c r="X66" i="1"/>
  <c r="Y66" i="1"/>
  <c r="M67" i="1"/>
  <c r="W67" i="1"/>
  <c r="X67" i="1"/>
  <c r="Y67" i="1"/>
  <c r="M68" i="1"/>
  <c r="W68" i="1"/>
  <c r="X68" i="1"/>
  <c r="Y68" i="1"/>
  <c r="M69" i="1"/>
  <c r="W69" i="1"/>
  <c r="X69" i="1"/>
  <c r="Y69" i="1"/>
  <c r="M70" i="1"/>
  <c r="W70" i="1"/>
  <c r="X70" i="1"/>
  <c r="Y70" i="1"/>
  <c r="M71" i="1"/>
  <c r="W71" i="1"/>
  <c r="X71" i="1"/>
  <c r="Y71" i="1"/>
  <c r="M72" i="1"/>
  <c r="W72" i="1"/>
  <c r="X72" i="1"/>
  <c r="Y72" i="1"/>
  <c r="M73" i="1"/>
  <c r="W73" i="1"/>
  <c r="X73" i="1"/>
  <c r="Y73" i="1"/>
  <c r="M74" i="1"/>
  <c r="W74" i="1"/>
  <c r="X74" i="1"/>
  <c r="Y74" i="1"/>
  <c r="M75" i="1"/>
  <c r="W75" i="1"/>
  <c r="X75" i="1"/>
  <c r="Y75" i="1"/>
  <c r="M76" i="1"/>
  <c r="W76" i="1"/>
  <c r="X76" i="1"/>
  <c r="Y76" i="1"/>
  <c r="M77" i="1"/>
  <c r="W77" i="1"/>
  <c r="X77" i="1"/>
  <c r="Y77" i="1"/>
  <c r="M78" i="1"/>
  <c r="W78" i="1"/>
  <c r="X78" i="1"/>
  <c r="Y78" i="1"/>
  <c r="M79" i="1"/>
  <c r="W79" i="1"/>
  <c r="X79" i="1"/>
  <c r="Y79" i="1"/>
  <c r="M80" i="1"/>
  <c r="W80" i="1"/>
  <c r="X80" i="1"/>
  <c r="Y80" i="1"/>
  <c r="M81" i="1"/>
  <c r="W81" i="1"/>
  <c r="X81" i="1"/>
  <c r="Y81" i="1"/>
  <c r="M82" i="1"/>
  <c r="W82" i="1"/>
  <c r="X82" i="1"/>
  <c r="Y82" i="1"/>
  <c r="M83" i="1"/>
  <c r="W83" i="1"/>
  <c r="X83" i="1"/>
  <c r="Y83" i="1"/>
  <c r="M84" i="1"/>
  <c r="W84" i="1"/>
  <c r="X84" i="1"/>
  <c r="Y84" i="1"/>
  <c r="M85" i="1"/>
  <c r="W85" i="1"/>
  <c r="X85" i="1"/>
  <c r="Y85" i="1"/>
  <c r="M86" i="1"/>
  <c r="W86" i="1"/>
  <c r="X86" i="1"/>
  <c r="Y86" i="1"/>
  <c r="M87" i="1"/>
  <c r="W87" i="1"/>
  <c r="X87" i="1"/>
  <c r="Y87" i="1"/>
  <c r="M88" i="1"/>
  <c r="W88" i="1"/>
  <c r="X88" i="1"/>
  <c r="Y88" i="1"/>
  <c r="M89" i="1"/>
  <c r="W89" i="1"/>
  <c r="X89" i="1"/>
  <c r="Y89" i="1"/>
  <c r="M90" i="1"/>
  <c r="W90" i="1"/>
  <c r="X90" i="1"/>
  <c r="Y90" i="1"/>
  <c r="M91" i="1"/>
  <c r="W91" i="1"/>
  <c r="X91" i="1"/>
  <c r="Y91" i="1"/>
  <c r="M92" i="1"/>
  <c r="W92" i="1"/>
  <c r="X92" i="1"/>
  <c r="Y92" i="1"/>
  <c r="M93" i="1"/>
  <c r="W93" i="1"/>
  <c r="X93" i="1"/>
  <c r="Y93" i="1"/>
  <c r="M94" i="1"/>
  <c r="W94" i="1"/>
  <c r="X94" i="1"/>
  <c r="Y94" i="1"/>
  <c r="M95" i="1"/>
  <c r="W95" i="1"/>
  <c r="X95" i="1"/>
  <c r="Y95" i="1"/>
  <c r="M96" i="1"/>
  <c r="W96" i="1"/>
  <c r="X96" i="1"/>
  <c r="Y96" i="1"/>
  <c r="M97" i="1"/>
  <c r="W97" i="1"/>
  <c r="X97" i="1"/>
  <c r="Y97" i="1"/>
  <c r="M98" i="1"/>
  <c r="W98" i="1"/>
  <c r="X98" i="1"/>
  <c r="Y98" i="1"/>
  <c r="M99" i="1"/>
  <c r="W99" i="1"/>
  <c r="X99" i="1"/>
  <c r="Y99" i="1"/>
  <c r="M100" i="1"/>
  <c r="W100" i="1"/>
  <c r="X100" i="1"/>
  <c r="Y100" i="1"/>
  <c r="M101" i="1"/>
  <c r="W101" i="1"/>
  <c r="X101" i="1"/>
  <c r="Y101" i="1"/>
  <c r="M102" i="1"/>
  <c r="W102" i="1"/>
  <c r="X102" i="1"/>
  <c r="Y102" i="1"/>
  <c r="M103" i="1"/>
  <c r="W103" i="1"/>
  <c r="X103" i="1"/>
  <c r="Y103" i="1"/>
  <c r="M104" i="1"/>
  <c r="W104" i="1"/>
  <c r="X104" i="1"/>
  <c r="Y104" i="1"/>
  <c r="M105" i="1"/>
  <c r="W105" i="1"/>
  <c r="X105" i="1"/>
  <c r="Y105" i="1"/>
  <c r="M106" i="1"/>
  <c r="W106" i="1"/>
  <c r="X106" i="1"/>
  <c r="Y106" i="1"/>
  <c r="M107" i="1"/>
  <c r="W107" i="1"/>
  <c r="X107" i="1"/>
  <c r="Y107" i="1"/>
  <c r="M108" i="1"/>
  <c r="W108" i="1"/>
  <c r="X108" i="1"/>
  <c r="Y108" i="1"/>
  <c r="M109" i="1"/>
  <c r="W109" i="1"/>
  <c r="X109" i="1"/>
  <c r="Y109" i="1"/>
  <c r="M110" i="1"/>
  <c r="W110" i="1"/>
  <c r="X110" i="1"/>
  <c r="Y110" i="1"/>
  <c r="M111" i="1"/>
  <c r="W111" i="1"/>
  <c r="X111" i="1"/>
  <c r="Y111" i="1"/>
  <c r="M112" i="1"/>
  <c r="W112" i="1"/>
  <c r="X112" i="1"/>
  <c r="Y112" i="1"/>
  <c r="M113" i="1"/>
  <c r="W113" i="1"/>
  <c r="X113" i="1"/>
  <c r="Y113" i="1"/>
  <c r="M114" i="1"/>
  <c r="W114" i="1"/>
  <c r="X114" i="1"/>
  <c r="Y114" i="1"/>
  <c r="M115" i="1"/>
  <c r="W115" i="1"/>
  <c r="X115" i="1"/>
  <c r="Y115" i="1"/>
  <c r="M116" i="1"/>
  <c r="W116" i="1"/>
  <c r="X116" i="1"/>
  <c r="Y116" i="1"/>
  <c r="M117" i="1"/>
  <c r="W117" i="1"/>
  <c r="X117" i="1"/>
  <c r="Y117" i="1"/>
  <c r="M118" i="1"/>
  <c r="W118" i="1"/>
  <c r="X118" i="1"/>
  <c r="Y118" i="1"/>
  <c r="M119" i="1"/>
  <c r="W119" i="1"/>
  <c r="X119" i="1"/>
  <c r="Y119" i="1"/>
  <c r="M120" i="1"/>
  <c r="W120" i="1"/>
  <c r="X120" i="1"/>
  <c r="Y120" i="1"/>
  <c r="M121" i="1"/>
  <c r="W121" i="1"/>
  <c r="X121" i="1"/>
  <c r="Y121" i="1"/>
  <c r="M122" i="1"/>
  <c r="W122" i="1"/>
  <c r="X122" i="1"/>
  <c r="Y122" i="1"/>
  <c r="M123" i="1"/>
  <c r="W123" i="1"/>
  <c r="X123" i="1"/>
  <c r="Y123" i="1"/>
  <c r="M124" i="1"/>
  <c r="W124" i="1"/>
  <c r="X124" i="1"/>
  <c r="Y124" i="1"/>
  <c r="M125" i="1"/>
  <c r="W125" i="1"/>
  <c r="X125" i="1"/>
  <c r="Y125" i="1"/>
  <c r="M126" i="1"/>
  <c r="W126" i="1"/>
  <c r="X126" i="1"/>
  <c r="Y126" i="1"/>
  <c r="M127" i="1"/>
  <c r="W127" i="1"/>
  <c r="X127" i="1"/>
  <c r="Y127" i="1"/>
  <c r="M128" i="1"/>
  <c r="W128" i="1"/>
  <c r="X128" i="1"/>
  <c r="Y128" i="1"/>
  <c r="M129" i="1"/>
  <c r="W129" i="1"/>
  <c r="X129" i="1"/>
  <c r="Y129" i="1"/>
  <c r="M130" i="1"/>
  <c r="W130" i="1"/>
  <c r="X130" i="1"/>
  <c r="Y130" i="1"/>
  <c r="M131" i="1"/>
  <c r="W131" i="1"/>
  <c r="X131" i="1"/>
  <c r="Y131" i="1"/>
  <c r="M132" i="1"/>
  <c r="W132" i="1"/>
  <c r="X132" i="1"/>
  <c r="Y132" i="1"/>
  <c r="M133" i="1"/>
  <c r="W133" i="1"/>
  <c r="X133" i="1"/>
  <c r="Y133" i="1"/>
  <c r="M134" i="1"/>
  <c r="W134" i="1"/>
  <c r="X134" i="1"/>
  <c r="Y134" i="1"/>
  <c r="M135" i="1"/>
  <c r="W135" i="1"/>
  <c r="X135" i="1"/>
  <c r="Y135" i="1"/>
  <c r="M136" i="1"/>
  <c r="W136" i="1"/>
  <c r="X136" i="1"/>
  <c r="Y136" i="1"/>
  <c r="M137" i="1"/>
  <c r="W137" i="1"/>
  <c r="X137" i="1"/>
  <c r="Y137" i="1"/>
  <c r="M138" i="1"/>
  <c r="W138" i="1"/>
  <c r="X138" i="1"/>
  <c r="Y138" i="1"/>
  <c r="M139" i="1"/>
  <c r="W139" i="1"/>
  <c r="X139" i="1"/>
  <c r="Y139" i="1"/>
  <c r="M140" i="1"/>
  <c r="W140" i="1"/>
  <c r="X140" i="1"/>
  <c r="Y140" i="1"/>
  <c r="M141" i="1"/>
  <c r="W141" i="1"/>
  <c r="X141" i="1"/>
  <c r="Y141" i="1"/>
  <c r="M142" i="1"/>
  <c r="W142" i="1"/>
  <c r="X142" i="1"/>
  <c r="Y142" i="1"/>
  <c r="M143" i="1"/>
  <c r="W143" i="1"/>
  <c r="X143" i="1"/>
  <c r="Y143" i="1"/>
  <c r="M144" i="1"/>
  <c r="W144" i="1"/>
  <c r="X144" i="1"/>
  <c r="Y144" i="1"/>
  <c r="M145" i="1"/>
  <c r="W145" i="1"/>
  <c r="X145" i="1"/>
  <c r="Y145" i="1"/>
  <c r="M146" i="1"/>
  <c r="W146" i="1"/>
  <c r="X146" i="1"/>
  <c r="Y146" i="1"/>
  <c r="M147" i="1"/>
  <c r="W147" i="1"/>
  <c r="X147" i="1"/>
  <c r="Y147" i="1"/>
  <c r="M148" i="1"/>
  <c r="W148" i="1"/>
  <c r="X148" i="1"/>
  <c r="Y148" i="1"/>
  <c r="M149" i="1"/>
  <c r="W149" i="1"/>
  <c r="X149" i="1"/>
  <c r="Y149" i="1"/>
  <c r="M150" i="1"/>
  <c r="W150" i="1"/>
  <c r="X150" i="1"/>
  <c r="Y150" i="1"/>
  <c r="M151" i="1"/>
  <c r="W151" i="1"/>
  <c r="X151" i="1"/>
  <c r="Y151" i="1"/>
  <c r="M152" i="1"/>
  <c r="W152" i="1"/>
  <c r="X152" i="1"/>
  <c r="Y152" i="1"/>
  <c r="M153" i="1"/>
  <c r="W153" i="1"/>
  <c r="X153" i="1"/>
  <c r="Y153" i="1"/>
  <c r="W154" i="1"/>
  <c r="X154" i="1"/>
  <c r="Y154" i="1"/>
  <c r="W155" i="1"/>
  <c r="X155" i="1"/>
  <c r="Y155" i="1"/>
  <c r="M156" i="1"/>
  <c r="W156" i="1"/>
  <c r="X156" i="1"/>
  <c r="Y156" i="1"/>
  <c r="M157" i="1"/>
  <c r="W157" i="1"/>
  <c r="X157" i="1"/>
  <c r="Y157" i="1"/>
  <c r="M158" i="1"/>
  <c r="W158" i="1"/>
  <c r="X158" i="1"/>
  <c r="Y158" i="1"/>
  <c r="M159" i="1"/>
  <c r="W159" i="1"/>
  <c r="X159" i="1"/>
  <c r="Y159" i="1"/>
  <c r="M160" i="1"/>
  <c r="W160" i="1"/>
  <c r="X160" i="1"/>
  <c r="Y160" i="1"/>
  <c r="M161" i="1"/>
  <c r="W161" i="1"/>
  <c r="X161" i="1"/>
  <c r="Y161" i="1"/>
  <c r="M162" i="1"/>
  <c r="W162" i="1"/>
  <c r="X162" i="1"/>
  <c r="Y162" i="1"/>
  <c r="M163" i="1"/>
  <c r="W163" i="1"/>
  <c r="X163" i="1"/>
  <c r="Y163" i="1"/>
  <c r="M164" i="1"/>
  <c r="W164" i="1"/>
  <c r="X164" i="1"/>
  <c r="Y164" i="1"/>
  <c r="M165" i="1"/>
  <c r="W165" i="1"/>
  <c r="X165" i="1"/>
  <c r="Y165" i="1"/>
  <c r="M166" i="1"/>
  <c r="W166" i="1"/>
  <c r="X166" i="1"/>
  <c r="Y166" i="1"/>
  <c r="M167" i="1"/>
  <c r="W167" i="1"/>
  <c r="X167" i="1"/>
  <c r="Y167" i="1"/>
  <c r="M168" i="1"/>
  <c r="W168" i="1"/>
  <c r="X168" i="1"/>
  <c r="Y168" i="1"/>
  <c r="M169" i="1"/>
  <c r="W169" i="1"/>
  <c r="X169" i="1"/>
  <c r="Y169" i="1"/>
  <c r="M170" i="1"/>
  <c r="W170" i="1"/>
  <c r="X170" i="1"/>
  <c r="Y170" i="1"/>
  <c r="M171" i="1"/>
  <c r="W171" i="1"/>
  <c r="X171" i="1"/>
  <c r="Y171" i="1"/>
  <c r="M172" i="1"/>
  <c r="W172" i="1"/>
  <c r="X172" i="1"/>
  <c r="Y172" i="1"/>
  <c r="M173" i="1"/>
  <c r="W173" i="1"/>
  <c r="X173" i="1"/>
  <c r="Y173" i="1"/>
  <c r="M174" i="1"/>
  <c r="W174" i="1"/>
  <c r="X174" i="1"/>
  <c r="Y174" i="1"/>
  <c r="M175" i="1"/>
  <c r="W175" i="1"/>
  <c r="X175" i="1"/>
  <c r="Y175" i="1"/>
  <c r="M176" i="1"/>
  <c r="W176" i="1"/>
  <c r="X176" i="1"/>
  <c r="Y176" i="1"/>
  <c r="M177" i="1"/>
  <c r="W177" i="1"/>
  <c r="X177" i="1"/>
  <c r="Y177" i="1"/>
  <c r="M178" i="1"/>
  <c r="W178" i="1"/>
  <c r="X178" i="1"/>
  <c r="Y178" i="1"/>
  <c r="M179" i="1"/>
  <c r="W179" i="1"/>
  <c r="X179" i="1"/>
  <c r="Y179" i="1"/>
  <c r="M180" i="1"/>
  <c r="W180" i="1"/>
  <c r="X180" i="1"/>
  <c r="Y180" i="1"/>
  <c r="M181" i="1"/>
  <c r="W181" i="1"/>
  <c r="X181" i="1"/>
  <c r="Y181" i="1"/>
  <c r="M182" i="1"/>
  <c r="W182" i="1"/>
  <c r="X182" i="1"/>
  <c r="Y182" i="1"/>
  <c r="M183" i="1"/>
  <c r="W183" i="1"/>
  <c r="X183" i="1"/>
  <c r="Y183" i="1"/>
  <c r="M184" i="1"/>
  <c r="W184" i="1"/>
  <c r="X184" i="1"/>
  <c r="Y184" i="1"/>
  <c r="M185" i="1"/>
  <c r="W185" i="1"/>
  <c r="X185" i="1"/>
  <c r="Y185" i="1"/>
  <c r="M186" i="1"/>
  <c r="W186" i="1"/>
  <c r="X186" i="1"/>
  <c r="Y186" i="1"/>
  <c r="M187" i="1"/>
  <c r="W187" i="1"/>
  <c r="X187" i="1"/>
  <c r="Y187" i="1"/>
  <c r="M188" i="1"/>
  <c r="W188" i="1"/>
  <c r="X188" i="1"/>
  <c r="Y188" i="1"/>
  <c r="M189" i="1"/>
  <c r="W189" i="1"/>
  <c r="X189" i="1"/>
  <c r="Y189" i="1"/>
  <c r="M190" i="1"/>
  <c r="W190" i="1"/>
  <c r="X190" i="1"/>
  <c r="Y190" i="1"/>
  <c r="M191" i="1"/>
  <c r="W191" i="1"/>
  <c r="X191" i="1"/>
  <c r="Y191" i="1"/>
  <c r="M192" i="1"/>
  <c r="W192" i="1"/>
  <c r="X192" i="1"/>
  <c r="Y192" i="1"/>
  <c r="M193" i="1"/>
  <c r="W193" i="1"/>
  <c r="X193" i="1"/>
  <c r="Y193" i="1"/>
  <c r="M194" i="1"/>
  <c r="W194" i="1"/>
  <c r="X194" i="1"/>
  <c r="Y194" i="1"/>
  <c r="M195" i="1"/>
  <c r="W195" i="1"/>
  <c r="X195" i="1"/>
  <c r="Y195" i="1"/>
  <c r="M196" i="1"/>
  <c r="W196" i="1"/>
  <c r="X196" i="1"/>
  <c r="Y196" i="1"/>
  <c r="M197" i="1"/>
  <c r="W197" i="1"/>
  <c r="X197" i="1"/>
  <c r="Y197" i="1"/>
  <c r="M198" i="1"/>
  <c r="W198" i="1"/>
  <c r="X198" i="1"/>
  <c r="Y198" i="1"/>
  <c r="M199" i="1"/>
  <c r="W199" i="1"/>
  <c r="X199" i="1"/>
  <c r="Y199" i="1"/>
  <c r="M200" i="1"/>
  <c r="W200" i="1"/>
  <c r="X200" i="1"/>
  <c r="Y200" i="1"/>
  <c r="M201" i="1"/>
  <c r="W201" i="1"/>
  <c r="X201" i="1"/>
  <c r="Y201" i="1"/>
  <c r="M202" i="1"/>
  <c r="W202" i="1"/>
  <c r="X202" i="1"/>
  <c r="Y202" i="1"/>
  <c r="M203" i="1"/>
  <c r="W203" i="1"/>
  <c r="X203" i="1"/>
  <c r="Y203" i="1"/>
  <c r="M204" i="1"/>
  <c r="W204" i="1"/>
  <c r="X204" i="1"/>
  <c r="Y204" i="1"/>
  <c r="M205" i="1"/>
  <c r="W205" i="1"/>
  <c r="X205" i="1"/>
  <c r="Y205" i="1"/>
  <c r="M206" i="1"/>
  <c r="M207" i="1"/>
  <c r="M208" i="1"/>
  <c r="M209" i="1"/>
  <c r="W209" i="1"/>
  <c r="X209" i="1"/>
  <c r="Y209" i="1"/>
  <c r="M210" i="1"/>
  <c r="W210" i="1"/>
  <c r="X210" i="1"/>
  <c r="Y210" i="1"/>
  <c r="M211" i="1"/>
  <c r="W211" i="1"/>
  <c r="X211" i="1"/>
  <c r="Y211" i="1"/>
  <c r="M212" i="1"/>
  <c r="W212" i="1"/>
  <c r="X212" i="1"/>
  <c r="Y212" i="1"/>
  <c r="M213" i="1"/>
  <c r="W213" i="1"/>
  <c r="X213" i="1"/>
  <c r="Y213" i="1"/>
  <c r="M214" i="1"/>
  <c r="W214" i="1"/>
  <c r="X214" i="1"/>
  <c r="Y214" i="1"/>
  <c r="M215" i="1"/>
  <c r="W215" i="1"/>
  <c r="X215" i="1"/>
  <c r="Y215" i="1"/>
  <c r="M216" i="1"/>
  <c r="W216" i="1"/>
  <c r="X216" i="1"/>
  <c r="Y216" i="1"/>
  <c r="M217" i="1"/>
  <c r="W217" i="1"/>
  <c r="X217" i="1"/>
  <c r="Y217" i="1"/>
  <c r="M218" i="1"/>
  <c r="W218" i="1"/>
  <c r="X218" i="1"/>
  <c r="Y218" i="1"/>
  <c r="M219" i="1"/>
  <c r="W219" i="1"/>
  <c r="X219" i="1"/>
  <c r="Y219" i="1"/>
  <c r="M220" i="1"/>
  <c r="W220" i="1"/>
  <c r="X220" i="1"/>
  <c r="Y220" i="1"/>
  <c r="M221" i="1"/>
  <c r="W221" i="1"/>
  <c r="X221" i="1"/>
  <c r="Y221" i="1"/>
  <c r="M222" i="1"/>
  <c r="W222" i="1"/>
  <c r="X222" i="1"/>
  <c r="Y222" i="1"/>
  <c r="M223" i="1"/>
  <c r="W223" i="1"/>
  <c r="X223" i="1"/>
  <c r="Y223" i="1"/>
  <c r="M224" i="1"/>
  <c r="W224" i="1"/>
  <c r="X224" i="1"/>
  <c r="Y224" i="1"/>
  <c r="M225" i="1"/>
  <c r="W225" i="1"/>
  <c r="X225" i="1"/>
  <c r="Y225" i="1"/>
  <c r="M226" i="1"/>
  <c r="W226" i="1"/>
  <c r="X226" i="1"/>
  <c r="Y226" i="1"/>
  <c r="M227" i="1"/>
  <c r="W227" i="1"/>
  <c r="X227" i="1"/>
  <c r="Y227" i="1"/>
  <c r="M228" i="1"/>
  <c r="W228" i="1"/>
  <c r="X228" i="1"/>
  <c r="Y228" i="1"/>
  <c r="M229" i="1"/>
  <c r="W229" i="1"/>
  <c r="X229" i="1"/>
  <c r="Y229" i="1"/>
  <c r="M230" i="1"/>
  <c r="W230" i="1"/>
  <c r="X230" i="1"/>
  <c r="Y230" i="1"/>
  <c r="M231" i="1"/>
  <c r="W231" i="1"/>
  <c r="X231" i="1"/>
  <c r="Y231" i="1"/>
  <c r="M232" i="1"/>
  <c r="W232" i="1"/>
  <c r="X232" i="1"/>
  <c r="Y232" i="1"/>
  <c r="M233" i="1"/>
  <c r="W233" i="1"/>
  <c r="X233" i="1"/>
  <c r="Y233" i="1"/>
  <c r="M234" i="1"/>
  <c r="W234" i="1"/>
  <c r="X234" i="1"/>
  <c r="Y234" i="1"/>
  <c r="M235" i="1"/>
  <c r="W235" i="1"/>
  <c r="X235" i="1"/>
  <c r="Y235" i="1"/>
  <c r="M236" i="1"/>
  <c r="W236" i="1"/>
  <c r="X236" i="1"/>
  <c r="Y236" i="1"/>
  <c r="O3" i="2"/>
  <c r="Y3" i="2"/>
  <c r="Z3" i="2"/>
  <c r="AA3" i="2"/>
  <c r="O4" i="2"/>
  <c r="Y4" i="2"/>
  <c r="Z4" i="2"/>
  <c r="AA4" i="2"/>
  <c r="O5" i="2"/>
  <c r="Y5" i="2"/>
  <c r="Z5" i="2"/>
  <c r="AA5" i="2"/>
  <c r="O6" i="2"/>
  <c r="Y6" i="2"/>
  <c r="Z6" i="2"/>
  <c r="AA6" i="2"/>
  <c r="O7" i="2"/>
  <c r="Y7" i="2"/>
  <c r="Z7" i="2"/>
  <c r="AA7" i="2"/>
  <c r="O8" i="2"/>
  <c r="Y8" i="2"/>
  <c r="Z8" i="2"/>
  <c r="AA8" i="2"/>
  <c r="O9" i="2"/>
  <c r="Y9" i="2"/>
  <c r="Z9" i="2"/>
  <c r="AA9" i="2"/>
  <c r="O10" i="2"/>
  <c r="Y10" i="2"/>
  <c r="Z10" i="2"/>
  <c r="AA10" i="2"/>
  <c r="O11" i="2"/>
  <c r="Y11" i="2"/>
  <c r="Z11" i="2"/>
  <c r="AA11" i="2"/>
  <c r="O12" i="2"/>
  <c r="Y12" i="2"/>
  <c r="Z12" i="2"/>
  <c r="AA12" i="2"/>
  <c r="O13" i="2"/>
  <c r="Y13" i="2"/>
  <c r="Z13" i="2"/>
  <c r="AA13" i="2"/>
  <c r="O14" i="2"/>
  <c r="Y14" i="2"/>
  <c r="Z14" i="2"/>
  <c r="AA14" i="2"/>
  <c r="O15" i="2"/>
  <c r="Y15" i="2"/>
  <c r="Z15" i="2"/>
  <c r="AA15" i="2"/>
  <c r="O16" i="2"/>
  <c r="Y16" i="2"/>
  <c r="Z16" i="2"/>
  <c r="AA16" i="2"/>
  <c r="O17" i="2"/>
  <c r="Y17" i="2"/>
  <c r="Z17" i="2"/>
  <c r="AA17" i="2"/>
  <c r="O18" i="2"/>
  <c r="Y18" i="2"/>
  <c r="Z18" i="2"/>
  <c r="AA18" i="2"/>
  <c r="O19" i="2"/>
  <c r="Y19" i="2"/>
  <c r="Z19" i="2"/>
  <c r="AA19" i="2"/>
  <c r="O20" i="2"/>
  <c r="Y20" i="2"/>
  <c r="Z20" i="2"/>
  <c r="AA20" i="2"/>
  <c r="O21" i="2"/>
  <c r="Y21" i="2"/>
  <c r="Z21" i="2"/>
  <c r="AA21" i="2"/>
  <c r="O22" i="2"/>
  <c r="Y22" i="2"/>
  <c r="Z22" i="2"/>
  <c r="AA22" i="2"/>
  <c r="O23" i="2"/>
  <c r="Y23" i="2"/>
  <c r="Z23" i="2"/>
  <c r="AA23" i="2"/>
  <c r="O24" i="2"/>
  <c r="Y24" i="2"/>
  <c r="Z24" i="2"/>
  <c r="AA24" i="2"/>
  <c r="O25" i="2"/>
  <c r="Y25" i="2"/>
  <c r="Z25" i="2"/>
  <c r="AA25" i="2"/>
  <c r="O26" i="2"/>
  <c r="Y26" i="2"/>
  <c r="Z26" i="2"/>
  <c r="AA26" i="2"/>
  <c r="O27" i="2"/>
  <c r="Y27" i="2"/>
  <c r="Z27" i="2"/>
  <c r="AA27" i="2"/>
  <c r="O28" i="2"/>
  <c r="Y28" i="2"/>
  <c r="Z28" i="2"/>
  <c r="AA28" i="2"/>
  <c r="O29" i="2"/>
  <c r="Y29" i="2"/>
  <c r="Z29" i="2"/>
  <c r="AA29" i="2"/>
  <c r="O30" i="2"/>
  <c r="Y30" i="2"/>
  <c r="Z30" i="2"/>
  <c r="AA30" i="2"/>
  <c r="O31" i="2"/>
  <c r="Y31" i="2"/>
  <c r="Z31" i="2"/>
  <c r="AA31" i="2"/>
  <c r="O32" i="2"/>
  <c r="Y32" i="2"/>
  <c r="Z32" i="2"/>
  <c r="AA32" i="2"/>
  <c r="O33" i="2"/>
  <c r="Y33" i="2"/>
  <c r="Z33" i="2"/>
  <c r="AA33" i="2"/>
  <c r="O34" i="2"/>
  <c r="Y34" i="2"/>
  <c r="Z34" i="2"/>
  <c r="AA34" i="2"/>
  <c r="O35" i="2"/>
  <c r="Y35" i="2"/>
  <c r="Z35" i="2"/>
  <c r="AA35" i="2"/>
  <c r="O36" i="2"/>
  <c r="Y36" i="2"/>
  <c r="Z36" i="2"/>
  <c r="AA36" i="2"/>
  <c r="O37" i="2"/>
  <c r="Y37" i="2"/>
  <c r="Z37" i="2"/>
  <c r="AA37" i="2"/>
  <c r="O38" i="2"/>
  <c r="Y38" i="2"/>
  <c r="Z38" i="2"/>
  <c r="AA38" i="2"/>
  <c r="O39" i="2"/>
  <c r="Y39" i="2"/>
  <c r="Z39" i="2"/>
  <c r="AA39" i="2"/>
  <c r="O40" i="2"/>
  <c r="Y40" i="2"/>
  <c r="Z40" i="2"/>
  <c r="AA40" i="2"/>
  <c r="O41" i="2"/>
  <c r="Y41" i="2"/>
  <c r="Z41" i="2"/>
  <c r="AA41" i="2"/>
  <c r="O42" i="2"/>
  <c r="Y42" i="2"/>
  <c r="Z42" i="2"/>
  <c r="AA42" i="2"/>
  <c r="O43" i="2"/>
  <c r="Y43" i="2"/>
  <c r="Z43" i="2"/>
  <c r="AA43" i="2"/>
  <c r="O44" i="2"/>
  <c r="Y44" i="2"/>
  <c r="Z44" i="2"/>
  <c r="AA44" i="2"/>
  <c r="O45" i="2"/>
  <c r="Y45" i="2"/>
  <c r="Z45" i="2"/>
  <c r="AA45" i="2"/>
  <c r="O46" i="2"/>
  <c r="Y46" i="2"/>
  <c r="Z46" i="2"/>
  <c r="AA46" i="2"/>
  <c r="O47" i="2"/>
  <c r="Y47" i="2"/>
  <c r="Z47" i="2"/>
  <c r="AA47" i="2"/>
  <c r="O48" i="2"/>
  <c r="Y48" i="2"/>
  <c r="Z48" i="2"/>
  <c r="AA48" i="2"/>
  <c r="O49" i="2"/>
  <c r="Y49" i="2"/>
  <c r="Z49" i="2"/>
  <c r="AA49" i="2"/>
  <c r="O50" i="2"/>
  <c r="Y50" i="2"/>
  <c r="Z50" i="2"/>
  <c r="AA50" i="2"/>
  <c r="O51" i="2"/>
  <c r="Y51" i="2"/>
  <c r="Z51" i="2"/>
  <c r="AA51" i="2"/>
  <c r="O52" i="2"/>
  <c r="Y52" i="2"/>
  <c r="Z52" i="2"/>
  <c r="AA52" i="2"/>
  <c r="O53" i="2"/>
  <c r="Y53" i="2"/>
  <c r="Z53" i="2"/>
  <c r="AA53" i="2"/>
  <c r="O54" i="2"/>
  <c r="Y54" i="2"/>
  <c r="Z54" i="2"/>
  <c r="AA54" i="2"/>
  <c r="O55" i="2"/>
  <c r="Y55" i="2"/>
  <c r="Z55" i="2"/>
  <c r="AA55" i="2"/>
  <c r="O56" i="2"/>
  <c r="Y56" i="2"/>
  <c r="Z56" i="2"/>
  <c r="AA56" i="2"/>
  <c r="O57" i="2"/>
  <c r="Y57" i="2"/>
  <c r="Z57" i="2"/>
  <c r="AA57" i="2"/>
  <c r="O58" i="2"/>
  <c r="Y58" i="2"/>
  <c r="Z58" i="2"/>
  <c r="AA58" i="2"/>
  <c r="O59" i="2"/>
  <c r="Y59" i="2"/>
  <c r="Z59" i="2"/>
  <c r="AA59" i="2"/>
  <c r="O60" i="2"/>
  <c r="Y60" i="2"/>
  <c r="Z60" i="2"/>
  <c r="AA60" i="2"/>
  <c r="O61" i="2"/>
  <c r="Y61" i="2"/>
  <c r="Z61" i="2"/>
  <c r="AA61" i="2"/>
  <c r="O62" i="2"/>
  <c r="Y62" i="2"/>
  <c r="Z62" i="2"/>
  <c r="AA62" i="2"/>
  <c r="O63" i="2"/>
  <c r="Y63" i="2"/>
  <c r="Z63" i="2"/>
  <c r="AA63" i="2"/>
  <c r="O64" i="2"/>
  <c r="Y64" i="2"/>
  <c r="Z64" i="2"/>
  <c r="AA64" i="2"/>
  <c r="O65" i="2"/>
  <c r="Y65" i="2"/>
  <c r="Z65" i="2"/>
  <c r="AA65" i="2"/>
  <c r="O66" i="2"/>
  <c r="Y66" i="2"/>
  <c r="Z66" i="2"/>
  <c r="AA66" i="2"/>
  <c r="O67" i="2"/>
  <c r="Y67" i="2"/>
  <c r="Z67" i="2"/>
  <c r="AA67" i="2"/>
  <c r="O68" i="2"/>
  <c r="Y68" i="2"/>
  <c r="Z68" i="2"/>
  <c r="AA68" i="2"/>
  <c r="O69" i="2"/>
  <c r="Y69" i="2"/>
  <c r="Z69" i="2"/>
  <c r="AA69" i="2"/>
  <c r="O70" i="2"/>
  <c r="Y70" i="2"/>
  <c r="Z70" i="2"/>
  <c r="AA70" i="2"/>
  <c r="O71" i="2"/>
  <c r="Y71" i="2"/>
  <c r="Z71" i="2"/>
  <c r="AA71" i="2"/>
  <c r="O72" i="2"/>
  <c r="Y72" i="2"/>
  <c r="Z72" i="2"/>
  <c r="AA72" i="2"/>
  <c r="O73" i="2"/>
  <c r="Y73" i="2"/>
  <c r="Z73" i="2"/>
  <c r="AA73" i="2"/>
  <c r="O74" i="2"/>
  <c r="Y74" i="2"/>
  <c r="Z74" i="2"/>
  <c r="AA74" i="2"/>
  <c r="O75" i="2"/>
  <c r="Y75" i="2"/>
  <c r="Z75" i="2"/>
  <c r="AA75" i="2"/>
  <c r="O76" i="2"/>
  <c r="Y76" i="2"/>
  <c r="Z76" i="2"/>
  <c r="AA76" i="2"/>
  <c r="O77" i="2"/>
  <c r="Y77" i="2"/>
  <c r="Z77" i="2"/>
  <c r="AA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AKUI</author>
  </authors>
  <commentList>
    <comment ref="C138" authorId="0" shapeId="0" xr:uid="{00000000-0006-0000-0000-000002000000}">
      <text>
        <r>
          <rPr>
            <b/>
            <sz val="9"/>
            <rFont val="Times New Roman"/>
            <family val="1"/>
          </rPr>
          <t>AKUI:</t>
        </r>
        <r>
          <rPr>
            <sz val="9"/>
            <rFont val="Times New Roman"/>
            <family val="1"/>
          </rPr>
          <t xml:space="preserve">
BELUM DAFTAR HRIS</t>
        </r>
      </text>
    </comment>
    <comment ref="C139" authorId="0" shapeId="0" xr:uid="{00000000-0006-0000-0000-000003000000}">
      <text>
        <r>
          <rPr>
            <b/>
            <sz val="9"/>
            <rFont val="Times New Roman"/>
            <family val="1"/>
          </rPr>
          <t>AKUI:</t>
        </r>
        <r>
          <rPr>
            <sz val="9"/>
            <rFont val="Times New Roman"/>
            <family val="1"/>
          </rPr>
          <t xml:space="preserve">
BELUM DAFTAR HRIS</t>
        </r>
      </text>
    </comment>
    <comment ref="C142" authorId="0" shapeId="0" xr:uid="{00000000-0006-0000-0000-000004000000}">
      <text>
        <r>
          <rPr>
            <b/>
            <sz val="9"/>
            <rFont val="Times New Roman"/>
            <family val="1"/>
          </rPr>
          <t>AKUI:</t>
        </r>
        <r>
          <rPr>
            <sz val="9"/>
            <rFont val="Times New Roman"/>
            <family val="1"/>
          </rPr>
          <t xml:space="preserve">
belum daftar hris</t>
        </r>
      </text>
    </comment>
  </commentList>
</comments>
</file>

<file path=xl/sharedStrings.xml><?xml version="1.0" encoding="utf-8"?>
<sst xmlns="http://schemas.openxmlformats.org/spreadsheetml/2006/main" count="12693" uniqueCount="4341">
  <si>
    <t>NO</t>
  </si>
  <si>
    <t>NIP DATA SESUAI HAYIM</t>
  </si>
  <si>
    <t>NIP LAMA</t>
  </si>
  <si>
    <t>NAMA HRIS</t>
  </si>
  <si>
    <t>NIK</t>
  </si>
  <si>
    <t>JENIS KELAMIN</t>
  </si>
  <si>
    <t xml:space="preserve"> JOB TITLE  ( JABATAN )</t>
  </si>
  <si>
    <t>JOB LEVEL</t>
  </si>
  <si>
    <t>BAGIAN</t>
  </si>
  <si>
    <t>DEPARTEMEN</t>
  </si>
  <si>
    <t>STATUS</t>
  </si>
  <si>
    <t>TEMPAT LAHIR</t>
  </si>
  <si>
    <t>TANGGAL LAHIR</t>
  </si>
  <si>
    <t>USIA</t>
  </si>
  <si>
    <t>PENDIDIKAN TERAKHIR</t>
  </si>
  <si>
    <t>ALAMAT KTP</t>
  </si>
  <si>
    <t>ALAMAT DOMISILI</t>
  </si>
  <si>
    <t>NO TELP</t>
  </si>
  <si>
    <t>EMAIL</t>
  </si>
  <si>
    <t>AGAMA</t>
  </si>
  <si>
    <t>NAMA IBU KANDUNG</t>
  </si>
  <si>
    <t>PENGALAMAN KERJA</t>
  </si>
  <si>
    <t>TANGGAL MULAI KERJA</t>
  </si>
  <si>
    <t>MASA KERJA</t>
  </si>
  <si>
    <t>UNIT KERJA</t>
  </si>
  <si>
    <t>HARIAN/BOR/BULANAN</t>
  </si>
  <si>
    <t>L/P</t>
  </si>
  <si>
    <t>TH</t>
  </si>
  <si>
    <t>BLN</t>
  </si>
  <si>
    <t>HARI</t>
  </si>
  <si>
    <t>Level Jabatan</t>
  </si>
  <si>
    <t>LMG-2018-001</t>
  </si>
  <si>
    <t>LMG-2015-001</t>
  </si>
  <si>
    <t>Anik</t>
  </si>
  <si>
    <t>3524196004800002</t>
  </si>
  <si>
    <t>P</t>
  </si>
  <si>
    <t>TL Cuci</t>
  </si>
  <si>
    <t>Team Leader</t>
  </si>
  <si>
    <t>Bahan Baku</t>
  </si>
  <si>
    <t>Produksi</t>
  </si>
  <si>
    <t>Kawin</t>
  </si>
  <si>
    <t>Lamongan</t>
  </si>
  <si>
    <t>SMA</t>
  </si>
  <si>
    <t>Dsn. Kalibogo RT/RW:003/002 Ds. Kaliwates Kec. Kembangbahu Kab. Lamongan, 62282</t>
  </si>
  <si>
    <t>085607397090</t>
  </si>
  <si>
    <t>ibuanik66@gmail.com</t>
  </si>
  <si>
    <t>BULANAN</t>
  </si>
  <si>
    <t>Operator</t>
  </si>
  <si>
    <t>LMG-2015-003</t>
  </si>
  <si>
    <t>St. Nur Farokah</t>
  </si>
  <si>
    <t>3523056706860002</t>
  </si>
  <si>
    <t>TL Cabut</t>
  </si>
  <si>
    <t>Cabut</t>
  </si>
  <si>
    <t>Tuban</t>
  </si>
  <si>
    <t>MTs</t>
  </si>
  <si>
    <t>Dsn. Lawangan RT/RW:003/003 Ds. Lawanganagung Kec. Sugio Kab. Lamongan, 62256</t>
  </si>
  <si>
    <t>Dsn. Lawangan RT/RW:003/003 Ds. Lawanganagung Kec.Sugio Kab. Lamongan, 62256</t>
  </si>
  <si>
    <t>081252093158</t>
  </si>
  <si>
    <t>Cabut sarang burung walet</t>
  </si>
  <si>
    <t>Sanitasi</t>
  </si>
  <si>
    <t>LMG-2015-005</t>
  </si>
  <si>
    <t>Sri Utami</t>
  </si>
  <si>
    <t>3524164212910001</t>
  </si>
  <si>
    <t xml:space="preserve">Kawin </t>
  </si>
  <si>
    <t>SMK</t>
  </si>
  <si>
    <t>Dsn. Patuk RT/RW:003/002 Ds. Sumberbendo Kec. Mantup Kab. Lamongan, 62283</t>
  </si>
  <si>
    <t>085730039393</t>
  </si>
  <si>
    <t>Driver</t>
  </si>
  <si>
    <t>LMG-2015-008</t>
  </si>
  <si>
    <t>Siti Nur Fadliha</t>
  </si>
  <si>
    <t>3524126608860001</t>
  </si>
  <si>
    <t>Belum Kawin</t>
  </si>
  <si>
    <t>Dsn. Kumisik RT/RW:001/004 Ds. Lawanganagung Kec. Sugio Kab. Lamongan, 62256</t>
  </si>
  <si>
    <t>085730026445</t>
  </si>
  <si>
    <t>CABUT</t>
  </si>
  <si>
    <t>Teknisi</t>
  </si>
  <si>
    <t>LMG-2015-012</t>
  </si>
  <si>
    <t>Yuliatin</t>
  </si>
  <si>
    <t>3524114705890002</t>
  </si>
  <si>
    <t>SPV Moulding</t>
  </si>
  <si>
    <t>Supervisor</t>
  </si>
  <si>
    <t>SMPN</t>
  </si>
  <si>
    <t>Dsn. Tunggun RT/RW: 002/005 Ds. Tunggunjagir Kec. Mantup Kab. Lamongan, 62283</t>
  </si>
  <si>
    <t>085606021308</t>
  </si>
  <si>
    <t>Administrasi</t>
  </si>
  <si>
    <t>LMG-2015-013</t>
  </si>
  <si>
    <t>Efita Dian Mahayani</t>
  </si>
  <si>
    <t>3524164709870001</t>
  </si>
  <si>
    <t>Dsn. Patuk RT/RW:004/002 Ds. Sumberbendo Kec. Mantup Kab. Lamongan, 62283</t>
  </si>
  <si>
    <t>085730881883</t>
  </si>
  <si>
    <t>HARIAN</t>
  </si>
  <si>
    <t>Security</t>
  </si>
  <si>
    <t>LMG-2015-014</t>
  </si>
  <si>
    <t>Anita</t>
  </si>
  <si>
    <t>3524165511870002</t>
  </si>
  <si>
    <t>TL Moulding</t>
  </si>
  <si>
    <t>SMP</t>
  </si>
  <si>
    <t>Dsn. Sumberdono RT/RW:002/001 Ds. Tunggunjagir Kec. Mantup Kab. Lamongan, 62283</t>
  </si>
  <si>
    <t>085840255670</t>
  </si>
  <si>
    <t>Checker</t>
  </si>
  <si>
    <t>LMG-2015-015</t>
  </si>
  <si>
    <t>Karyawati</t>
  </si>
  <si>
    <t>3524164910890002</t>
  </si>
  <si>
    <t>SD</t>
  </si>
  <si>
    <t>Dsn. Tunggun RT/RW: 004/005 Ds. Tunggunjagir Kec. Mantup Kab. Lamongan, 62283</t>
  </si>
  <si>
    <t>085852550848</t>
  </si>
  <si>
    <t>LMG-2016-016</t>
  </si>
  <si>
    <t>Nurkasanah</t>
  </si>
  <si>
    <t>3524166606820003</t>
  </si>
  <si>
    <t>GTL Moulding</t>
  </si>
  <si>
    <t>Group Team Leader</t>
  </si>
  <si>
    <t>Dsn. Tunggun RT/RW:002/005 Ds. Tunggunjagir Kec. Mantup Kab. Lamongan, 62283</t>
  </si>
  <si>
    <t>085234587204</t>
  </si>
  <si>
    <t>LMG-2016-017</t>
  </si>
  <si>
    <t>Syafi'ah</t>
  </si>
  <si>
    <t>3524195906860005</t>
  </si>
  <si>
    <t>Sampang</t>
  </si>
  <si>
    <t>Dsn. Kedungklanting RT/RW:014/004 Ds. Kedungmegarih Kec. Kembangbahu Kab. Lamongan, 62282</t>
  </si>
  <si>
    <t>087755694344</t>
  </si>
  <si>
    <t>LMG-2016-019</t>
  </si>
  <si>
    <t>Tutik</t>
  </si>
  <si>
    <t>3524195509870001</t>
  </si>
  <si>
    <t>GTL Cabut</t>
  </si>
  <si>
    <t>Dsn. Nyamplung RT/RW:002/002 Ds. Moronyamplung Kec. Kembangbahu Kab. Lamongan, 62282</t>
  </si>
  <si>
    <t>085648666103</t>
  </si>
  <si>
    <t>Kasir</t>
  </si>
  <si>
    <t>LMG-2016-020</t>
  </si>
  <si>
    <t>Surat</t>
  </si>
  <si>
    <t>3524160109710002</t>
  </si>
  <si>
    <t>L</t>
  </si>
  <si>
    <t>HRGA</t>
  </si>
  <si>
    <t>088991467248</t>
  </si>
  <si>
    <t>suratrusmiati1017@gmail.com</t>
  </si>
  <si>
    <t>Sopir</t>
  </si>
  <si>
    <t>Superintenden</t>
  </si>
  <si>
    <t>LMG-2016-022</t>
  </si>
  <si>
    <t>Sri Sunarti</t>
  </si>
  <si>
    <t>3524125802890002</t>
  </si>
  <si>
    <t>Paket C</t>
  </si>
  <si>
    <t>Ds. Lawangan RT/RW:003/003 Dsn. Lawanganagung Kec. Sugio Kab. Lamongan, 62256</t>
  </si>
  <si>
    <t>081248691095</t>
  </si>
  <si>
    <t>Manager</t>
  </si>
  <si>
    <t>LMG-2017-023</t>
  </si>
  <si>
    <t>Evi Ana</t>
  </si>
  <si>
    <t>3524195503930002</t>
  </si>
  <si>
    <t>Cuci Bersih</t>
  </si>
  <si>
    <t>Dsn. Wates RT/RW:004/01 Ds. Kaliwates Kec. Kembangbahu Kab. Lamongan, 62282</t>
  </si>
  <si>
    <t>085730863969</t>
  </si>
  <si>
    <t>Operator produksi pabrik udang, karyawan toko</t>
  </si>
  <si>
    <t>Generan Manager</t>
  </si>
  <si>
    <t>LMG-2017-027</t>
  </si>
  <si>
    <t>Eliyana Sinta Bawafi</t>
  </si>
  <si>
    <t>3505104908940001</t>
  </si>
  <si>
    <t>Manager Produksi</t>
  </si>
  <si>
    <t>Blitar</t>
  </si>
  <si>
    <t>S1 Manajemen</t>
  </si>
  <si>
    <t>Dsn. Karangsono RT/RW:003/004 Ds. Karangsono Kec. Kanigoro Kab. Blitar, 66171</t>
  </si>
  <si>
    <t>082234177215</t>
  </si>
  <si>
    <t>eliyanasinta@gmail.com</t>
  </si>
  <si>
    <t>Staff Admin distributor buah blitar</t>
  </si>
  <si>
    <t>Top Manager</t>
  </si>
  <si>
    <t>LMG-2017-028</t>
  </si>
  <si>
    <t>Sulaikah</t>
  </si>
  <si>
    <t>3524164703850003</t>
  </si>
  <si>
    <t>SPV Kedatangan</t>
  </si>
  <si>
    <t>Dsn. Tunggun RT/RW:004/005 Ds. Tunggunjagir Kec. Mantup Kab. Lamongan, 62283</t>
  </si>
  <si>
    <t>085730088715</t>
  </si>
  <si>
    <t>sulaikahmandor01@gmail.com</t>
  </si>
  <si>
    <t>LMG-2017-030</t>
  </si>
  <si>
    <t>Suwanto</t>
  </si>
  <si>
    <t>3524120506960004</t>
  </si>
  <si>
    <t>Dsn. Jegreg RT/RW:001/001 Ds. Kalitengah Kec. Sugio Kab. Lamongan, 62256</t>
  </si>
  <si>
    <t>085746343026</t>
  </si>
  <si>
    <t>LMG-2017-032</t>
  </si>
  <si>
    <t>Ulul Khoiriyah</t>
  </si>
  <si>
    <t>3524195105840001</t>
  </si>
  <si>
    <t>Cuci Kotor</t>
  </si>
  <si>
    <t>MAN</t>
  </si>
  <si>
    <t>Dsn. Puter RT/RW:002/001 Ds. Puter Kec. Kembangbahu Kab. Lamongan, 62282</t>
  </si>
  <si>
    <t>Dsn.Puter RT/RW:02/01 Ds.Puter Kec.Kembangbahu Kab.Lamongan</t>
  </si>
  <si>
    <t>085233258671</t>
  </si>
  <si>
    <t>LMG-2017-034</t>
  </si>
  <si>
    <t>Suwani</t>
  </si>
  <si>
    <t>3524197007790002</t>
  </si>
  <si>
    <t>Dsn. Puter RT/RW:003/004 Ds. Puter Kec. Kembangbahu Kab. Lamongan, 62282</t>
  </si>
  <si>
    <t>085607281193</t>
  </si>
  <si>
    <t>LMG-2017-035</t>
  </si>
  <si>
    <t>Ruliatul Fidiah</t>
  </si>
  <si>
    <t>3524165908930001</t>
  </si>
  <si>
    <t>MI</t>
  </si>
  <si>
    <t>Dsn. Sumberdono RT/RW:001/002 Ds. Tunggunjagir Kec. Mantup Kab. Lamongan, 62283</t>
  </si>
  <si>
    <t>081554044756</t>
  </si>
  <si>
    <t>Dian Novita Rosida</t>
  </si>
  <si>
    <t>3515135511800003</t>
  </si>
  <si>
    <t>Admin Produktivitas</t>
  </si>
  <si>
    <t>SMKN</t>
  </si>
  <si>
    <t>Rusun Warugunung Blok Podang A Lantai II/10 Kel. Warugunung Kec. Karang Pilang Kota Surabaya, 60221</t>
  </si>
  <si>
    <t>Dsn. Krajan I RT/RW: 001/001 Ds. Sukobendu Kec. Mantup Kab. Lamongan, 62283</t>
  </si>
  <si>
    <t>081217039506</t>
  </si>
  <si>
    <t>novitarosida15@gmail.com</t>
  </si>
  <si>
    <t>LMG-2018-038</t>
  </si>
  <si>
    <t>Jeky Ariyanto</t>
  </si>
  <si>
    <t>3524012712980001</t>
  </si>
  <si>
    <t>Dsn. Sukorame RT/RW:007/001 Ds. Sukorame Kec. Sukorame Kab. Lamongan, 62276</t>
  </si>
  <si>
    <t>085703121117</t>
  </si>
  <si>
    <t>jekychan550@gmail.com</t>
  </si>
  <si>
    <t>LMG-2018-039</t>
  </si>
  <si>
    <t>Muhammad Regatana Hidayatulloh</t>
  </si>
  <si>
    <t>3524012605990001</t>
  </si>
  <si>
    <t>SMAN</t>
  </si>
  <si>
    <t>Dsn. Krajan RT/RW:007/003 Ds. Kedungadem Kec. Kedungadem Kab. Bojonegoro, 62195</t>
  </si>
  <si>
    <t>081249268478</t>
  </si>
  <si>
    <t>muhammadregha1922@gmail.com</t>
  </si>
  <si>
    <t>Operator produksi PT. Sari Roti Manado</t>
  </si>
  <si>
    <t>LMG-2018-043</t>
  </si>
  <si>
    <t>Siti Romlah</t>
  </si>
  <si>
    <t>3524196008900001</t>
  </si>
  <si>
    <t>Dsn. Sumberpanggang RT/RW:004/002 Ds. Lopang Kec. Kembangbahu Kab. Lamongan, 62282</t>
  </si>
  <si>
    <t>085649757496</t>
  </si>
  <si>
    <t>sitirumlah27@gmail.com</t>
  </si>
  <si>
    <t>Toko Roti dan cabut sarang burung walet</t>
  </si>
  <si>
    <t>LMG-2018-046</t>
  </si>
  <si>
    <t>Patur Abertino</t>
  </si>
  <si>
    <t>3524031007010003</t>
  </si>
  <si>
    <t>Dsn. Karangpilang RT/RW:003/001 Ds. Kedungrejo Kec. Modo Kab. Lamongan, 62275</t>
  </si>
  <si>
    <t>085606330347</t>
  </si>
  <si>
    <t>LMG-2018-047</t>
  </si>
  <si>
    <t>Fhilis Sulestari</t>
  </si>
  <si>
    <t>3524194206920001</t>
  </si>
  <si>
    <t>Dsn. Kalipang RT/RW:003/003 Ds. Pelang Kec. Kembangbahu Kab. Lamongan, 62282</t>
  </si>
  <si>
    <t>085804769255</t>
  </si>
  <si>
    <t>sigitperdanaputra51@gmail.com</t>
  </si>
  <si>
    <t>LMG-2018-048</t>
  </si>
  <si>
    <t>Nisa Dwi Safaat</t>
  </si>
  <si>
    <t>3524166905010001</t>
  </si>
  <si>
    <t>Dsn. Kampung RT/RW:003/003 Ds. Sumberkerep Kec. Mantup Kab. Lamongan, 62283</t>
  </si>
  <si>
    <t>085785334064</t>
  </si>
  <si>
    <t>nisasafaat27@gmail.com</t>
  </si>
  <si>
    <t>Karyawan toko pakaian dan operator produksi pabrik kayu</t>
  </si>
  <si>
    <t>LMG-2018-049</t>
  </si>
  <si>
    <t>Anas Ja'Far</t>
  </si>
  <si>
    <t>3524160410940003</t>
  </si>
  <si>
    <t>Dsn. Krajan RT/RW:002/004 Ds. Sukobendu Kec. Mantup Kab. Lamongan, 62283</t>
  </si>
  <si>
    <t>085704265006</t>
  </si>
  <si>
    <t>Cetak sarang burung walet</t>
  </si>
  <si>
    <t>LMG-2018-053</t>
  </si>
  <si>
    <t>Supi</t>
  </si>
  <si>
    <t>3524164206680001</t>
  </si>
  <si>
    <t>Rambang</t>
  </si>
  <si>
    <t>Dsn. Nglendeh RT/RW:003/001 Ds. Tunggunjagir Kec. Mantup Kab. Lamongan, 62283</t>
  </si>
  <si>
    <t>085731334825</t>
  </si>
  <si>
    <t>Petani</t>
  </si>
  <si>
    <t>LMG-2018-054</t>
  </si>
  <si>
    <t>Khalawatul Imah</t>
  </si>
  <si>
    <t>3524235912960002</t>
  </si>
  <si>
    <t>Dsn. Made RT/RW: 003/002 Ds. Botoputih Kec. Tikung Kab. Lamongan, 62280</t>
  </si>
  <si>
    <t>085807185396</t>
  </si>
  <si>
    <t>Operator produksi pabrik sepatu dan cabut sarang burung walet</t>
  </si>
  <si>
    <t>LMG-2018-057</t>
  </si>
  <si>
    <t>Afrian Firmana</t>
  </si>
  <si>
    <t>3524012803010001</t>
  </si>
  <si>
    <t>Dsn. Sembung RT/RW:005/001 Ds. Sembung Kec. Sukorame Kab. Lamongan, 62276</t>
  </si>
  <si>
    <t>08563168636</t>
  </si>
  <si>
    <t>LMG-2018-061</t>
  </si>
  <si>
    <t>Umaiyah</t>
  </si>
  <si>
    <t>3524195202840002</t>
  </si>
  <si>
    <t>Cutter &amp; Flek</t>
  </si>
  <si>
    <t>Dsn. Kalipang RT/RW:002/003 Ds. Pelang Kec. Kembangbahu Kab. Lamongan, 62282</t>
  </si>
  <si>
    <t>085655008361</t>
  </si>
  <si>
    <t>Operator produksi pabrik plastik</t>
  </si>
  <si>
    <t>LMG-2019-064</t>
  </si>
  <si>
    <t>Deniko Fergian Ramadhani</t>
  </si>
  <si>
    <t>3524012212000001</t>
  </si>
  <si>
    <t>Dsn. Sukorame RT/RW:002/001 Ds. Sukorame Kec. Sukorame Kab. Lamongan, 62283</t>
  </si>
  <si>
    <t>085730805942</t>
  </si>
  <si>
    <t>LMG-2019-065</t>
  </si>
  <si>
    <t>Sahril Romadhon</t>
  </si>
  <si>
    <t>3524060912000001</t>
  </si>
  <si>
    <t>Dsn. Mojorembun RT/RW:003/002 Ds. Mojodadi Kec. Kedungpring Kab. Lamongan, 62272</t>
  </si>
  <si>
    <t>085733141291</t>
  </si>
  <si>
    <t>Operator produksi PT. Intercraft</t>
  </si>
  <si>
    <t>LMG-2019-069</t>
  </si>
  <si>
    <t>Indah Permata Sari</t>
  </si>
  <si>
    <t>3524125409010002</t>
  </si>
  <si>
    <t>Dsn. Daliwangun RT/RW:003/002 Ds. Daliwangun Kec. Sugio Kab. Lamongan, 62256</t>
  </si>
  <si>
    <t>081259295198</t>
  </si>
  <si>
    <t>LMG-2019-076</t>
  </si>
  <si>
    <t>Muniro</t>
  </si>
  <si>
    <t>3524195110910001</t>
  </si>
  <si>
    <t>Dsn. Sukolilo RT/RW:005/003 Ds. Sukosongo Kec. Kembangbahu Kab. Lamongan, 62282</t>
  </si>
  <si>
    <t>085850304995</t>
  </si>
  <si>
    <t>LMG-2019-077</t>
  </si>
  <si>
    <t>Wahyu Surodo</t>
  </si>
  <si>
    <t>3524023105960001</t>
  </si>
  <si>
    <t>Dsn. Banjargondang RT/RW:004/001 Ds. Banjargondang Kec. Bluluk Kab. Lamongan, 62274</t>
  </si>
  <si>
    <t>085704258945</t>
  </si>
  <si>
    <t>LMG-2019-079</t>
  </si>
  <si>
    <t>Umariyah</t>
  </si>
  <si>
    <t>3524195906900001</t>
  </si>
  <si>
    <t>Dsn. Kalipang RT/RW: 006/003 Ds. Pelang Kec. Kembangbahu Kab. Lamongan, 62282</t>
  </si>
  <si>
    <t>085648621103</t>
  </si>
  <si>
    <t>umariyahdiandra@gmail.com</t>
  </si>
  <si>
    <t>LMG-2020-082</t>
  </si>
  <si>
    <t>Iswanti</t>
  </si>
  <si>
    <t>3524164201860002</t>
  </si>
  <si>
    <t>Dsn. Maijo RT/RW: 004/002 Ds. Kedungsoko Kec. Mantup Kab. Lamongan, 62283</t>
  </si>
  <si>
    <t>085731462473</t>
  </si>
  <si>
    <t>Operator produksi PT. Indomanis dan cabut sarang burung walet</t>
  </si>
  <si>
    <t>LMG-2020-085</t>
  </si>
  <si>
    <t>Dina Alfiana</t>
  </si>
  <si>
    <t>3524160611020001</t>
  </si>
  <si>
    <t>Moulding</t>
  </si>
  <si>
    <t>Dsn. Kedungwungu RT/RW: 001/004 Sumberbendo, Kec. Mantup Kab. Lamongan, 62283</t>
  </si>
  <si>
    <t>085850625143</t>
  </si>
  <si>
    <t>MOULDING</t>
  </si>
  <si>
    <t>LMG-2020-091</t>
  </si>
  <si>
    <t>Edwin Saputra Panggabean</t>
  </si>
  <si>
    <t>1201030809970001</t>
  </si>
  <si>
    <t>Lubuk Tukko</t>
  </si>
  <si>
    <t>Dsn. Lawangan RT/RW: 003/001 Ds. Lawanganagung Ke. Sugio Kab. Lamongan, 62256</t>
  </si>
  <si>
    <t>0857871408496</t>
  </si>
  <si>
    <t>LMG-2020-092</t>
  </si>
  <si>
    <t>Rina Devi Andraini</t>
  </si>
  <si>
    <t>3505104501970002</t>
  </si>
  <si>
    <t>Admin Data Entry</t>
  </si>
  <si>
    <t>Dsn. Karangsono RT/RW: 004/002 Ds. Karangsono Kec. Kanigoro Kab. Blitar, 66171</t>
  </si>
  <si>
    <t>085785083381</t>
  </si>
  <si>
    <t>rinadevi51@gmail.com</t>
  </si>
  <si>
    <t>LMG-2020-105</t>
  </si>
  <si>
    <t>Cankiswan</t>
  </si>
  <si>
    <t>3524020205970002</t>
  </si>
  <si>
    <t>Dsn. Songo RT/RW: 008/004 Ds. Songowareng Kec. Bluluk Kab. Lamongan, 62274</t>
  </si>
  <si>
    <t>085790334676</t>
  </si>
  <si>
    <t>sales marketing PT Telkom dan percetakan CV Agung Sby</t>
  </si>
  <si>
    <t>LMG-2020-111</t>
  </si>
  <si>
    <t>Oqky Verdiansyah</t>
  </si>
  <si>
    <t>6305052506990001</t>
  </si>
  <si>
    <t>Dsn. Putuk RT/RW: 014/007 Ds. Songowareng Kec. Bluluk Kab. Lamongan, 62274</t>
  </si>
  <si>
    <t>082831792503</t>
  </si>
  <si>
    <t>Karyawan PT Karyamitra Budi Sentosa Madiun</t>
  </si>
  <si>
    <t>LMG-2020-113</t>
  </si>
  <si>
    <t>Moh. Hasyim Chozimi</t>
  </si>
  <si>
    <t>3522101212980002</t>
  </si>
  <si>
    <t>Support</t>
  </si>
  <si>
    <t>Bojonegoro</t>
  </si>
  <si>
    <t>Dsn. Karanglo RT/RW: 022/010 Ds. Kadungrejo Kec. Baureno Kab. Bojonegoro, 62192</t>
  </si>
  <si>
    <t>081357667513</t>
  </si>
  <si>
    <t>chozimi.123@gmail.com</t>
  </si>
  <si>
    <t>Penjaga warnet dan percetakan</t>
  </si>
  <si>
    <t>LMG-2020-114</t>
  </si>
  <si>
    <t>Nuriyati</t>
  </si>
  <si>
    <t>3524194905950001</t>
  </si>
  <si>
    <t>MA</t>
  </si>
  <si>
    <t>Dsn. Sumberpanggang RT/RW: 003/002 Ds. Lopang Kec. Kembangbahu Kab. Lamongan, 62282</t>
  </si>
  <si>
    <t>082228472929</t>
  </si>
  <si>
    <t>LMG-2021-118</t>
  </si>
  <si>
    <t>Aldy Kurniawan</t>
  </si>
  <si>
    <t>3523020802010004</t>
  </si>
  <si>
    <t>Dsn. Kebonharjo RT/RW: 001/004 Ds. Kebonharjo Kec. Jatirogo Kab. Tuban, 62362</t>
  </si>
  <si>
    <t>081233666164</t>
  </si>
  <si>
    <t>Pelayan resto</t>
  </si>
  <si>
    <t>LMG-2021-122</t>
  </si>
  <si>
    <t>Suhartini</t>
  </si>
  <si>
    <t>3524192708900001</t>
  </si>
  <si>
    <t>Dsn. Sumberpanggang RT/RW: 001/001 Ds. Lopang Kec. Kembangbahu Kab. Lamongan, 62282</t>
  </si>
  <si>
    <t>085336270527</t>
  </si>
  <si>
    <t>LMG-2021-123</t>
  </si>
  <si>
    <t>Irfan Efendi</t>
  </si>
  <si>
    <t xml:space="preserve">IRFAN EFENDI </t>
  </si>
  <si>
    <t>3524020601990001</t>
  </si>
  <si>
    <t>Dsn. Boworejo RT/RW: 002/002 Ds. Cangkring Kec. Bluluk Kab. Lamongan, 62274</t>
  </si>
  <si>
    <t>081615575437</t>
  </si>
  <si>
    <t>Pelayan warung makan</t>
  </si>
  <si>
    <t>LMG-2021-126</t>
  </si>
  <si>
    <t>Dimas Adi Putra Setyawan</t>
  </si>
  <si>
    <t>3523022806000004</t>
  </si>
  <si>
    <t>Dsn. Paseyan RT/RW: 001/003 Ds. Paseyan Kec. Jatirogo Kab. Tuban, 62362</t>
  </si>
  <si>
    <t>081333804390</t>
  </si>
  <si>
    <t>Karyawan dan pelayan</t>
  </si>
  <si>
    <t>LMG-2021-128</t>
  </si>
  <si>
    <t>Kusnia Sari</t>
  </si>
  <si>
    <t>3524194410930001</t>
  </si>
  <si>
    <t>Dsn. Nyamplung RT/RW: 001/002 Ds. Moronyamplung Kec. Mantup Kab. Lamongan, 62283</t>
  </si>
  <si>
    <t>081334125226</t>
  </si>
  <si>
    <t>niaendel43@gmail.com</t>
  </si>
  <si>
    <t>LMG-2021-129</t>
  </si>
  <si>
    <t>Nu'man Wa'd Prawiro Negoro</t>
  </si>
  <si>
    <t>3524022106970002</t>
  </si>
  <si>
    <t>Dsn. Deketwetan RT/RW: 002/002 Ds. Deketwetan Kec. Deket Kab. Lamongan, 62291</t>
  </si>
  <si>
    <t>085730216227</t>
  </si>
  <si>
    <t>PT. Intercraf, pabrik sepatu, dan pabik udang</t>
  </si>
  <si>
    <t>LMG-2021-130</t>
  </si>
  <si>
    <t>M. Jamaludin Akbar</t>
  </si>
  <si>
    <t>3524161304900001</t>
  </si>
  <si>
    <t>Dsn. Krajan RT/RW: 003/001 Ds. Sukobendu Kec. Mantup Kab. Lamongan, 62283</t>
  </si>
  <si>
    <t>085645304041</t>
  </si>
  <si>
    <t>PT. Batavia Bambo, PT. LSP, PT Madureso</t>
  </si>
  <si>
    <t>LMG-2021-134</t>
  </si>
  <si>
    <t>Agus Kurniawan</t>
  </si>
  <si>
    <t>3524162308910002</t>
  </si>
  <si>
    <t>Dsn. Kalipang RT/RW: 003/003 Ds. Pelang Kec. Kembangbahu Kab. Lamongan, 62282</t>
  </si>
  <si>
    <t>085748775267</t>
  </si>
  <si>
    <t>LMG-2021-136</t>
  </si>
  <si>
    <t>Shely Anggraeni</t>
  </si>
  <si>
    <t>3524196608970004</t>
  </si>
  <si>
    <t xml:space="preserve">Cerai </t>
  </si>
  <si>
    <t>Dsn. Nyamplung RT/RW: 005/002 Ds. Moronyamplung Kec. Kembangbahu Kab. Lamongan, 62282</t>
  </si>
  <si>
    <t>083831210510</t>
  </si>
  <si>
    <t>anggraenishely11@gmail.com</t>
  </si>
  <si>
    <t>LMG-2021-138</t>
  </si>
  <si>
    <t>Robby Endhy Gabrieleo</t>
  </si>
  <si>
    <t>3524160207010002</t>
  </si>
  <si>
    <t>Ds. Tunggun RT/RW: 002/005 Ds. Tunggunjagir Kec. Mantup Kab. Lamongan, 62283</t>
  </si>
  <si>
    <t>081230552036</t>
  </si>
  <si>
    <t>LMG-2021-139</t>
  </si>
  <si>
    <t>Ahmad Nurul Izzuddin</t>
  </si>
  <si>
    <t>3524160302030001</t>
  </si>
  <si>
    <t>Dsn. Patuk RT/RW: 001/02 Ds. Sumberbendo Kec. Mantup Kab. Lamongan, 62283</t>
  </si>
  <si>
    <t>083895192990</t>
  </si>
  <si>
    <t>Operator Sound System dan pelayan warkop</t>
  </si>
  <si>
    <t>LMG-2021-144</t>
  </si>
  <si>
    <t>Deni Retno Puspita Sari</t>
  </si>
  <si>
    <t>3516176610970002</t>
  </si>
  <si>
    <t>Mojokerto</t>
  </si>
  <si>
    <t>Dsn. CinandangRT/RW: 004/002 Ds. Cinandang Kec. Dawarblandong Kab. Mojokerto, 61354</t>
  </si>
  <si>
    <t>085790662952</t>
  </si>
  <si>
    <t>Cabut sarang burung walet dan operator produksi PT. Cahaya Bintang Olympic</t>
  </si>
  <si>
    <t>LMG-2021-147</t>
  </si>
  <si>
    <t>Abdul Rouf Khoiri</t>
  </si>
  <si>
    <t>3524161704950001</t>
  </si>
  <si>
    <t>kawin</t>
  </si>
  <si>
    <t>SMU</t>
  </si>
  <si>
    <t>Dsn. Deketagung RT/RW: 002/002 Ds. Deketagung Kec. Sugio Kab. Lamongan, 62256</t>
  </si>
  <si>
    <t>085790247383</t>
  </si>
  <si>
    <t>LMG-2021-148</t>
  </si>
  <si>
    <t>Shendi Nopita Sari</t>
  </si>
  <si>
    <t>3524045610970001</t>
  </si>
  <si>
    <t>Dsn. Munungkidul RT/RW: 012/004 Ds. Munungrejo Kec. Ngimbang Kab. Lamongan, 62273</t>
  </si>
  <si>
    <t>085746095614</t>
  </si>
  <si>
    <t>Salon kecantikan kerajinan aksesoris</t>
  </si>
  <si>
    <t>LMG-2022-163</t>
  </si>
  <si>
    <t>Yesy Widyah Kristanti</t>
  </si>
  <si>
    <t>3524166005060003</t>
  </si>
  <si>
    <t>Dsn. Tunggun RT/RW: 003/005 Ds. Tunggunjagir Kec. Mantup Kab. Lamongan, 62283</t>
  </si>
  <si>
    <t>085850535515</t>
  </si>
  <si>
    <t>yesywidyah2@gmail.com</t>
  </si>
  <si>
    <t>LMG-2022-168</t>
  </si>
  <si>
    <t>Aditiya Viqi Mauluddin</t>
  </si>
  <si>
    <t>3524122305020002</t>
  </si>
  <si>
    <t>Dsn. Kedungadung RT/RW: 002/005 Ds. Deketagung Kec. Sugio Kab. Lamongan, 62256</t>
  </si>
  <si>
    <t>085784699603</t>
  </si>
  <si>
    <t>aditiyaviqi@gmail.com</t>
  </si>
  <si>
    <t>LMG-2022-169</t>
  </si>
  <si>
    <t>Andika Zulfan</t>
  </si>
  <si>
    <t>3524120101000005</t>
  </si>
  <si>
    <t>085967010552</t>
  </si>
  <si>
    <t>andikazulfan11@gmail.com</t>
  </si>
  <si>
    <t>LMG-2022-181</t>
  </si>
  <si>
    <t>Ahmad Fuaddin Thohari</t>
  </si>
  <si>
    <t>3524162305020001</t>
  </si>
  <si>
    <t>Dsn. Krajan RT/RW: 003/005 Ds. Sukobendu Kec. Mantup Kab. Lamongan, 62283</t>
  </si>
  <si>
    <t>083119830024</t>
  </si>
  <si>
    <t>ahmadfuaddin2314@gmail.com</t>
  </si>
  <si>
    <t>LMG-2022-250</t>
  </si>
  <si>
    <t>Tetik Irawati</t>
  </si>
  <si>
    <t>3524115809940001</t>
  </si>
  <si>
    <t>S-1</t>
  </si>
  <si>
    <t>Dsn. Seren RT/RW: 006/003 Ds. Jatipandak Kec. Sambeng Kab. Lamongan, 62284</t>
  </si>
  <si>
    <t>085755780051</t>
  </si>
  <si>
    <t>tetikira1809@gmail.com</t>
  </si>
  <si>
    <t>LMG-2022-274</t>
  </si>
  <si>
    <t>Anang Izul Muttho</t>
  </si>
  <si>
    <t>3524162405890001</t>
  </si>
  <si>
    <t>085738157866</t>
  </si>
  <si>
    <t>anangizul123@gmail.com</t>
  </si>
  <si>
    <t>LMG-2022-288</t>
  </si>
  <si>
    <t>Imam Kusnul</t>
  </si>
  <si>
    <t>3524020206970001</t>
  </si>
  <si>
    <t>Dsn. Banjar RT/RW: 003/003 Ds. Sumberbanjar Kec. Bluluk Kab. Lamongan, 62274</t>
  </si>
  <si>
    <t>082140267346</t>
  </si>
  <si>
    <t>imamkusnul10@gmail.com</t>
  </si>
  <si>
    <t>LMG-2022-306</t>
  </si>
  <si>
    <t>Muhammad Tamamur Ridlwan</t>
  </si>
  <si>
    <t>3524110303030002</t>
  </si>
  <si>
    <t>Dsn. Tenggiring RT/RW: 007/003 Ds. Tenggiring Kec. Sambeng Kab. Lamongan, 62284</t>
  </si>
  <si>
    <t>085746790329</t>
  </si>
  <si>
    <t>muhammadrizkii344@gmail.com</t>
  </si>
  <si>
    <t>LMG-2022-307</t>
  </si>
  <si>
    <t>Puput Indrawati</t>
  </si>
  <si>
    <t>3524044212040001</t>
  </si>
  <si>
    <t>Dry B &amp; Hcr</t>
  </si>
  <si>
    <t>Dsn. Purwokerto RT/RW: 011/002 Ds. Purwokerto Kec. Ngimbang Kab. Lamongan, 62273</t>
  </si>
  <si>
    <t>085802502861</t>
  </si>
  <si>
    <t>puputlalapow@gmail.com</t>
  </si>
  <si>
    <t>LMG-2022-311</t>
  </si>
  <si>
    <t>Prayoga Dwi Cahyo</t>
  </si>
  <si>
    <t>3524051908970001</t>
  </si>
  <si>
    <t>Dsn. Sanur RT/RW: 003/001 Ds. Jotosanur Kec. Tikung Kab. Lamongan, 62280</t>
  </si>
  <si>
    <t>085853864611</t>
  </si>
  <si>
    <t>prayogaok6@gmail.com</t>
  </si>
  <si>
    <t>Sales Promotion Sanken dan Pegawai Alfamart</t>
  </si>
  <si>
    <t>LMG-2022-314</t>
  </si>
  <si>
    <t>Ishaq</t>
  </si>
  <si>
    <t>3524041807980001</t>
  </si>
  <si>
    <t>085853423898</t>
  </si>
  <si>
    <t>iskakblug@gmail.com</t>
  </si>
  <si>
    <t>LMG-2022-319</t>
  </si>
  <si>
    <t>Yuliana Dwi Rochmah</t>
  </si>
  <si>
    <t>3524194707040001</t>
  </si>
  <si>
    <t>Dsn. Besi RT/RW: 001/002 Ds. Tlogoagung Kec. Kembangbahu Kab. Lamongan, 62282</t>
  </si>
  <si>
    <t>085812672583</t>
  </si>
  <si>
    <t>yulianadwirochmah@gmail.com</t>
  </si>
  <si>
    <t>LMG-2022-358</t>
  </si>
  <si>
    <t>Tsalis Akmalun Ni'am</t>
  </si>
  <si>
    <t>3524160711940001</t>
  </si>
  <si>
    <t>Dsn. Gagar RT/RW: 003/002 Ds. Sukobendu Kec. Mantup Kab. Lamongan, 62283</t>
  </si>
  <si>
    <t>081553874875</t>
  </si>
  <si>
    <t>salissalis259@gmail.com</t>
  </si>
  <si>
    <t>LMG-2022-360</t>
  </si>
  <si>
    <t>Koko Handoko</t>
  </si>
  <si>
    <t>3524061403030002</t>
  </si>
  <si>
    <t>Titil Hcr</t>
  </si>
  <si>
    <t>Dsn. Gunung RT/RW: 001/006 Ds. Banjarrejo Kec. Kedungpring Kab. Lamongan, 62272</t>
  </si>
  <si>
    <t>087869013486</t>
  </si>
  <si>
    <t>lamongantatu@gmail.com</t>
  </si>
  <si>
    <t>LMG-2022-018</t>
  </si>
  <si>
    <t>LMG-2022-376</t>
  </si>
  <si>
    <t>Ach.Zainuddin Mahmud</t>
  </si>
  <si>
    <t>3524270906040001</t>
  </si>
  <si>
    <t>Dsn. Lemahbang RT/RW: 004/008 Ds. Dermolemahbang Kec. Sarirejo Kab. Lamongan, 62281</t>
  </si>
  <si>
    <t>081515424606</t>
  </si>
  <si>
    <t>11villain5@gmail.com</t>
  </si>
  <si>
    <t>LMG-2022-385</t>
  </si>
  <si>
    <t>Novi Nur Anisah</t>
  </si>
  <si>
    <t>3524194311040001</t>
  </si>
  <si>
    <t>Dsn. Besi RT/RW: 003/002 Ds. Tlogoagung Kec. Kembangbahu Kab. Lamongan, 62282</t>
  </si>
  <si>
    <t>085816431257</t>
  </si>
  <si>
    <t>novina0304@gmail.com</t>
  </si>
  <si>
    <t>Jaga toko parfum</t>
  </si>
  <si>
    <t>LMG-2022-387</t>
  </si>
  <si>
    <t>Febrianti</t>
  </si>
  <si>
    <t>3524165402030001</t>
  </si>
  <si>
    <t>Dry A</t>
  </si>
  <si>
    <t>Dsn. Gagar RT/RW: 001/001 Ds. Sukobendu Kec. Mantup Kab. Lamongan, 62283</t>
  </si>
  <si>
    <t>085852694658</t>
  </si>
  <si>
    <t>febfebri6378@gmail.com</t>
  </si>
  <si>
    <t>Operator giling pabrik rokok sampurna</t>
  </si>
  <si>
    <t>LMG-2022-389</t>
  </si>
  <si>
    <t>Rinto Binarko</t>
  </si>
  <si>
    <t>3524161704040001</t>
  </si>
  <si>
    <t>Dsn. Ngembet RT/RW: 001/002 Ds. Sukobendu Kec. Mantup Kab. Lamongan, 62283</t>
  </si>
  <si>
    <t>085736428807</t>
  </si>
  <si>
    <t>rintobinarkoinarko1@gmail.com</t>
  </si>
  <si>
    <t>LMG-2022-419</t>
  </si>
  <si>
    <t>Rio Sarnudin</t>
  </si>
  <si>
    <t>3524021202030002</t>
  </si>
  <si>
    <t>Dsn. Sumbergondang RT/RW: 004/002 Ds. Sumberbanjar Kec. Bluluk Kab. Lamongan, 62274</t>
  </si>
  <si>
    <t>085854464429</t>
  </si>
  <si>
    <t>sarnudinrio@gmail.com</t>
  </si>
  <si>
    <t>LMG-2022-430</t>
  </si>
  <si>
    <t>Faris Rahman</t>
  </si>
  <si>
    <t>3524192708990001</t>
  </si>
  <si>
    <t>Dsn. Mojodadi RT/RW: 004/001 Ds. Lopang Kec. Kembangbahu Kab. Lamongan, 62282</t>
  </si>
  <si>
    <t>081332946629</t>
  </si>
  <si>
    <t>farisrahman536@gmail.com</t>
  </si>
  <si>
    <t>Magang di Bengkel (2016), Kasir Toko (2017), Berdagang ayam kentucky (2020-2022)</t>
  </si>
  <si>
    <t>LMG-2022-436</t>
  </si>
  <si>
    <t>Nur Alim Zainuri</t>
  </si>
  <si>
    <t>3524012401040001</t>
  </si>
  <si>
    <t>Dsn. Kedungrejo RT/RW: 001/001 Ds. Kedungrejo Kec. Sukorame Kab. Lamongan, 62276</t>
  </si>
  <si>
    <t>083833454094</t>
  </si>
  <si>
    <t>alim773344@gmail.com</t>
  </si>
  <si>
    <t>LMG-2022-454</t>
  </si>
  <si>
    <t>Yuni Indarwati</t>
  </si>
  <si>
    <t>3524194906990001</t>
  </si>
  <si>
    <t>Dsn. Nyamplung RT/RW: 002/002 Ds. Moronyamplung Kec. Kembangbahu Kab. Lamongan, 62282</t>
  </si>
  <si>
    <t>Dsn. Nyamplung RT/RW: 002/002 Ds. Moronymaplung Kec. Kembangbahu Kab. Lamongan, 62282</t>
  </si>
  <si>
    <t>082257260701</t>
  </si>
  <si>
    <t>muhamadaliyunus@gmail.com</t>
  </si>
  <si>
    <t>Operator Jahit Pabrik kardus (5Th), Cabut sarang burung walet</t>
  </si>
  <si>
    <t>LMG-2022-455</t>
  </si>
  <si>
    <t>Niko Yudho Bintoro</t>
  </si>
  <si>
    <t>3524021006030001</t>
  </si>
  <si>
    <t>085745382340</t>
  </si>
  <si>
    <t>nikoyuda10@gmail.com</t>
  </si>
  <si>
    <t>Operator Produksi PT. Intercraft</t>
  </si>
  <si>
    <t>LMG-2022-472</t>
  </si>
  <si>
    <t>Lutfi Dwi Firmansyah</t>
  </si>
  <si>
    <t>3524160103040002</t>
  </si>
  <si>
    <t>081359212560</t>
  </si>
  <si>
    <t>lutfidwifirmansyah04@gmail.com</t>
  </si>
  <si>
    <t>Operator Cabut</t>
  </si>
  <si>
    <t>LMG-2022-484</t>
  </si>
  <si>
    <t>Yayuk Ekowati</t>
  </si>
  <si>
    <t>3520105003840003</t>
  </si>
  <si>
    <t>Magetan</t>
  </si>
  <si>
    <t>Dsn. Toan RT/RW: 001/003 Ds. Tenggerejo Kec. Kedungpring Kab. Lamongan, 62272</t>
  </si>
  <si>
    <t>085748324545</t>
  </si>
  <si>
    <t>yayukazalfa@gmail.com</t>
  </si>
  <si>
    <t>PT. Amora Bintang Jaya</t>
  </si>
  <si>
    <t>LMG-2022-487</t>
  </si>
  <si>
    <t>Anis Andarwati</t>
  </si>
  <si>
    <t>3524124303890001</t>
  </si>
  <si>
    <t>085731890409</t>
  </si>
  <si>
    <t>anisandarwati016@gmail.com</t>
  </si>
  <si>
    <t>Operator Cabut PT. Perdana Jaya (2006-2022)</t>
  </si>
  <si>
    <t>LMG-2022-494</t>
  </si>
  <si>
    <t>Dandi Maha Putra</t>
  </si>
  <si>
    <t>3524162212010001</t>
  </si>
  <si>
    <t>Dsn. Krajan RT/RW: 003/004 Ds. Sukobendu Kec. Mantup Kab. Lamongan, 62283</t>
  </si>
  <si>
    <t>083833088301</t>
  </si>
  <si>
    <t>dandimp09@gmail.com</t>
  </si>
  <si>
    <t>LMG-2022-506</t>
  </si>
  <si>
    <t>Indarwati</t>
  </si>
  <si>
    <t>3523146802000001</t>
  </si>
  <si>
    <t>Cerai Hidup</t>
  </si>
  <si>
    <t>Dsn. Sumurcinde RT/RW: 004/002 Ds. Sumurcinde Kec. Soko Kab. Tuban, 62372</t>
  </si>
  <si>
    <t>089606863826</t>
  </si>
  <si>
    <t>iw923727@gmail.com</t>
  </si>
  <si>
    <t>Perdana Jaya (Cabut)</t>
  </si>
  <si>
    <t>LMG-2022-510</t>
  </si>
  <si>
    <t>Ali Maskan Musa</t>
  </si>
  <si>
    <t>3524191512030001</t>
  </si>
  <si>
    <t>Dsn. Tlogo RT/RW: 001/001 Ds. Tlogoagung Kec. Kembangbahu Kab. Lamongan, 62282</t>
  </si>
  <si>
    <t>0882009944793</t>
  </si>
  <si>
    <t>akuuca291@gmail.com</t>
  </si>
  <si>
    <t>LMG-2022-514</t>
  </si>
  <si>
    <t>Erian Ahmad Anugrah</t>
  </si>
  <si>
    <t>3524161409040002</t>
  </si>
  <si>
    <t>085649475218</t>
  </si>
  <si>
    <t>erianahmadanugrah@gmail.com</t>
  </si>
  <si>
    <t>LMG-2022-519</t>
  </si>
  <si>
    <t>Etika Ainur Rohmah</t>
  </si>
  <si>
    <t>3524126505990001</t>
  </si>
  <si>
    <t>Admin</t>
  </si>
  <si>
    <t>Admin Cabut &amp; Bahan Baku</t>
  </si>
  <si>
    <t>S-1 Pendidikan</t>
  </si>
  <si>
    <t>Dsn. Lawangan RT/RW: 003/003 Ds. Lawanganagung Kec. Sugio Kab. Lamongan, 62256</t>
  </si>
  <si>
    <t>081371720766</t>
  </si>
  <si>
    <t>etikaainur1999@gmail.com</t>
  </si>
  <si>
    <t>Operator Cabut PT. Akui Bird Nest Indonesia cab. Lmg</t>
  </si>
  <si>
    <t>LMG-2022-524</t>
  </si>
  <si>
    <t>Abduh Zhihad Amroushy</t>
  </si>
  <si>
    <t>6471020312990002</t>
  </si>
  <si>
    <t>Balikpapan</t>
  </si>
  <si>
    <t>Dsn. Kedung Sumber RT/RW: 001/001 Ds. Sumberdadi Kec. Mantup Kab. Lamongan, 62283</t>
  </si>
  <si>
    <t>Dsn. Kedungsumber RT/RW: 001/001 Ds. Sumberdadi Kec. Mantup Kab. Lamongan, 62283</t>
  </si>
  <si>
    <t>082262417578</t>
  </si>
  <si>
    <t>zihadrma1902@gmail.com</t>
  </si>
  <si>
    <t>LMG-2023-530</t>
  </si>
  <si>
    <t>Sutikah</t>
  </si>
  <si>
    <t>3524164507930001</t>
  </si>
  <si>
    <t>Dsn. Oro Oro Ombo RT/RW: 001/001 Ds. Mantup Kec. Mantup Kab. Lamongan, 62283</t>
  </si>
  <si>
    <t>089677490767</t>
  </si>
  <si>
    <t>sputramikosputra@gmail.com</t>
  </si>
  <si>
    <t>Operator cetak walet di Rungkut</t>
  </si>
  <si>
    <t>LMG-2023-537</t>
  </si>
  <si>
    <t>Mukamad Kurniawan</t>
  </si>
  <si>
    <t>3524041310940001</t>
  </si>
  <si>
    <t>Dsn. Ngangkriklor RT/RW: 004/001 Gerbangangkrik Kec. Ngimbang Kab. Lamongan, 62273</t>
  </si>
  <si>
    <t>089653691922</t>
  </si>
  <si>
    <t>kuriaone1994@gmail.com</t>
  </si>
  <si>
    <t>Karyawan toko sembako</t>
  </si>
  <si>
    <t>LMG-2023-547</t>
  </si>
  <si>
    <t>Atma Dwi Yulikustanti</t>
  </si>
  <si>
    <t>3524065507950001</t>
  </si>
  <si>
    <t>SMK Muhammadiyah 7 Lmg</t>
  </si>
  <si>
    <t>Dsn. Lawangan RT/RW: 002/003 Ds. Lawanganagung Kec. Sugio Kab. Lamongan, 62256</t>
  </si>
  <si>
    <t>082231566589</t>
  </si>
  <si>
    <t>atmaddwi@gmail.com</t>
  </si>
  <si>
    <t>PT. BYI 2018-2020, Karyawan Toko MPS Lamongan 2013-2017</t>
  </si>
  <si>
    <t>LMG-2023-550</t>
  </si>
  <si>
    <t>Mochammad Tamam al-Fajri</t>
  </si>
  <si>
    <t>3524221506040001</t>
  </si>
  <si>
    <t>SMKN 2 Lamongan</t>
  </si>
  <si>
    <t>Jln. Sunan Kalijaga gg. Manggis RT/RW: 002/003 Ds. Sukorejo Kec. Lamongan Kab. Lamongan, 62218</t>
  </si>
  <si>
    <t>085607184494</t>
  </si>
  <si>
    <t>tamamngaglik45@gmail.com</t>
  </si>
  <si>
    <t xml:space="preserve">Helper Teknisi Listrik PT. Intek Electrical </t>
  </si>
  <si>
    <t>LMG-2023-556</t>
  </si>
  <si>
    <t>Totok Prastiyo</t>
  </si>
  <si>
    <t>3522241502990001</t>
  </si>
  <si>
    <t>SMA Islam Klepek Sukosewu</t>
  </si>
  <si>
    <t>Dsn. Bakalan RT/RW: 015/004 Ds. Klepek Kec. Sukosewu Kab. Bojonegoro, 62185</t>
  </si>
  <si>
    <t>081233763589</t>
  </si>
  <si>
    <t>totokpras123@gmail.com</t>
  </si>
  <si>
    <t>Marketing PT. Bayang-Bayang Langit, Sarang Burung Walet, Warung Pecel Lele, Kuli bangunan</t>
  </si>
  <si>
    <t>LMG-2023-569</t>
  </si>
  <si>
    <t>Kerinna</t>
  </si>
  <si>
    <t>3524165209020003</t>
  </si>
  <si>
    <t>SMK Islam Tikung Lmg</t>
  </si>
  <si>
    <t>Dsn. Maijo RT/RW: 005/001 Ds. Kedungsoko Kec. Mantup Kab. Lamongan, 62283</t>
  </si>
  <si>
    <t>085821963339</t>
  </si>
  <si>
    <t>kerinnakerinna02@gmail.com</t>
  </si>
  <si>
    <t>AO PNM Mekar Lamongan</t>
  </si>
  <si>
    <t>LMG-2023-579</t>
  </si>
  <si>
    <t>Toni Ikhwandi</t>
  </si>
  <si>
    <t>3524162609910002</t>
  </si>
  <si>
    <t>SMK Muhammadiyah 10 Mantup Lmg</t>
  </si>
  <si>
    <t>085646221773</t>
  </si>
  <si>
    <t>toniewijaya@gmail.com</t>
  </si>
  <si>
    <t>Karyawan toko New Elit</t>
  </si>
  <si>
    <t>LMG-2023-580</t>
  </si>
  <si>
    <t>Muhamad Nafis Abdillah</t>
  </si>
  <si>
    <t>3522132311970004</t>
  </si>
  <si>
    <t>SMK Taruna Balen BJN</t>
  </si>
  <si>
    <t>Jl. H. Mahmud RT/RW: 002/001 Ds. Lengkong Kec. Balen Kab. Bojonegoro, 62182</t>
  </si>
  <si>
    <t>088231363825</t>
  </si>
  <si>
    <t>alnafias@gmail.com</t>
  </si>
  <si>
    <t>PT. Mustika Dharma Jaya Lmg</t>
  </si>
  <si>
    <t>LMG-2023-589</t>
  </si>
  <si>
    <t>Anggi Alfriadin</t>
  </si>
  <si>
    <t>3524111606990002</t>
  </si>
  <si>
    <t>SMKN 1 Sambeng</t>
  </si>
  <si>
    <t>Dsn. Sempur RT/RW: 002/001 Ds. Sumbersari Kec. Sambeng Kab. Lamongan, 62284</t>
  </si>
  <si>
    <t>0895336286550</t>
  </si>
  <si>
    <t>anggfaril@gmail.com</t>
  </si>
  <si>
    <t>Pelayan Rumah Makan dan Babershop</t>
  </si>
  <si>
    <t>LMG-2023-591</t>
  </si>
  <si>
    <t>Silvi Inda Cahyati</t>
  </si>
  <si>
    <t>3524165003030001</t>
  </si>
  <si>
    <t>SMK Ma'arif NU Mantup Lmg</t>
  </si>
  <si>
    <t>Dsn. Kepuhsari RT/RW: 002/001 Ds. Sukosari Kec. Mantup Kab. Lamongan, 62283</t>
  </si>
  <si>
    <t>083830838910</t>
  </si>
  <si>
    <t>silviinda33@gmail.com</t>
  </si>
  <si>
    <t>LMG-2023-607</t>
  </si>
  <si>
    <t>Agung Saputra</t>
  </si>
  <si>
    <t>3524192108020000</t>
  </si>
  <si>
    <t>Dsn. Bangsri RT/RW:001/001 Ds. Kedungasri Kec. Kembangbahu Kab. Lamongan, 62282</t>
  </si>
  <si>
    <t>085732307855</t>
  </si>
  <si>
    <t>LMG-2023-622</t>
  </si>
  <si>
    <t>Sri Mulyati Ningsih</t>
  </si>
  <si>
    <t>3524166005860002</t>
  </si>
  <si>
    <t>MTs. Al-Islahiyah Sukobendu Mantup Lmg</t>
  </si>
  <si>
    <t>Dsn. Krajan RT/RW: 001/004 Ds. Sukobendu Kec. Mantup Kab. Lamongan, 62283</t>
  </si>
  <si>
    <t>08575561257</t>
  </si>
  <si>
    <t>molyadi5436@gmail.com</t>
  </si>
  <si>
    <t>CV. Perdana jaya</t>
  </si>
  <si>
    <t>LMG-2023-623</t>
  </si>
  <si>
    <t>Asmaiya</t>
  </si>
  <si>
    <t>3524165208890003</t>
  </si>
  <si>
    <t>MTs. Darussalam Sukodadi Lmg</t>
  </si>
  <si>
    <t>Dsn. Kedungwungu RT/RW: 002/004 Sumberbendo, Kec. Mantup Kab. Lamongan, 62283</t>
  </si>
  <si>
    <t>085812448104</t>
  </si>
  <si>
    <t>asmaiyaasmaiya29@gmail.com</t>
  </si>
  <si>
    <t>LMG-2023-635</t>
  </si>
  <si>
    <t>Sulistiyowati</t>
  </si>
  <si>
    <t>3524134309940002</t>
  </si>
  <si>
    <t>SMPN 1 Pucuk Lmg</t>
  </si>
  <si>
    <t>Dsn. Glendeh RT/RW: 003/001 Ds. Tunggunjagir Kec. Mantup Kab. Lamongan, 62283</t>
  </si>
  <si>
    <t>085835986724</t>
  </si>
  <si>
    <t>divaaulia061@gmail.com</t>
  </si>
  <si>
    <t>Islam</t>
  </si>
  <si>
    <t>Operator cabut sarang burung walet</t>
  </si>
  <si>
    <t>LMG-2023-016</t>
  </si>
  <si>
    <t>Zusita Arsdhia Indrayani</t>
  </si>
  <si>
    <t>3524165107000002</t>
  </si>
  <si>
    <t>SMAN 1 Mantup Lmg</t>
  </si>
  <si>
    <t>082245596568</t>
  </si>
  <si>
    <t>zusitaard@gmail.com</t>
  </si>
  <si>
    <t>LMG-2023-649</t>
  </si>
  <si>
    <t>Moh. Firdan Addy Mulyana</t>
  </si>
  <si>
    <t>3524160102050003</t>
  </si>
  <si>
    <t>Dsn. Krajan RT/RW: 001/001 Ds. Sukobendu Kec. Mantup Kab. Lamongan, 62283</t>
  </si>
  <si>
    <t>085730047725</t>
  </si>
  <si>
    <t>firdanaddy@gmail.com</t>
  </si>
  <si>
    <t>LMG-2023-652</t>
  </si>
  <si>
    <t>Anik Susilowati</t>
  </si>
  <si>
    <t>3524165909940001</t>
  </si>
  <si>
    <t>SMP Ma'arif 4 Mantup Lmg</t>
  </si>
  <si>
    <t>083833109593</t>
  </si>
  <si>
    <t>aniksusilowati20202@gmail.com</t>
  </si>
  <si>
    <t>LMG-2023-654</t>
  </si>
  <si>
    <t>Zeni Fida Yanti</t>
  </si>
  <si>
    <t>3524164306030002</t>
  </si>
  <si>
    <t>Dsn. Maijo RT/RW: 002/001 Ds. Kedungsoko Kec. Mantup Kab. Lamongan, 62283</t>
  </si>
  <si>
    <t>085707018312</t>
  </si>
  <si>
    <t>zenyvidha@gmail.com</t>
  </si>
  <si>
    <t>LMG-2023-658</t>
  </si>
  <si>
    <t>Lely Dwy Syaras Wati</t>
  </si>
  <si>
    <t>3524166906980001</t>
  </si>
  <si>
    <t>085759936160</t>
  </si>
  <si>
    <t>lelydwisyaraswaty@gmail.com</t>
  </si>
  <si>
    <t>LMG-2023-670</t>
  </si>
  <si>
    <t>Dedik Prasetyo</t>
  </si>
  <si>
    <t>3524162711040001</t>
  </si>
  <si>
    <t>MA 19 Hasyim Asyari Kembangbahu Lmg</t>
  </si>
  <si>
    <t>085745384611</t>
  </si>
  <si>
    <t>dedikgn5017@gmail.com</t>
  </si>
  <si>
    <t>LMG-2023-702</t>
  </si>
  <si>
    <t>Muhammad Davin Widiyanto</t>
  </si>
  <si>
    <t>3524062505050001</t>
  </si>
  <si>
    <t>SMA Persatuan Kedungpring Lmg</t>
  </si>
  <si>
    <t>Dsn. Kedungpring RT/RW: 002/002 Ds. Kedungpring Kec. Kedungpring Kab. Lamongan, 62272</t>
  </si>
  <si>
    <t>085784668067</t>
  </si>
  <si>
    <t>davinsh1922@gmail.com</t>
  </si>
  <si>
    <t>LMG-2023-707</t>
  </si>
  <si>
    <t>Muhammad Chakimun Alim</t>
  </si>
  <si>
    <t>3517072006970002</t>
  </si>
  <si>
    <t>Jombang</t>
  </si>
  <si>
    <t>MA Darul Faizin Catakgayam Mojowarno Jbg</t>
  </si>
  <si>
    <t>Dsn. Dermolemahbang RT/RW: 002/003 Ds. Dermolemahbang Kec. Sarirejo Kab Lamongan, 62281</t>
  </si>
  <si>
    <t>08563294220</t>
  </si>
  <si>
    <t>hakimelek51@gmail.com</t>
  </si>
  <si>
    <t>Warung makan</t>
  </si>
  <si>
    <t>LMG-2023-721</t>
  </si>
  <si>
    <t>M. Harya Bagaskara</t>
  </si>
  <si>
    <t>3522111406050002</t>
  </si>
  <si>
    <t>SMK Attanwir Bjn</t>
  </si>
  <si>
    <t>Dsn. Sarangan RT/RW: 004/001 Ds. Sarangan Kec. Kanor Kab. Bojonegoro, 62193</t>
  </si>
  <si>
    <t>085758670270</t>
  </si>
  <si>
    <t>sarangan.id123@gmail.com</t>
  </si>
  <si>
    <t>Praktek Kerja Lapangan di Bengkel</t>
  </si>
  <si>
    <t>LMG-2023-729</t>
  </si>
  <si>
    <t>Dwi Fitria Noviyanti</t>
  </si>
  <si>
    <t>3524164811000003</t>
  </si>
  <si>
    <t>Dsn. Krajan RT/RW: 0003/004 Ds. Sukobendu Kec. Mantup Kab. Lamongan, 62283</t>
  </si>
  <si>
    <t>085778143293</t>
  </si>
  <si>
    <t>noviy3240@gmail.com</t>
  </si>
  <si>
    <t>LMG-2023-731</t>
  </si>
  <si>
    <t>Maindra Andri Pranata</t>
  </si>
  <si>
    <t>3524162103030004</t>
  </si>
  <si>
    <t>088242876642</t>
  </si>
  <si>
    <t>maindrapaster@gmail.com</t>
  </si>
  <si>
    <t>UD. Restu Ibu (Triplek)</t>
  </si>
  <si>
    <t>LMG-2023-746</t>
  </si>
  <si>
    <t>Hesti Defiyaningsih</t>
  </si>
  <si>
    <t>3525024611940003</t>
  </si>
  <si>
    <t>Gresik</t>
  </si>
  <si>
    <t>MTs. Hidayatul Ummah Balong Panggang Gresik</t>
  </si>
  <si>
    <t>Dsn. Kedungsumber Barat RT/RW: 001/001 Ds. Kedungsumber Kec. Balongpanggang Kab. Gresik, 61173</t>
  </si>
  <si>
    <t>085730118124</t>
  </si>
  <si>
    <t>hestiealwa@gmail.com</t>
  </si>
  <si>
    <t>LMG-2023-751</t>
  </si>
  <si>
    <t>Raihan Rangga Andhika Putra</t>
  </si>
  <si>
    <t>3201052907040004</t>
  </si>
  <si>
    <t>Admin Drying &amp; Moulding</t>
  </si>
  <si>
    <t>Surabaya</t>
  </si>
  <si>
    <t>SMK 2 Triple "J" Citeureup Bogor</t>
  </si>
  <si>
    <t>Dsn. KP. Banceuy RT/RW: 002/001 Ds. Babakan Madang Kec. Babakan Madang Kab. Bogor, 16810</t>
  </si>
  <si>
    <t>081399794760</t>
  </si>
  <si>
    <t>raihanrangga@gmail.com</t>
  </si>
  <si>
    <t>Waiter Café, Bengkel Otomotif, Admin PT. Gemilang Prima Utama</t>
  </si>
  <si>
    <t>LMG-2023-756</t>
  </si>
  <si>
    <t>M. Zainul Mu'arif</t>
  </si>
  <si>
    <t>3524161704050001</t>
  </si>
  <si>
    <t>SMA Walisongo Sukobendu Mantup Lmg</t>
  </si>
  <si>
    <t>Dsn. Krajan RT/RW: 002/004 Ds. Sukobendu Kec. Mantup Kab. Lamongan, 62283</t>
  </si>
  <si>
    <t>085855269831</t>
  </si>
  <si>
    <t>arif.forefer32@gmail.com</t>
  </si>
  <si>
    <t>LMG-2023-758</t>
  </si>
  <si>
    <t>Hendrik Wijaya</t>
  </si>
  <si>
    <t>3524161402050002</t>
  </si>
  <si>
    <t>085733733563</t>
  </si>
  <si>
    <t>whendrik823@gmail.com</t>
  </si>
  <si>
    <t>LMG-2023-773</t>
  </si>
  <si>
    <t>Fahmi Maulana</t>
  </si>
  <si>
    <t>3516151704050001</t>
  </si>
  <si>
    <t>SMKN 1 Kemlagi Mjk</t>
  </si>
  <si>
    <t>085704408412</t>
  </si>
  <si>
    <t>fahmimaulana2207@gmail.com</t>
  </si>
  <si>
    <t>LMG-2023-772</t>
  </si>
  <si>
    <t>Anisa Indah Permata Sari</t>
  </si>
  <si>
    <t>3524164705030001</t>
  </si>
  <si>
    <t>MA Ma'arif 19 Hasyim Asy'ari Kembangbahu Lmg</t>
  </si>
  <si>
    <t>Dsn. Gagar RT/RW: 002/002 Ds. Sukobendu Kec. Mantup Kab. Lamongan, 62283</t>
  </si>
  <si>
    <t>085706216536</t>
  </si>
  <si>
    <t>sarininis320@gmail.com</t>
  </si>
  <si>
    <t>PT. Gradial Perdana Perkasa</t>
  </si>
  <si>
    <t>LMG-2023-775</t>
  </si>
  <si>
    <t>M. Jamaluddin Saputra</t>
  </si>
  <si>
    <t>3524160405030003</t>
  </si>
  <si>
    <t>081554873927</t>
  </si>
  <si>
    <t>judin3811@gmail.com</t>
  </si>
  <si>
    <t>PT. BMI Lamongan</t>
  </si>
  <si>
    <t>LMG-2023-777</t>
  </si>
  <si>
    <t>Jumasri</t>
  </si>
  <si>
    <t>3524164707900001</t>
  </si>
  <si>
    <t>082142732120</t>
  </si>
  <si>
    <t>jumasrisri517@gmail.com</t>
  </si>
  <si>
    <t>Menjahit</t>
  </si>
  <si>
    <t>LMG-2023-788</t>
  </si>
  <si>
    <t>Charis Ubaidillah F</t>
  </si>
  <si>
    <t>3524122809050002</t>
  </si>
  <si>
    <t>SMAN 1 Kedungpring Lmg</t>
  </si>
  <si>
    <t>Dsn.Galih RT/RW: 003/007 Ds. Karangsambigalih Kec. Sugio Kab. Lamongan, 62256</t>
  </si>
  <si>
    <t>085749836619</t>
  </si>
  <si>
    <t>charisubed43@gmail.com</t>
  </si>
  <si>
    <t>LMG-2023-793</t>
  </si>
  <si>
    <t>Farid Junaidi Prasetyo</t>
  </si>
  <si>
    <t>3524160303000004</t>
  </si>
  <si>
    <t>082223841148</t>
  </si>
  <si>
    <t>farid.junaidi.250@gmail.com</t>
  </si>
  <si>
    <t>Satri</t>
  </si>
  <si>
    <t>LMG-2023-807</t>
  </si>
  <si>
    <t>Ainul Yakin</t>
  </si>
  <si>
    <t>3524051309940002</t>
  </si>
  <si>
    <t>SMK Anwarul Maliki Sukorejo Pasuruan</t>
  </si>
  <si>
    <t>Dsn. Kacangan RT/RW: 004/001 Ds. Kacangan Kec. Modo Kab. Lamongan, 62275</t>
  </si>
  <si>
    <t>085749248222</t>
  </si>
  <si>
    <t>ainulyaqin1309@gmail.com</t>
  </si>
  <si>
    <t>Muslimah</t>
  </si>
  <si>
    <t>CV. Samtia Jaya 2022-2023</t>
  </si>
  <si>
    <t>LMG-2024-001</t>
  </si>
  <si>
    <t>LMG-2024-812</t>
  </si>
  <si>
    <t>Irviana</t>
  </si>
  <si>
    <t>3524164411950003</t>
  </si>
  <si>
    <t>S-1 Akuntansi UNISDA</t>
  </si>
  <si>
    <t>Dsn. Tlanak RT/RW: 001/001 Ds. Sukobendu Kec. Mantup Kab. Lamongan, 62283</t>
  </si>
  <si>
    <t>085855240522</t>
  </si>
  <si>
    <t>irviana3101@gmail.com</t>
  </si>
  <si>
    <t>SENI</t>
  </si>
  <si>
    <t>Accounting PT Ice Dreamer Asia Lmg 2018-2022</t>
  </si>
  <si>
    <t>LMG-2024-819</t>
  </si>
  <si>
    <t>Yudhistira Puji Utomo</t>
  </si>
  <si>
    <t>3524161801040002</t>
  </si>
  <si>
    <t>Dsn. Mantup Selatan RT/RW: 003/002 Ds. Mantup Kec. Mantup Kab. Lamongan, 62283</t>
  </si>
  <si>
    <t>089687573512</t>
  </si>
  <si>
    <t>ydhstzzz@gmail.com</t>
  </si>
  <si>
    <t>FONI PUDJI AGUSTYANTI</t>
  </si>
  <si>
    <t>Operator Produksi HI Plastik 2022-2023, Pramuniaga Cafe 2023</t>
  </si>
  <si>
    <t>LMG-2024-825</t>
  </si>
  <si>
    <t>Candra Wahyu Eriesando</t>
  </si>
  <si>
    <t>3524111201050001</t>
  </si>
  <si>
    <t>Dsn. Kedungcaluk RT/RW: 006/003 Ds. Kreteranggon Kec. Sambeng Kab. Lamongan, 62284</t>
  </si>
  <si>
    <t>085859210197</t>
  </si>
  <si>
    <t>candrawahyuerissando@gmail.com</t>
  </si>
  <si>
    <t>EKA WAHYUNI</t>
  </si>
  <si>
    <t>LMG-2024-862</t>
  </si>
  <si>
    <t>Sunarsih</t>
  </si>
  <si>
    <t>3524165504900001</t>
  </si>
  <si>
    <t>SMKN 1 Lamongan</t>
  </si>
  <si>
    <t>Dsn Kedungsumber RT/RW: 001/001 Ds. Sumberdadi Kec. Mantup Kab. Lamongan, 62283</t>
  </si>
  <si>
    <t>085850148284</t>
  </si>
  <si>
    <t>fsun5147@gmail.com</t>
  </si>
  <si>
    <t>KEMI</t>
  </si>
  <si>
    <t>PT SKSA</t>
  </si>
  <si>
    <t>LMG-2024-863</t>
  </si>
  <si>
    <t>Yofi Andreyan Maulana</t>
  </si>
  <si>
    <t>3524112805050002</t>
  </si>
  <si>
    <t>MA Ma'arif 22 Darul Ulum</t>
  </si>
  <si>
    <t>Dsn. Wudi RT/RW: 010/002 Ds. Wudi Kec. Sambeng Kab. Lamongan,62284</t>
  </si>
  <si>
    <t>085730836727</t>
  </si>
  <si>
    <t>yofiandreyanmaulana@gmail.com</t>
  </si>
  <si>
    <t>SUKARTI</t>
  </si>
  <si>
    <t>Belum Berpengalaman</t>
  </si>
  <si>
    <t>LMG-2024-864</t>
  </si>
  <si>
    <t>Aditya Joko Samudro</t>
  </si>
  <si>
    <t>3524163110010001</t>
  </si>
  <si>
    <t>Dsn. Krajan RT/RW: 001/002 Ds. Sukobendu Kec. Mantup Kab. Lamongan, 62283</t>
  </si>
  <si>
    <t>081615909289</t>
  </si>
  <si>
    <t>adityakawahara22@gmail.com</t>
  </si>
  <si>
    <t>INDANG SRI RAHAYU</t>
  </si>
  <si>
    <t>PT Cahaya Bintang Olympic</t>
  </si>
  <si>
    <t>LMG-2024-865</t>
  </si>
  <si>
    <t>Bayu Eko Sulaksono</t>
  </si>
  <si>
    <t>3524160411920003</t>
  </si>
  <si>
    <t>SMA Walisongo Mantup Lamongan</t>
  </si>
  <si>
    <t>081252996550</t>
  </si>
  <si>
    <t>Ricky.febryan08@gmail.com</t>
  </si>
  <si>
    <t>SUTINA</t>
  </si>
  <si>
    <t>PT BIRAWIDA</t>
  </si>
  <si>
    <t>LMG-2024-866</t>
  </si>
  <si>
    <t>Muhammad Afandi</t>
  </si>
  <si>
    <t>3514160704950002</t>
  </si>
  <si>
    <t>Pasuruan</t>
  </si>
  <si>
    <t>SMAN 1 Kejayan Pasuruan</t>
  </si>
  <si>
    <t>Dsn. Resik RT/RW: 006/003 Ds. Candisari Kec. Sambeng Kab. Lamongan, 62284</t>
  </si>
  <si>
    <t>085707202561</t>
  </si>
  <si>
    <t>afandim103@gmail.com</t>
  </si>
  <si>
    <t>MUSAROFAH</t>
  </si>
  <si>
    <t>PT Sentinel Cakra Buana</t>
  </si>
  <si>
    <t>LMG-2024-874</t>
  </si>
  <si>
    <t>Ahmad Sururi</t>
  </si>
  <si>
    <t>3524192601010001</t>
  </si>
  <si>
    <t>MA Hasyim Asy'ari Kedungmegarih Kembangbahu Lmg</t>
  </si>
  <si>
    <t>Dsn. Kedungkampil RT/RW: 008/004 Ds. Sukosongo Kec. Kembangbahu Kab. Lamongan</t>
  </si>
  <si>
    <t>083857051584</t>
  </si>
  <si>
    <t>sururiahmad082@gmail.com</t>
  </si>
  <si>
    <t>SARIJA</t>
  </si>
  <si>
    <t>Meubel Jati Lestari</t>
  </si>
  <si>
    <t>LMG-2024-014</t>
  </si>
  <si>
    <t>LMG-2024-878</t>
  </si>
  <si>
    <t>Winda Sari Rahardjo</t>
  </si>
  <si>
    <t>3525146211850001</t>
  </si>
  <si>
    <t>Accounting</t>
  </si>
  <si>
    <t>Finance &amp; Accounting</t>
  </si>
  <si>
    <t>Jakarta</t>
  </si>
  <si>
    <t>STIE PERBANAS SURABAYA</t>
  </si>
  <si>
    <t>Jl. Awikoen Madya Timur No. 6 RT/RW: 001/002 Ds. Gending Kec. Kebonmas Kota. Gresik</t>
  </si>
  <si>
    <t>0813333329770</t>
  </si>
  <si>
    <t>windasarir85@gmail.com</t>
  </si>
  <si>
    <t>SITI LENA SARI</t>
  </si>
  <si>
    <t>PT WILMAR NABATI INDONESIA</t>
  </si>
  <si>
    <t>LMG-2024-880</t>
  </si>
  <si>
    <t>Fardhind Luthfi Alfirdaus</t>
  </si>
  <si>
    <t>3524160601940002</t>
  </si>
  <si>
    <t>SMA Walisongo Mantup</t>
  </si>
  <si>
    <t>Ds. Krajan RT/RW: 001/001 Ds. Sukobendu Kec. Mantup Kab. Lamongan, 62283</t>
  </si>
  <si>
    <t>085755111660</t>
  </si>
  <si>
    <t>fardind94@gmail.com</t>
  </si>
  <si>
    <t>Ninik Ulfia Indah Purwaningsih</t>
  </si>
  <si>
    <t>LMG-2024-881</t>
  </si>
  <si>
    <t>Andrian Felani</t>
  </si>
  <si>
    <t>3524162612980003</t>
  </si>
  <si>
    <t>Universitas Islam Lamongan</t>
  </si>
  <si>
    <t>08883458475</t>
  </si>
  <si>
    <t>andrian.bcm@gmail.com</t>
  </si>
  <si>
    <t>LMG-2024-885</t>
  </si>
  <si>
    <t>Setia Sudarmo</t>
  </si>
  <si>
    <t>3524192704060002</t>
  </si>
  <si>
    <t>SMK Muhammadiyah 1 Lamongan</t>
  </si>
  <si>
    <t>Dsn. Kedungsari RT/RW: 003/001 Ds. Kedungsari Kec. Kembangbahu Kab. Lamongan,62282</t>
  </si>
  <si>
    <t>082131801197</t>
  </si>
  <si>
    <t>setiasudarmo@gmail.com</t>
  </si>
  <si>
    <t>SATIKAH</t>
  </si>
  <si>
    <t>LMG-2024-901</t>
  </si>
  <si>
    <t>Rosliana Salsa Rahmadhani</t>
  </si>
  <si>
    <t>3524235010060001</t>
  </si>
  <si>
    <t>SMKN 1 Sarirejo</t>
  </si>
  <si>
    <t>Dsn. Dukuh RT/RW: 001/003 Ds. Dukuhagung Kec. Tikung Kab. Lamongan, 62281</t>
  </si>
  <si>
    <t>081515082570</t>
  </si>
  <si>
    <t>roslianasaisarahmadhani@gmail.com</t>
  </si>
  <si>
    <t>SUSI MUYASAROH</t>
  </si>
  <si>
    <t>LMG-2024-902</t>
  </si>
  <si>
    <t>Nur Arrofatul Fitriyah</t>
  </si>
  <si>
    <t>3524174706030001</t>
  </si>
  <si>
    <t>SMAN 1 Sukodadi</t>
  </si>
  <si>
    <t>Dsn. Banjaran RT/RW: 002/003 Ds. Banjarejo Kec. Sukodadi Kab. Lamongan, 62253</t>
  </si>
  <si>
    <t>085851078412</t>
  </si>
  <si>
    <t>arofatulfitriyah22@gmail.com</t>
  </si>
  <si>
    <t>NURUL HIDAYATI</t>
  </si>
  <si>
    <t>PT BMI LAMONGAN</t>
  </si>
  <si>
    <t>LMG-2024-913</t>
  </si>
  <si>
    <t>Fikri Ardhi Kusuma</t>
  </si>
  <si>
    <t>3524270911010001</t>
  </si>
  <si>
    <t>MA Assa'adah Gempoltukmloko</t>
  </si>
  <si>
    <t>Dsn. Lemahbang RT/RW: 005/005 Ds. Dermolemahbang Kec. Sarirejo Kab. Lamongan, 62281</t>
  </si>
  <si>
    <t>085746670305</t>
  </si>
  <si>
    <t>ardifikri2@gmail.com</t>
  </si>
  <si>
    <t>LI'ANAH</t>
  </si>
  <si>
    <t>PT Plastikindo Sejahtera</t>
  </si>
  <si>
    <t>LMG-2024-914</t>
  </si>
  <si>
    <t>Miftakhur Ramadhan</t>
  </si>
  <si>
    <t>3524271501980003</t>
  </si>
  <si>
    <t>MA Assa'adah</t>
  </si>
  <si>
    <t>Dsn. Lemahbang RT/RW: 003/006 Ds. Dermolemahbang Kec. Sarirejo Kab. Lamongan, 62281</t>
  </si>
  <si>
    <t>085812352092</t>
  </si>
  <si>
    <t>KATENAH</t>
  </si>
  <si>
    <t>LMG-2024-915</t>
  </si>
  <si>
    <t>Nita Nurul Aini</t>
  </si>
  <si>
    <t>3524166911040001</t>
  </si>
  <si>
    <t>SMA DARUL ULUM SUGIO</t>
  </si>
  <si>
    <t>085738754973</t>
  </si>
  <si>
    <t>nita80@gmail.com</t>
  </si>
  <si>
    <t>SUNARTI</t>
  </si>
  <si>
    <t>Konveksi Disto 1980</t>
  </si>
  <si>
    <t>LMG-2024-029</t>
  </si>
  <si>
    <t>LMG-2024-920</t>
  </si>
  <si>
    <t>Hidayat Saputra</t>
  </si>
  <si>
    <t>3524081206000004</t>
  </si>
  <si>
    <t>MTS AL BALAGH BULUTIGO</t>
  </si>
  <si>
    <t>Dsn. Koryo RT/RW: 002/001 Ds. Bulutigo Kec. Laren Kab. Lamongan,</t>
  </si>
  <si>
    <t>088989148799</t>
  </si>
  <si>
    <t>datkafrogstreet@gmail.com</t>
  </si>
  <si>
    <t>NGATMANI</t>
  </si>
  <si>
    <t>Warung Pecel Lele</t>
  </si>
  <si>
    <t>LMG-2024-933</t>
  </si>
  <si>
    <t>Muhammad Fauzan Budi Satrio</t>
  </si>
  <si>
    <t>3524022504050001</t>
  </si>
  <si>
    <t>Dsn. Kuwurejo RT/RW: 001/004 Ds. Kuwurejo Kec. Bluluk Kab. Lamongan, 62274</t>
  </si>
  <si>
    <t>085646318963</t>
  </si>
  <si>
    <t>muhhammadfauzan25@gmail.com</t>
  </si>
  <si>
    <t>ROKHIMAH SUTAMI</t>
  </si>
  <si>
    <t>LMG-2024-941</t>
  </si>
  <si>
    <t>Joko Jatmiko</t>
  </si>
  <si>
    <t>3517160907040001</t>
  </si>
  <si>
    <t>SMK Diponegoro Ploso Jombang</t>
  </si>
  <si>
    <t>Dsn. Gesing RT/RW: 001/002 Ds. Manduro Kec. Kabuh Kab. Jombang, 61455</t>
  </si>
  <si>
    <t>083866298238</t>
  </si>
  <si>
    <t>npwjoko857@gmail.com</t>
  </si>
  <si>
    <t>NIJEM</t>
  </si>
  <si>
    <t>LMG-2024-947</t>
  </si>
  <si>
    <t>Rahmatus Siami Zulfia</t>
  </si>
  <si>
    <t>3524165610060001</t>
  </si>
  <si>
    <t>Dsn. ngembet RT/RW: 002/002 Ds. Sukobendu Kec. Mantup Kab. Lamongan, 62283</t>
  </si>
  <si>
    <t>085821563833</t>
  </si>
  <si>
    <t>rahmatuss26@gmail.com</t>
  </si>
  <si>
    <t>ANIS SHOLIHAH</t>
  </si>
  <si>
    <t>LMG-2024-948</t>
  </si>
  <si>
    <t>Diyon Pratama</t>
  </si>
  <si>
    <t>3524011505990001</t>
  </si>
  <si>
    <t>SMA Kosgoro Sukorame</t>
  </si>
  <si>
    <t xml:space="preserve">Dsn. Paluombo RT/RW: 001/001 Ds. Kedungkumpul Kec. Sukorame Kab. Lamongan, </t>
  </si>
  <si>
    <t>081937052181</t>
  </si>
  <si>
    <t>diyonp92@gmail.com</t>
  </si>
  <si>
    <t>LMG-2024-041</t>
  </si>
  <si>
    <t>Fatkhor Rohman</t>
  </si>
  <si>
    <t>3524222806990002</t>
  </si>
  <si>
    <t>SMK PGRI 1 Lamongan</t>
  </si>
  <si>
    <t xml:space="preserve">Dsn. Sekarputih RT/RW: 003/004 Ds. Rancangkencono Kec. Lamongan Kab. Lamongan, </t>
  </si>
  <si>
    <t>085706169294</t>
  </si>
  <si>
    <t>fatkurrohmn134@gmail.com</t>
  </si>
  <si>
    <t>PURWATI</t>
  </si>
  <si>
    <t>PT BALA LAMONGAN SEJAHTERA</t>
  </si>
  <si>
    <t>LMG-2024-952</t>
  </si>
  <si>
    <t>Ian Adhqon Maulana</t>
  </si>
  <si>
    <t>3523172805050002</t>
  </si>
  <si>
    <t>SMKN Widang</t>
  </si>
  <si>
    <t>Dsn. Boan RT/RW: 002/001 Ds. Kebomlati Kec. Plumpang Kab. Tuban, 62382</t>
  </si>
  <si>
    <t>085708836504</t>
  </si>
  <si>
    <t>ianadhqon@gmail.com</t>
  </si>
  <si>
    <t>ISWATIN</t>
  </si>
  <si>
    <t>LMG-2024-953</t>
  </si>
  <si>
    <t>Agus Adit Pratama</t>
  </si>
  <si>
    <t>3523171501050002</t>
  </si>
  <si>
    <t>Dsn. Ngeblek RT/RW: 002/003 Ds. Kebomlati Kec. Plumpang Kab. Tuban, 62382</t>
  </si>
  <si>
    <t>085708836543</t>
  </si>
  <si>
    <t>aditngeblaks@gmail.com</t>
  </si>
  <si>
    <t>SUPRIYATI</t>
  </si>
  <si>
    <t>LMG-2024-959</t>
  </si>
  <si>
    <t>Akuwan</t>
  </si>
  <si>
    <t>3524080902970001</t>
  </si>
  <si>
    <t>MTs Centini Laren Lamongan</t>
  </si>
  <si>
    <t xml:space="preserve">Dsn. Durikulon RT/RW: 002/003 Ds. Durikulon Kec. Laren Kab. Lamongan, </t>
  </si>
  <si>
    <t>085606016296</t>
  </si>
  <si>
    <t>jayamandiri627@gmail.com</t>
  </si>
  <si>
    <t>GENDOK</t>
  </si>
  <si>
    <t>Lyly Bakery Babat</t>
  </si>
  <si>
    <t>LMG-2024-974</t>
  </si>
  <si>
    <t>Khusnul Fatimah</t>
  </si>
  <si>
    <t>3524196708950001</t>
  </si>
  <si>
    <t>Admin Payroll</t>
  </si>
  <si>
    <t xml:space="preserve">Lamongan </t>
  </si>
  <si>
    <t>S-1 Hukum Islam UIN Sunan Ampel</t>
  </si>
  <si>
    <t>Dsn. Kembangbahu RT/RW: 005/001 Ds. Kembangbahu Kec. Kembangbahu Kab. Lamongan, 62282</t>
  </si>
  <si>
    <t>085812533893</t>
  </si>
  <si>
    <t>khusnulfatimah935@gmail.com</t>
  </si>
  <si>
    <t>islam</t>
  </si>
  <si>
    <t>ADAHWIYAH</t>
  </si>
  <si>
    <t>Admin SAP PT. BMI dan Karyawan Produksi di PT. NEW ERA</t>
  </si>
  <si>
    <t>LMG-2024-987</t>
  </si>
  <si>
    <t>Ahmad Syahroni Putra</t>
  </si>
  <si>
    <t>3524223010010002</t>
  </si>
  <si>
    <t>SMK Muhammadiyah Lamongan</t>
  </si>
  <si>
    <t>Dsn. Sekarputih  RT/RW: 002/004 Dsn. Rancang Kencono Kec. Lamongan Kab.Lamongan, 61265</t>
  </si>
  <si>
    <t>085816975258</t>
  </si>
  <si>
    <t>KASTINI</t>
  </si>
  <si>
    <t>masang kabel wifi</t>
  </si>
  <si>
    <t>LMG-2024-1000</t>
  </si>
  <si>
    <t>Asyifa Yoxy Larasati</t>
  </si>
  <si>
    <t>3524046001060002</t>
  </si>
  <si>
    <t>SMK NEGERI 1 SAMBENG</t>
  </si>
  <si>
    <t>Dsn. Curing RT/RW: 015/005 Ds. Slaharwotan Kec. Ngimbang Kab. Lamongan, 62273</t>
  </si>
  <si>
    <t>Dsn. Curing RT/RW: 015/005 Dsn. Slaharwotan Kec. Ngimbang Kab. Lamongan, 62273</t>
  </si>
  <si>
    <t>085604152926</t>
  </si>
  <si>
    <t>asyifayogy@gmail.com</t>
  </si>
  <si>
    <t>LULUK</t>
  </si>
  <si>
    <t>Magang di Koperasi Pinjam Syariah</t>
  </si>
  <si>
    <t>LMG-2024-1003</t>
  </si>
  <si>
    <t>Safridahani</t>
  </si>
  <si>
    <t>spv</t>
  </si>
  <si>
    <t>Janda</t>
  </si>
  <si>
    <t>Bdr. Kholipah Dsn. IV Gg. Kenari</t>
  </si>
  <si>
    <t>085383742640</t>
  </si>
  <si>
    <t>AulizaLiza1985@gmail.com</t>
  </si>
  <si>
    <t>AISAH</t>
  </si>
  <si>
    <t>LMG-2024-1004</t>
  </si>
  <si>
    <t>Dessy Kawaty</t>
  </si>
  <si>
    <t>Ass. Superintenten</t>
  </si>
  <si>
    <t>Dsn. IV JL. Gotong Royong, Manunggal Medan</t>
  </si>
  <si>
    <t>083197820544</t>
  </si>
  <si>
    <t>desideskha8@gmail.com</t>
  </si>
  <si>
    <t>NGATMIRA</t>
  </si>
  <si>
    <t>LMG-2024-1005</t>
  </si>
  <si>
    <t>M. Gaung Sidiq Alfaini</t>
  </si>
  <si>
    <t>3524161410980002</t>
  </si>
  <si>
    <t>TL. Pre Cleaning</t>
  </si>
  <si>
    <t>belum Kawin</t>
  </si>
  <si>
    <t xml:space="preserve">Dsn.  Krajan RT/RW: 001/001 Ds. Sukobendu Kec. Mantup Kab. Lamongan </t>
  </si>
  <si>
    <t>LMG-2024-1006</t>
  </si>
  <si>
    <t>Nila Widia sari</t>
  </si>
  <si>
    <t>3517155506000001</t>
  </si>
  <si>
    <t>Checkher Moulding</t>
  </si>
  <si>
    <t>Dsn. Plabuhan RT/RW: 003/001 Ds. Plabuhan Kec Plandaan Kab. Jombang</t>
  </si>
  <si>
    <t>08885084827</t>
  </si>
  <si>
    <t>LMG-2024-1009</t>
  </si>
  <si>
    <t>Nurul Alfiyah</t>
  </si>
  <si>
    <t>3524196907060001</t>
  </si>
  <si>
    <t>p</t>
  </si>
  <si>
    <t>lamongan</t>
  </si>
  <si>
    <t>MA Maarif 19 Hasyim Asyari Kedungmegarih</t>
  </si>
  <si>
    <t>Dsn. Sukolilo RT/Rw: 004/003 DS. Sukosongo Kec. Kembangbahu Kab. Lamongan,62282</t>
  </si>
  <si>
    <t>085733659401</t>
  </si>
  <si>
    <t>nalfiyah669@gmail.com</t>
  </si>
  <si>
    <t>KASIANI</t>
  </si>
  <si>
    <t>LMG-2024-1016</t>
  </si>
  <si>
    <t>Salsa Dina Safitri</t>
  </si>
  <si>
    <t>3524165801060001</t>
  </si>
  <si>
    <t>Dsn. Krajan RT/RW: 003/004 Ds. Sukobendu Kec. Mantup Kab. Lamongan,62262</t>
  </si>
  <si>
    <t>085649675072</t>
  </si>
  <si>
    <t>salsadina334@gmail.com</t>
  </si>
  <si>
    <t>SUMIATI</t>
  </si>
  <si>
    <t>LMG-2024-1022</t>
  </si>
  <si>
    <t>Andre Febrian</t>
  </si>
  <si>
    <t>5204182402060002</t>
  </si>
  <si>
    <t>smk negeri 4 Bojonegoro</t>
  </si>
  <si>
    <t>Dsn. Banteran RT/RW: 008/003 Ds.Ngemplak Kec . Baureno Kab. Bojonegoro,62192</t>
  </si>
  <si>
    <t>083824029096</t>
  </si>
  <si>
    <t>andrefbrianto24@gmail.com</t>
  </si>
  <si>
    <t>BAIQ SUMIATI</t>
  </si>
  <si>
    <t>LMG-2024-071</t>
  </si>
  <si>
    <t>LMG-2024-1027</t>
  </si>
  <si>
    <t>Fandhi Ahmad</t>
  </si>
  <si>
    <t>352416221040002</t>
  </si>
  <si>
    <t>SMK NEGERI 2 LAMONGAN</t>
  </si>
  <si>
    <t>085785324440</t>
  </si>
  <si>
    <t>fandhiahmad810@gmail.com</t>
  </si>
  <si>
    <t>service AC</t>
  </si>
  <si>
    <t>LMG-2024-1036</t>
  </si>
  <si>
    <t>Andika Putra</t>
  </si>
  <si>
    <t>3524042404050002</t>
  </si>
  <si>
    <t>SMA Darul Hikma Kembangbahu</t>
  </si>
  <si>
    <t>085851661713</t>
  </si>
  <si>
    <t>SUMARIYAH</t>
  </si>
  <si>
    <t>LMG-2024-1038</t>
  </si>
  <si>
    <t>Yuniar Christiani Hainun</t>
  </si>
  <si>
    <t>3517085006870003</t>
  </si>
  <si>
    <t>support</t>
  </si>
  <si>
    <t>Akademi/Diploma III/Sarjana Muda</t>
  </si>
  <si>
    <t>Dsn. Cikar No.1 RT/RW: 001/011 Ds. Keras Kec. Diwek Kab. Jombang, 61471</t>
  </si>
  <si>
    <t>082149029020</t>
  </si>
  <si>
    <t>yuniar_hany@yahoo.com</t>
  </si>
  <si>
    <t>Kristen</t>
  </si>
  <si>
    <t>Ambar Sulastuti</t>
  </si>
  <si>
    <t>LMG-2024-1039</t>
  </si>
  <si>
    <t>Suhar</t>
  </si>
  <si>
    <t>3524161702690001</t>
  </si>
  <si>
    <t>sanitasi</t>
  </si>
  <si>
    <t>Dsn. Gagar RT/RW: 002/001 Ds. Sukobendu Kec. Mantup Kab. Lamongan, 62283</t>
  </si>
  <si>
    <t>085648507457</t>
  </si>
  <si>
    <t>LMG-2024-1046</t>
  </si>
  <si>
    <t>Muh Ramdhani</t>
  </si>
  <si>
    <t>3524132602940002</t>
  </si>
  <si>
    <t>SMK  PGRI Sukodadi</t>
  </si>
  <si>
    <t>Dsn. Badu RT/RW: 001/007 Ds. Wanar Kec. pucuk Kab. Lamongan , 62257</t>
  </si>
  <si>
    <t>088210620154</t>
  </si>
  <si>
    <t>Rokayah</t>
  </si>
  <si>
    <t>LMG-2024-1050</t>
  </si>
  <si>
    <t>Suwari</t>
  </si>
  <si>
    <t>3524125506840001</t>
  </si>
  <si>
    <t>SMUN 1 Kedungpring</t>
  </si>
  <si>
    <t>Dsn. Jati RT/RW: 002/001 Ds. Sidorejo Kec. Sugio Kab. Lamongan 62256</t>
  </si>
  <si>
    <t>085607978188</t>
  </si>
  <si>
    <t>Sumirah</t>
  </si>
  <si>
    <t xml:space="preserve"> Operator PT. Jatim Autocomp Indonesia</t>
  </si>
  <si>
    <t>LMG-2024-077</t>
  </si>
  <si>
    <t>LMG-2024-1052</t>
  </si>
  <si>
    <t>Fitri Nia Rama Dhani</t>
  </si>
  <si>
    <t xml:space="preserve">FITRI NIA RAMA DHANI </t>
  </si>
  <si>
    <t>3524116910050002</t>
  </si>
  <si>
    <t>DRY B &amp; HCR</t>
  </si>
  <si>
    <t>Madrasah Aliyah Negeri 1 LMG</t>
  </si>
  <si>
    <t>Dsn.  Ploreng RT/RW: 016/008 Ds. Kreteranggon Kec. Sambeng Kab. Lamongan 62284</t>
  </si>
  <si>
    <t>081026037013</t>
  </si>
  <si>
    <t>fitriniard@gmail.com</t>
  </si>
  <si>
    <t>Pasiyah</t>
  </si>
  <si>
    <t>LMG-2024-078</t>
  </si>
  <si>
    <t>LMG-2024-1054</t>
  </si>
  <si>
    <t>Olifia Nurdiana</t>
  </si>
  <si>
    <t xml:space="preserve">OLIFIA NURDIANA </t>
  </si>
  <si>
    <t>3524116209040001</t>
  </si>
  <si>
    <t>SMA Swasta Islam Simongagrok</t>
  </si>
  <si>
    <t>Dsn. Ploreng RT/RW: 013/007 Ds. Kreteranggon Kec. Sambeng Kab. Lamongan 62284</t>
  </si>
  <si>
    <t>Dsn. Ploreng RT/RW: 013/007 Ds. Kreteranggon Kec. SAmbeng Kab. Lamongan 62284</t>
  </si>
  <si>
    <t>085549009411</t>
  </si>
  <si>
    <t>olifianurdiana@gmail.com</t>
  </si>
  <si>
    <t>Erma Titis Baruri</t>
  </si>
  <si>
    <t>LMG-2024-079</t>
  </si>
  <si>
    <t>LMG-2024-1058</t>
  </si>
  <si>
    <t>Nofan Ariski</t>
  </si>
  <si>
    <t>3524250711030004</t>
  </si>
  <si>
    <t>Madrasah Diniyah Ulya " Al Islah"</t>
  </si>
  <si>
    <t>Dsn. Glomo RT/RW: 002/008 Ds. Dlanggu Kec. Deket Kab. Lamongan 62291</t>
  </si>
  <si>
    <t>085700895065</t>
  </si>
  <si>
    <t>Asmawati</t>
  </si>
  <si>
    <t>Gudang Shopee</t>
  </si>
  <si>
    <t>LMG-2024-080</t>
  </si>
  <si>
    <t>LMG-2024-1062</t>
  </si>
  <si>
    <t>Avinur Rohim</t>
  </si>
  <si>
    <t>3524272601050001</t>
  </si>
  <si>
    <t>SMK Nu Lamongan</t>
  </si>
  <si>
    <t>Dsn. Lemahbang RT/RW: 004/007 Ds. Dermolemahbang Kec. Sarirejo Kab. Lamongan, 62281</t>
  </si>
  <si>
    <t>08816936756</t>
  </si>
  <si>
    <t>avinur01@gmail.com</t>
  </si>
  <si>
    <t>Siti Asiyah</t>
  </si>
  <si>
    <t>Manageme S1 UT, pernah mengikuti PKL 3bln</t>
  </si>
  <si>
    <t>LMG-2024-1063</t>
  </si>
  <si>
    <t>Agung Saifudin</t>
  </si>
  <si>
    <t>3524131706030004</t>
  </si>
  <si>
    <t>Dsn. Patalan RT/RW: 001/001 Ds.Sumberjo Kec. Pucuk Kab. Lamongan 62257</t>
  </si>
  <si>
    <t>085730198819</t>
  </si>
  <si>
    <t>agungsyaifuddin71@gmail.com</t>
  </si>
  <si>
    <t>Yatemi</t>
  </si>
  <si>
    <t xml:space="preserve">Menjaga Kantin, Dagang bakaran, </t>
  </si>
  <si>
    <t>LMG-2024-1065</t>
  </si>
  <si>
    <t>Emanual arvit afriza</t>
  </si>
  <si>
    <t>3524040301060001</t>
  </si>
  <si>
    <t>SMA Darul Hikmah Ngimbang</t>
  </si>
  <si>
    <t>Dsn.  Purwokerto RT/RW: 004/001 Ds. Purwokerjo Kec. Ngimbang Kab. Lamongan, 62273</t>
  </si>
  <si>
    <t>085755120589</t>
  </si>
  <si>
    <t>emanualarvitafriza@gmail.com</t>
  </si>
  <si>
    <t>Kholifah</t>
  </si>
  <si>
    <t>LMG-2024-1072</t>
  </si>
  <si>
    <t>Masfufah Ariani Putri Yaudi</t>
  </si>
  <si>
    <t>3516156401060001</t>
  </si>
  <si>
    <t>Dsn. Kanirejo RT/RW: 005/002 Ds. Mojokusumo Kec. Kemlagi Kab. Mojokerto, 61353</t>
  </si>
  <si>
    <t>085843610572</t>
  </si>
  <si>
    <t>putriariani073@gmail.com</t>
  </si>
  <si>
    <t>Ngatini</t>
  </si>
  <si>
    <t>LMG-2024-1079</t>
  </si>
  <si>
    <t>Nur Hidayatus Sofiyah</t>
  </si>
  <si>
    <t>3524196612060001</t>
  </si>
  <si>
    <t>085732977640</t>
  </si>
  <si>
    <t>nurhidayatussofiyah644@gmail.com</t>
  </si>
  <si>
    <t>Maslu'ah</t>
  </si>
  <si>
    <t>LMG-2024-1080</t>
  </si>
  <si>
    <t>Kholifatul Nindi Putri</t>
  </si>
  <si>
    <t>3524194401060001</t>
  </si>
  <si>
    <t>MAS Ma'Arif 19 Hasyim Asyari LMG</t>
  </si>
  <si>
    <t>Dsn. Megarih RT/RW: 012/003 Ds. Kedungmegarih Kec. Kembangbahu Kab. Lamongan 62282</t>
  </si>
  <si>
    <t>085707653019</t>
  </si>
  <si>
    <t>putrinindi440@gmail.com</t>
  </si>
  <si>
    <t>Zunariat</t>
  </si>
  <si>
    <t>LMG-2024-1087</t>
  </si>
  <si>
    <t>Mohammad Jofan Enfarama</t>
  </si>
  <si>
    <t>352422412010004</t>
  </si>
  <si>
    <t xml:space="preserve">Dsn . Tenggiring RT/RW: 004/002 Ds. Tenggiring Kec. Sambeng Kab. Lmaongan </t>
  </si>
  <si>
    <t>085882622291</t>
  </si>
  <si>
    <t>Cari</t>
  </si>
  <si>
    <t>LMG-2024-1089</t>
  </si>
  <si>
    <t>Dian pandu Susilo</t>
  </si>
  <si>
    <t>3524045905050002</t>
  </si>
  <si>
    <t xml:space="preserve">Dsn. Karang RT/RW: Ds. Karang Kec. Sambeng Kab. Lamongan </t>
  </si>
  <si>
    <t>0895322267625</t>
  </si>
  <si>
    <t>Aniswatin Azizah</t>
  </si>
  <si>
    <t>LMG-2024-1093</t>
  </si>
  <si>
    <t>Ahmad Fa'iz Kurnaidi</t>
  </si>
  <si>
    <t>085843611612</t>
  </si>
  <si>
    <t>ahmadbendo978@gmail.com</t>
  </si>
  <si>
    <t>Marliyah</t>
  </si>
  <si>
    <t>LMG-2024-1097</t>
  </si>
  <si>
    <t>Ismi Nor Azizah</t>
  </si>
  <si>
    <t>operator</t>
  </si>
  <si>
    <t>Dsn. Ngembet RT/RW:001/001 Ds. Sukobendu Kec. Mantup Kab. Lamongan</t>
  </si>
  <si>
    <t>081803838700</t>
  </si>
  <si>
    <t>Minah</t>
  </si>
  <si>
    <t>LMG-2024-1098</t>
  </si>
  <si>
    <t>Satria Rahmad Novian</t>
  </si>
  <si>
    <t>LMG-2024-1099</t>
  </si>
  <si>
    <t>Hanim Zuridis Istiqomah</t>
  </si>
  <si>
    <t>LMG-2024-102</t>
  </si>
  <si>
    <t>Henis Chofifah</t>
  </si>
  <si>
    <t>3524165510060002</t>
  </si>
  <si>
    <t>produksi</t>
  </si>
  <si>
    <t>Dsn. Gagar RT/RW: 001/004 Ds. Sukobendu Kec. Mantup Kab. Lamongan, 62283</t>
  </si>
  <si>
    <t>085746171304</t>
  </si>
  <si>
    <t>henischofifa123@gmail.com</t>
  </si>
  <si>
    <t>Yaseh</t>
  </si>
  <si>
    <t>LMG-2024-103</t>
  </si>
  <si>
    <t>Nikmatus Sholikhah</t>
  </si>
  <si>
    <t>3524124611060002</t>
  </si>
  <si>
    <t>Dsn. Kedungbulu RT/RW: 003/001 Ds. Kedungdadi Kec. Sugio Kab. lamongan, 62256</t>
  </si>
  <si>
    <t>082334672691</t>
  </si>
  <si>
    <t>nikmatusssss@gmail.com</t>
  </si>
  <si>
    <t>Alkusniatun</t>
  </si>
  <si>
    <t>LMG-2024-104</t>
  </si>
  <si>
    <t>Lutfiyatus Sholichah</t>
  </si>
  <si>
    <t>3524126603010003</t>
  </si>
  <si>
    <t>SMK Budi Utomo Jombang</t>
  </si>
  <si>
    <t>Dsn. Deketagung RT/RW: 003/003 Ds. Deketagung Kec. Sugio Kab. Lamongan, 62256</t>
  </si>
  <si>
    <t>085236100079</t>
  </si>
  <si>
    <t>lutfisho59@gmail.com</t>
  </si>
  <si>
    <t>Mu'awiyah</t>
  </si>
  <si>
    <t>LMG-2024-106</t>
  </si>
  <si>
    <t>Putri Eva Rizki Adelia</t>
  </si>
  <si>
    <t>3524126212010002</t>
  </si>
  <si>
    <t>Dsn. Kedungadung RT/RW: 001/005 Ds. Deketagung Kec. Sugio Kab. Lamongan, 62256</t>
  </si>
  <si>
    <t>085855734911</t>
  </si>
  <si>
    <t>putriev2354@gmail.com</t>
  </si>
  <si>
    <t>Siti Muntarinah</t>
  </si>
  <si>
    <t>LMG-2024-107</t>
  </si>
  <si>
    <t>Ikrimatul Wahyuni</t>
  </si>
  <si>
    <t>3524194604060003</t>
  </si>
  <si>
    <t>MA Al-Munawwaroh Kembangbahu</t>
  </si>
  <si>
    <t>085731774406</t>
  </si>
  <si>
    <t>ikrimatulwahyuni@gmail.com</t>
  </si>
  <si>
    <t>Sunarti</t>
  </si>
  <si>
    <t>Home Industi Sytem</t>
  </si>
  <si>
    <t>Dimas Pamelue Rama Dhana</t>
  </si>
  <si>
    <t>3524040512050002</t>
  </si>
  <si>
    <t>085645845094</t>
  </si>
  <si>
    <t>danadimas48@gmail.com</t>
  </si>
  <si>
    <t>Sri Murtiningsih</t>
  </si>
  <si>
    <t>LMG-2024-110</t>
  </si>
  <si>
    <t>Iqbal Agus Nugroho</t>
  </si>
  <si>
    <t>3524041808040001</t>
  </si>
  <si>
    <t>SMK Darul hikmah Ngimbang</t>
  </si>
  <si>
    <t>Dsn. Purwokerto RT/RW: 005/001 Ds. Purwokerto Kec. Ngimbang Kab. Lamongan, 62273</t>
  </si>
  <si>
    <t>085608459924</t>
  </si>
  <si>
    <t>iqbalelek72@gmail.com</t>
  </si>
  <si>
    <t>Rumah Makan Seafood</t>
  </si>
  <si>
    <t>LMG-2024-113</t>
  </si>
  <si>
    <t>Neza Mei Azzahra</t>
  </si>
  <si>
    <t>3524116105060002</t>
  </si>
  <si>
    <t>MAS Ma'Arif 22 Darul Ulum</t>
  </si>
  <si>
    <t>085755148473</t>
  </si>
  <si>
    <t>Zuliatin</t>
  </si>
  <si>
    <t>LMG-2024-115</t>
  </si>
  <si>
    <t>Redy Suprayitno</t>
  </si>
  <si>
    <t>3517153107950003</t>
  </si>
  <si>
    <t>Dsn. Klampisan RT/RW: 001/001 Ds. Karangmojo Kec. Plandaan kab. Jombang, 61456</t>
  </si>
  <si>
    <t>085735156147</t>
  </si>
  <si>
    <t>Kasiati</t>
  </si>
  <si>
    <t>LMG-2024-119</t>
  </si>
  <si>
    <t>Nella Dhea Malinda</t>
  </si>
  <si>
    <t>3524166212050001</t>
  </si>
  <si>
    <t>Dsn. Sumberdono RT/RW:003/001 Ds. Tunggunjagir Kec. Mantup Kab. Lamongan, 62283</t>
  </si>
  <si>
    <t>085731787821</t>
  </si>
  <si>
    <t>Faizah</t>
  </si>
  <si>
    <t>Cabut Sarang Wallet Rumahan</t>
  </si>
  <si>
    <t>LMG-2024-124</t>
  </si>
  <si>
    <t>Uswatun Khasana</t>
  </si>
  <si>
    <t>3524194908880001</t>
  </si>
  <si>
    <t>Dsn. Sumberpanggang RT/RW: 003/001 Ds. Lopang Kec. Kembangbahu Kab. Lamongan, 62282</t>
  </si>
  <si>
    <t>082337771073</t>
  </si>
  <si>
    <t>uswatunkhasanaha87@gmail.com</t>
  </si>
  <si>
    <t>DEWI SUFROTUL ISLAMA</t>
  </si>
  <si>
    <t>Berpengalaman cabut</t>
  </si>
  <si>
    <t>LMG-2024-129</t>
  </si>
  <si>
    <t>Mas'oed</t>
  </si>
  <si>
    <t>3515111509730001</t>
  </si>
  <si>
    <t>Operation</t>
  </si>
  <si>
    <t>Sidoarjo</t>
  </si>
  <si>
    <t>Perum. Alam Pesona 1 Blok I/21 RT/RW: 061/011, Ds. Sidorejo, Kec. Krian, Kab. Sidoarjo</t>
  </si>
  <si>
    <t>081252288432</t>
  </si>
  <si>
    <t>LMG-2024-131</t>
  </si>
  <si>
    <t>Zuliyatin</t>
  </si>
  <si>
    <t>3524165111930001</t>
  </si>
  <si>
    <t>SDN Sukosari</t>
  </si>
  <si>
    <t>Dsn. Kepuhsari RT/RW : 001/001, Ds. Sukosari, Kec. Mantup, Kab. Lamongan</t>
  </si>
  <si>
    <t>085708155352</t>
  </si>
  <si>
    <t>devano.zuli@gmail.com</t>
  </si>
  <si>
    <t>Watini</t>
  </si>
  <si>
    <t>PT. Tjakrindo Mas</t>
  </si>
  <si>
    <t>LMG-2024-134</t>
  </si>
  <si>
    <t>Iis Setyorini</t>
  </si>
  <si>
    <t>3524166710880002</t>
  </si>
  <si>
    <t>SMP Negeri 2 Ngimbang</t>
  </si>
  <si>
    <t>Dsn. Krajan, RT/RW : 001/005, Ds. Sukobendu, Kec. Mantup, Kab. Lamongan</t>
  </si>
  <si>
    <t>087782711094</t>
  </si>
  <si>
    <t>Supianik</t>
  </si>
  <si>
    <t>LMG-2024-135</t>
  </si>
  <si>
    <t>Ninik Nuriyati</t>
  </si>
  <si>
    <t>3524166608910003</t>
  </si>
  <si>
    <t>MTS Al-Islahiyah</t>
  </si>
  <si>
    <t>Dsn. Tunggun RT/RW : 004/005, Ds. Tunggunjagir, Kec. Mantup, Kab. Lamongan</t>
  </si>
  <si>
    <t>081216700611</t>
  </si>
  <si>
    <t>Supa'ah</t>
  </si>
  <si>
    <t>LMG-2024-136</t>
  </si>
  <si>
    <t>Diva Neli Agustin</t>
  </si>
  <si>
    <t>3524061608060001</t>
  </si>
  <si>
    <t>SMA Nahdlatul Ulama Kedungpring</t>
  </si>
  <si>
    <t>Dsn. Mojoroto RT/RW : 003/003, Ds. Sulomalo, Kec. Kedungpring, Kab. Lamongan</t>
  </si>
  <si>
    <t>085738758462</t>
  </si>
  <si>
    <t>divaneliagustin012@gmail.com</t>
  </si>
  <si>
    <t>Winarti</t>
  </si>
  <si>
    <t>LMG-2024-137</t>
  </si>
  <si>
    <t>Eli Ernawati</t>
  </si>
  <si>
    <t>3524165202870001</t>
  </si>
  <si>
    <t>SMA  Wali Songo Sukobendu</t>
  </si>
  <si>
    <t>Dsn. Krajan RT/RW : 003/005, Ds. Sukobendu, Kec. Mantup, Kab. Lamongan</t>
  </si>
  <si>
    <t>085745483732</t>
  </si>
  <si>
    <t>Ranti</t>
  </si>
  <si>
    <t>LMG-2024-140</t>
  </si>
  <si>
    <t>M. Tanwirul Samudra</t>
  </si>
  <si>
    <t>3524161510000001</t>
  </si>
  <si>
    <t>S1 Ekonomi Syariah</t>
  </si>
  <si>
    <t>Dsn. Krajan RT/RW : 001/005, Ds. Sukobendu, Kec. Mantup, Kab. Lamongan</t>
  </si>
  <si>
    <t>085645425349</t>
  </si>
  <si>
    <t>Asmaul Khusnah</t>
  </si>
  <si>
    <t>LMG-2024-141</t>
  </si>
  <si>
    <t>Sri Handayani</t>
  </si>
  <si>
    <t>3524116805980001</t>
  </si>
  <si>
    <t>SMA Maarif 22 Darul Ulum Sambeng Lamongan</t>
  </si>
  <si>
    <t>081554216093</t>
  </si>
  <si>
    <t>Isatun</t>
  </si>
  <si>
    <t>LMG-2024-151</t>
  </si>
  <si>
    <t>Endang Setiyowati</t>
  </si>
  <si>
    <t>3524190510760005</t>
  </si>
  <si>
    <t>SMP Sunan Drajat Sugio</t>
  </si>
  <si>
    <t>Dsn. Kedungkampil, Ds. Sukosongo, Kec. Kembangbahu, Kab. Lamongan</t>
  </si>
  <si>
    <t>085850057761</t>
  </si>
  <si>
    <t>endangbayu073@gmail.com</t>
  </si>
  <si>
    <t>Samirah</t>
  </si>
  <si>
    <t>PT. Akui</t>
  </si>
  <si>
    <t>LMG-2024-152</t>
  </si>
  <si>
    <t>Mila Aulia Kristandari</t>
  </si>
  <si>
    <t>3624126812040002</t>
  </si>
  <si>
    <t>SMA Negeri 1 Kedungpring</t>
  </si>
  <si>
    <t>Dsn. Juwet RT/RW : 001/004, Ds. Deketagung, Kec. Sugio, Kab. Mojokerto</t>
  </si>
  <si>
    <t>085755321952</t>
  </si>
  <si>
    <t>milaauliaa142@gmail.com</t>
  </si>
  <si>
    <t>Sawi</t>
  </si>
  <si>
    <t>LMG-2024-153</t>
  </si>
  <si>
    <t>Lusi Febiyanti Nur Sholihah</t>
  </si>
  <si>
    <t>3524165702060001</t>
  </si>
  <si>
    <t>timbang indomie</t>
  </si>
  <si>
    <t>SMA Negeri 1 Lamongan</t>
  </si>
  <si>
    <t>Dsn. Krajan RT/RW : 003/003, Ds. Sukobendu, Kec. Mantup, Kab. Mojokerto</t>
  </si>
  <si>
    <t>085745129820</t>
  </si>
  <si>
    <t>lusifebianti0@gmail.com</t>
  </si>
  <si>
    <t>Luluk Muniroh</t>
  </si>
  <si>
    <t>LMG-2024-156</t>
  </si>
  <si>
    <t>Ahmad Suhartono</t>
  </si>
  <si>
    <t>3524270502050001</t>
  </si>
  <si>
    <t>SMK Thoriqul Ulum Lamongan</t>
  </si>
  <si>
    <t>Dsn. Lemahbang RT/RW : 004/006, Ds. Dermolemahbang, Kec. Sarirejo, Kab. Lamongan</t>
  </si>
  <si>
    <t>083857130531</t>
  </si>
  <si>
    <t>stono@gmail.com</t>
  </si>
  <si>
    <t>Siti Salamah</t>
  </si>
  <si>
    <t>LMG-2024-158</t>
  </si>
  <si>
    <t>Widya Tanti</t>
  </si>
  <si>
    <t>3524166608980001</t>
  </si>
  <si>
    <t>Dsn. Tunggun RT/RW : 001/001, Ds. Tunggunjagir, Kec. Mantup, Kab. Lamongan</t>
  </si>
  <si>
    <t>085852511426</t>
  </si>
  <si>
    <t>widyatanti827@gmail.com</t>
  </si>
  <si>
    <t>Widowati</t>
  </si>
  <si>
    <t>PT. Akui Birdnest Indonesia</t>
  </si>
  <si>
    <t>LMG-2024-164</t>
  </si>
  <si>
    <t>Dini Anifa</t>
  </si>
  <si>
    <t>3524125602880003</t>
  </si>
  <si>
    <t>SMA Sunan Drajat Sugio</t>
  </si>
  <si>
    <t>Dsn. Kedunggadung RT/RW : 002/005, Ds. Deketagung, Kec. Sugio, Kab. Lamongan</t>
  </si>
  <si>
    <t>085706958354</t>
  </si>
  <si>
    <t>dinianifa023@gmail.com</t>
  </si>
  <si>
    <t>Umiyah</t>
  </si>
  <si>
    <t>LMG-2024-165</t>
  </si>
  <si>
    <t>3524124209900001</t>
  </si>
  <si>
    <t>SMA Muhammadiyah Sugio</t>
  </si>
  <si>
    <t>085648289466</t>
  </si>
  <si>
    <t>sitaulkaytis972@gmail.com</t>
  </si>
  <si>
    <t>Siti Maimuna</t>
  </si>
  <si>
    <t>LMG-2024-168</t>
  </si>
  <si>
    <t>Irma Nuraini</t>
  </si>
  <si>
    <t>3524197112000001</t>
  </si>
  <si>
    <t>SMK 1 Bustanul Hikmah Dumpiagung</t>
  </si>
  <si>
    <t>Dsn. Nyamplung RT/RW: 002/001 Ds. Moronyamplung Kec. Kembangbahu Kab. Lamongan</t>
  </si>
  <si>
    <t>085649301869</t>
  </si>
  <si>
    <t>irma.nuraini31120000@gmail.com</t>
  </si>
  <si>
    <t>LMG-2024-170</t>
  </si>
  <si>
    <t>Alvi Maqnaulia Andryani</t>
  </si>
  <si>
    <t>3524194306020001</t>
  </si>
  <si>
    <t>Dsn. Moro RT/RW : 004/002, Ds. Moronyamplung, Kec. Kembangbahu, Kab. Lamongan</t>
  </si>
  <si>
    <t>088231756052</t>
  </si>
  <si>
    <t>alviandryani5@gmail.com</t>
  </si>
  <si>
    <t>Nanik Purbowati</t>
  </si>
  <si>
    <t>LMG-2024-171</t>
  </si>
  <si>
    <t>Ayu Kusmawati</t>
  </si>
  <si>
    <t>3524275606050001</t>
  </si>
  <si>
    <t>SMK Negeri 1 Sarirejo</t>
  </si>
  <si>
    <t>Dsn. Dermo RT/RW: 003/004 Ds. Dermolemahbang Kec. Sarirejo Kab Lamongan</t>
  </si>
  <si>
    <t>085815334286</t>
  </si>
  <si>
    <t>ayukusumawati01@gmail.com</t>
  </si>
  <si>
    <t>Lilik</t>
  </si>
  <si>
    <t>LMG-2024-173</t>
  </si>
  <si>
    <t>Adi Firnanda</t>
  </si>
  <si>
    <t>3524042503040001</t>
  </si>
  <si>
    <t>SMK Mahardika Ngimbang</t>
  </si>
  <si>
    <t>Dsn. Tanjungwetan RT/RW: 002/001, Ds. Munungrejo, Kec. Ngimbang, Kab. Lamongan</t>
  </si>
  <si>
    <t>081515694880</t>
  </si>
  <si>
    <t>Paitik</t>
  </si>
  <si>
    <t>LMG-2024-175</t>
  </si>
  <si>
    <t>Diyah Nur Fitri Anggraini</t>
  </si>
  <si>
    <t>3524166203910001</t>
  </si>
  <si>
    <t>Dsn. Lawanganagung RT/RW: 001/003, Ds. Lawanganagung, Kec. Sugio, Kab. Lamongan</t>
  </si>
  <si>
    <t>085604794592</t>
  </si>
  <si>
    <t>Sukaeni</t>
  </si>
  <si>
    <t>LMG-2024-178</t>
  </si>
  <si>
    <t>Ahmad Aditiya Mahesa Saputra</t>
  </si>
  <si>
    <t>3524190803060003</t>
  </si>
  <si>
    <t>SD Negeri Tiogoagung</t>
  </si>
  <si>
    <t>Dsn. Besi RT/RW: 003/001 Ds. Tlogoagung Kec. Kembangbahu Kab. Lamongan</t>
  </si>
  <si>
    <t>083831782028</t>
  </si>
  <si>
    <t>Iswati</t>
  </si>
  <si>
    <t>LMG-2024-181</t>
  </si>
  <si>
    <t>Anjarsari Maharsi</t>
  </si>
  <si>
    <t>3524125312930001</t>
  </si>
  <si>
    <t>SMK Sunan Drajat</t>
  </si>
  <si>
    <t>Dsn. German RT/RW: 001/001, Ds. German, Kec. Sugio, Kab. Lamongan</t>
  </si>
  <si>
    <t>085806341445</t>
  </si>
  <si>
    <t>anjarsarimaharsi@gmail.com</t>
  </si>
  <si>
    <t>Asih</t>
  </si>
  <si>
    <t xml:space="preserve">PT. Perdana Jaya </t>
  </si>
  <si>
    <t>LMG-2024-184</t>
  </si>
  <si>
    <t>Eko Reonal Dolingga Pramana</t>
  </si>
  <si>
    <t>3517152709990002</t>
  </si>
  <si>
    <t>Dsn. Karangmangu RT/RW: 001/001, Ds. Karangmojo, Kec. Plandaan, Kab. Jombang</t>
  </si>
  <si>
    <t>085704717059</t>
  </si>
  <si>
    <t>ekoreonal2077@gmail.com</t>
  </si>
  <si>
    <t>Titik Mindarti</t>
  </si>
  <si>
    <t>LMG-2024-186</t>
  </si>
  <si>
    <t>Deviana Nabilla Putri</t>
  </si>
  <si>
    <t>3523175510050002</t>
  </si>
  <si>
    <t>SMK Darul Ma'wa</t>
  </si>
  <si>
    <t>Dsn. Ngeblek RT/RW: 005/003 Ds. Kebomlati Kec. Plumpang Kab. Tuban</t>
  </si>
  <si>
    <t>085788184556</t>
  </si>
  <si>
    <t>deviananabilla150@gmail.com</t>
  </si>
  <si>
    <t>Atik</t>
  </si>
  <si>
    <t>LMG-2024-188</t>
  </si>
  <si>
    <t>Muhammad Reno Ardiansyah</t>
  </si>
  <si>
    <t>3524190907050001</t>
  </si>
  <si>
    <t>SMK Islam Bustanul Hikmah Kembangbahu</t>
  </si>
  <si>
    <t>Dsn. Kalipang RT/RW: 001/003, Ds. Pelang, Kec. Kembangbahu, Kab. Lamongan</t>
  </si>
  <si>
    <t>083834296257</t>
  </si>
  <si>
    <t>gufronreno@gmail.com</t>
  </si>
  <si>
    <t>Titik Zuliati</t>
  </si>
  <si>
    <t>Bengkel Las</t>
  </si>
  <si>
    <t>LMG-2024-190</t>
  </si>
  <si>
    <t>Andrian Aji Pratama</t>
  </si>
  <si>
    <t>3524190603050002</t>
  </si>
  <si>
    <t xml:space="preserve">KY Sahlan XVI/31 RT/RW: 007/002, Ds. Manyarsidomukti, Kec. Manyar, Kab. Gresik </t>
  </si>
  <si>
    <t>085732176492</t>
  </si>
  <si>
    <t>andrianajip123@gmail.com</t>
  </si>
  <si>
    <t>Kasiatun</t>
  </si>
  <si>
    <t>LMG-2024-192</t>
  </si>
  <si>
    <t>M. Nurul Yaqhin</t>
  </si>
  <si>
    <t>3522042910040001</t>
  </si>
  <si>
    <t>MTS Asy syakur</t>
  </si>
  <si>
    <t>Dsn. Nglingi RT/RW: 010/003, Ds. Bareng, Kec. Ngasem, Kab. Bojonegoro</t>
  </si>
  <si>
    <t>081908984938</t>
  </si>
  <si>
    <t>Muhamadakin03@gmail.com</t>
  </si>
  <si>
    <t xml:space="preserve">Wiwin Indah </t>
  </si>
  <si>
    <t>Pabrik Kayu</t>
  </si>
  <si>
    <t>LMG-2024-193</t>
  </si>
  <si>
    <t>Muh. Deri Afrisal</t>
  </si>
  <si>
    <t>3524130904060003</t>
  </si>
  <si>
    <t>SMK Hasyim Asy'Ari Pucuk Lamongan</t>
  </si>
  <si>
    <t>Dsn. Badu RT/RW: 002/007, Ds. Wanar, Kec. Pucuk, Kab Lamongan</t>
  </si>
  <si>
    <t>0895412492292</t>
  </si>
  <si>
    <t>Muyasaroh</t>
  </si>
  <si>
    <t>LMG-2024-198</t>
  </si>
  <si>
    <t>Nia Nofita</t>
  </si>
  <si>
    <t>3524025311060001</t>
  </si>
  <si>
    <t>SMK Ahmad Yani Sukorame</t>
  </si>
  <si>
    <t>085607688469</t>
  </si>
  <si>
    <t>nofitania71507@gmail.com</t>
  </si>
  <si>
    <t>Paniaseh</t>
  </si>
  <si>
    <t>LMG-2024-199</t>
  </si>
  <si>
    <t>Defa Febrianti</t>
  </si>
  <si>
    <t>3524125504060003</t>
  </si>
  <si>
    <t>SMP Baitul Fattah Surabaya</t>
  </si>
  <si>
    <t>085649809166</t>
  </si>
  <si>
    <t>Kuryani</t>
  </si>
  <si>
    <t>LMG-2024-200</t>
  </si>
  <si>
    <t>Alifiyatus Sholihah</t>
  </si>
  <si>
    <t>3524164410040002</t>
  </si>
  <si>
    <t>SMK Muhammadiyah 1 Kemlagi</t>
  </si>
  <si>
    <t>Dsn. Sugihwaras RT/RW: 002/001, Ds. Sidomulyo, Kec. Mantup, Kab. Lamongan</t>
  </si>
  <si>
    <t>085808271240</t>
  </si>
  <si>
    <t>alifiayatussholihah@gmail.com</t>
  </si>
  <si>
    <t>Lilik ida</t>
  </si>
  <si>
    <t>PT. Corin Mulia Gemilang</t>
  </si>
  <si>
    <t>LMG-2024-203</t>
  </si>
  <si>
    <t>Rivaldo Dian Saputra</t>
  </si>
  <si>
    <t>3524221006060003</t>
  </si>
  <si>
    <t>Dsn. Krajan RT/RW: 003/004, Ds. Sukobendu, Kec. Mantup, Kab. Lamongan</t>
  </si>
  <si>
    <t>083853760943</t>
  </si>
  <si>
    <t>rivaldodian10@gmail.com</t>
  </si>
  <si>
    <t>Ulful Khasanah</t>
  </si>
  <si>
    <t>LMG-2024-214</t>
  </si>
  <si>
    <t>Wulan Oktavia</t>
  </si>
  <si>
    <t>3524025010020001</t>
  </si>
  <si>
    <t>SMKN 1 Bluluk</t>
  </si>
  <si>
    <t>Dsn. Songo RT/RW: 005/003 Ds. Songowareng Kec. Bluluk Kab. Lamongan</t>
  </si>
  <si>
    <t>081911882865</t>
  </si>
  <si>
    <t>iamwulan10@gmail.com</t>
  </si>
  <si>
    <t>Kamisri</t>
  </si>
  <si>
    <t>LMG-2024-217</t>
  </si>
  <si>
    <t>Naubakh Attharis Muhammad</t>
  </si>
  <si>
    <t>3524190203040004</t>
  </si>
  <si>
    <t>Dsn. Kebalan RT/RW: 007/003 Ds. Kaliwates Kec. Kembangbahu Kab. Lamongan, 62282</t>
  </si>
  <si>
    <t>085648617539</t>
  </si>
  <si>
    <t>naubakhattharis@gmail.com</t>
  </si>
  <si>
    <t>Nuriyatun</t>
  </si>
  <si>
    <t>PT. Walet Abdillah Jabli</t>
  </si>
  <si>
    <t>LMG-2024-218</t>
  </si>
  <si>
    <t>Mohammad Geovani Bayu Tirta</t>
  </si>
  <si>
    <t>3524231704060002</t>
  </si>
  <si>
    <t>Maintenance</t>
  </si>
  <si>
    <t>Dsn. Pilanggadung RT/RW: 001/007, Ds. Tambakrigadung, Kec. Tikung, Kab. Lamongan</t>
  </si>
  <si>
    <t>085855732342</t>
  </si>
  <si>
    <t>muhammadgeovani@gmail.com</t>
  </si>
  <si>
    <t>Si'ah</t>
  </si>
  <si>
    <t>LMG-2024-219</t>
  </si>
  <si>
    <t>M. Alfian Rudi Iswanto</t>
  </si>
  <si>
    <t>3524232001060002</t>
  </si>
  <si>
    <t>085736432176</t>
  </si>
  <si>
    <t>malfianri2006@gmail.com</t>
  </si>
  <si>
    <t>Kartini</t>
  </si>
  <si>
    <t>LMG-2024-224</t>
  </si>
  <si>
    <t>Agung Hermansah</t>
  </si>
  <si>
    <t>3522102503060001</t>
  </si>
  <si>
    <t>SMAN 1 Baureno</t>
  </si>
  <si>
    <t>Dsn. Mantren RT/RW: 011/005, Ds. Blongsong, Kec. Baurejo, Kab. Bojonegoro</t>
  </si>
  <si>
    <t>085648306601</t>
  </si>
  <si>
    <t>Nurul Arofah</t>
  </si>
  <si>
    <t>Wizzmie, PT. Inti Niaga P</t>
  </si>
  <si>
    <t>LMG-2024-229</t>
  </si>
  <si>
    <t>Syafa'atun Muawanah</t>
  </si>
  <si>
    <t>3524165901040001</t>
  </si>
  <si>
    <t>Dsn. Ngembet RT/RW: 002/002 Ds. Sukobendu Kec. Mantup Kab. Lamongan, 62283</t>
  </si>
  <si>
    <t>085815185507</t>
  </si>
  <si>
    <t>syafaatunmuawanah2450@gmail.com</t>
  </si>
  <si>
    <t>Sukarti</t>
  </si>
  <si>
    <t>PT. Maju Melaju</t>
  </si>
  <si>
    <t>LMG-2024-230</t>
  </si>
  <si>
    <t>Tri Ulan Irnawati F.</t>
  </si>
  <si>
    <t>3524125110910001</t>
  </si>
  <si>
    <t>Universitas Bhayangkara Surabaya</t>
  </si>
  <si>
    <t>Dsn. Sadang RT/RW: 004/002, Ds. Sadang, Kec. Taman, Kab. Sidoarjo</t>
  </si>
  <si>
    <t>08817008290</t>
  </si>
  <si>
    <t>oelanofea32@gmail.com</t>
  </si>
  <si>
    <t>Lies Hartatik</t>
  </si>
  <si>
    <t>PT. Bina Surabaya</t>
  </si>
  <si>
    <t>LMG-2024-232</t>
  </si>
  <si>
    <t>Sukamto</t>
  </si>
  <si>
    <t>3524121401900001</t>
  </si>
  <si>
    <t>Dsn. Gondang RT/RW: 003/004, Ds. Gondang Lor, Kec. Sugio, Kab. Lamongan</t>
  </si>
  <si>
    <t>085749064196</t>
  </si>
  <si>
    <t>sukamtogondang00@gmail.com</t>
  </si>
  <si>
    <t>Suwarni</t>
  </si>
  <si>
    <t>WEGO (Cleaning Service)</t>
  </si>
  <si>
    <t>LMG-2024-235</t>
  </si>
  <si>
    <t>Joko Maulana Purwanto</t>
  </si>
  <si>
    <t>3524271109010001</t>
  </si>
  <si>
    <t>Dsn. Bendil RT/RW: 002/009 Ds. Dermolemahbang Kec. Sarirejo Kab. Lamongan, 62281</t>
  </si>
  <si>
    <t>081917082576</t>
  </si>
  <si>
    <t>sutik</t>
  </si>
  <si>
    <t>PT. Quality work, Sortir Shoope</t>
  </si>
  <si>
    <t>LMG-2024-236</t>
  </si>
  <si>
    <t>Ahmad Maulana Iskhaq</t>
  </si>
  <si>
    <t>3524270504050001</t>
  </si>
  <si>
    <t>Dsn. Bendil RT/RW: 001/009 Ds. Dermolemahbang Kec. Sarirejo Kab. Lamongan, 62281</t>
  </si>
  <si>
    <t>083114259790</t>
  </si>
  <si>
    <t>Titis Supeni</t>
  </si>
  <si>
    <t>LMG-2024-238</t>
  </si>
  <si>
    <t>Desvita Rahayu Ramadhanie</t>
  </si>
  <si>
    <t>3524186809060001</t>
  </si>
  <si>
    <t>MA Al- Muslimun Kawistolegi</t>
  </si>
  <si>
    <t>Dsn. Sonoadi RT/RW: 002/001 Ds.Sonoadi Kec. Karanggeneng Kab. Lamongan, 62254</t>
  </si>
  <si>
    <t>085606229730</t>
  </si>
  <si>
    <t>desvitaramadhanie@gmail.com</t>
  </si>
  <si>
    <t>Zulianah</t>
  </si>
  <si>
    <t>LMG-2024-243</t>
  </si>
  <si>
    <t>Ahmad Nur Sholihudin Dhuha</t>
  </si>
  <si>
    <t>3524162310990001</t>
  </si>
  <si>
    <t>SMA Wali Songo Mantup</t>
  </si>
  <si>
    <t>Dsn.  Krajan RT/RW: 001/005 Ds. Sukobendu Kec. Mantup Kab. Lamongan, 62283</t>
  </si>
  <si>
    <t>085738759573</t>
  </si>
  <si>
    <t>Sri Atun</t>
  </si>
  <si>
    <t>Mokhamad Ilham Matinu Jafar</t>
  </si>
  <si>
    <t>3524161911980002</t>
  </si>
  <si>
    <t>SMAN 1 Kembangbahu</t>
  </si>
  <si>
    <t>085749996177</t>
  </si>
  <si>
    <t>Avit Andriastuti</t>
  </si>
  <si>
    <t>LMG-2024-245</t>
  </si>
  <si>
    <t xml:space="preserve">Andri Setiawan </t>
  </si>
  <si>
    <t>3524162507960001</t>
  </si>
  <si>
    <t>Dsn. Pojok RT/RW: 04/002 Ds. Wonorejo Kec. Sambeng Kab. Lamongan, 62284</t>
  </si>
  <si>
    <t>08563858997/081511655936</t>
  </si>
  <si>
    <t>Bayiti</t>
  </si>
  <si>
    <t>LMG-2024-247</t>
  </si>
  <si>
    <t>M. Fais Febrian</t>
  </si>
  <si>
    <t>3524161802990001</t>
  </si>
  <si>
    <t>Dsn. Krajan RT/RW: 0002/005 Ds. Sukobendu Kec. Mantup Kab. Lamongan, 62283</t>
  </si>
  <si>
    <t>085646213224</t>
  </si>
  <si>
    <t>umu kulsum</t>
  </si>
  <si>
    <t>LMG-2024-271</t>
  </si>
  <si>
    <t>Gian Satria Tino Kurniawan</t>
  </si>
  <si>
    <t>LMG-2024-272</t>
  </si>
  <si>
    <t>Septa Aditya Candra Nugraha</t>
  </si>
  <si>
    <t>3524042505040001</t>
  </si>
  <si>
    <t>Dsn. Bujel RT/RW: 003/003 Ds. Sendangrejo Kec. Ngimbang kab. Lamongan, 62273</t>
  </si>
  <si>
    <t>085732235660</t>
  </si>
  <si>
    <t>Asmanik</t>
  </si>
  <si>
    <t>cetak sarang wallet tunggun</t>
  </si>
  <si>
    <t>LMG-2024-273</t>
  </si>
  <si>
    <t>Guntur Setiyo Wuliandono</t>
  </si>
  <si>
    <t>3524040108990001</t>
  </si>
  <si>
    <t>Dsn. Ngimbang RT/RW: 002/003 Ds. Ngimbnag Kec. Ngimbang Kab. Lamongan, 622273</t>
  </si>
  <si>
    <t>085791617277</t>
  </si>
  <si>
    <t>Mimin Sri Wulan Sari</t>
  </si>
  <si>
    <t>PT. Intertrand (Repair)</t>
  </si>
  <si>
    <t>LMG-2024-275</t>
  </si>
  <si>
    <t>Rian Bagus Ivnu Tama</t>
  </si>
  <si>
    <t>3506150112020003</t>
  </si>
  <si>
    <t>Semarang</t>
  </si>
  <si>
    <t>SMK Pemuda Papar Kediri</t>
  </si>
  <si>
    <t>Jl. Kenanga Dsn. Boyolali RT/RW: 002/001 Ds. Wonotengah Kec. Purwosari Kab. Kediri,64154</t>
  </si>
  <si>
    <t>085719083564</t>
  </si>
  <si>
    <t>riyanbagus011202@gmail.com</t>
  </si>
  <si>
    <t>Nunun Chusniyati</t>
  </si>
  <si>
    <t>CV. Indo Pertama Fres, PT. Globalindo Furniture, PT. Sugih Indah Indoplast</t>
  </si>
  <si>
    <t>LMG-2024-276</t>
  </si>
  <si>
    <t>Ahmad Rodhi Asnawi</t>
  </si>
  <si>
    <t>3524192001070001</t>
  </si>
  <si>
    <t>Dsn. Sidobranti RT/RW: 011/003 Ds. Sidomukti Kec. Kembangbahu kab. Lamongan</t>
  </si>
  <si>
    <t>0882008934763</t>
  </si>
  <si>
    <t>warung pecel lele</t>
  </si>
  <si>
    <t>LMG-2024-277</t>
  </si>
  <si>
    <t>Ujeng Noviana</t>
  </si>
  <si>
    <t>3524166610880001</t>
  </si>
  <si>
    <t>MAN Mojokerto</t>
  </si>
  <si>
    <t>Dsn. Ngaglik RT/RW: 002/001 Ds. Sidomulyo Kec. Manatup Kab. Lamongan, 62283</t>
  </si>
  <si>
    <t>083135387335</t>
  </si>
  <si>
    <t>Siti Askaniyah</t>
  </si>
  <si>
    <t>LMG-2024-278</t>
  </si>
  <si>
    <t>Ahmad Misbahuddin</t>
  </si>
  <si>
    <t>3524161907040002</t>
  </si>
  <si>
    <t>087711025203</t>
  </si>
  <si>
    <t>Sutrisni</t>
  </si>
  <si>
    <t>LMG-2024-279</t>
  </si>
  <si>
    <t>Ahmad Fadlil Wafi</t>
  </si>
  <si>
    <t>3524160212040002</t>
  </si>
  <si>
    <t>085784473264</t>
  </si>
  <si>
    <t>Nurul Sholihah</t>
  </si>
  <si>
    <t>pabrik Kayu</t>
  </si>
  <si>
    <t>LMG-2024-280</t>
  </si>
  <si>
    <t>Herfanda Febriansyah</t>
  </si>
  <si>
    <t>3524162602030003</t>
  </si>
  <si>
    <t>085608113944</t>
  </si>
  <si>
    <t>Eni Arofah</t>
  </si>
  <si>
    <t>LMG-2024-287</t>
  </si>
  <si>
    <t>Ganda Doni Danawa</t>
  </si>
  <si>
    <t>3523172307060002</t>
  </si>
  <si>
    <t>SMAN 1 Plumpang</t>
  </si>
  <si>
    <t>Dsn. Kedung RT/RW: 010/009 Ds. Kedungsoko Kec. Plumpang Kab. Tuban, 62382</t>
  </si>
  <si>
    <t>085608954720</t>
  </si>
  <si>
    <t>gandadoni03@gmail.com</t>
  </si>
  <si>
    <t>Anis Iswati</t>
  </si>
  <si>
    <t>LMG-2024-292</t>
  </si>
  <si>
    <t>Dya Ayu Kuntari</t>
  </si>
  <si>
    <t>3524044502050002</t>
  </si>
  <si>
    <t>085536566930</t>
  </si>
  <si>
    <t>LMG-2024-297</t>
  </si>
  <si>
    <t>Indra Agung Rizkiono</t>
  </si>
  <si>
    <t>3524110912030001</t>
  </si>
  <si>
    <t>Dsn. Kedungbanjar RT/RW: 001/001 Ds. Kedungbanjar Kec. Sambeng Kab. Lamongan, 62284</t>
  </si>
  <si>
    <t>082334572836</t>
  </si>
  <si>
    <t>Kuntaslikah</t>
  </si>
  <si>
    <t>LMG-2024-302</t>
  </si>
  <si>
    <t>Ikhwana Ubaidillah</t>
  </si>
  <si>
    <t>3524021409020002</t>
  </si>
  <si>
    <t>Dsn. Cangkring RT/TW: 003/001 Ds. Cangkring Kec. Bluluk Kab. Lamongan, 62274</t>
  </si>
  <si>
    <t>085755255872</t>
  </si>
  <si>
    <t>Sukartini</t>
  </si>
  <si>
    <t>LMG-2024-307</t>
  </si>
  <si>
    <t>Farikhatul Ilmiah</t>
  </si>
  <si>
    <t>352412601104001</t>
  </si>
  <si>
    <t>Pengiriman</t>
  </si>
  <si>
    <t>Dsn. Kalipang RT/RW: 003/004 Ds. Kalipang Kec. Sugio Kab. Lamongan, 62256</t>
  </si>
  <si>
    <t>081515683428</t>
  </si>
  <si>
    <t>farikhatulilmiah1911@gmail.com</t>
  </si>
  <si>
    <t>Sartiani</t>
  </si>
  <si>
    <t>LMG-2024-308</t>
  </si>
  <si>
    <t>Dewi Sagita</t>
  </si>
  <si>
    <t>3524194505050002</t>
  </si>
  <si>
    <t>Packing</t>
  </si>
  <si>
    <t>Dsn. Bangsri RT/RW:003/001 Ds. Kedungasri Kec. Kembangbahu Kab. Lamongan, 62282</t>
  </si>
  <si>
    <t>085604780596</t>
  </si>
  <si>
    <t>dewisagita044@gmail.com</t>
  </si>
  <si>
    <t>Sugini</t>
  </si>
  <si>
    <t>LMG-2024-309</t>
  </si>
  <si>
    <t>Siti Jamil ratnawati</t>
  </si>
  <si>
    <t>3524126501900002</t>
  </si>
  <si>
    <t>Dsn. Kumisik RT/RW:001/005 Ds. Lawanganagung Kec. Sugio Kab. Lamongan, 62256</t>
  </si>
  <si>
    <t>085815343103</t>
  </si>
  <si>
    <t>Sunariyah</t>
  </si>
  <si>
    <t>LMG-2024-311</t>
  </si>
  <si>
    <t>Lita Wahyuni</t>
  </si>
  <si>
    <t>3524014903040002</t>
  </si>
  <si>
    <t xml:space="preserve">SMA </t>
  </si>
  <si>
    <t>Dsn. Balongrejo RT/TW: 012/002 Ds. Sukorame Kec. Sukorame Kab. Lamongan, 62276</t>
  </si>
  <si>
    <t>085784609199</t>
  </si>
  <si>
    <t>mbhngotz3@gmail.com</t>
  </si>
  <si>
    <t>Marfuah</t>
  </si>
  <si>
    <t>PT. Indomanis , Toko Snack</t>
  </si>
  <si>
    <t>LMG-2024-313</t>
  </si>
  <si>
    <t>Agus Prasetyo</t>
  </si>
  <si>
    <t>3524011208010001</t>
  </si>
  <si>
    <t>SMP Ahmad Yani Sukorame</t>
  </si>
  <si>
    <t>Dsn. Ngentak RT/RW: 016/002 Ds. Sukorame Kec. Sukorame Kab. Lamongan, 62276</t>
  </si>
  <si>
    <t>085755738696</t>
  </si>
  <si>
    <t>pras32385@gmail.com</t>
  </si>
  <si>
    <t>Siwin</t>
  </si>
  <si>
    <t>NUK Cafe, Pabrik Kayu Interkraf</t>
  </si>
  <si>
    <t>LMG-2024-942</t>
  </si>
  <si>
    <t>Ahmad Adi Suyanto</t>
  </si>
  <si>
    <t>3524120108890005</t>
  </si>
  <si>
    <t>MA Sunan Drajat Sugio</t>
  </si>
  <si>
    <t xml:space="preserve">Dsn. Sekaran RT/RW: 001/005 Ds. Sekarbagus Kec. Suigo Kab. Lamongan, </t>
  </si>
  <si>
    <t>081515662248</t>
  </si>
  <si>
    <t>MUNIROH</t>
  </si>
  <si>
    <t>LMG-2024-321</t>
  </si>
  <si>
    <t>KIDUNG ALFIANI SIDIQ</t>
  </si>
  <si>
    <t>3524164508020002</t>
  </si>
  <si>
    <t>Dsn. Krajan RT/RW 001/001 Ds. Sukobendu Kec. Mantup Kab. Lamongan</t>
  </si>
  <si>
    <t>085852278638</t>
  </si>
  <si>
    <t>kidungalf05@gmail.com</t>
  </si>
  <si>
    <t>Niken</t>
  </si>
  <si>
    <t>Bimbel Privat Mentornesia</t>
  </si>
  <si>
    <t>LMG-2024-327</t>
  </si>
  <si>
    <t>LILIS NUR QOMARIYAH</t>
  </si>
  <si>
    <t>3524165901050001</t>
  </si>
  <si>
    <t>Dsn. Gagar RT/RW 001/003 Ds. Sukobendu Kec. Mantup Kab. Lamongan</t>
  </si>
  <si>
    <t>085847744066</t>
  </si>
  <si>
    <t>Lailatul Musdadah</t>
  </si>
  <si>
    <t>Jaga warung Kopi &amp; The</t>
  </si>
  <si>
    <t>LMG-2024-329</t>
  </si>
  <si>
    <t>FABIAN ETMON</t>
  </si>
  <si>
    <t>3524120410940002</t>
  </si>
  <si>
    <t>SDN 3 Bedingin Sugio Lamongan</t>
  </si>
  <si>
    <t>Dsn. Jokotole 16 RT/RW 003/009 Ds. Babat Kec. Babat Kab. Lamongan</t>
  </si>
  <si>
    <t>081249314543</t>
  </si>
  <si>
    <t>Supir Pribadi, Sales, Supir Pick up</t>
  </si>
  <si>
    <t>LMG-2024-332</t>
  </si>
  <si>
    <t>RIFFA MUSTIKA ZAEN</t>
  </si>
  <si>
    <t>3524126903050002</t>
  </si>
  <si>
    <t>Dsn. Lawangan RT/RW 003/003 Ds. Lawanganagung Kec. Sugio Kab. Lamongan</t>
  </si>
  <si>
    <t>082139017570</t>
  </si>
  <si>
    <t>rifamustikazaen@gmail.com</t>
  </si>
  <si>
    <t>Pabrik Puma, Cabut sarang</t>
  </si>
  <si>
    <t>LMG-2024-333</t>
  </si>
  <si>
    <t>MUH DERI AFFRIZAL</t>
  </si>
  <si>
    <t>3524130904060002</t>
  </si>
  <si>
    <t>Dsn. Badu RT/RW 002/007 Ds. Wanar Kec. Pucuk Kab. Lamongan</t>
  </si>
  <si>
    <t>0895421055444</t>
  </si>
  <si>
    <t>afrizald267@gmail.com</t>
  </si>
  <si>
    <t xml:space="preserve">Jaga warung Kopi </t>
  </si>
  <si>
    <t>LMG-2024-334</t>
  </si>
  <si>
    <t>KHOIROTUL FANDYAH</t>
  </si>
  <si>
    <t>3522085101050001</t>
  </si>
  <si>
    <t>11 Januari 2005</t>
  </si>
  <si>
    <t>SMKN 2 Sarirejo</t>
  </si>
  <si>
    <t>Dsn. Tlogoagung RT/RW 002/001 Ds. Tlogoagung Kec. Kedungadem Kab. Bojonegoro</t>
  </si>
  <si>
    <t>085173078911</t>
  </si>
  <si>
    <t>faudyahkhoirotul@gmail.com</t>
  </si>
  <si>
    <t>Kunfiasih</t>
  </si>
  <si>
    <t>Jaga Konter, Agen Es Wawan</t>
  </si>
  <si>
    <t>LMG-2024-335</t>
  </si>
  <si>
    <t>ARTHAMEVIA DWI FEBRIANTI</t>
  </si>
  <si>
    <t>3524126302060001</t>
  </si>
  <si>
    <t>23 Februari 2006</t>
  </si>
  <si>
    <t>Dsn. Lawangan RT/RW 001/003 Ds. Lawanganagung Kec. Sugio Kab. Lamongan</t>
  </si>
  <si>
    <t>088216932755</t>
  </si>
  <si>
    <t>dwimefia@gmail.com</t>
  </si>
  <si>
    <t>Titik Hermiati</t>
  </si>
  <si>
    <t>LMG-2024-337</t>
  </si>
  <si>
    <t>A AMBAR WATI</t>
  </si>
  <si>
    <t>3524194509020001</t>
  </si>
  <si>
    <t>Dsn. Slatung RT/RW 004/001 Ds. Tlogoagung Kec. Kembangbahu Kab. Lamongan</t>
  </si>
  <si>
    <t>Dsn. Slatung RR/RW 004/001 Ds. Tlogoagung Kec. Kembangbahu Kab. Lamongan</t>
  </si>
  <si>
    <t>085704625345</t>
  </si>
  <si>
    <t>watia9732@gmai.com</t>
  </si>
  <si>
    <t>Supadia</t>
  </si>
  <si>
    <t>Cabut Sarang, Pabrik Sepatu</t>
  </si>
  <si>
    <t>LMG-2024-347</t>
  </si>
  <si>
    <t>FANIYNUR INDRIYANI</t>
  </si>
  <si>
    <t>3524165507060001</t>
  </si>
  <si>
    <t>SMKMD 10 Mantup</t>
  </si>
  <si>
    <t>Dsn. Banjarselir RT/RW 001/003 Ds. Sumberagung Kec. Mantup Kab. Lamongan</t>
  </si>
  <si>
    <t>083820571021</t>
  </si>
  <si>
    <t>faniindriyani49@gmail.com</t>
  </si>
  <si>
    <t>Siti Mukhoiriyah</t>
  </si>
  <si>
    <t>Jaga Foto Copy, Jaga Toko</t>
  </si>
  <si>
    <t>LMG-2024- 355</t>
  </si>
  <si>
    <t>M ZAM ZAMI KHOIRUL YUNUS</t>
  </si>
  <si>
    <t>3524122709020005</t>
  </si>
  <si>
    <t>SMPN 2 Sugio</t>
  </si>
  <si>
    <t>Dsn. Kedunggadung RT/RW 003/006 Ds. Deketagung Kec. Sugio Kab. Lamongan</t>
  </si>
  <si>
    <t>081393258634</t>
  </si>
  <si>
    <t>Sulis Miatun</t>
  </si>
  <si>
    <t>Jual Jus Buah Di Solo</t>
  </si>
  <si>
    <t>LMG-2024- 360</t>
  </si>
  <si>
    <t>AMANATUZ ZUHROH</t>
  </si>
  <si>
    <t>3524124101050003</t>
  </si>
  <si>
    <t>0881036107041</t>
  </si>
  <si>
    <t>amanatuzzuhroh2@gmail.com</t>
  </si>
  <si>
    <t>Khusnul Khotima</t>
  </si>
  <si>
    <t>Jaga Toko Handayani</t>
  </si>
  <si>
    <t>LMG-2024- 361</t>
  </si>
  <si>
    <t>NAFIS FATHI R</t>
  </si>
  <si>
    <t>3524191910050001</t>
  </si>
  <si>
    <t>MAN 1 Lamongan</t>
  </si>
  <si>
    <t>Dsn. Slatung RR/RW 003/002 Ds. Tlogoagung Kec. Kembangbahu Kab. Lamongan</t>
  </si>
  <si>
    <t>085208605545</t>
  </si>
  <si>
    <t>nafishhht@gmail.com</t>
  </si>
  <si>
    <t>Marsi</t>
  </si>
  <si>
    <t>LMG-2024- 362</t>
  </si>
  <si>
    <t>MAS'UD MAHMUDI</t>
  </si>
  <si>
    <t>3524232103010001</t>
  </si>
  <si>
    <t xml:space="preserve">Dsn. Kalisogo RT/RW 002/008 Ds. Soko Kec. Tikung Kab. Lamongan </t>
  </si>
  <si>
    <t>085186684434</t>
  </si>
  <si>
    <t>masudcuy@gmail.com</t>
  </si>
  <si>
    <t>Jaga Stan Es Serut</t>
  </si>
  <si>
    <t>LMG-2024- 368</t>
  </si>
  <si>
    <t>KOMARIYAH</t>
  </si>
  <si>
    <t>3524114311990003</t>
  </si>
  <si>
    <t>Dsn. Wonokoyo RT/RW 009/005 Ds. Wonorejo Kec Sambeng Kab.Lamongan</t>
  </si>
  <si>
    <t>085707910995</t>
  </si>
  <si>
    <t>komariyahh0311@gmail.com</t>
  </si>
  <si>
    <t>Siti Fatimah</t>
  </si>
  <si>
    <t>PT Buildyet Indonesia, PT Karya Mutiara Mas 1</t>
  </si>
  <si>
    <t>LMG-2024- 371</t>
  </si>
  <si>
    <t>M RIZA ARMADANI</t>
  </si>
  <si>
    <t>3523191307050001</t>
  </si>
  <si>
    <t>SMKN WIDANG</t>
  </si>
  <si>
    <t>Dsn. Pencol RT/RW 006/005 Ds. Widang Kec. Widang Kab. Lamongan</t>
  </si>
  <si>
    <t>0895366438773</t>
  </si>
  <si>
    <t>mrizaarmadhani@gmail.com</t>
  </si>
  <si>
    <t>Jual Bakso</t>
  </si>
  <si>
    <t>LMG-2024- 372</t>
  </si>
  <si>
    <t>RIZKI CAHAYA RAMADONI</t>
  </si>
  <si>
    <t>3506132010040003</t>
  </si>
  <si>
    <t>Kediri</t>
  </si>
  <si>
    <t>SMK AL-HUDA</t>
  </si>
  <si>
    <t>Dsn. Datengan RT/RW 002/001 Ds. Datengan Kec. Grogol Kab Lamongan</t>
  </si>
  <si>
    <t>0895392944474</t>
  </si>
  <si>
    <t>riskicahaya123@gmail.com</t>
  </si>
  <si>
    <t>Min Rahayu</t>
  </si>
  <si>
    <t xml:space="preserve">Umkm Kentaki, Umkm Penyetan </t>
  </si>
  <si>
    <t>LMG-2024- 373</t>
  </si>
  <si>
    <t>SUPARMI</t>
  </si>
  <si>
    <t>3524014304920001</t>
  </si>
  <si>
    <t>SDN Sukorame</t>
  </si>
  <si>
    <t>Dsn.Ngentak RT/RW 016/002 Ds. Sukorame Kec. Sukorame Kab. Lamongan</t>
  </si>
  <si>
    <t>085815336967</t>
  </si>
  <si>
    <t>Tani</t>
  </si>
  <si>
    <t>LMG-2024- 374</t>
  </si>
  <si>
    <t>YUSUF NURUL HAMSAH</t>
  </si>
  <si>
    <t>3524113010990001</t>
  </si>
  <si>
    <t>MTS Darul Ulum Wudi</t>
  </si>
  <si>
    <t>Dsn. Kedungbanjar RT/RW: 002/001 Ds. Kedungbanjar Kec. Sambeng Kab. Lamongan, 62284</t>
  </si>
  <si>
    <t>0895413163543</t>
  </si>
  <si>
    <t>Enik</t>
  </si>
  <si>
    <t>Perantauan</t>
  </si>
  <si>
    <t>LMG-2025-001</t>
  </si>
  <si>
    <t>DEVI CANDRA RIZKY R</t>
  </si>
  <si>
    <t>3524195212010002</t>
  </si>
  <si>
    <t>Dsn. Sambijajar RT/RW 002/004 Ds. Mangkujajar Kec Kembangbahu Kab Lamongan</t>
  </si>
  <si>
    <t>085802501774</t>
  </si>
  <si>
    <t>devicandraricky@gmail.com</t>
  </si>
  <si>
    <t xml:space="preserve">Pasi </t>
  </si>
  <si>
    <t xml:space="preserve">Pendambing Bimbel SEC </t>
  </si>
  <si>
    <t>LMG-2025-002</t>
  </si>
  <si>
    <t>REVALDI FIRMANSYAH</t>
  </si>
  <si>
    <t>3524162005040002</t>
  </si>
  <si>
    <t>SMAN 1 Ngadiluwih</t>
  </si>
  <si>
    <t xml:space="preserve">Dsn. Demaan RT/RW 001/001 Ds. Demaan Kec. Kota Kudus Kab. Kudus </t>
  </si>
  <si>
    <t>Dsn. Krajan RT/RW Ds. Sukobendu Kec. Mantup Kab. Lamongan</t>
  </si>
  <si>
    <t>085745985832</t>
  </si>
  <si>
    <t>revaldi454@gmail.com</t>
  </si>
  <si>
    <t>pujiatun</t>
  </si>
  <si>
    <t>Editor foto di trinity, kurir paket</t>
  </si>
  <si>
    <t>LMG-2025-003</t>
  </si>
  <si>
    <t>ARIZAL MEIDA PRASETYO</t>
  </si>
  <si>
    <t>3524060505960002</t>
  </si>
  <si>
    <t>Dsn. Caling RT/RW 001/003 Ds. Sidorejo Kec. Sugio Kab. Lamongan</t>
  </si>
  <si>
    <t>085771751719</t>
  </si>
  <si>
    <t>zarne4745@gmail.com</t>
  </si>
  <si>
    <t>Anifah</t>
  </si>
  <si>
    <t>LMG-2024-006</t>
  </si>
  <si>
    <t>SHELVI NOVITA ANGGREINI</t>
  </si>
  <si>
    <t>SMKNU LAMONGAN</t>
  </si>
  <si>
    <t>Dsn. Tlogo RT/RW: 004/001 Ds. Tlogoagung Kec. Kembangbahu Kab. Lamongan, 62282</t>
  </si>
  <si>
    <t>081515403804</t>
  </si>
  <si>
    <t>novitashelvi@gmail.com</t>
  </si>
  <si>
    <t>Siti Rohanah</t>
  </si>
  <si>
    <t>LMG-2025-009</t>
  </si>
  <si>
    <t>AHMAD KHOIRON</t>
  </si>
  <si>
    <t>3515181202030002</t>
  </si>
  <si>
    <t>SMPN 2 Waru</t>
  </si>
  <si>
    <t>Dsn. Sukolilo RT/RW 004/003 Ds. Sukosongo Kec. Kembangbahu Kab. Lamongan</t>
  </si>
  <si>
    <t>083831763934</t>
  </si>
  <si>
    <t>Nafiah</t>
  </si>
  <si>
    <t>PT. Sinar top, PT.BMI</t>
  </si>
  <si>
    <t>LMG-2025-010</t>
  </si>
  <si>
    <t>DAVA DWI HENDRAWAN</t>
  </si>
  <si>
    <t>3524160612060001</t>
  </si>
  <si>
    <t>Dsn. Sumberdono RT/RW 001/001 Ds. Tunggunjagir Kec. Mantup Kab. Lamongan</t>
  </si>
  <si>
    <t>0881027833212</t>
  </si>
  <si>
    <t>Nur</t>
  </si>
  <si>
    <t>Potong Rambut</t>
  </si>
  <si>
    <t>LMG-2025-011</t>
  </si>
  <si>
    <t>SYAHAL MACHFUD NUR ROCHMAN</t>
  </si>
  <si>
    <t>3524161904060001</t>
  </si>
  <si>
    <t>Dsn. Krajan RT/RW 001/002 Ds. Sukobendu Kec. Mantup Kab. Lamongan</t>
  </si>
  <si>
    <t>085731873549</t>
  </si>
  <si>
    <t>Nurifah</t>
  </si>
  <si>
    <t>LMG-2024-208</t>
  </si>
  <si>
    <t>MOKAMAD RISKI ABIDAH</t>
  </si>
  <si>
    <t>3524121712020002</t>
  </si>
  <si>
    <t>085706358070</t>
  </si>
  <si>
    <t>LMG-2025-013</t>
  </si>
  <si>
    <t>AHMAD NIDHOMUDDIN</t>
  </si>
  <si>
    <t>3524272106060001</t>
  </si>
  <si>
    <t>SMK Sarirejo</t>
  </si>
  <si>
    <t>Dsn.Lemahbang RT/RW 002/007 Ds. Dermolemah Kec. Sarirejo Kab.Lamongan</t>
  </si>
  <si>
    <t>08817067581</t>
  </si>
  <si>
    <t>Siti Aminah</t>
  </si>
  <si>
    <t>Opertor Pom Gresik</t>
  </si>
  <si>
    <t>LMG-2025-014</t>
  </si>
  <si>
    <t>ANNAN SYAHRONI</t>
  </si>
  <si>
    <t>3524230704000001</t>
  </si>
  <si>
    <t>SMA Maarif Sarirejo</t>
  </si>
  <si>
    <t>Dsn. Pilanganom RT/RW 001/001 Ds. Balongwangi Kec. Tikung Kab. Lamongan</t>
  </si>
  <si>
    <t>082338064537</t>
  </si>
  <si>
    <t>LMG-2025-015</t>
  </si>
  <si>
    <t>ARFIAN DWI DEWANTO</t>
  </si>
  <si>
    <t>3524112912050002</t>
  </si>
  <si>
    <t>Dsn. Slegi RT/RW 002/003 Ds. Pasarslegi Kec. Sambeng Kab. Lamongan</t>
  </si>
  <si>
    <t>081235887915</t>
  </si>
  <si>
    <t>afriandwi836@gmail.com</t>
  </si>
  <si>
    <t>Suratmi</t>
  </si>
  <si>
    <t>PT. Intertren</t>
  </si>
  <si>
    <t>LMG-2025-016</t>
  </si>
  <si>
    <t>FARENGGA KIKO RONALSA</t>
  </si>
  <si>
    <t>3524040211050001</t>
  </si>
  <si>
    <t>Dsn. Wotan RT/RW 002/001 Ds. Slaharwotan Kec. Ngimbang Kab. Lamongan</t>
  </si>
  <si>
    <t>085748237548</t>
  </si>
  <si>
    <t>Siti Colipah</t>
  </si>
  <si>
    <t>PT. Bonvast</t>
  </si>
  <si>
    <t>LMG-2025-018</t>
  </si>
  <si>
    <t>MOHAMMAD SHO'IM</t>
  </si>
  <si>
    <t>3523032812990001</t>
  </si>
  <si>
    <t>SMA Al-falah</t>
  </si>
  <si>
    <t>Dsn. Karanglo RT/RW: 003/005 Ds. Kablukan Kec. Bangilan Kab. Tuban</t>
  </si>
  <si>
    <t>088212896878</t>
  </si>
  <si>
    <t>Sarmini</t>
  </si>
  <si>
    <t>Jaga Warung Kopi</t>
  </si>
  <si>
    <t>LMG-2025-021</t>
  </si>
  <si>
    <t>TUBAGUS DWI ADI RANGGA S</t>
  </si>
  <si>
    <t>3524122904050002</t>
  </si>
  <si>
    <t>SMA Panca Marga Lamongan</t>
  </si>
  <si>
    <t>Dsn. Bulus RT/RW 002/007 Ds. Sugio Kec. Sugio Kab. Lamongan</t>
  </si>
  <si>
    <t>087854556869</t>
  </si>
  <si>
    <t>bocilrangga990@gmail.com</t>
  </si>
  <si>
    <t>Sumiati</t>
  </si>
  <si>
    <t>tukang masak warung makan r12</t>
  </si>
  <si>
    <t>LMG-2025-023</t>
  </si>
  <si>
    <t>M TAJUDDIN THOLABI</t>
  </si>
  <si>
    <t>3524271108060001</t>
  </si>
  <si>
    <t>MA Assaadah Gresik</t>
  </si>
  <si>
    <t>Dsn.Lemahbang RT/RW 003/006 Ds. Dermolemah Kec. Sarirejo Kab.Lamongan</t>
  </si>
  <si>
    <t>085733773190</t>
  </si>
  <si>
    <t>Siti Ma'rifah</t>
  </si>
  <si>
    <t>Operator Pom Gresik</t>
  </si>
  <si>
    <t>LMG-2025-024</t>
  </si>
  <si>
    <t>AKBAR NUR ROSYID</t>
  </si>
  <si>
    <t>3524232101080002</t>
  </si>
  <si>
    <t>SDN Soko</t>
  </si>
  <si>
    <t>Dsn. Kalisongo RT/RW 002/008 Ds. Soko Kec. Tikung Kab. Lamongan</t>
  </si>
  <si>
    <t>082228293586</t>
  </si>
  <si>
    <t>Darsi</t>
  </si>
  <si>
    <t>LMG-2025-026</t>
  </si>
  <si>
    <t>FATH ACHMAD AL-WIDA</t>
  </si>
  <si>
    <t>3517050608060002</t>
  </si>
  <si>
    <t>MTSN 3 Jombang</t>
  </si>
  <si>
    <t>Dsn. Wonosalam RT/RW 004/006 Ds. Wonosalam Kec. Wonosalam Kab. Jombang</t>
  </si>
  <si>
    <t>085649503460</t>
  </si>
  <si>
    <t>fathwidang@gmail.com</t>
  </si>
  <si>
    <t>Endah</t>
  </si>
  <si>
    <t>Kuli bangunan, Pabrik Rokok Sidoarjo</t>
  </si>
  <si>
    <t>LMG-2025-027</t>
  </si>
  <si>
    <t>ERLANGGA JALU PRASETYO</t>
  </si>
  <si>
    <t>3517050212050002</t>
  </si>
  <si>
    <t>MA Faer Jombang</t>
  </si>
  <si>
    <t>Dsn. Ngeseng RT/RW 002/006 Ds. Carangwulung Kec. Wonosalam Kab. Jombang</t>
  </si>
  <si>
    <t>082335993275</t>
  </si>
  <si>
    <t>anggaprem8@gmail.com</t>
  </si>
  <si>
    <t>LMG-2025-028</t>
  </si>
  <si>
    <t>M KHOIRUL ANAM</t>
  </si>
  <si>
    <t>3524030805040001</t>
  </si>
  <si>
    <t>SMPN 2 MODO</t>
  </si>
  <si>
    <t>Dsn. Trongglonggong RT/RW 003/004 Ds. Sumberagung Kec. Modo Kab. Lamongan</t>
  </si>
  <si>
    <t>085604802946</t>
  </si>
  <si>
    <t>Mebel</t>
  </si>
  <si>
    <t>LMG-2025-030</t>
  </si>
  <si>
    <t>MARGARETHA BICI</t>
  </si>
  <si>
    <t/>
  </si>
  <si>
    <t>PUUODI</t>
  </si>
  <si>
    <t>Medan</t>
  </si>
  <si>
    <t>082168059694</t>
  </si>
  <si>
    <t>Katolik</t>
  </si>
  <si>
    <t>LMG-2025-031</t>
  </si>
  <si>
    <t>ERIK HERMAWAN</t>
  </si>
  <si>
    <t>3524040807960001</t>
  </si>
  <si>
    <t>MTS AL-ISTIQLAL</t>
  </si>
  <si>
    <t>Dsn. Klembak RT/RW 001/002 Ds. Lawak Kec. Ngimbang Kab. Lamongan</t>
  </si>
  <si>
    <t>081217654321</t>
  </si>
  <si>
    <t>awan080706@gmail.com</t>
  </si>
  <si>
    <t>samini</t>
  </si>
  <si>
    <t>LMG-2025-032</t>
  </si>
  <si>
    <t>FAIS RAFLY DWI N</t>
  </si>
  <si>
    <t>3524171909060002</t>
  </si>
  <si>
    <t>SMK PGRI Sukodadi</t>
  </si>
  <si>
    <t>Dsn. Ngelo RT/RW 001/005 Ds. Menongo Kec. Sukodadi Kab. Lamongan</t>
  </si>
  <si>
    <t>083849991094</t>
  </si>
  <si>
    <t>faisrafly25@gmail.com</t>
  </si>
  <si>
    <t>Nor Hanidah</t>
  </si>
  <si>
    <t>Cabut Sarang</t>
  </si>
  <si>
    <t>LMG-2025-033</t>
  </si>
  <si>
    <t>KENI LELITA NUR INDAH SARI</t>
  </si>
  <si>
    <t>3522275007980001</t>
  </si>
  <si>
    <t>SMKN Sekar</t>
  </si>
  <si>
    <t>Dsn. Kalipapak RT/RW 010/004 Ds. Sekar Kec. Sekar Kab. Bojonegoro</t>
  </si>
  <si>
    <t>082234558642</t>
  </si>
  <si>
    <t>keniayaji@gmail.com</t>
  </si>
  <si>
    <t>Ipah Sri Wahyuni</t>
  </si>
  <si>
    <t>OB, Baby sister</t>
  </si>
  <si>
    <t>LMG-2025-034</t>
  </si>
  <si>
    <t>M TRI PUJI HARIYANTO</t>
  </si>
  <si>
    <t>MI Ihyaul Ulum</t>
  </si>
  <si>
    <t>Dsn. Pencol RT/RW: 001/003 Ds. Sugihwaras Kec. Kalitengah Kab. Lamongan</t>
  </si>
  <si>
    <t>085737435317</t>
  </si>
  <si>
    <t>riyanponcol05@gmail.com</t>
  </si>
  <si>
    <t>Nunuk Faridah</t>
  </si>
  <si>
    <t>LMG-2025-036</t>
  </si>
  <si>
    <t>MUHAMMAD SAFARUDIN</t>
  </si>
  <si>
    <t>3523140306980001</t>
  </si>
  <si>
    <t>SMK Plus Al-hadi Rengel</t>
  </si>
  <si>
    <t>Dsn. Jetis RT/RW 002/002 Ds. Ngadirejo Kec. Rengel Kab. Tuban</t>
  </si>
  <si>
    <t>082245752616</t>
  </si>
  <si>
    <t>shafarrudien@gmail.com</t>
  </si>
  <si>
    <t>Silah</t>
  </si>
  <si>
    <t>OB, Petugas koperasi</t>
  </si>
  <si>
    <t>LMG-2025-038</t>
  </si>
  <si>
    <t>NANDA BUDIANTO</t>
  </si>
  <si>
    <t>3522090604960003</t>
  </si>
  <si>
    <t>SMKN Sumberrejo</t>
  </si>
  <si>
    <t>Dsn. Sumberagung RT/RW 007/002 Ds. Sumberagung Kec. Kepohbaru Kab. Lamongan</t>
  </si>
  <si>
    <t>085872038546</t>
  </si>
  <si>
    <t>putrakilat51@gmail.com</t>
  </si>
  <si>
    <t>Sulastri</t>
  </si>
  <si>
    <t>PT Intertrend</t>
  </si>
  <si>
    <t>LMG-2025-041</t>
  </si>
  <si>
    <t>DESI AULIA PUTRI</t>
  </si>
  <si>
    <t>3524036012040001</t>
  </si>
  <si>
    <t>MTS Asrorus Syifa</t>
  </si>
  <si>
    <t>Dsn. Ranjung RT/RW: 003/001 Ds. Kedungwaras Kec. Modo Kab. Lamongan</t>
  </si>
  <si>
    <t>082143106275</t>
  </si>
  <si>
    <t>Siti Muzdalifah</t>
  </si>
  <si>
    <t>PT Interkraft</t>
  </si>
  <si>
    <t>LMG-2025-042</t>
  </si>
  <si>
    <t>DESLITA KURNIA ANANDA</t>
  </si>
  <si>
    <t>1608064512050005</t>
  </si>
  <si>
    <t>Bekasi</t>
  </si>
  <si>
    <t>SMKN 1 Palembang</t>
  </si>
  <si>
    <t>Dsn. Guman RT/RW: 004/004 Ds. Ngimnang Kec. Mantup Kab. Lamongan</t>
  </si>
  <si>
    <t>082333109161</t>
  </si>
  <si>
    <t>M Herminingsih</t>
  </si>
  <si>
    <t>LMG-2025-043</t>
  </si>
  <si>
    <t>DINDA TRI SEKARNINGRUM</t>
  </si>
  <si>
    <t>352402690504001</t>
  </si>
  <si>
    <t>SMPN 1 Sukorame</t>
  </si>
  <si>
    <t>Dsn. Kuwurejo RT/RW: 002/005 Ds. Kuwurejo Kec. Bluluk Kab. Lamongan, 62274</t>
  </si>
  <si>
    <t>08812453184</t>
  </si>
  <si>
    <t>trydinda8@gmail.com</t>
  </si>
  <si>
    <t>Semi</t>
  </si>
  <si>
    <t>LMG-2025-044</t>
  </si>
  <si>
    <t>FAROH AFIFUDIN MUBAROK</t>
  </si>
  <si>
    <t>3523193108040002</t>
  </si>
  <si>
    <t>SMK Widang</t>
  </si>
  <si>
    <t>Dsn. Pencol RT/RW: 005/005 Ds. Widang Kec. Widang Kab. Tuban</t>
  </si>
  <si>
    <t>0895397359049</t>
  </si>
  <si>
    <t>farohanakbaik@gmail.com</t>
  </si>
  <si>
    <t>Sutarmi</t>
  </si>
  <si>
    <t>LMG-2025-045</t>
  </si>
  <si>
    <t>M FARID DWI MAULANA</t>
  </si>
  <si>
    <t>3524232208030001</t>
  </si>
  <si>
    <t>SMKM 13 Tikung</t>
  </si>
  <si>
    <t>Dsn. Pilanganom RT/RW 003/001 Ds. Balongwangi Kec. Tikung Kab. Lamongan</t>
  </si>
  <si>
    <t>085935060291</t>
  </si>
  <si>
    <t>fariddwi@gmail.com</t>
  </si>
  <si>
    <t>LMG-2025-047</t>
  </si>
  <si>
    <t>RISKI ERIK</t>
  </si>
  <si>
    <t>3517051903040001</t>
  </si>
  <si>
    <t>MA S Anjasmoro</t>
  </si>
  <si>
    <t>Dsn. Ganten RT/RW: 004/001 Ds. Wonomerto Kec. Wonosalam Kab. Jombang</t>
  </si>
  <si>
    <t>081252757297</t>
  </si>
  <si>
    <t>Suparti</t>
  </si>
  <si>
    <t>Grosir Jajan&amp;pakaian</t>
  </si>
  <si>
    <t>LMG-2025-048</t>
  </si>
  <si>
    <t>SARAH AULYYA</t>
  </si>
  <si>
    <t>3506197003060001</t>
  </si>
  <si>
    <t>Subang</t>
  </si>
  <si>
    <t>SMPN 1 Kandangan</t>
  </si>
  <si>
    <t>Dsn. Jerukwangi RT/RW: 001/001 Ds. Jerukwangi Kec. Kandangan Kab. Kediri</t>
  </si>
  <si>
    <t>082127173071</t>
  </si>
  <si>
    <t>sarahaulyya0@gmail.com</t>
  </si>
  <si>
    <t>Sri Purwati</t>
  </si>
  <si>
    <t>Jaga Toko Pakaian</t>
  </si>
  <si>
    <t>LMG-2025-049</t>
  </si>
  <si>
    <t>NISA DEBI MARDIANA</t>
  </si>
  <si>
    <t>3518104303060003</t>
  </si>
  <si>
    <t>Nganjuk</t>
  </si>
  <si>
    <t>SMK Kusuma Negara</t>
  </si>
  <si>
    <t>Dsn. Plosorejo RT/RW: 003/002 Ds. Kemaduh Kec Baron Kab. Nganjuk</t>
  </si>
  <si>
    <t>081553535079</t>
  </si>
  <si>
    <t>Partiani</t>
  </si>
  <si>
    <t>LMG-2025-050</t>
  </si>
  <si>
    <t>MOKHAMAT ANGGARA PRATAMA M</t>
  </si>
  <si>
    <t>35231722120003</t>
  </si>
  <si>
    <t>SMKN 1 Tuban</t>
  </si>
  <si>
    <t>Dsn. Boan RT/RW: 003/001 Ds. Kebomlati Kec. Plumpang Kab. Tuban, 62382</t>
  </si>
  <si>
    <t>081617467902</t>
  </si>
  <si>
    <t>anggaraputra04945@gmail.com</t>
  </si>
  <si>
    <t>Narti</t>
  </si>
  <si>
    <t>Pramuniaga Toko</t>
  </si>
  <si>
    <t>LMG-2025-051</t>
  </si>
  <si>
    <t>PINNA DEVITA SARI</t>
  </si>
  <si>
    <t>3517155608050003</t>
  </si>
  <si>
    <t>Dsn. Kedung dendeng RT/RW: 004/004 Ds. Jiporapah Kec. Plandaan Kab. J ombang</t>
  </si>
  <si>
    <t>088235789204</t>
  </si>
  <si>
    <t>pinadevitha9@gmail.com</t>
  </si>
  <si>
    <t>Sriami</t>
  </si>
  <si>
    <t>Jaga Toko Grosir</t>
  </si>
  <si>
    <t>LMG-2025-052</t>
  </si>
  <si>
    <t>NESYA LUSNUR AVIDA</t>
  </si>
  <si>
    <t>3524055607050002</t>
  </si>
  <si>
    <t>SMPN 1 Sugio</t>
  </si>
  <si>
    <t>Dsn. Kemlagi RT/RW: 017/005 Ds. Bulumargi Kec. Babat Kab. Lamongan</t>
  </si>
  <si>
    <t>081235905899</t>
  </si>
  <si>
    <t>Karmani</t>
  </si>
  <si>
    <t>Guru Ngaji</t>
  </si>
  <si>
    <t>LMG-2025-053</t>
  </si>
  <si>
    <t>MOCHAMMAD LUTHFI ASADULLAH</t>
  </si>
  <si>
    <t>3506161708020001</t>
  </si>
  <si>
    <t>Trenggalek</t>
  </si>
  <si>
    <t>SMPN 1 Pare</t>
  </si>
  <si>
    <t>Dsn. Tempursari RT/RW: 003/006 Ds.Puhjarak Kec. Plemahan Kab. Kediri</t>
  </si>
  <si>
    <t>Nur Hidayati</t>
  </si>
  <si>
    <t>LMG-2025-055</t>
  </si>
  <si>
    <t>ALIF FIRMANSYAH</t>
  </si>
  <si>
    <t>3524232507040001</t>
  </si>
  <si>
    <t>083856069911</t>
  </si>
  <si>
    <t>aliffirman775@gmail.com</t>
  </si>
  <si>
    <t>Sutiamah</t>
  </si>
  <si>
    <t>LMG-2025-056</t>
  </si>
  <si>
    <t>AHMAD THARIQ HIDAYATULLAH</t>
  </si>
  <si>
    <t>3524061108020001</t>
  </si>
  <si>
    <t>Universitas Trunojoyo</t>
  </si>
  <si>
    <t>Dsn. Banan RT/RW: 002/008 Ds. Gunungrejo Kec. Kedungpring Kab. Lamongan</t>
  </si>
  <si>
    <t>085649325472</t>
  </si>
  <si>
    <t>thoriqa056@gmail.com</t>
  </si>
  <si>
    <t>Kasir Raja Stell Madura</t>
  </si>
  <si>
    <t>LMG-2025-057</t>
  </si>
  <si>
    <t>ARIFIN</t>
  </si>
  <si>
    <t>3517160603050001</t>
  </si>
  <si>
    <t>SMPN 1 Kabuh</t>
  </si>
  <si>
    <t>Rikati</t>
  </si>
  <si>
    <t>LMG-2025-058</t>
  </si>
  <si>
    <t>DARREN ALEXANDRA</t>
  </si>
  <si>
    <t>3501096805050001</t>
  </si>
  <si>
    <t>Kulon Progo</t>
  </si>
  <si>
    <t>083102485151</t>
  </si>
  <si>
    <t>derrenalexandra28@gmail.com</t>
  </si>
  <si>
    <t>Suranti</t>
  </si>
  <si>
    <t>LMG-2025-059</t>
  </si>
  <si>
    <t>ECA APRILIA</t>
  </si>
  <si>
    <t>3523195804040004</t>
  </si>
  <si>
    <t>Dsn. Widang RT/RW: 003/006 Ds. Widang Kec. Widang Kab. Tubsn</t>
  </si>
  <si>
    <t>081515102352</t>
  </si>
  <si>
    <t>ecaaprilia@gmail.com</t>
  </si>
  <si>
    <t>Rumiati</t>
  </si>
  <si>
    <t>PT Tanah Mas</t>
  </si>
  <si>
    <t>LMG-2025-060</t>
  </si>
  <si>
    <t>ENI YULIATIN</t>
  </si>
  <si>
    <t>3524065310910001</t>
  </si>
  <si>
    <t>SMP 45 Kedungpring</t>
  </si>
  <si>
    <t>Dsn. Karangrejo RT/RW: 003/006 Ds. TegaLrejo Kec. Merakurak Kab. Tuban</t>
  </si>
  <si>
    <t>085601583879</t>
  </si>
  <si>
    <t>Anti</t>
  </si>
  <si>
    <t>PT Maju Melaju</t>
  </si>
  <si>
    <t>LMG-2025-061</t>
  </si>
  <si>
    <t>IIS TRI DIANINGSIH</t>
  </si>
  <si>
    <t>3524194107980002</t>
  </si>
  <si>
    <t>Dsn. Kedungglonggong RT/RW: 001/001 Ds. Sidomukti Kec. Kembangbahu Kab. Lamongan</t>
  </si>
  <si>
    <t>085649384980</t>
  </si>
  <si>
    <t>mbakdian769@gmail.com</t>
  </si>
  <si>
    <t>Nasika</t>
  </si>
  <si>
    <t>PT Perdana Jaya</t>
  </si>
  <si>
    <t>LMG-2025-062</t>
  </si>
  <si>
    <t>LUTFI HIDAYATI</t>
  </si>
  <si>
    <t>3524194305010001</t>
  </si>
  <si>
    <t>085856195105</t>
  </si>
  <si>
    <t>lutfihidayati001@gmail.com</t>
  </si>
  <si>
    <t>Suhartatik</t>
  </si>
  <si>
    <t>LMG-2025-063</t>
  </si>
  <si>
    <t>MUHAMMAD FATKHUR ROZIKIN</t>
  </si>
  <si>
    <t>3524232312040002</t>
  </si>
  <si>
    <t>SMKI Tikung</t>
  </si>
  <si>
    <t>Dsn. Mde RT/RW 003/002 Ds. Botoputih Kec. Tikung Kab. Lamongan</t>
  </si>
  <si>
    <t>083854243240</t>
  </si>
  <si>
    <t>Sunaiya</t>
  </si>
  <si>
    <t>Jaga Toko</t>
  </si>
  <si>
    <t>LMG-2025-064</t>
  </si>
  <si>
    <t>3524121310050002</t>
  </si>
  <si>
    <t>MA Maarif 7 Sunan Drajat</t>
  </si>
  <si>
    <t>Dsn. Kalikacang RT/RW:001/005 Ds. Sidorejo Kec. Sugio Kab. Lamongan</t>
  </si>
  <si>
    <t>085604155828</t>
  </si>
  <si>
    <t>raditsetia616@gmail.com</t>
  </si>
  <si>
    <t>Yulaemi</t>
  </si>
  <si>
    <t>LMG-2025-065</t>
  </si>
  <si>
    <t>RIA SEPTI ARINDA</t>
  </si>
  <si>
    <t>3524126209960001</t>
  </si>
  <si>
    <t>SMKNU 2 Kedungpring</t>
  </si>
  <si>
    <t>Dsn. Bogen 1/4 RT/RW: 010/004 Ds. Ploso Kec. Tambaksari Kab. Surabaya</t>
  </si>
  <si>
    <t>085856006338</t>
  </si>
  <si>
    <t>Sri Mujahi</t>
  </si>
  <si>
    <t>Kasir ramayana, Kasir resto</t>
  </si>
  <si>
    <t>LMG-2025-066</t>
  </si>
  <si>
    <t>SUSI NOFITA SARI</t>
  </si>
  <si>
    <t>3524066611930003</t>
  </si>
  <si>
    <t>SDN Dradah</t>
  </si>
  <si>
    <t>Dsn Tarik RT/RW: 002/004 Ds. Dradahblumbang Kec. Kedungpring Kab. Lamongan</t>
  </si>
  <si>
    <t>0858522935251</t>
  </si>
  <si>
    <t>Pujiati</t>
  </si>
  <si>
    <t>LMG-2025-067</t>
  </si>
  <si>
    <t>ZAENAL ROFI'I SYARIFUDDIN</t>
  </si>
  <si>
    <t>3525150812060001</t>
  </si>
  <si>
    <t>MTS Sunan Giri</t>
  </si>
  <si>
    <t>Jl Panca Warna 9.7/10 kbd  RT/RW: 006/009 Ds. Petiken Kec. Driyorejo Kab. Gresik</t>
  </si>
  <si>
    <t>Dsn.Mandungan RT/RW: 006/002 Ds. Widang Kec. Widang Kab. Widang</t>
  </si>
  <si>
    <t>085708109110</t>
  </si>
  <si>
    <t>Mudloifah</t>
  </si>
  <si>
    <t>Percetakan Benner</t>
  </si>
  <si>
    <t>LMG-2025-068</t>
  </si>
  <si>
    <t>DESIANA NUR AZIZAH</t>
  </si>
  <si>
    <t>3524165112010003</t>
  </si>
  <si>
    <t>Purchasing/ Logistic</t>
  </si>
  <si>
    <t>Kasir Perusahaan</t>
  </si>
  <si>
    <t>085816640476</t>
  </si>
  <si>
    <t>Suliyati</t>
  </si>
  <si>
    <t>LMG-2025-069</t>
  </si>
  <si>
    <t>ANTON SETIAWAN AGUS PAMBUDI</t>
  </si>
  <si>
    <t>LMG-2025-070</t>
  </si>
  <si>
    <t>ACHMAD SULTON</t>
  </si>
  <si>
    <t>LMG-2025-071</t>
  </si>
  <si>
    <t>AHMAD FITRIYANTO AKBAR</t>
  </si>
  <si>
    <t>LMG-2025-072</t>
  </si>
  <si>
    <t>MASHAR ALI RIFQI</t>
  </si>
  <si>
    <t>LMG-2025-073</t>
  </si>
  <si>
    <t>NARKO</t>
  </si>
  <si>
    <t>LMG-2025-074</t>
  </si>
  <si>
    <t>RAHMAT NUR HIDAYAT</t>
  </si>
  <si>
    <t>LMG-2025-075</t>
  </si>
  <si>
    <t xml:space="preserve">ANISA  </t>
  </si>
  <si>
    <t>LMG-2025-076</t>
  </si>
  <si>
    <t>DICKY CHANDRA YARZUQU</t>
  </si>
  <si>
    <t>LMG-2025-077</t>
  </si>
  <si>
    <t>MUHAMAT ALFA ANDRIANSYAH</t>
  </si>
  <si>
    <t>LMG-2025-078</t>
  </si>
  <si>
    <t>FATIMAH MUDAIM</t>
  </si>
  <si>
    <t>LMG-2025-079</t>
  </si>
  <si>
    <t>RACHMAD ROMADHON</t>
  </si>
  <si>
    <t>LMG-2025-080</t>
  </si>
  <si>
    <t>RIZAL ARDIANSYAH</t>
  </si>
  <si>
    <t>LMG-2025-081</t>
  </si>
  <si>
    <t>NOVITA SARI</t>
  </si>
  <si>
    <t>LMG-2025-082</t>
  </si>
  <si>
    <t>SEFRIAN YANUAR KARIS</t>
  </si>
  <si>
    <t>LMG-2025-083</t>
  </si>
  <si>
    <t>KHOLID SETIAWAN</t>
  </si>
  <si>
    <t>LMG-2025-084</t>
  </si>
  <si>
    <t>ACHMAD ROFIQ MASHUDI</t>
  </si>
  <si>
    <t>LMG-2025-085</t>
  </si>
  <si>
    <t>SAMSUL AFANDI</t>
  </si>
  <si>
    <t>LMG-2025-086</t>
  </si>
  <si>
    <t>NADIYATUL MA'RIFAH</t>
  </si>
  <si>
    <t>LMG-2025-087</t>
  </si>
  <si>
    <t>NANDA FINATA NUR R</t>
  </si>
  <si>
    <t>3524041308020001</t>
  </si>
  <si>
    <t>3524041601960001</t>
  </si>
  <si>
    <t>3523160411050002</t>
  </si>
  <si>
    <t>3523162304060004</t>
  </si>
  <si>
    <t>3524061212940003</t>
  </si>
  <si>
    <t>3523161503050003</t>
  </si>
  <si>
    <t>3524025402010001</t>
  </si>
  <si>
    <t>NAMA REKAP</t>
  </si>
  <si>
    <t>TANGGAL BERHENTI KERJA</t>
  </si>
  <si>
    <t>ALASAN BERHENTI KERJA</t>
  </si>
  <si>
    <t>3523040611030001</t>
  </si>
  <si>
    <t>MI Hayimiyah</t>
  </si>
  <si>
    <t>Dsn. Kradenan rt/rw: 002/002 ds. Sukolilo kec. Bancar kab. Tuban</t>
  </si>
  <si>
    <t>083159052756</t>
  </si>
  <si>
    <t>Muslihati</t>
  </si>
  <si>
    <t>Pabrik kayu</t>
  </si>
  <si>
    <t>3515130201010006</t>
  </si>
  <si>
    <t>SMK PGRI 1 SURABAYA</t>
  </si>
  <si>
    <t>Jl. Suningrat RT/RW: 012/003 Ds. Ketegan Kec. Taman Kab. Lamongan</t>
  </si>
  <si>
    <t>085737018720</t>
  </si>
  <si>
    <t>PT. Indopsiko Express</t>
  </si>
  <si>
    <t>LMG-2025-088</t>
  </si>
  <si>
    <t>LMG-2025-089</t>
  </si>
  <si>
    <t>LMG-2025-090</t>
  </si>
  <si>
    <t>LMG-2025-091</t>
  </si>
  <si>
    <t>LMG-2025-092</t>
  </si>
  <si>
    <t>LMG-2025-093</t>
  </si>
  <si>
    <t>LMG-2025-094</t>
  </si>
  <si>
    <t>ROIHATUL JANNAH</t>
  </si>
  <si>
    <t>ANANDIYATUL KHOIRIYAH</t>
  </si>
  <si>
    <t>ROBITA EKA DINATA</t>
  </si>
  <si>
    <t>M MIFTAHUL ARIF</t>
  </si>
  <si>
    <t>ABDUL GHOFFAR</t>
  </si>
  <si>
    <t>AHMAD HADI NASIKHIN</t>
  </si>
  <si>
    <t>Checker Cabut</t>
  </si>
  <si>
    <t>IT&amp;Maintenance</t>
  </si>
  <si>
    <t>SERAGAM</t>
  </si>
  <si>
    <t>SANDAL</t>
  </si>
  <si>
    <t>XL SAGE</t>
  </si>
  <si>
    <t>XXXL BIRU</t>
  </si>
  <si>
    <t>38-39</t>
  </si>
  <si>
    <t>XL BIRU</t>
  </si>
  <si>
    <t>42-43</t>
  </si>
  <si>
    <t>L BIRU</t>
  </si>
  <si>
    <t>LMG-2025-095</t>
  </si>
  <si>
    <t>LMG-2025-096</t>
  </si>
  <si>
    <t>M DANI</t>
  </si>
  <si>
    <t>M MUJIB AMININ</t>
  </si>
  <si>
    <t>LMG-2025-097</t>
  </si>
  <si>
    <t>LMG-2025-098</t>
  </si>
  <si>
    <t>LMG-2025-099</t>
  </si>
  <si>
    <t>LMG-2025-100</t>
  </si>
  <si>
    <t>LMG-2025-101</t>
  </si>
  <si>
    <t>LMG-2025-102</t>
  </si>
  <si>
    <t>LMG-2025-103</t>
  </si>
  <si>
    <t>LMG-2025-104</t>
  </si>
  <si>
    <t>LMG-2025-105</t>
  </si>
  <si>
    <t>LMG-2025-106</t>
  </si>
  <si>
    <t>SITI NURAISAH</t>
  </si>
  <si>
    <t>AYUNDA PUTRI RAMADANI</t>
  </si>
  <si>
    <t>NINIS</t>
  </si>
  <si>
    <t>ANIS KHOFIYAH</t>
  </si>
  <si>
    <t>HILYATU JANNAH</t>
  </si>
  <si>
    <t>M SYAIFUL BAHRI</t>
  </si>
  <si>
    <t>ACHMAD PRIMA RIZKI R</t>
  </si>
  <si>
    <t>A REZA FALEFI</t>
  </si>
  <si>
    <t>NOVA DWI PRATAMA</t>
  </si>
  <si>
    <t>M HABIB MAULANA</t>
  </si>
  <si>
    <t>LMG-2025-107</t>
  </si>
  <si>
    <t>ALI HASAN MA'SUM</t>
  </si>
  <si>
    <t>Checker Moulding</t>
  </si>
  <si>
    <t>TL Final Grading</t>
  </si>
  <si>
    <t>TL Packing</t>
  </si>
  <si>
    <t>TL Cutter&amp;flek</t>
  </si>
  <si>
    <t>LMG-2025-108</t>
  </si>
  <si>
    <t>LMG-2025-109</t>
  </si>
  <si>
    <t>RAHMAD RUSDIYANTO</t>
  </si>
  <si>
    <t>LMG-2025-110</t>
  </si>
  <si>
    <t>MOH. RIKI DWI ADITYA</t>
  </si>
  <si>
    <t>LMG-2025-111</t>
  </si>
  <si>
    <t>DANIK ISTIKO WULAN</t>
  </si>
  <si>
    <t>3516144209920001</t>
  </si>
  <si>
    <t>SMA Islam Roudlotul Nasyiin Kemlagi</t>
  </si>
  <si>
    <t>Dsn. Tesan RT/RW: 010/005 Ds. Tritunggal Kec. Babat Kab. Lamongan</t>
  </si>
  <si>
    <t>085804679454</t>
  </si>
  <si>
    <t>wulandanik345@gmail.com</t>
  </si>
  <si>
    <t>siwati</t>
  </si>
  <si>
    <t>3524062312040006</t>
  </si>
  <si>
    <t>Dsn. Tlanak RT/RW:002/004 Ds. Sukobendu Kec. Mantup Kab. Lamongan</t>
  </si>
  <si>
    <t>085759907419</t>
  </si>
  <si>
    <t>aldityariki276@gmail.com</t>
  </si>
  <si>
    <t>Musriah</t>
  </si>
  <si>
    <t>PT Bima Oto Mandiri</t>
  </si>
  <si>
    <t>3524231801970002</t>
  </si>
  <si>
    <t>085731089068</t>
  </si>
  <si>
    <t>yanta2477@gmail.com</t>
  </si>
  <si>
    <t>siti mumianah</t>
  </si>
  <si>
    <t>Martik</t>
  </si>
  <si>
    <t>Dsn. Waru RT/RW:001/002 Ds. Warungring Kec. Kedungpring Kab. Lamongan</t>
  </si>
  <si>
    <t>AHMAD ABDUL BASYIR</t>
  </si>
  <si>
    <t>LMG-2025-112</t>
  </si>
  <si>
    <t>3524015202060002</t>
  </si>
  <si>
    <t>SMAN 1 Bluluk</t>
  </si>
  <si>
    <t>Dsn. Putuk RT/RW: 017/003 Ds. Sukorame Kec. Sukorame Kab. Lamongan</t>
  </si>
  <si>
    <t>085708484167</t>
  </si>
  <si>
    <t>ayundaputriramadani8@gmail.com</t>
  </si>
  <si>
    <t>Triani</t>
  </si>
  <si>
    <t>3524124502070002</t>
  </si>
  <si>
    <t>SMA Al-falah Nimika</t>
  </si>
  <si>
    <t>085341505362</t>
  </si>
  <si>
    <t>sitinuraisah050207@gmail.com</t>
  </si>
  <si>
    <t xml:space="preserve">Sutri </t>
  </si>
  <si>
    <t>Madodod Store</t>
  </si>
  <si>
    <t>3524191512030002</t>
  </si>
  <si>
    <t>088228473589</t>
  </si>
  <si>
    <t>hasanmaksum37@gmail.com</t>
  </si>
  <si>
    <t>Aspriyati</t>
  </si>
  <si>
    <t>PT Ababil Widjaya Lestari</t>
  </si>
  <si>
    <t>3526010409050002</t>
  </si>
  <si>
    <t>Bangkalan</t>
  </si>
  <si>
    <t>SMKN 2 Bangkalan</t>
  </si>
  <si>
    <t>sipoljamn05@gmail.com</t>
  </si>
  <si>
    <t>085755845139</t>
  </si>
  <si>
    <t>Mutiani</t>
  </si>
  <si>
    <t>3524192210040001</t>
  </si>
  <si>
    <t>SMKNU Sugio</t>
  </si>
  <si>
    <t>Dsn. Slatung RT/RW 002/002 Ds. Tlogoagung Kec. Kembangbahu Kab. Lamongan</t>
  </si>
  <si>
    <t>085730885309</t>
  </si>
  <si>
    <t>primarizki664@gmail.com</t>
  </si>
  <si>
    <t>Istianah</t>
  </si>
  <si>
    <t>3524014607050001</t>
  </si>
  <si>
    <t>Dsn. Putuk RT/RW: 018/003 Ds. Sukorame Kec. Sukorame Kab. Lamongan</t>
  </si>
  <si>
    <t>085732054256</t>
  </si>
  <si>
    <t>niniss0705@gmail.com</t>
  </si>
  <si>
    <t>Lasirah</t>
  </si>
  <si>
    <t>3524057107040002</t>
  </si>
  <si>
    <t>MA Salafiyah</t>
  </si>
  <si>
    <t>Dsn. Sidodadi RT/RW: 003/007 Ds. Kebalandono Kec. Babat Kab. Lamongan</t>
  </si>
  <si>
    <t>085707798493</t>
  </si>
  <si>
    <t>khofiyah25@gmail.com</t>
  </si>
  <si>
    <t>Sumaiyah</t>
  </si>
  <si>
    <t>Jahit Konveksi</t>
  </si>
  <si>
    <t>3524056707040001</t>
  </si>
  <si>
    <t>Ponpes Langitan</t>
  </si>
  <si>
    <t>Dsn. Sidorejo RT/RW: 004/003 Ds. Kebalandono Kec. Babat Kab. Lamongan</t>
  </si>
  <si>
    <t>0882010525160</t>
  </si>
  <si>
    <t>jannahhiyatul598@gmail.com</t>
  </si>
  <si>
    <t>Siti Sumarni</t>
  </si>
  <si>
    <t>Raja Sempol</t>
  </si>
  <si>
    <t>3524190908040002</t>
  </si>
  <si>
    <t>SMK Mazroatul Ulum Sugio</t>
  </si>
  <si>
    <t>085807425467</t>
  </si>
  <si>
    <t>bolotjr035@gmail.com</t>
  </si>
  <si>
    <t>Tatik</t>
  </si>
  <si>
    <t>3524022104020001</t>
  </si>
  <si>
    <t>Dsn. Jeruk RT/.RW: 002/004 Ds. Gebangangktrik Kec. Ngimbang Kab. Lamongan</t>
  </si>
  <si>
    <t>081456070217</t>
  </si>
  <si>
    <t>mochamadmaulana140@gmail.com</t>
  </si>
  <si>
    <t>Supami</t>
  </si>
  <si>
    <t>3524160802050002</t>
  </si>
  <si>
    <t xml:space="preserve">Dsn. Krajan RT/RW: 001/003 Ds. Sukobendu Kec. Mantup Kab.. Lamongan </t>
  </si>
  <si>
    <t>085731946905</t>
  </si>
  <si>
    <t>miftahulariif811@gmail.com</t>
  </si>
  <si>
    <t>Nuriyanah</t>
  </si>
  <si>
    <t>Harvest Gaming</t>
  </si>
  <si>
    <t>3524040505960002</t>
  </si>
  <si>
    <t>SMP PGRI 3 Ngimbang</t>
  </si>
  <si>
    <t>Dsn. Shalarwotan RT/RW: 005/002 Ds. Shalarwotan Kec. Gimbang Kab. Lamongan</t>
  </si>
  <si>
    <t>085855004335</t>
  </si>
  <si>
    <t>Miati</t>
  </si>
  <si>
    <t>PT Dewata</t>
  </si>
  <si>
    <t>3522095610060003</t>
  </si>
  <si>
    <t>SMAN 1 Dukun</t>
  </si>
  <si>
    <t>Dsn. Betet RT/RW: 001/001 Ds. Betet Kec. Kepohbaru Kab. Bojonegoro</t>
  </si>
  <si>
    <t>085866219656</t>
  </si>
  <si>
    <t>anadiyaakhoiriyah@gmail.com</t>
  </si>
  <si>
    <t>Eko Derma Wati</t>
  </si>
  <si>
    <t>Toko Toserba</t>
  </si>
  <si>
    <t>3522096007030001</t>
  </si>
  <si>
    <t>MA At Tanwir</t>
  </si>
  <si>
    <t>Dsn. Karangan RT/RW: 004/001 Ds. Karangan Kec. Kepohbaru Kab. Bojonegoro</t>
  </si>
  <si>
    <t>0882009684515</t>
  </si>
  <si>
    <t>ikhajannah052@gmail.com</t>
  </si>
  <si>
    <t>Ansiyah</t>
  </si>
  <si>
    <t>Alan Florist</t>
  </si>
  <si>
    <t xml:space="preserve">Zuliana </t>
  </si>
  <si>
    <t>ghufara782@gmail.com</t>
  </si>
  <si>
    <t>081332994915</t>
  </si>
  <si>
    <t>Dsn. Gendot RT/RW: 002/001 Ds. Sarirejo Kec. Sarirejo Kab. Lamongan</t>
  </si>
  <si>
    <t>3524271012020001</t>
  </si>
  <si>
    <t>3524030611980001</t>
  </si>
  <si>
    <t>SMKNU Al Barokah Babat</t>
  </si>
  <si>
    <t>Dsn. Landean RT/RW: 006/002 Ds. Kedungwaras Kec. Modo Kab. Lamongan</t>
  </si>
  <si>
    <t>085749362322</t>
  </si>
  <si>
    <t>Sri Khotimah</t>
  </si>
  <si>
    <t>Muntiani</t>
  </si>
  <si>
    <t>085741738841</t>
  </si>
  <si>
    <t>Dsn. Wotan RT/RW 003/001 Ds. Slaharwotan Kec. Ngimbang Kab. Lamongan</t>
  </si>
  <si>
    <t>SMK Baitusalam Bluluk</t>
  </si>
  <si>
    <t>3524043007030004</t>
  </si>
  <si>
    <t>pesm26010@gmail.com</t>
  </si>
  <si>
    <t>Jaga Toko &amp; Catering</t>
  </si>
  <si>
    <t>Siti Muntammah</t>
  </si>
  <si>
    <t>fatimahmudaim12348@gmail.com</t>
  </si>
  <si>
    <t>085730197926</t>
  </si>
  <si>
    <t>Dsn. Ngasem RT/RW: 002/001 Ds. Ngasemlemahbang Kec. Ngimbanmg Kab. Lamongan</t>
  </si>
  <si>
    <t>Universitas Billfat</t>
  </si>
  <si>
    <t>3524044408000002</t>
  </si>
  <si>
    <t>3524064710050002</t>
  </si>
  <si>
    <t>SMKNU Kedungpring</t>
  </si>
  <si>
    <t>Dsn. Lebak RT/RW: 001/001 Dss. Sukomalo Kec. Kedungpring Kab. Lamongan</t>
  </si>
  <si>
    <t>085645547778</t>
  </si>
  <si>
    <t>akupina66@gmail.com</t>
  </si>
  <si>
    <t>Parlik Sri Rahayu</t>
  </si>
  <si>
    <t xml:space="preserve">PT Karya Generasi Nusantara </t>
  </si>
  <si>
    <t>Tutik Mujiattun</t>
  </si>
  <si>
    <t>nadiyatulmarifah@gmail.com</t>
  </si>
  <si>
    <t>085645877239</t>
  </si>
  <si>
    <t>Dsn. Tlanak RT/RW: 003/002 Ds. Tlanak Kec. Kedungpring Kab. Lamongan</t>
  </si>
  <si>
    <t>Politeknik Negeri Malang</t>
  </si>
  <si>
    <t>3524066012020001</t>
  </si>
  <si>
    <t>3517162501050001</t>
  </si>
  <si>
    <t>SMKN Diponegoro</t>
  </si>
  <si>
    <t>Dsn. Gesing RT/RW: 005/002 Ds. Manduro Kec. Kabuh Kab. Jombang, 61455</t>
  </si>
  <si>
    <t>085230333225</t>
  </si>
  <si>
    <t>samsuafandi@gmail.com</t>
  </si>
  <si>
    <t>Amina</t>
  </si>
  <si>
    <t>PT WAJ</t>
  </si>
  <si>
    <t>Muah</t>
  </si>
  <si>
    <t>081357654553</t>
  </si>
  <si>
    <t>3524192004030004</t>
  </si>
  <si>
    <t>3524192011040001</t>
  </si>
  <si>
    <t>MA Al Munawaroh</t>
  </si>
  <si>
    <t>Dsn. Slatung RT/RW 001/002 Ds. Tlogoagung Kec. Kembangbahu Kab. Lamongan</t>
  </si>
  <si>
    <t>085850809919</t>
  </si>
  <si>
    <t>Liana</t>
  </si>
  <si>
    <t>PT Builyet Indonesia</t>
  </si>
  <si>
    <t xml:space="preserve">Widayu </t>
  </si>
  <si>
    <t>novitasari052724@gmail.com</t>
  </si>
  <si>
    <t>085606436418</t>
  </si>
  <si>
    <t>Dsn. Jamang RT/RW: 001/002 Ds. Taji Kec. Maduran Kab. Lamongan</t>
  </si>
  <si>
    <t>SMKNU Kedsehatan Babat</t>
  </si>
  <si>
    <t>3524105301980004</t>
  </si>
  <si>
    <t>3524011812040001</t>
  </si>
  <si>
    <t>087757336547</t>
  </si>
  <si>
    <t>07rizalsafety07@gmail.com</t>
  </si>
  <si>
    <t>Sri Darwati</t>
  </si>
  <si>
    <t>PT Tricipta Mitra Selaras</t>
  </si>
  <si>
    <t>LMG-2025-113</t>
  </si>
  <si>
    <t>LMG-2025-114</t>
  </si>
  <si>
    <t>LMG-2025-115</t>
  </si>
  <si>
    <t>ELVIANA RIFDIA RAHMA WATI</t>
  </si>
  <si>
    <t>OKTAVIA MIFTAHUL KHOIRIFAH</t>
  </si>
  <si>
    <t>PRISINTIA FITROTUL AZIZA</t>
  </si>
  <si>
    <t>PEMBAGIAN KARYAWAN</t>
  </si>
  <si>
    <t>QTY ( Org )</t>
  </si>
  <si>
    <t>%</t>
  </si>
  <si>
    <t>Total</t>
  </si>
  <si>
    <t>PERIODE MID FEB'25</t>
  </si>
  <si>
    <t>BULAN</t>
  </si>
  <si>
    <t>MASUK</t>
  </si>
  <si>
    <t>KELUAR</t>
  </si>
  <si>
    <t>TURN OVER</t>
  </si>
  <si>
    <t>Januari</t>
  </si>
  <si>
    <t xml:space="preserve">Februari 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</si>
  <si>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</si>
  <si>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</si>
  <si>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</si>
  <si>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</si>
  <si>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</si>
  <si>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</si>
  <si>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</si>
  <si>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</si>
  <si>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</si>
  <si>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 xml:space="preserve">Desember </t>
  </si>
  <si>
    <t>3524236408010002</t>
  </si>
  <si>
    <t>Dsn. Delikguno RT/RW: 003/003 Ds. Pengumbulanadi Kec. Tikung Kab. Lamongan</t>
  </si>
  <si>
    <t>085608722325</t>
  </si>
  <si>
    <t>DIWANTO</t>
  </si>
  <si>
    <t>Dsn. Tunggung RT/RW: 002/005 Ds. Tunggungjagir Kec. Mantup Kab. Lamongan</t>
  </si>
  <si>
    <t>PT SML</t>
  </si>
  <si>
    <t>PT BYI</t>
  </si>
  <si>
    <t>TURN OVER KARYAWAN PT. WAJ</t>
  </si>
  <si>
    <t>JUMLAH AWAL</t>
  </si>
  <si>
    <t>JUMLAH AKHIR</t>
  </si>
  <si>
    <t>Avg Turn Over Karyawan</t>
  </si>
  <si>
    <t xml:space="preserve">NIP </t>
  </si>
  <si>
    <t>3524046110930001</t>
  </si>
  <si>
    <t>MA Ma'arif 13 Bujel</t>
  </si>
  <si>
    <t>Dsn. Blawi RT/RW: 004/001 Ds. Sendangrejo Kec. Ngimbang Kab. Lamongan</t>
  </si>
  <si>
    <t>085704648342</t>
  </si>
  <si>
    <t>Tarwiyah</t>
  </si>
  <si>
    <t>Rifatul Ifada</t>
  </si>
  <si>
    <t>eliviarifdia@gmail.com</t>
  </si>
  <si>
    <t>085852292065</t>
  </si>
  <si>
    <t>Dsn. Kumisik RT/RW: 003/004 Ds. Lawanganagung Kec. Sugio Kab. Lamongan</t>
  </si>
  <si>
    <t>3524124312060001</t>
  </si>
  <si>
    <t>Siti Rokayah</t>
  </si>
  <si>
    <t>prisintiafitrotulaziza@gmail.com</t>
  </si>
  <si>
    <t>M ALIANSYAH</t>
  </si>
  <si>
    <t>LMG-2025-116</t>
  </si>
  <si>
    <t>LMG-2025-117</t>
  </si>
  <si>
    <t>LMG-2025-118</t>
  </si>
  <si>
    <t>LMG-2025-119</t>
  </si>
  <si>
    <t>M ANDI SETIAWAN</t>
  </si>
  <si>
    <t>DWI SIGIT PURNOMO</t>
  </si>
  <si>
    <t>MUHAMMAD SYIFA BUDDIN</t>
  </si>
  <si>
    <t>ACHMAD FAUZI</t>
  </si>
  <si>
    <t>LMG-2025-120</t>
  </si>
  <si>
    <t>TRIO TEGAR SAMUDRA</t>
  </si>
  <si>
    <t>3524230504060002</t>
  </si>
  <si>
    <t>SMKM 13 TIKUNG</t>
  </si>
  <si>
    <t>Dsn. Pilanganom RT/RW: 001/001 Ds. Balongwangi Kec. Tikung Kab. Lamongan</t>
  </si>
  <si>
    <t>081456095069</t>
  </si>
  <si>
    <t>tegaraja393@gmail.com</t>
  </si>
  <si>
    <t>PT SENTRO BINAR FASILITAS</t>
  </si>
  <si>
    <t>3524041212040001</t>
  </si>
  <si>
    <t xml:space="preserve">SMAN 1 BACAR </t>
  </si>
  <si>
    <t>Dsn. Ngwtas RT/RW: 002/001 Ds. Tlogoangung Kec. Bancar Kab. Tuban</t>
  </si>
  <si>
    <t>082132044407</t>
  </si>
  <si>
    <t>ahmadfauzi91791@gmai.com</t>
  </si>
  <si>
    <t>Masruroh</t>
  </si>
  <si>
    <t>JAGA TOKO</t>
  </si>
  <si>
    <t>PUTIH XL</t>
  </si>
  <si>
    <t>PUTIH XXXL</t>
  </si>
  <si>
    <t>Sholiha</t>
  </si>
  <si>
    <t>budidorealme@gmail.com</t>
  </si>
  <si>
    <t>085608056822</t>
  </si>
  <si>
    <t>Dsn. Banjarjo RT/RW: 018/005 Ds. Banjarjo Kec. Bancar Kab. Tuban</t>
  </si>
  <si>
    <t>MA Hasyamiya</t>
  </si>
  <si>
    <t>3523040310040001</t>
  </si>
  <si>
    <t>3523142308040002</t>
  </si>
  <si>
    <t>MAN 2 Rengel Tuban</t>
  </si>
  <si>
    <t>Dsn. Pegaron RT/RW: 001/002 Ds. Kanorejo Kec. Rengel Kab. Tuban</t>
  </si>
  <si>
    <t>085749415130</t>
  </si>
  <si>
    <t>dsigit305@gmail.com</t>
  </si>
  <si>
    <t>Mursiah</t>
  </si>
  <si>
    <t>PUTIH L</t>
  </si>
  <si>
    <t>Munasri</t>
  </si>
  <si>
    <t>andisunth@gmail.com</t>
  </si>
  <si>
    <t>085604929038</t>
  </si>
  <si>
    <t>Dsn. Timang RT/RW: 002/006 Ds. Grabagan Kec. Grabagan Kab. Tuban</t>
  </si>
  <si>
    <t>SMP MQTA Plus Rengel</t>
  </si>
  <si>
    <t>3523201606030003</t>
  </si>
  <si>
    <t>SAGE L</t>
  </si>
  <si>
    <t>OREN L</t>
  </si>
  <si>
    <t xml:space="preserve">PUTIH M </t>
  </si>
  <si>
    <t>PUTIJ XXXL</t>
  </si>
  <si>
    <t>&lt;3 Bulan</t>
  </si>
  <si>
    <t>&gt;3 Bulan</t>
  </si>
  <si>
    <t>23/01/25</t>
  </si>
  <si>
    <t>&lt;1</t>
  </si>
  <si>
    <t>20/01/25</t>
  </si>
  <si>
    <t>&lt;2</t>
  </si>
  <si>
    <t>24/01/25</t>
  </si>
  <si>
    <t>21/01/25</t>
  </si>
  <si>
    <t xml:space="preserve">&lt;1 </t>
  </si>
  <si>
    <t>30/01/25</t>
  </si>
  <si>
    <t>18/01/25</t>
  </si>
  <si>
    <t>29/01/25</t>
  </si>
  <si>
    <t>&gt;3</t>
  </si>
  <si>
    <t>&lt;3</t>
  </si>
  <si>
    <t>22/01/25</t>
  </si>
  <si>
    <t>15/01/25</t>
  </si>
  <si>
    <t>14/01/15</t>
  </si>
  <si>
    <t>LMG-2025-121</t>
  </si>
  <si>
    <t>LMG-2025-122</t>
  </si>
  <si>
    <t>LMG-2025-123</t>
  </si>
  <si>
    <t>LMG-2025-124</t>
  </si>
  <si>
    <t>LMG-2025-125</t>
  </si>
  <si>
    <t>LMG-2025-126</t>
  </si>
  <si>
    <t>MOH MAF'UL NAFI' ASSHOLIQ</t>
  </si>
  <si>
    <t>A. KHOIRUL ANANDA P</t>
  </si>
  <si>
    <t>M FAIZ MUJTAHID AL-MUCHLIS</t>
  </si>
  <si>
    <t>M. FARID ALFAJAR</t>
  </si>
  <si>
    <t>M. EKY DZIKRILLAH</t>
  </si>
  <si>
    <t>ANIKE PRAMUDYA LARAS</t>
  </si>
  <si>
    <t>3524172401040001</t>
  </si>
  <si>
    <t>SMKNU 1 SUKODADI</t>
  </si>
  <si>
    <t>Dsn. Nogo RT/RW: 001/005 Ds.. Sukolilo Kec. Sukodadi Kab. Lamongan</t>
  </si>
  <si>
    <t>089515821030</t>
  </si>
  <si>
    <t>Suratin</t>
  </si>
  <si>
    <t>PT. Mahan Indah Global</t>
  </si>
  <si>
    <t>3524221505030003</t>
  </si>
  <si>
    <t>SMKM 4 Lamongan</t>
  </si>
  <si>
    <t>Jl. Andanwangi No.106 RT/RW: 003/001 Ds. Tlogoanyar Kec. Lamongan Kab. Lamongan</t>
  </si>
  <si>
    <t>0881027226935</t>
  </si>
  <si>
    <t>akunbiasa157@gmailcom</t>
  </si>
  <si>
    <t>Murtini</t>
  </si>
  <si>
    <t>PT. FOODPEDIA</t>
  </si>
  <si>
    <t>3173071702020002</t>
  </si>
  <si>
    <t>MA Roudlotul Muta'limin</t>
  </si>
  <si>
    <t>082257663293</t>
  </si>
  <si>
    <t>faizmujtahid5@gmail.com</t>
  </si>
  <si>
    <t>Alvi Imrotul</t>
  </si>
  <si>
    <t>PT. Interkraft</t>
  </si>
  <si>
    <t>3524172312030002</t>
  </si>
  <si>
    <t>SMK Abdurrahman Wahid Karanggeneng</t>
  </si>
  <si>
    <t>Dsn. Kepoh RT/RW: 004/005 Ds. Sidogembul Kec. Sukodadi Kab. Lamongan</t>
  </si>
  <si>
    <t>085731478046</t>
  </si>
  <si>
    <t>faridarkepas@gmail.com</t>
  </si>
  <si>
    <t>Tampi</t>
  </si>
  <si>
    <t>PT. Aspindo</t>
  </si>
  <si>
    <t>3522091204060003</t>
  </si>
  <si>
    <t>MA Tanwiriyah</t>
  </si>
  <si>
    <t>Dsn. Tlanak RT/RW: 003/001 Ds. Mudung Kec. Kepohbaru Kab. Bojonegoro</t>
  </si>
  <si>
    <t>Dsn. Tlanak RT/RW: 011/001 Ds. Mudung Kec. Kepohbaru Kab. Bojonegoro</t>
  </si>
  <si>
    <t>085608442624</t>
  </si>
  <si>
    <t>ekyd2361@gmail.com</t>
  </si>
  <si>
    <t>Muflihah</t>
  </si>
  <si>
    <t>Jaga Stan Es The</t>
  </si>
  <si>
    <t>M PUTIH</t>
  </si>
  <si>
    <t>Sukarsih</t>
  </si>
  <si>
    <t>anikepramudya158@gmail.com</t>
  </si>
  <si>
    <t>081529473589</t>
  </si>
  <si>
    <t>Dsn. Miseng RT/RW: 010/003 Ds. Shalarwotan Kec. Ngimbang Kab. Lamongan</t>
  </si>
  <si>
    <t>3524044507060001</t>
  </si>
  <si>
    <t>XXXL PUTIH</t>
  </si>
  <si>
    <t>LMG-2025-127</t>
  </si>
  <si>
    <t>YAYUK ISNAINI</t>
  </si>
  <si>
    <t>3524125903940002</t>
  </si>
  <si>
    <t>Dsn. Randubolong RT/RW: 001/001 Ds. Gondanglor Kec. Sugio Kab. Lamongan</t>
  </si>
  <si>
    <t>085708606520</t>
  </si>
  <si>
    <t>LMG-2025-128</t>
  </si>
  <si>
    <t>LMG-2025-129</t>
  </si>
  <si>
    <t>LMG-2025-130</t>
  </si>
  <si>
    <t>LMG-2025-131</t>
  </si>
  <si>
    <t>LMG-2025-132</t>
  </si>
  <si>
    <t>LMG-2025-133</t>
  </si>
  <si>
    <t>LMG-2025-134</t>
  </si>
  <si>
    <t>M GALI ALFA RISKI</t>
  </si>
  <si>
    <t>ZIYADATUL KHOIROH</t>
  </si>
  <si>
    <t>NURIYATI</t>
  </si>
  <si>
    <t>LINTANG ZAHARA DEVI</t>
  </si>
  <si>
    <t>IZZA AROFAH</t>
  </si>
  <si>
    <t>MUHAMMAD FERI HARDIANSYAH</t>
  </si>
  <si>
    <t>MUNA ROHMAWATI</t>
  </si>
  <si>
    <t>3524186708050001</t>
  </si>
  <si>
    <t>Dsn. Ngembet RT/RW: 002/007 Ds. Banjarmadu Kec. Karaggeneng Kab. Lamongan</t>
  </si>
  <si>
    <t>0881026134028</t>
  </si>
  <si>
    <t>munarohwati27@gmail.com</t>
  </si>
  <si>
    <t>Fatimah</t>
  </si>
  <si>
    <t>PT. KWI</t>
  </si>
  <si>
    <t>SRI LESTARI</t>
  </si>
  <si>
    <t>zeliejeezi@gmail.com</t>
  </si>
  <si>
    <t>087720772107</t>
  </si>
  <si>
    <t>Dsn. Binarong RT/RW: Ds. Bedingin Kab. Lamongan</t>
  </si>
  <si>
    <t>3524121411980003</t>
  </si>
  <si>
    <t>3524115102020001</t>
  </si>
  <si>
    <t>SMKNU Al Hidayah Lamongan</t>
  </si>
  <si>
    <t>Dsn. Tambar RT/RW: 010/005 Ds. Sidokumpul Kec. Sambeng Kab. Lamongan</t>
  </si>
  <si>
    <t>085800307643</t>
  </si>
  <si>
    <t>izzaarofah11@gmail.com</t>
  </si>
  <si>
    <t>Listiatun</t>
  </si>
  <si>
    <t>lintangzahara7@gmail.com</t>
  </si>
  <si>
    <t>082139296816</t>
  </si>
  <si>
    <t>Dsn. Tanggulangin RT/RW: 001/003 Ds. Banjarmadu Kec. Karanggeneng Kab. Lamongan</t>
  </si>
  <si>
    <t>3524184503060001</t>
  </si>
  <si>
    <t>3524185907020001</t>
  </si>
  <si>
    <t>SMKNU 1 Karanggeneng</t>
  </si>
  <si>
    <t>Dsn. Simo RT/RW: 015/005 Ds. Sungelebak Kec. Karanggeneng Kab. Lamongan</t>
  </si>
  <si>
    <t>089665356416</t>
  </si>
  <si>
    <t>nuricomel@gmail.com</t>
  </si>
  <si>
    <t>Maslikah</t>
  </si>
  <si>
    <t>3524115508020002</t>
  </si>
  <si>
    <t>MA Al Ihsan</t>
  </si>
  <si>
    <t>086852025495</t>
  </si>
  <si>
    <t>ziyadatulkhoiroh248@gmail.com</t>
  </si>
  <si>
    <t>Sholichah</t>
  </si>
  <si>
    <t>Sumini</t>
  </si>
  <si>
    <t>putradebbyapi23@gmail.com</t>
  </si>
  <si>
    <t>085934334404</t>
  </si>
  <si>
    <t>SMK Banjarmadu</t>
  </si>
  <si>
    <t>3524132611030005</t>
  </si>
  <si>
    <t>RADIT SETIA YOGA PRATAMA</t>
  </si>
  <si>
    <t>SAGE XL</t>
  </si>
  <si>
    <t>SAGE XXXL</t>
  </si>
  <si>
    <t>BITU M</t>
  </si>
  <si>
    <t>PEACH L</t>
  </si>
  <si>
    <t>IJO TOSCA XL</t>
  </si>
  <si>
    <t>OREN XL</t>
  </si>
  <si>
    <t>VISITOR M</t>
  </si>
  <si>
    <t>LMG-2025-135</t>
  </si>
  <si>
    <t>LMG-2025-136</t>
  </si>
  <si>
    <t>RIRIN</t>
  </si>
  <si>
    <t>HAPPY MASLUKHA</t>
  </si>
  <si>
    <t>ATIK NUR SUSANTI</t>
  </si>
  <si>
    <t>LMG-2025-137</t>
  </si>
  <si>
    <t>17/02/25</t>
  </si>
  <si>
    <t>LMG-2025-138</t>
  </si>
  <si>
    <t>LMG-2025-139</t>
  </si>
  <si>
    <t>FADLLUL FATONIYAH</t>
  </si>
  <si>
    <t>IRVAN GUNAWAN</t>
  </si>
  <si>
    <t>LMG-2025-140</t>
  </si>
  <si>
    <t>CINDY ARISTA WULLANDARI</t>
  </si>
  <si>
    <t>LMG-2025-046</t>
  </si>
  <si>
    <t>RENDI PRASETYO</t>
  </si>
  <si>
    <t>3523190407040002</t>
  </si>
  <si>
    <t>SMPN 2 Widang</t>
  </si>
  <si>
    <t>Dsn. Pencol RT/RW: 008/005 Ds. Widang Kec. Widang Kab. Tuban</t>
  </si>
  <si>
    <t>083193197073</t>
  </si>
  <si>
    <t>rendiprasetyo767@gmail.com</t>
  </si>
  <si>
    <t>Murtatik</t>
  </si>
  <si>
    <t>Toko jajan grosir</t>
  </si>
  <si>
    <t>LMG-2025-141</t>
  </si>
  <si>
    <t>FIQHI RAIDUS SHOLIKHIN</t>
  </si>
  <si>
    <t>3524230105060001</t>
  </si>
  <si>
    <t>Dsn. Klating RT/RW: 006/001 Ds. Takeranklating Kec. Tikung Kab. Lamongan</t>
  </si>
  <si>
    <t>085733931944</t>
  </si>
  <si>
    <t>Budha</t>
  </si>
  <si>
    <t>Astani</t>
  </si>
  <si>
    <t>PT Varia cahya manunggal</t>
  </si>
  <si>
    <t>3524166407010002</t>
  </si>
  <si>
    <t>3524165907030001</t>
  </si>
  <si>
    <t>Dsn. Krajan RT/RW: 001/003 Ds. Sukobendu Kec. Mantup Kab. Lamongan</t>
  </si>
  <si>
    <t>085733950476</t>
  </si>
  <si>
    <t>Yayuk Endang</t>
  </si>
  <si>
    <t>Sri Ida Wati</t>
  </si>
  <si>
    <t>idaw4723@gmail.com</t>
  </si>
  <si>
    <t>082338779314</t>
  </si>
  <si>
    <t>Dsn. Tunggun RT/RW: 002/004 Ds. Tunggungjagir Kec. Mantup Kab. Lamongan</t>
  </si>
  <si>
    <t>3524155402020002</t>
  </si>
  <si>
    <t>MA Matholiul Anwar</t>
  </si>
  <si>
    <t>Dsn. Solokuro RT/RW: 005/002 Ds. Solokuro Kec. Solokuro Kab. Lamongan</t>
  </si>
  <si>
    <t>085755579975</t>
  </si>
  <si>
    <t>maslukha1425@gmail.com</t>
  </si>
  <si>
    <t>Lilik Aslimah</t>
  </si>
  <si>
    <t>Dsn. Kedungkampil RT/RW: 011/005 Ds. Sukosongo Kec. Kembangbahu Kab. Lamongan</t>
  </si>
  <si>
    <t>085859628360</t>
  </si>
  <si>
    <t>atiknursusanti@gmail.com</t>
  </si>
  <si>
    <t>LMG-2025-142</t>
  </si>
  <si>
    <t>SETYO DUWI INDRYO</t>
  </si>
  <si>
    <t>3524042002030001</t>
  </si>
  <si>
    <t>SMK Daruhikmah Ngimbang</t>
  </si>
  <si>
    <t>Dsn. Paluombo RT/RW: 002/002 Ds. Kedungkumpul Kec. Sukorame Kab. Lamongan</t>
  </si>
  <si>
    <t>085852292489</t>
  </si>
  <si>
    <t>duwiindyo@gmail.com</t>
  </si>
  <si>
    <t>Parsih Yuliana</t>
  </si>
  <si>
    <t>PT Primer Jaya Indonesia</t>
  </si>
  <si>
    <t>LMG-2025-143</t>
  </si>
  <si>
    <t>RATNA SUMINAR</t>
  </si>
  <si>
    <t>3578164210930000</t>
  </si>
  <si>
    <t>Finance Accounting</t>
  </si>
  <si>
    <t>STIESIA</t>
  </si>
  <si>
    <t>Dsn. Saban RT/RW: 003/001 Ds. Pangkatrejo Kec. Lamongan Kab. Lamongan</t>
  </si>
  <si>
    <t>082310836394</t>
  </si>
  <si>
    <t>ratnahsuminar0608@gmail.com</t>
  </si>
  <si>
    <t>Mujiatin</t>
  </si>
  <si>
    <t>PT. BPRS Madinah</t>
  </si>
  <si>
    <t xml:space="preserve">Admin </t>
  </si>
  <si>
    <t>admin</t>
  </si>
  <si>
    <t>LMG-2025-144</t>
  </si>
  <si>
    <t>NABILAH NAILATUSY SYAHIDAH</t>
  </si>
  <si>
    <t>3524164603030001</t>
  </si>
  <si>
    <t>DRY A</t>
  </si>
  <si>
    <t>AAK Delima Husada</t>
  </si>
  <si>
    <t>085708691644</t>
  </si>
  <si>
    <t>nabilahnailatusy@gmail.com</t>
  </si>
  <si>
    <t>Uswatun Hasanah</t>
  </si>
  <si>
    <t>LMG-2025-145</t>
  </si>
  <si>
    <t>ADINDA FATIMAH</t>
  </si>
  <si>
    <t>3524194606060001</t>
  </si>
  <si>
    <t>Dsn. Kebalan RT/RW: 002/003 Ds. Kaliwates Kec. Kembangbahu Kab. Lamongan</t>
  </si>
  <si>
    <t>085856192542</t>
  </si>
  <si>
    <t>adindafatimah1980@gmail.com</t>
  </si>
  <si>
    <t>Alfiyah</t>
  </si>
  <si>
    <t>PT BMI</t>
  </si>
  <si>
    <t>LMG-2025-146</t>
  </si>
  <si>
    <t>LMG-2025-147</t>
  </si>
  <si>
    <t>ZULIANI</t>
  </si>
  <si>
    <t>3524165705950001</t>
  </si>
  <si>
    <t>SMP Ma'arif 4 Mantup</t>
  </si>
  <si>
    <t>085737342935</t>
  </si>
  <si>
    <t>Patemi</t>
  </si>
  <si>
    <t>PT Akui Bird</t>
  </si>
  <si>
    <t>FERDY YANSYAH</t>
  </si>
  <si>
    <t>3524101905060001</t>
  </si>
  <si>
    <t>SMA 1 Simanjaya Sekaran</t>
  </si>
  <si>
    <t>Dsn. Turi RT/RW: 006/002 Ds. Turi Kec. Maduran Kab. Lamongan</t>
  </si>
  <si>
    <t>085704748703</t>
  </si>
  <si>
    <t>ferdianggun730@gmail.com</t>
  </si>
  <si>
    <t>Yatim</t>
  </si>
  <si>
    <t>Ikan Bakar Pantura</t>
  </si>
  <si>
    <t>NIKEN SULISTIYOWATI</t>
  </si>
  <si>
    <t>SULATI</t>
  </si>
  <si>
    <t>LMG-2024-108</t>
  </si>
  <si>
    <t>LMG-2025-148</t>
  </si>
  <si>
    <t>DWI PRAYOGA SEGIHARTO</t>
  </si>
  <si>
    <t>3578012612010010</t>
  </si>
  <si>
    <t>SMK Wachid Hayim</t>
  </si>
  <si>
    <t>Dsn. Tejosari RT/RW: 001/006 Ds. Tejosari Kec. Laren Kab. Lamongan</t>
  </si>
  <si>
    <t>085736466198</t>
  </si>
  <si>
    <t>yogakwkw8@gmail.com</t>
  </si>
  <si>
    <t>KASIYANI</t>
  </si>
  <si>
    <t>LMG-2025-149</t>
  </si>
  <si>
    <t>LMG-2025-150</t>
  </si>
  <si>
    <t>LMG-2025-151</t>
  </si>
  <si>
    <t>LMG-2025-152</t>
  </si>
  <si>
    <t>LMG-2025-153</t>
  </si>
  <si>
    <t>LMG-2025-154</t>
  </si>
  <si>
    <t>LMG-2025-155</t>
  </si>
  <si>
    <t>LMG-2025-156</t>
  </si>
  <si>
    <t>LMG-2025-157</t>
  </si>
  <si>
    <t>LMG-2025-158</t>
  </si>
  <si>
    <t>IIS PURWANTI</t>
  </si>
  <si>
    <t>AGUSTINA AULIANTI</t>
  </si>
  <si>
    <t>NAJWA PUTRI SALSABILLAH</t>
  </si>
  <si>
    <t>NANIK RUJIYAH M</t>
  </si>
  <si>
    <t>WENI DWI NINGSIH</t>
  </si>
  <si>
    <t>M HISAM ALFARIZI</t>
  </si>
  <si>
    <t>AHMAD FAHIM MAULANA</t>
  </si>
  <si>
    <t>FAIZAH ERKA MAYLANI</t>
  </si>
  <si>
    <t>NABILA EKA MARSYA A</t>
  </si>
  <si>
    <t>NOVA GITA LINDA SAFITRI</t>
  </si>
  <si>
    <t>3524225505970002</t>
  </si>
  <si>
    <t>SMP Sinan Giri 1 Lamongan</t>
  </si>
  <si>
    <t>Dsn. Moro RT/RW : 001/001, Ds. Moronyamplung, Kec. Kembangbahu, Kab. Lamongan</t>
  </si>
  <si>
    <t>085646104649</t>
  </si>
  <si>
    <t>iispurwanti@yaho.com</t>
  </si>
  <si>
    <t>SUKISWATI</t>
  </si>
  <si>
    <t>3524166209060002</t>
  </si>
  <si>
    <t>SMPN 1 Kembangbahu</t>
  </si>
  <si>
    <t>085850535510</t>
  </si>
  <si>
    <t>triagustinaa@gmail.com</t>
  </si>
  <si>
    <t>Cabut Home Industri</t>
  </si>
  <si>
    <t>3524195206050001</t>
  </si>
  <si>
    <t>Dsn. Kembangbahu RT/RW: 002/003 Ds. Kembangbahu Kec. Kembangbahu Kab. Lamongan, 62282</t>
  </si>
  <si>
    <t>085895174054</t>
  </si>
  <si>
    <t>multioke452@gmail.com</t>
  </si>
  <si>
    <t>SITI MUKHLISOTIN</t>
  </si>
  <si>
    <t>PT Duta Merpati Indonesia</t>
  </si>
  <si>
    <t>3524164803000001</t>
  </si>
  <si>
    <t>S1 Pendidikan IPA Unisla</t>
  </si>
  <si>
    <t>081556725941</t>
  </si>
  <si>
    <t>nrujiyah@gmail.com</t>
  </si>
  <si>
    <t>SUNTARI</t>
  </si>
  <si>
    <t>SHL Course</t>
  </si>
  <si>
    <t>3521154610990003</t>
  </si>
  <si>
    <t xml:space="preserve">ngawi </t>
  </si>
  <si>
    <t xml:space="preserve">SMKN 1 Bringin </t>
  </si>
  <si>
    <t>LMG-2025-159</t>
  </si>
  <si>
    <t>LMG-2025-160</t>
  </si>
  <si>
    <t>LMG-2025-161</t>
  </si>
  <si>
    <t>LMG-2025-162</t>
  </si>
  <si>
    <t>LMG-2025-163</t>
  </si>
  <si>
    <t>LMG-2025-164</t>
  </si>
  <si>
    <t>LMG-2025-165</t>
  </si>
  <si>
    <t>LMG-2025-166</t>
  </si>
  <si>
    <t>LMG-2025-167</t>
  </si>
  <si>
    <t>WINNA ABEL SARI</t>
  </si>
  <si>
    <t>ARDHILYA FUROIDA</t>
  </si>
  <si>
    <t>SHUFI PUTRI RUSDIYANTI</t>
  </si>
  <si>
    <t>M ABQORIYIN HISAN</t>
  </si>
  <si>
    <t>REZA FARID IRVANI</t>
  </si>
  <si>
    <t>M WAHYU DAFFA RAMADAN</t>
  </si>
  <si>
    <t>ZALFA DION ALIYAH</t>
  </si>
  <si>
    <t>M MASYRUKH HADI</t>
  </si>
  <si>
    <t>AKBAR HADI SAPUTRA</t>
  </si>
  <si>
    <t>Logistic</t>
  </si>
  <si>
    <t>S1</t>
  </si>
  <si>
    <t xml:space="preserve">S1 </t>
  </si>
  <si>
    <t>LMG-2025-168</t>
  </si>
  <si>
    <t>LMG-2025-169</t>
  </si>
  <si>
    <t>LMG-2025-170</t>
  </si>
  <si>
    <t>LMG-2025-171</t>
  </si>
  <si>
    <t>LMG-2025-172</t>
  </si>
  <si>
    <t>LMG-2025-173</t>
  </si>
  <si>
    <t>SULIYATI</t>
  </si>
  <si>
    <t>WANDA LEVIA AGUSTINA</t>
  </si>
  <si>
    <t>FAJAR IS SYAADAH</t>
  </si>
  <si>
    <t>IVA AVIVATUR ROHMAH</t>
  </si>
  <si>
    <t>VINA DIAH LESTARI</t>
  </si>
  <si>
    <t>AISYAH NUR FITRI AZZAHRA</t>
  </si>
  <si>
    <t>6471035508070002</t>
  </si>
  <si>
    <t>Dsn. Krete RT/RW: 019/010 Ds. Kreteranggon Kec. Sambeng Kab. Lamongan</t>
  </si>
  <si>
    <t>085604867937</t>
  </si>
  <si>
    <t>azzahraazza875@gmail.com</t>
  </si>
  <si>
    <t>SITI YULIANAH</t>
  </si>
  <si>
    <t>3524166212060001</t>
  </si>
  <si>
    <t>Dsn. Kampung RT/RW: 001/003 Ds. Sumberkerep Kec. Mantup Kab. Lamongan</t>
  </si>
  <si>
    <t>083856474543</t>
  </si>
  <si>
    <t>vinadiahlestariii@gmail.com</t>
  </si>
  <si>
    <t>SITI NUR HIDAYAH</t>
  </si>
  <si>
    <t>3524125704020003</t>
  </si>
  <si>
    <t>Dsn. Jegreg RT/RW:003/002 Ds. Kalitengah Kec. Sugio Kab. Lamongan, 62256</t>
  </si>
  <si>
    <t>085815333176</t>
  </si>
  <si>
    <t>ivaavivaturrohmah@gmail.com</t>
  </si>
  <si>
    <t>ISWATI</t>
  </si>
  <si>
    <t>1605016809940001</t>
  </si>
  <si>
    <t>Q.I. TAMBAH ASRI</t>
  </si>
  <si>
    <t>Dsn. Sugio RT/RW 001/002 Ds. Sugio Kec. Sugio Kab. Lamongan</t>
  </si>
  <si>
    <t>087743250494</t>
  </si>
  <si>
    <t>MARWIYAH</t>
  </si>
  <si>
    <t>3524125708020004</t>
  </si>
  <si>
    <t>Grading</t>
  </si>
  <si>
    <t>Dsn. Kumisik RT/RW: 003/005 Ds. Lawanganagung Kev. Sugio Kab. Lamongan</t>
  </si>
  <si>
    <t>08819311351</t>
  </si>
  <si>
    <t>wandalefia123@gmail.com</t>
  </si>
  <si>
    <t>SINING</t>
  </si>
  <si>
    <t>3524194507890001</t>
  </si>
  <si>
    <t>Dsn. Pelang RT/RW: 003/001 Ds. Pelang Kec. Kembangbahu Kab. Lamongan</t>
  </si>
  <si>
    <t>085707705937</t>
  </si>
  <si>
    <t>RUKANI</t>
  </si>
  <si>
    <t>LMG-2025-174</t>
  </si>
  <si>
    <t>LMG-2025-175</t>
  </si>
  <si>
    <t>LMG-2025-176</t>
  </si>
  <si>
    <t>LMG-2025-177</t>
  </si>
  <si>
    <t>LMG-2025-178</t>
  </si>
  <si>
    <t>LMG-2025-179</t>
  </si>
  <si>
    <t>AHMAD FAJAR FAIZZUDIN</t>
  </si>
  <si>
    <t>DERI FIRMANSYAH</t>
  </si>
  <si>
    <t>DWI BAGUS SANTOSO</t>
  </si>
  <si>
    <t>DAFIT KURNIAWAN</t>
  </si>
  <si>
    <t>MOCHAMAD ARIF AFANDI</t>
  </si>
  <si>
    <t>DIKY ARDIANTO</t>
  </si>
  <si>
    <t>3524190205030001</t>
  </si>
  <si>
    <t>14-04-25</t>
  </si>
  <si>
    <t>19/04/25</t>
  </si>
  <si>
    <t>19-04-25</t>
  </si>
  <si>
    <t>21-03-25</t>
  </si>
  <si>
    <t>22-04-25</t>
  </si>
  <si>
    <t>20-03-25</t>
  </si>
  <si>
    <t>18-03-25</t>
  </si>
  <si>
    <t>21/02/25</t>
  </si>
  <si>
    <t>15/03/25</t>
  </si>
  <si>
    <t>25/03/25</t>
  </si>
  <si>
    <t>28/02/25</t>
  </si>
  <si>
    <t>19/02/25</t>
  </si>
  <si>
    <t>LMG-2025-180</t>
  </si>
  <si>
    <t>LMG-2025-181</t>
  </si>
  <si>
    <t>LMG-2025-182</t>
  </si>
  <si>
    <t>LMG-2025-183</t>
  </si>
  <si>
    <t>LMG-2025-184</t>
  </si>
  <si>
    <t>LMG-2025-185</t>
  </si>
  <si>
    <t>LMG-2025-186</t>
  </si>
  <si>
    <t>LMG-2025-187</t>
  </si>
  <si>
    <t>LMG-2025-188</t>
  </si>
  <si>
    <t>IMAM GHOZALI</t>
  </si>
  <si>
    <t>M RIDHO HAFIED PRATAMA</t>
  </si>
  <si>
    <t>GUSTI AJI SAPUTRA</t>
  </si>
  <si>
    <t>FAJAR SETIABUDI</t>
  </si>
  <si>
    <t>ACHMAD NAFIS</t>
  </si>
  <si>
    <t>SITI WULANSARI</t>
  </si>
  <si>
    <t>ALI MAS'UD</t>
  </si>
  <si>
    <t>OBIE WAHYU KHARISMA</t>
  </si>
  <si>
    <t>M AINUN NAFIQ</t>
  </si>
  <si>
    <t>3523031507050002</t>
  </si>
  <si>
    <t>Dsn. Gembong RT/RW: 001/002 Ds. Kedungmulyo Kec. Bangilan Kab. Tuban</t>
  </si>
  <si>
    <t>0881027084234</t>
  </si>
  <si>
    <t>ainunnafiq5@gmail.com</t>
  </si>
  <si>
    <t>Proyek</t>
  </si>
  <si>
    <t>Djami</t>
  </si>
  <si>
    <t>achmadnafis48@gmail.com</t>
  </si>
  <si>
    <t>083852526324</t>
  </si>
  <si>
    <t>Dsn. Keset RT/RW: 003/004 Ds. Sidirejo Kec. Deket Kab. Lamongan</t>
  </si>
  <si>
    <t>3524252804060001</t>
  </si>
  <si>
    <t>352422121197002</t>
  </si>
  <si>
    <t>Jl. Kadet suwoko no.14 RT/RW: 003/001 Ds. Sidokumpul Kec. Lamongan Kab. Lamongan</t>
  </si>
  <si>
    <t>082232041868</t>
  </si>
  <si>
    <t>gustiajisaputra84@gmail.com</t>
  </si>
  <si>
    <t>SULASTRI</t>
  </si>
  <si>
    <t>D'kota café</t>
  </si>
  <si>
    <t>Mie Pangsit Jakarta</t>
  </si>
  <si>
    <t xml:space="preserve">LASI </t>
  </si>
  <si>
    <t>alimasud.uud@gmail.com</t>
  </si>
  <si>
    <t>083846374837</t>
  </si>
  <si>
    <t>Ds. Mojolegi RT/RW 001/002 Ds. Takeranklating Kec. Tikung Kab. Lamongan</t>
  </si>
  <si>
    <t>3524230401020001</t>
  </si>
  <si>
    <t>3524231311030002</t>
  </si>
  <si>
    <t>Dsn. Mojolegi RT/RW: 001/002 Dsa. Takeranklating Kec. Tikung Kab. Lamongan</t>
  </si>
  <si>
    <t>0882009947434</t>
  </si>
  <si>
    <t>cpsbonjol@gmail.com</t>
  </si>
  <si>
    <t>SRIAH</t>
  </si>
  <si>
    <t>Prodiksi Tikar Lipat</t>
  </si>
  <si>
    <t xml:space="preserve">LUSMIATI </t>
  </si>
  <si>
    <t>083845731346</t>
  </si>
  <si>
    <t>Dsn. Tloko RT/RW: 026/010 Ds. Bandungrejo Kec. Ngasem Kab. Bojonegoro</t>
  </si>
  <si>
    <t>3522046006050004</t>
  </si>
  <si>
    <t>3522020612040002</t>
  </si>
  <si>
    <t>Dsn. Napis RT/RW: 006/001 Ds. Napis Kec. Tambakrejo  Kab. Bojonegoro</t>
  </si>
  <si>
    <t>083827808996</t>
  </si>
  <si>
    <t>NGATEMI</t>
  </si>
  <si>
    <t>PT INDOKABINET</t>
  </si>
  <si>
    <t>ENDANG RIWIYATI</t>
  </si>
  <si>
    <t>fajarsetiabudi600@gmail.com</t>
  </si>
  <si>
    <t>085749372847</t>
  </si>
  <si>
    <t>Dsn. Kedung RT/RW: 007/001 Ds. Kedungrejo Kec. Megaluh Kab. Jombang</t>
  </si>
  <si>
    <t>3517200902990001</t>
  </si>
  <si>
    <t>3524161205070002</t>
  </si>
  <si>
    <t>085784060422</t>
  </si>
  <si>
    <t>obiewahyu64@gmail.com</t>
  </si>
  <si>
    <t>EKA HASTUTI</t>
  </si>
  <si>
    <t>3524161902010002</t>
  </si>
  <si>
    <t>081239932354</t>
  </si>
  <si>
    <t>dickyardiant332@gmail.com</t>
  </si>
  <si>
    <t>KASRI</t>
  </si>
  <si>
    <t>CV CIPTA MANDIRI</t>
  </si>
  <si>
    <t>PT TANAHMAS</t>
  </si>
  <si>
    <t>RASMINAH</t>
  </si>
  <si>
    <t>fajarfaiz748@gmail.com</t>
  </si>
  <si>
    <t>085704238758</t>
  </si>
  <si>
    <t>Dsn. Nguwok RT/RW: 017/001 Ds. Nguwok Kec. Modo Kab. Lamongan</t>
  </si>
  <si>
    <t>3524030708040001</t>
  </si>
  <si>
    <t>3524161203990001</t>
  </si>
  <si>
    <t>duda</t>
  </si>
  <si>
    <t>083840839902</t>
  </si>
  <si>
    <t>derrylongorr@gmail.com</t>
  </si>
  <si>
    <t>SUPARTI</t>
  </si>
  <si>
    <t xml:space="preserve">SUPIANI </t>
  </si>
  <si>
    <t>aripafandi@gmail.com</t>
  </si>
  <si>
    <t>0881025409952</t>
  </si>
  <si>
    <t>Dsn. Tunggun RT/RW: 002/004 Ds. Tunggunjagir Kec. Mantup Kab. Lamongan, 62283</t>
  </si>
  <si>
    <t>3524163108060001</t>
  </si>
  <si>
    <t>3524160108750001</t>
  </si>
  <si>
    <t>081654909941</t>
  </si>
  <si>
    <t>SITI ASIA</t>
  </si>
  <si>
    <t>Dsn. Besi RT/RW: 0012/001 Ds. Tlogoagung Kec. Kembangbahu Kab. Lamongan</t>
  </si>
  <si>
    <t>085815515364</t>
  </si>
  <si>
    <t>dafitsowak@gmail.com</t>
  </si>
  <si>
    <t>DINA</t>
  </si>
  <si>
    <t>LMG-2025-189</t>
  </si>
  <si>
    <t>LMG-2025-190</t>
  </si>
  <si>
    <t>LMG-2025-191</t>
  </si>
  <si>
    <t>LMG-2025-192</t>
  </si>
  <si>
    <t>LMG-2025-193</t>
  </si>
  <si>
    <t>CICI DWI MUJIZA SARI</t>
  </si>
  <si>
    <t>OLLYVIA NUR DEVI A</t>
  </si>
  <si>
    <t>ALFULLAILATUL JANNAH</t>
  </si>
  <si>
    <t>REY RAFELA</t>
  </si>
  <si>
    <t>ARLINDAH PUTMASARI</t>
  </si>
  <si>
    <t>3524166403010002</t>
  </si>
  <si>
    <t>Dsn. Tugu RT/RW: 003/002 Ds. Tugu Krc. Mantup Kab. Lamongan</t>
  </si>
  <si>
    <t>085704566508</t>
  </si>
  <si>
    <t>cucusari409@gmail.com</t>
  </si>
  <si>
    <t>MUKJIZATIN</t>
  </si>
  <si>
    <t>Daffi hijab</t>
  </si>
  <si>
    <t>3524165502070003</t>
  </si>
  <si>
    <t>Dsn. Gagar RT/RW 002/002 Ds. Sukobendu Kec. Mantup Kab. Lamongan</t>
  </si>
  <si>
    <t>085785323781</t>
  </si>
  <si>
    <t>ollviaollviaollvia619@gmail.com</t>
  </si>
  <si>
    <t>DEWI FATIMAH</t>
  </si>
  <si>
    <t>3524166110980002</t>
  </si>
  <si>
    <t>Dsn. Tunggung RT/RW: 004/003 Ds. Tunggungjagir Kec. Mantup Kab. Lamongan</t>
  </si>
  <si>
    <t>0881036481439</t>
  </si>
  <si>
    <t>alfullailatuljannah21@gmail.com</t>
  </si>
  <si>
    <t>9271066701060001</t>
  </si>
  <si>
    <t>Sorong</t>
  </si>
  <si>
    <t>Dsn. Ngembet RT/RW: 001/001 Ds. Sukobendu Kec. Mantup Kab. Lamongan, 62283</t>
  </si>
  <si>
    <t>085194920839</t>
  </si>
  <si>
    <t>rafelarey56@gmail.com</t>
  </si>
  <si>
    <t>Sarang Walet</t>
  </si>
  <si>
    <t>3524126010020001</t>
  </si>
  <si>
    <t>Dsn. Wangun RT/RW: 003/002 Ds. Sukobendu Kec. Mantup Kab. Lamongan</t>
  </si>
  <si>
    <t>085707016709</t>
  </si>
  <si>
    <t>arlindaputmasari@gmail.com</t>
  </si>
  <si>
    <t>Suntin</t>
  </si>
  <si>
    <t>Rumah Kopi</t>
  </si>
  <si>
    <t>LMG-2025-194</t>
  </si>
  <si>
    <t>LMG-2025-195</t>
  </si>
  <si>
    <t>LMG-2025-196</t>
  </si>
  <si>
    <t>LMG-2025-197</t>
  </si>
  <si>
    <t>LMG-2025-198</t>
  </si>
  <si>
    <t>LMG-2025-199</t>
  </si>
  <si>
    <t>LMG-2025-200</t>
  </si>
  <si>
    <t>LMG-2025-201</t>
  </si>
  <si>
    <t>LMG-2025-202</t>
  </si>
  <si>
    <t>LMG-2025-203</t>
  </si>
  <si>
    <t>LMG-2025-204</t>
  </si>
  <si>
    <t>LMG-2025-205</t>
  </si>
  <si>
    <t>LMG-2025-206</t>
  </si>
  <si>
    <t>MUHAMMAD GALUH S</t>
  </si>
  <si>
    <t>AHMAD YUSUF EFENDI</t>
  </si>
  <si>
    <t>AKHMAD RUDI FEBRIANTO</t>
  </si>
  <si>
    <t>SELLY ADITYA</t>
  </si>
  <si>
    <t>LUSIANA SAFARA</t>
  </si>
  <si>
    <t>DEVY LAYLATUR ROBIAH</t>
  </si>
  <si>
    <t>SELLY ROHMAH AULIYAK</t>
  </si>
  <si>
    <t>ASTUTIK</t>
  </si>
  <si>
    <t>YULIANA SANTOSO</t>
  </si>
  <si>
    <t>YUNI INDAH PRATIWI</t>
  </si>
  <si>
    <t>SRI WITDIATI</t>
  </si>
  <si>
    <t>TL Kedatangan</t>
  </si>
  <si>
    <t>3524160405070001</t>
  </si>
  <si>
    <t>Dsn. Tunggun RT/RW: 003/003 Ds. Tunggunjagir Kec. Mantup Kab. Lamongan, 62283</t>
  </si>
  <si>
    <t>0881027822860</t>
  </si>
  <si>
    <t>MUJIATUN</t>
  </si>
  <si>
    <t>NUR HASANAH</t>
  </si>
  <si>
    <t>0857906579159</t>
  </si>
  <si>
    <t>Dsn. Waru RT/RW: 006/003 Ds. Bojoasri Kec. Kalitengah Kab. Lamongan</t>
  </si>
  <si>
    <t>3524202312990001</t>
  </si>
  <si>
    <t>3524262602030002</t>
  </si>
  <si>
    <t>Dsn. Soko RT/RW: 003/001 Ds. Soko Kec. Glagah Kab. Lamongan</t>
  </si>
  <si>
    <t>085748017536</t>
  </si>
  <si>
    <t>ZULFA</t>
  </si>
  <si>
    <t>KMGI</t>
  </si>
  <si>
    <t>PT. INDOMOBIL PRIMA</t>
  </si>
  <si>
    <t>SUMARTIN</t>
  </si>
  <si>
    <t>085236052287</t>
  </si>
  <si>
    <t>Dsn. Jimbir RT/RW: 001/007 Ds. Sugiwaras Kec. Prambon Kab. Nganjuk</t>
  </si>
  <si>
    <t>3518067007020002</t>
  </si>
  <si>
    <t>3524124204070005</t>
  </si>
  <si>
    <t>Dsn. Klampok RT/RW: 002/003 Ds. Lawanganagung Kec. Sugio Kab. Lamongan</t>
  </si>
  <si>
    <t>0881026893450</t>
  </si>
  <si>
    <t>lusianasafaraaa024@gmail.com</t>
  </si>
  <si>
    <t>MAFTUKHA</t>
  </si>
  <si>
    <t>3524125005070005</t>
  </si>
  <si>
    <t>085823445717</t>
  </si>
  <si>
    <t>devylailaturrobiah@gmail.com</t>
  </si>
  <si>
    <t>ASIYAH WATI</t>
  </si>
  <si>
    <t>3524126501070001</t>
  </si>
  <si>
    <t>089520837173</t>
  </si>
  <si>
    <t>MU'AWIYAH</t>
  </si>
  <si>
    <t>3524195802870002</t>
  </si>
  <si>
    <t>Dsn. Gampeng RT/RW: 003/002 Ds. Moronyamplung Kec. Kembangbahu Kab. Lamongan</t>
  </si>
  <si>
    <t>085732234586</t>
  </si>
  <si>
    <t>JAMI</t>
  </si>
  <si>
    <t>PJ</t>
  </si>
  <si>
    <t>3524195503790001</t>
  </si>
  <si>
    <t>Dsn. Pelang RT/RW: 007/001 Ds. Pelang Kec. Kembangbahu Kab. Lamongan</t>
  </si>
  <si>
    <t>085715907470</t>
  </si>
  <si>
    <t>SUKAMTIN</t>
  </si>
  <si>
    <t>3524126307840001</t>
  </si>
  <si>
    <t>SUMARTI</t>
  </si>
  <si>
    <t>Dsn. Jlandri asri RT/RW: 002/002 Ds. Gondanglor Kec. Sugio Kab. Lamongan</t>
  </si>
  <si>
    <t>085732395186</t>
  </si>
  <si>
    <t>3524126709920003</t>
  </si>
  <si>
    <t xml:space="preserve">SMP </t>
  </si>
  <si>
    <t>085732300784</t>
  </si>
  <si>
    <t>SITI MUNAWAROH</t>
  </si>
  <si>
    <t>SRINA</t>
  </si>
  <si>
    <t>082132769965</t>
  </si>
  <si>
    <t>Dsn. Nylampung RT/RW: 003/002 Ds. Moronyamplung Kec. Kembangbahu Kab. Lamongan</t>
  </si>
  <si>
    <t>3524196005010003</t>
  </si>
  <si>
    <t>3524124602800001</t>
  </si>
  <si>
    <t>Dsn. Lawangan RT/RW: 001/003 Ds. Lawangan Kec. Sugio Kab. Lamongan</t>
  </si>
  <si>
    <t>082338056297</t>
  </si>
  <si>
    <t>MUNI'AH</t>
  </si>
  <si>
    <t>HERNI PURWANINGSIH</t>
  </si>
  <si>
    <t>LMG-2025-207</t>
  </si>
  <si>
    <t>LMG-2025-208</t>
  </si>
  <si>
    <t>LMG-2025-209</t>
  </si>
  <si>
    <t>LMG-2025-210</t>
  </si>
  <si>
    <t>LMG-2025-211</t>
  </si>
  <si>
    <t>LMG-2025-212</t>
  </si>
  <si>
    <t>LMG-2025-213</t>
  </si>
  <si>
    <t>DEA NUR ANGGRAINI</t>
  </si>
  <si>
    <t>3524125910070002</t>
  </si>
  <si>
    <t>081547210609</t>
  </si>
  <si>
    <t>ANI SAPAATI</t>
  </si>
  <si>
    <t>ADITYO EKA PRASETYA</t>
  </si>
  <si>
    <t>3524160701070001</t>
  </si>
  <si>
    <t>08818453899</t>
  </si>
  <si>
    <t>TUTIK WIJAYATI</t>
  </si>
  <si>
    <t>DAFFA ISLAMIC SETYONO</t>
  </si>
  <si>
    <t>3524162603070001</t>
  </si>
  <si>
    <t>Dsn. Gagar RT/RW: 001/003 Ds. Sukobendu Kec. Mantup Kab. Lamongan</t>
  </si>
  <si>
    <t>085708940832</t>
  </si>
  <si>
    <t>ENDANG QONIAH</t>
  </si>
  <si>
    <t>M RASSYA EIDI PRATAMA</t>
  </si>
  <si>
    <t>3524161904070001</t>
  </si>
  <si>
    <t>Dsn. Gagar RT/RW: 001/004 Ds. Sukobendu Kec. Mantup Kab. Lamongan</t>
  </si>
  <si>
    <t>085942885194</t>
  </si>
  <si>
    <t>ELI ERMAWATI</t>
  </si>
  <si>
    <t>ARIF DWI PUTRA</t>
  </si>
  <si>
    <t>3524166008070002</t>
  </si>
  <si>
    <t>Dsn. Tunggun RT/RW: 002/001 Ds. Tunggunjagir Kec. Mantup Kab. Lamongan, 62283</t>
  </si>
  <si>
    <t>085934269129</t>
  </si>
  <si>
    <t>PATI'AH</t>
  </si>
  <si>
    <t>WIDIA FAZIRA</t>
  </si>
  <si>
    <t>3524124711060001</t>
  </si>
  <si>
    <t>Dsn. Jati RT/RW: 004/002 Ds. Sidorejo Kec. Sugio Kab. Lamongan 62256</t>
  </si>
  <si>
    <t>085600611606</t>
  </si>
  <si>
    <t>NIP NUR ASIYAH</t>
  </si>
  <si>
    <t>VIONANDA RIVKI ANTI</t>
  </si>
  <si>
    <t>3505135111070003</t>
  </si>
  <si>
    <t>Dsn. Krajan RT/RW: 001/005 Ds. Sukobendu Kec. Mantup Kab. Lamongan</t>
  </si>
  <si>
    <t>085642259318</t>
  </si>
  <si>
    <t>EVIDA</t>
  </si>
  <si>
    <t>LMG-2025-214</t>
  </si>
  <si>
    <t>LMG-2025-215</t>
  </si>
  <si>
    <t>LMG-2025-216</t>
  </si>
  <si>
    <t>LMG-2025-217</t>
  </si>
  <si>
    <t>LMG-2025-218</t>
  </si>
  <si>
    <t>LMG-2025-219</t>
  </si>
  <si>
    <t>LMG-2025-220</t>
  </si>
  <si>
    <t>LMG-2025-221</t>
  </si>
  <si>
    <t>VETY ROHMAWATI</t>
  </si>
  <si>
    <t>3524146802980003</t>
  </si>
  <si>
    <t>Dsn. Sukowati RT/RW: 004/003 Ds. Banjarwati Kec. Paciran Kab. Lamongan</t>
  </si>
  <si>
    <t>089685349381</t>
  </si>
  <si>
    <t>UMARNING</t>
  </si>
  <si>
    <t>ELVIAN CATUR WIJAYANTI</t>
  </si>
  <si>
    <t>3524064605030002</t>
  </si>
  <si>
    <t>Dsn. Mekanderejo RT/RW: 004/005 Ds. Mekanderejo Kec. Kedungpring Kab. Lamongan</t>
  </si>
  <si>
    <t>085702717639</t>
  </si>
  <si>
    <t>Kusrini</t>
  </si>
  <si>
    <t>DEWI UTARI</t>
  </si>
  <si>
    <t>ASTIANA NUR AINI</t>
  </si>
  <si>
    <t>M AGUNG BASKORO</t>
  </si>
  <si>
    <t>ABDUL MUHIBBIN</t>
  </si>
  <si>
    <t>MOCHAMMAD LUTHFILAH</t>
  </si>
  <si>
    <t>M NOVAL ANUGRAH</t>
  </si>
  <si>
    <t>3524116609040001</t>
  </si>
  <si>
    <t>Dsn. Kedungsambi RT/RW: 001/001 Ds. Kedungbanjar Kec. Sambeng Kab. Lamongan</t>
  </si>
  <si>
    <t>085806225940</t>
  </si>
  <si>
    <t>SUPIAH</t>
  </si>
  <si>
    <t>3524226209060003</t>
  </si>
  <si>
    <t>085799965950</t>
  </si>
  <si>
    <t>3624220211940001</t>
  </si>
  <si>
    <t>Jl. Telaga kidul made RT/RW: 003/002 Kec. Lamongan Kab. Lamongan</t>
  </si>
  <si>
    <t>088991521167</t>
  </si>
  <si>
    <t>SITI MUKHAMI</t>
  </si>
  <si>
    <t>3524270501710001</t>
  </si>
  <si>
    <t>Ds. Dermo RT/RW: 001/003 Ds. Dermo Lemahbang Kec. Sarirejo Kab. Lamongan</t>
  </si>
  <si>
    <t>085780423472</t>
  </si>
  <si>
    <t>KHASANAH</t>
  </si>
  <si>
    <t>3524251309060001</t>
  </si>
  <si>
    <t>Gg. Merak No. 34 RT/RW:004/003 Ds. Sidorejo Kec. Deket Kab. Lamongan</t>
  </si>
  <si>
    <t>083874970525</t>
  </si>
  <si>
    <t>GEMI NASTITI</t>
  </si>
  <si>
    <t>3524252002060001</t>
  </si>
  <si>
    <t>Gg. Merpati No. 24 RT/RW: 002/003 Ds. Sidorejo Kec. Deket Kab. Lamongan</t>
  </si>
  <si>
    <t>0881027404928</t>
  </si>
  <si>
    <t>NURTI SETYANINGSIH</t>
  </si>
  <si>
    <t>LMG-2025-222</t>
  </si>
  <si>
    <t>LMG-2025-223</t>
  </si>
  <si>
    <t>LMG-2025-224</t>
  </si>
  <si>
    <t>LMG-2025-225</t>
  </si>
  <si>
    <t>LMG-2025-226</t>
  </si>
  <si>
    <t>IIN NOVITA SARI</t>
  </si>
  <si>
    <t>LMG-2025-227</t>
  </si>
  <si>
    <t>LMG-2025-228</t>
  </si>
  <si>
    <t>LMG-2025-229</t>
  </si>
  <si>
    <t>LMG-2025-230</t>
  </si>
  <si>
    <t>LMG-2025-231</t>
  </si>
  <si>
    <t>TITIN ANJARSARI</t>
  </si>
  <si>
    <t>M YUSUF KUSUMA</t>
  </si>
  <si>
    <t>M SAIFUDIN</t>
  </si>
  <si>
    <t>RIZQY AL AKBAR</t>
  </si>
  <si>
    <t>AHMAD ASROFI</t>
  </si>
  <si>
    <t>3524190803070004</t>
  </si>
  <si>
    <t>085770207017</t>
  </si>
  <si>
    <t>NURUL</t>
  </si>
  <si>
    <t>3524191001070002</t>
  </si>
  <si>
    <t>Ds. Mojogede RT/RW: 002/005 Ds. Gintungan Kec. Kembangbahu Kab. Lamongan</t>
  </si>
  <si>
    <t>083854243760</t>
  </si>
  <si>
    <t>HARTUTIK</t>
  </si>
  <si>
    <t>3524126606030003</t>
  </si>
  <si>
    <t>Dsn. Kedungsogo RT/RW: 003/001 Ds. Deketagung Kec. Sugio Kab. Lamongan</t>
  </si>
  <si>
    <t>085790531436</t>
  </si>
  <si>
    <t>SUHARTIK</t>
  </si>
  <si>
    <t>Dsn. Mergayu RT/RW: 002/001 Ds. Katemas Kec. Kembangbahu Kab. Lamongan</t>
  </si>
  <si>
    <t>085850442807</t>
  </si>
  <si>
    <t>MUNTAMAH</t>
  </si>
  <si>
    <t>MUTIH</t>
  </si>
  <si>
    <t>082229661390</t>
  </si>
  <si>
    <t>TAZKIA AULIA</t>
  </si>
  <si>
    <t>A HAMAMUDDIN AZHAR</t>
  </si>
  <si>
    <t>MOHAMMAD TSABIT AQDAMUL HAQ</t>
  </si>
  <si>
    <t>ACHMAD AGUS ARIYANTO</t>
  </si>
  <si>
    <t>LMG-2025-232</t>
  </si>
  <si>
    <t>LMG-2025-233</t>
  </si>
  <si>
    <t>LMG-2025-234</t>
  </si>
  <si>
    <t>LMG-2025-235</t>
  </si>
  <si>
    <t>LMG-2025-236</t>
  </si>
  <si>
    <t>AHMAD IMANNUDIN PUTRA SANJAYA</t>
  </si>
  <si>
    <t>FAJAR NAZWA MAULANA</t>
  </si>
  <si>
    <t>CANDRA PRATAMA BAGUS S</t>
  </si>
  <si>
    <t>LIYYA OKYAVIA</t>
  </si>
  <si>
    <t>NISAUN KAESZA</t>
  </si>
  <si>
    <t>085820845622</t>
  </si>
  <si>
    <t>NAPSIAH</t>
  </si>
  <si>
    <t>LMG-2025-237</t>
  </si>
  <si>
    <t>LMG-2025-238</t>
  </si>
  <si>
    <t>MUHAMMAD ALI MASYHAR</t>
  </si>
  <si>
    <t>DANY WAHYU HUDISMAWAN</t>
  </si>
  <si>
    <t>SPV Packing</t>
  </si>
  <si>
    <t>GTL</t>
  </si>
  <si>
    <t>Dsn. Brumbung RT/RW: 001/004 Ds. Bangsri Kec. Plandaan Kab. Jombang</t>
  </si>
  <si>
    <t>3517152012010001</t>
  </si>
  <si>
    <t>3517082208960002</t>
  </si>
  <si>
    <t>Dsn. Jatiduwur RT/RW: 003/006 Ds. Jatiduwur Kec. Kesamben Kab. Jombang</t>
  </si>
  <si>
    <t>082232454902</t>
  </si>
  <si>
    <t>LMG-2025-239</t>
  </si>
  <si>
    <t>LMG-2025-240</t>
  </si>
  <si>
    <t xml:space="preserve">UMAR </t>
  </si>
  <si>
    <t>HENDRA NUR AHMADDANI</t>
  </si>
  <si>
    <t>3524120807930000</t>
  </si>
  <si>
    <t>3524195509070001</t>
  </si>
  <si>
    <t>Dsn. Jegreg RT/RW: 004/002 Ds. Kalitengah Kec. Sugio Kab. Lamongan</t>
  </si>
  <si>
    <t>085706358084</t>
  </si>
  <si>
    <t>RASMIANI</t>
  </si>
  <si>
    <t>MUNIAH</t>
  </si>
  <si>
    <t>085843760823</t>
  </si>
  <si>
    <t>Dsn. Kalitemu RT/RW: 002/003 Ds. Katemas Kec. Kembangbahu Kab. Lamongan</t>
  </si>
  <si>
    <t>Sri Handayani F</t>
  </si>
  <si>
    <t>LMG-2025-241</t>
  </si>
  <si>
    <t>RAHMA WIDYA NINGSIH</t>
  </si>
  <si>
    <t>Tulungagung</t>
  </si>
  <si>
    <t>085748121145</t>
  </si>
  <si>
    <t>SRI YULIATI</t>
  </si>
  <si>
    <t>LMG-2025-242</t>
  </si>
  <si>
    <t>LMG-2025-243</t>
  </si>
  <si>
    <t>LMG-2025-244</t>
  </si>
  <si>
    <t>LMG-2025-245</t>
  </si>
  <si>
    <t>LMG-2025-246</t>
  </si>
  <si>
    <t>LMG-2025-247</t>
  </si>
  <si>
    <t>LMG-2025-248</t>
  </si>
  <si>
    <t>LMG-2025-249</t>
  </si>
  <si>
    <t>LMG-2025-250</t>
  </si>
  <si>
    <t>LMG-2025-251</t>
  </si>
  <si>
    <t>LMG-2025-252</t>
  </si>
  <si>
    <t>LMG-2025-253</t>
  </si>
  <si>
    <t>LMG-2025-254</t>
  </si>
  <si>
    <t>LMG-2025-255</t>
  </si>
  <si>
    <t>LMG-2025-256</t>
  </si>
  <si>
    <t>ARDAH PRASTIA</t>
  </si>
  <si>
    <t>WAHYU IRAWAN</t>
  </si>
  <si>
    <t>AHMAD ABDUL MUNIF</t>
  </si>
  <si>
    <t>WIDIA INDAH L</t>
  </si>
  <si>
    <t>JULIANA NUR AFRIZA</t>
  </si>
  <si>
    <t>IN'AM ARZAKI</t>
  </si>
  <si>
    <t>M IRFAN EFENDI</t>
  </si>
  <si>
    <t>VICKY ANDRA FIRMASYAH</t>
  </si>
  <si>
    <t>NIKO ARIA SAPUTRA</t>
  </si>
  <si>
    <t>YUNIARDHI BAEDHOWI</t>
  </si>
  <si>
    <t>M NOVANDA PRI RAMADAN</t>
  </si>
  <si>
    <t>REHAN HAIISTIAN ARDIANSAH</t>
  </si>
  <si>
    <t>M SATRIO R</t>
  </si>
  <si>
    <t>BURHANUDIN ADAM R</t>
  </si>
  <si>
    <t>NALINDRA ADITYA SAPUTRA</t>
  </si>
  <si>
    <t xml:space="preserve">CABUT </t>
  </si>
  <si>
    <t>3516031706060003</t>
  </si>
  <si>
    <t>3524162407060001</t>
  </si>
  <si>
    <t>3525160410070001</t>
  </si>
  <si>
    <t>3524191308060004</t>
  </si>
  <si>
    <t>3524162210060003</t>
  </si>
  <si>
    <t>3524162210060000</t>
  </si>
  <si>
    <t>Dsn. Kampung RT/RW: 003/003 Ds. Sumberkerep Kec. Mantup Kab. Lamongan</t>
  </si>
  <si>
    <t>0882009119607</t>
  </si>
  <si>
    <t>LILIS</t>
  </si>
  <si>
    <t>nalindraas17@gmail.com</t>
  </si>
  <si>
    <t>burhanudinadam2@gmail.com</t>
  </si>
  <si>
    <t>081249389461</t>
  </si>
  <si>
    <t>Dsn. Kedungsumber RT/RW: 004/001 Ds. Sumberdadi Kec. Mantup Kab. Lamongan, 62283</t>
  </si>
  <si>
    <t>Dsn. Mbulu RT/RW: 002/001 Ds. Mantup Kec. Mantup Kab. Lamongan</t>
  </si>
  <si>
    <t>08817195503</t>
  </si>
  <si>
    <t>znnyu53@gmail.com</t>
  </si>
  <si>
    <t>ENDANG</t>
  </si>
  <si>
    <t>Dsn. Klampok RT/RW: 002/004 Ds. Gintungan Kec. Kembangbahu Kab. Lamongan</t>
  </si>
  <si>
    <t>0838750038835</t>
  </si>
  <si>
    <t>rehannptraa@gmail.com</t>
  </si>
  <si>
    <t>UUN SUDARTIK</t>
  </si>
  <si>
    <t>Dsn. Sidobangun RT/RW: 002/001 Ds. Mojosari Kec. Mantup Kab. Lamongan</t>
  </si>
  <si>
    <t>082229868916</t>
  </si>
  <si>
    <t>novandapriramadan@gmail.com</t>
  </si>
  <si>
    <t>Dsn. Besi Ds. Tlogoagung Kec. Kembangbahu Kab. Lamongan</t>
  </si>
  <si>
    <t>081943655563</t>
  </si>
  <si>
    <t>NGATIANI</t>
  </si>
  <si>
    <t>ZENI KARYAWATI</t>
  </si>
  <si>
    <t>3524021410030002</t>
  </si>
  <si>
    <t>MTS</t>
  </si>
  <si>
    <t>Dsn. Cumpleng RT/RW: 001/001 Ds. Bronjong Kec. Bluluk Kab. Lamongan</t>
  </si>
  <si>
    <t>085934268333</t>
  </si>
  <si>
    <t>ENIK</t>
  </si>
  <si>
    <t>3524172810060001</t>
  </si>
  <si>
    <t>0882271957700</t>
  </si>
  <si>
    <t>ANIS KHASANAH</t>
  </si>
  <si>
    <t>3524022804020001</t>
  </si>
  <si>
    <t>Dsn. Putuk RT/RW: 013/007 Ds. Songowareng Kec. Bluluk Kab. Lamongan</t>
  </si>
  <si>
    <t>085933624500</t>
  </si>
  <si>
    <t>DALIS</t>
  </si>
  <si>
    <t>3524271607030002</t>
  </si>
  <si>
    <t>085648260574</t>
  </si>
  <si>
    <t>TASRIFAH</t>
  </si>
  <si>
    <t>3524124707070003</t>
  </si>
  <si>
    <t>Dsn. Sendangrejo RT/RW: 001/007 Ds. Sidorejo Kec. Sugio Kab. Lamongan</t>
  </si>
  <si>
    <t>085731274025</t>
  </si>
  <si>
    <t>TUMI</t>
  </si>
  <si>
    <t>3524166012050001</t>
  </si>
  <si>
    <t>085718689255</t>
  </si>
  <si>
    <t>SUJIMEN</t>
  </si>
  <si>
    <t>3523201310070001</t>
  </si>
  <si>
    <t>Dsn. Karanglor RT/RW: 003/002 Ds. Waleran Kec. Graragan Kab. Tuban</t>
  </si>
  <si>
    <t>083173052710</t>
  </si>
  <si>
    <t>DEWI SHOLIHAH</t>
  </si>
  <si>
    <t>3523201611060001</t>
  </si>
  <si>
    <t>Dsn. Karanglor RT/RW: 005/002 Ds. Waleran Kec. Graragan Kab. Tuban</t>
  </si>
  <si>
    <t>085859818051</t>
  </si>
  <si>
    <t>LMG-2025-257</t>
  </si>
  <si>
    <t>LMG-2025-258</t>
  </si>
  <si>
    <t>LMG-2025-259</t>
  </si>
  <si>
    <t>LMG-2025-260</t>
  </si>
  <si>
    <t>LMG-2025-261</t>
  </si>
  <si>
    <t>AUZIL OKTA RAHMA LIA</t>
  </si>
  <si>
    <t>DELLA NAVIKA F</t>
  </si>
  <si>
    <t>AZIIZAA DWI IRIAN</t>
  </si>
  <si>
    <t>WINDY SULISTIANI</t>
  </si>
  <si>
    <t>3524125510060003</t>
  </si>
  <si>
    <t>Dsn. Binorong RT/RW: 002/004 Ds. Bedingin Kec. Sugio Kab. Lamongan</t>
  </si>
  <si>
    <t>085648236403</t>
  </si>
  <si>
    <t>auzilokta15@gmail.com</t>
  </si>
  <si>
    <t>SULIAH</t>
  </si>
  <si>
    <t>3524066010060001</t>
  </si>
  <si>
    <t>Dsn. Ngingkrang RT/RW: 003/001 Ds. Sumengko Kec. Kedungpring Kab. Lamongan</t>
  </si>
  <si>
    <t>085736440877</t>
  </si>
  <si>
    <t>MUSLIKAH</t>
  </si>
  <si>
    <t>KHOLISWATUN</t>
  </si>
  <si>
    <t>azizahdn@gmail.com</t>
  </si>
  <si>
    <t>085749889946</t>
  </si>
  <si>
    <t>Dsn. Karangasem RT/RW: 002/006 Ds. Karangsambigalih Kec. Sugio Kab. Lamongan</t>
  </si>
  <si>
    <t>Merauke</t>
  </si>
  <si>
    <t>3524164706010001</t>
  </si>
  <si>
    <t>0895412491347</t>
  </si>
  <si>
    <t>DEWI SARTIKA</t>
  </si>
  <si>
    <t>3524126801970001</t>
  </si>
  <si>
    <t>LMG-2025-262</t>
  </si>
  <si>
    <t>LMG-2025-263</t>
  </si>
  <si>
    <t>LMG-2025-264</t>
  </si>
  <si>
    <t>LMG-2025-265</t>
  </si>
  <si>
    <t>LMG-2025-266</t>
  </si>
  <si>
    <t>LMG-2025-267</t>
  </si>
  <si>
    <t>LMG-2025-268</t>
  </si>
  <si>
    <t>LMG-2025-269</t>
  </si>
  <si>
    <t>LMG-2025-270</t>
  </si>
  <si>
    <t>M ARIF ARDIANSYAH</t>
  </si>
  <si>
    <t>ANDHIKA FIRMANSYAH</t>
  </si>
  <si>
    <t>YUSHOLY ANGGARAMA</t>
  </si>
  <si>
    <t>MIFTAKHUL RIDHO</t>
  </si>
  <si>
    <t>ABDUL GHOFAR</t>
  </si>
  <si>
    <t>M ANDREYANTO</t>
  </si>
  <si>
    <t>FAJAR ILLAHI</t>
  </si>
  <si>
    <t>M TAUFIQUL AMIN</t>
  </si>
  <si>
    <t>ABDULLAH RIZQY FARDANY</t>
  </si>
  <si>
    <t>3524122010080002</t>
  </si>
  <si>
    <t>Dsn. Caling RT/RW 002/004 Ds. Sidorejo Kec. Sugio Kab. Lamongan</t>
  </si>
  <si>
    <t>085731339773</t>
  </si>
  <si>
    <t>YATMIATI</t>
  </si>
  <si>
    <t>3524131203060001</t>
  </si>
  <si>
    <t>RT/RW: 001/004 Ds. Warukulon Kec. Pucuk Kab. Lamongan</t>
  </si>
  <si>
    <t>081553785578</t>
  </si>
  <si>
    <t>SITI QOMARIYAH</t>
  </si>
  <si>
    <t>3524270270070001</t>
  </si>
  <si>
    <t>LMG-2025-271</t>
  </si>
  <si>
    <t>EKY SEPTIAN</t>
  </si>
  <si>
    <t>20 MEI 25</t>
  </si>
  <si>
    <t>15  MEI 25</t>
  </si>
  <si>
    <t>8 MEI 25</t>
  </si>
  <si>
    <t>5 Mei 25</t>
  </si>
  <si>
    <t>13 Mei 25</t>
  </si>
  <si>
    <t>26 MEI 25</t>
  </si>
  <si>
    <t>9 mei 25</t>
  </si>
  <si>
    <t>15 Mei 25</t>
  </si>
  <si>
    <t>10 mei 25</t>
  </si>
  <si>
    <t>19 mei 25</t>
  </si>
  <si>
    <t>12 mei 25</t>
  </si>
  <si>
    <t>7 mei 25</t>
  </si>
  <si>
    <t>NAMA</t>
  </si>
  <si>
    <t>LMG-2025-272</t>
  </si>
  <si>
    <t>LMG-2025-273</t>
  </si>
  <si>
    <t>LMG-2025-274</t>
  </si>
  <si>
    <t>LMG-2025-275</t>
  </si>
  <si>
    <t>LMG-2025-276</t>
  </si>
  <si>
    <t>LMG-2025-277</t>
  </si>
  <si>
    <t>LMG-2025-278</t>
  </si>
  <si>
    <t>LMG-2025-279</t>
  </si>
  <si>
    <t>RISKA OKTAVIANA</t>
  </si>
  <si>
    <t>3524175810040003</t>
  </si>
  <si>
    <t>TANIA NUR AZIZAH</t>
  </si>
  <si>
    <t>MARIA ULFA EKASARI</t>
  </si>
  <si>
    <t>REYFALINA CINDY SALSABILLA</t>
  </si>
  <si>
    <t>AINIYAH PUTRI SETYONINGTYAS</t>
  </si>
  <si>
    <t>VERNINDA GEA GIPRIYANTI</t>
  </si>
  <si>
    <t>DWIKII ARDIANTO</t>
  </si>
  <si>
    <t>SUTOMO</t>
  </si>
  <si>
    <t>Dsn. Doreogede RT/RW: 002/002 Ds. Gedangan Kec. Sukodadi Kab. Lamongan</t>
  </si>
  <si>
    <t>085739458522</t>
  </si>
  <si>
    <t>TARNI</t>
  </si>
  <si>
    <t>3524066711060001</t>
  </si>
  <si>
    <t>082143725806</t>
  </si>
  <si>
    <t>YULI RAHAYU</t>
  </si>
  <si>
    <t>tanianuraziza74@gmail.com</t>
  </si>
  <si>
    <t>3524166809060002</t>
  </si>
  <si>
    <t>Dsn. Kedungrawe RT/RW: 001/001 Ds. Kedungsoko Kec. Mantup Kab. Lamongan</t>
  </si>
  <si>
    <t>088991772044</t>
  </si>
  <si>
    <t>mariaaaulfaaa@gmail.com</t>
  </si>
  <si>
    <t>3524166501850002</t>
  </si>
  <si>
    <t>Dsn. Suklan RT/RW: 003/003 Ds. Sumberbendo Kec. Mantup Kab. Lamongan</t>
  </si>
  <si>
    <t>085749839013</t>
  </si>
  <si>
    <t>cindyryflina@gmail.com</t>
  </si>
  <si>
    <t>YULIATI</t>
  </si>
  <si>
    <t>3524115705070001</t>
  </si>
  <si>
    <t>Dsn. Tlatahwetan RT/RW: 008/004 Ds. Barurejo Kec. Sambeng Kab. Lamongan</t>
  </si>
  <si>
    <t>085235700461</t>
  </si>
  <si>
    <t>ainiyahputri19@gmail.com</t>
  </si>
  <si>
    <t>ANIK SAFITRI</t>
  </si>
  <si>
    <t>3524196407070004</t>
  </si>
  <si>
    <t>Dsn. Moronyamplung RT/RW: 001/001 Ds. Moronyamplung Kec. Kembangbahu Kab. Lamongan</t>
  </si>
  <si>
    <t>085745204122</t>
  </si>
  <si>
    <t>vernindagea24@gmail.com</t>
  </si>
  <si>
    <t>SUPRIATUN</t>
  </si>
  <si>
    <t>3524162508070001</t>
  </si>
  <si>
    <t>085719256510</t>
  </si>
  <si>
    <t>dwikyarindito@gmail.com</t>
  </si>
  <si>
    <t>3524131105020005</t>
  </si>
  <si>
    <t>Dsn. Kebonagung RT/RW: 008/003 Ds. Sumberjo Kec. Pucuk Kab. Lamongan</t>
  </si>
  <si>
    <t>083856681345</t>
  </si>
  <si>
    <t>tomfirdaus@gmail.com</t>
  </si>
  <si>
    <t>SUWARNI</t>
  </si>
  <si>
    <t>LMG-2025-280</t>
  </si>
  <si>
    <t>LMG-2025-281</t>
  </si>
  <si>
    <t>AHMAD ABDUL SAFARI</t>
  </si>
  <si>
    <t>3524112603070002</t>
  </si>
  <si>
    <t>085847696750</t>
  </si>
  <si>
    <t>KARSITI</t>
  </si>
  <si>
    <t>3524163105960001</t>
  </si>
  <si>
    <t>Dsn. Krajan RT/RW: 003/004 Ds. Sukobendu Kec. Mantup Kab. Lamongan</t>
  </si>
  <si>
    <t>085852270846</t>
  </si>
  <si>
    <t>PARIANI</t>
  </si>
  <si>
    <t>LMG-2025-282</t>
  </si>
  <si>
    <t>LMG-2025-283</t>
  </si>
  <si>
    <t>LMG-2025-284</t>
  </si>
  <si>
    <t>LMG-2025-285</t>
  </si>
  <si>
    <t>LMG-2025-286</t>
  </si>
  <si>
    <t>LMG-2025-287</t>
  </si>
  <si>
    <t>LMG-2025-288</t>
  </si>
  <si>
    <t>LMG-2025-289</t>
  </si>
  <si>
    <t>LMG-2025-290</t>
  </si>
  <si>
    <t>LMG-2025-291</t>
  </si>
  <si>
    <t>LMG-2025-292</t>
  </si>
  <si>
    <t>LMG-2025-293</t>
  </si>
  <si>
    <t>M ANAS  FABIAN TORO</t>
  </si>
  <si>
    <t>ROHMAT FEBRI A</t>
  </si>
  <si>
    <t>FITRI ERA FAZIRAH</t>
  </si>
  <si>
    <t>NILAL AMANI FITRIA</t>
  </si>
  <si>
    <t>REVA TRI CAHYA NINGRUM</t>
  </si>
  <si>
    <t>PACKING</t>
  </si>
  <si>
    <t>MUHAMAT SAS ALDI</t>
  </si>
  <si>
    <t>M RIDWAN NUR HIDAYATULLOH</t>
  </si>
  <si>
    <t>YUNANDA NUR P</t>
  </si>
  <si>
    <t>MUCHAMMAD SYAIFUDIN</t>
  </si>
  <si>
    <t>AGHNIA US SALWA</t>
  </si>
  <si>
    <t>LAURA WINDARI</t>
  </si>
  <si>
    <t>ZACKY FEBIAN KUSUMA</t>
  </si>
  <si>
    <t>TITIL HCR</t>
  </si>
  <si>
    <t>3524121207030003</t>
  </si>
  <si>
    <t>Dsn. Caling RT/RW: 001/004 Ds. Sidorejo Kec. Sugio Kab. Lamongan</t>
  </si>
  <si>
    <t>AGUNG SUHERMAN</t>
  </si>
  <si>
    <t>085854428057</t>
  </si>
  <si>
    <t>SITI MARLIYAH</t>
  </si>
  <si>
    <t>kocengguret@gmail.com</t>
  </si>
  <si>
    <t>3524202905060001</t>
  </si>
  <si>
    <t>Dsn. Dawung RT/RW: 006/009 Ds. Grabagan Kec. Grabagan Kab. Tuban</t>
  </si>
  <si>
    <t>083138455915</t>
  </si>
  <si>
    <t>mridwannridwan@gmail.com</t>
  </si>
  <si>
    <t xml:space="preserve">NINUK SURYANINGRUM </t>
  </si>
  <si>
    <t>3524064611060002</t>
  </si>
  <si>
    <t>Dsn. Dungpoh RT/RW: 001/003 Ds. Lawak Kec. Ngimbang Kab. Lamongan</t>
  </si>
  <si>
    <t>085790673955</t>
  </si>
  <si>
    <t>rarsidii668@gmail.com</t>
  </si>
  <si>
    <t>SRIANI</t>
  </si>
  <si>
    <t>3524026104060001</t>
  </si>
  <si>
    <t>Dsn. Songo RT/RW: 007/004 Ds. Songowareng Kec. Bluluk Kab. Lamongan</t>
  </si>
  <si>
    <t>085648171223</t>
  </si>
  <si>
    <t>agnia1927@gmail.com</t>
  </si>
  <si>
    <t>HERNIK WAHYUNI</t>
  </si>
  <si>
    <t>3517167108070001</t>
  </si>
  <si>
    <t>Dsn. Wates RT/RW: 001/002 Ds. Wedoro Kec. Sukorame Kab. Lamongan</t>
  </si>
  <si>
    <t>085850165572</t>
  </si>
  <si>
    <t>inaurawindaru@gmail.com</t>
  </si>
  <si>
    <t>YULIATIN</t>
  </si>
  <si>
    <t>3524062808060002</t>
  </si>
  <si>
    <t>Dsn. Blawi RT/RW: 004/002 Ds. Blawirejo Kec. Kedungpring Kab. Lamongan</t>
  </si>
  <si>
    <t>085815667152</t>
  </si>
  <si>
    <t>imgebin@gmail.com</t>
  </si>
  <si>
    <t>MUTIN</t>
  </si>
  <si>
    <t>3524120802070003</t>
  </si>
  <si>
    <t>Dsn. Jati RT/RW: 001/001 Ds. Sidorejo Kec. Sugio Kab. Lamongan</t>
  </si>
  <si>
    <t>085785058306</t>
  </si>
  <si>
    <t>zackyfebiankusuma@gmail.com</t>
  </si>
  <si>
    <t>MUZAENI</t>
  </si>
  <si>
    <t>3524164805070001</t>
  </si>
  <si>
    <t>085812347782</t>
  </si>
  <si>
    <t>rtri378@gmail.com</t>
  </si>
  <si>
    <t>JULAIHAH</t>
  </si>
  <si>
    <t>352411801070002</t>
  </si>
  <si>
    <t>Dsn. Wudi RT/RW: 007/002 Ds. Wudi Kec. Sambeng Kab. Lamongan,62284</t>
  </si>
  <si>
    <t>085855736961</t>
  </si>
  <si>
    <t>KUSNIATUL UMMAH</t>
  </si>
  <si>
    <t>3578166110060003</t>
  </si>
  <si>
    <t>Dsn. Krajan RT/RW: 003/003 Ds. Sukiobendu Kec. Mantup Kab. Lamongan</t>
  </si>
  <si>
    <t>0895321005213</t>
  </si>
  <si>
    <t>NURUL QOMARIYAH</t>
  </si>
  <si>
    <t>3524164405070001</t>
  </si>
  <si>
    <t>Dsn. Karangan RT/RW: 001/001 Ds. Tunggunjagir Kec. Mantup Kab. Lamongan</t>
  </si>
  <si>
    <t>085856466495</t>
  </si>
  <si>
    <t>fitrieraaa@gmail.com</t>
  </si>
  <si>
    <t>LMG-2025-294</t>
  </si>
  <si>
    <t>LMG-2025-295</t>
  </si>
  <si>
    <t>LMG-2025-296</t>
  </si>
  <si>
    <t>LMG-2025-297</t>
  </si>
  <si>
    <t>ROSITA</t>
  </si>
  <si>
    <t>REVANDA AYU DWI CAHYA</t>
  </si>
  <si>
    <t>NUR IZZATUN NISAK</t>
  </si>
  <si>
    <t>MOCHAMAD ABDUL WAKID</t>
  </si>
  <si>
    <t>GRADING MOULDING</t>
  </si>
  <si>
    <t>FINAL GRADING</t>
  </si>
  <si>
    <t>3524166509060002</t>
  </si>
  <si>
    <t>085804538822</t>
  </si>
  <si>
    <t>rositamaharani5@gmail.com</t>
  </si>
  <si>
    <t>SUPAMI</t>
  </si>
  <si>
    <t>3524165305070002</t>
  </si>
  <si>
    <t>Dsn. Sugiwaras RT/RW: 002/001 Ds Sidomulyo Kec. Mantup Kab. Lamongan</t>
  </si>
  <si>
    <t>081803831787</t>
  </si>
  <si>
    <t>revandaayuu@gmail.com</t>
  </si>
  <si>
    <t xml:space="preserve">SUKIS </t>
  </si>
  <si>
    <t>3524166304060002</t>
  </si>
  <si>
    <t>085649392139</t>
  </si>
  <si>
    <t>nurizzatun@gmail.com</t>
  </si>
  <si>
    <t>SULATIN</t>
  </si>
  <si>
    <t>3524120701900003</t>
  </si>
  <si>
    <t>Dsn. Lebakadi RT/RW: 001/005 Ds. Lebakadi Kec. Sugio Kab. Lamongan</t>
  </si>
  <si>
    <t>085806711791</t>
  </si>
  <si>
    <t>MARTIWI</t>
  </si>
  <si>
    <t>Dsn. Tunggun RT/RW: 001/004 Ds. Tunggunjagir Kec. Mantup Kab. Lamongan</t>
  </si>
  <si>
    <t>082131588298</t>
  </si>
  <si>
    <t>romnatfebri7117@gmail.com</t>
  </si>
  <si>
    <t>YATMI DWI H</t>
  </si>
  <si>
    <t>cabut</t>
  </si>
  <si>
    <t>LMG-2025-298</t>
  </si>
  <si>
    <t>LMG-2025-299</t>
  </si>
  <si>
    <t>LMG-2025-300</t>
  </si>
  <si>
    <t>LMG-2025-301</t>
  </si>
  <si>
    <t>LMG-2025-302</t>
  </si>
  <si>
    <t>LMG-2025-303</t>
  </si>
  <si>
    <t>LMG-2025-304</t>
  </si>
  <si>
    <t>LMG-2025-305</t>
  </si>
  <si>
    <t>LMG-2025-306</t>
  </si>
  <si>
    <t>LMG-2025-307</t>
  </si>
  <si>
    <t>LMG-2025-308</t>
  </si>
  <si>
    <t>LMG-2025-309</t>
  </si>
  <si>
    <t>LMG-2025-310</t>
  </si>
  <si>
    <t>LMG-2025-311</t>
  </si>
  <si>
    <t>LMG-2025-312</t>
  </si>
  <si>
    <t>FATIN FIBRIANA NURAINI</t>
  </si>
  <si>
    <t>DANA IZZUL HAQ</t>
  </si>
  <si>
    <t>MUHAMMAD FAHRI RAMADHANI</t>
  </si>
  <si>
    <t>AKHMAD IFANUDIN</t>
  </si>
  <si>
    <t>APRILIA IVANAX</t>
  </si>
  <si>
    <t>WILDA</t>
  </si>
  <si>
    <t>AMANDA NOVA BERTHA</t>
  </si>
  <si>
    <t>MAYA APRILIA</t>
  </si>
  <si>
    <t>DEVITA NUR ISMAIYAH</t>
  </si>
  <si>
    <t>ZAHRA REGITA CAHYA R</t>
  </si>
  <si>
    <t>SITI FATIMAH</t>
  </si>
  <si>
    <t>DWI SINTA YULIANTI</t>
  </si>
  <si>
    <t>CITRA LATIVATUL Z</t>
  </si>
  <si>
    <t>HILMI NUR FAIZA</t>
  </si>
  <si>
    <t>M ALIYUDIN SYAH</t>
  </si>
  <si>
    <t>MOULDING INDOMIE</t>
  </si>
  <si>
    <t>CABUT INDOMIE</t>
  </si>
  <si>
    <t>LMG-2025-313</t>
  </si>
  <si>
    <t>LMG-2025-314</t>
  </si>
  <si>
    <t>LMG-2025-315</t>
  </si>
  <si>
    <t>LMG-2025-316</t>
  </si>
  <si>
    <t>LMG-2025-317</t>
  </si>
  <si>
    <t>DWI DIPOWIYOSO</t>
  </si>
  <si>
    <t>DIKI ARNANDO PRASTIO</t>
  </si>
  <si>
    <t>M ZULFIKAR FAUZI</t>
  </si>
  <si>
    <t>AGUNG DWI WAHYUDI</t>
  </si>
  <si>
    <t>AHMAD ABDUL ROSID</t>
  </si>
  <si>
    <t>TL</t>
  </si>
  <si>
    <t>REGATANA</t>
  </si>
  <si>
    <t>KARYAWATI</t>
  </si>
  <si>
    <t>FHILIS</t>
  </si>
  <si>
    <t>WAHYU SURODO</t>
  </si>
  <si>
    <t>SRI UTAMI</t>
  </si>
  <si>
    <t>ZUSITA</t>
  </si>
  <si>
    <t>ST NUR FAROKAH</t>
  </si>
  <si>
    <t>RULIATUL</t>
  </si>
  <si>
    <t>FIRMAN</t>
  </si>
  <si>
    <t>CANKISWAN</t>
  </si>
  <si>
    <t>CCP</t>
  </si>
  <si>
    <t>ANIK</t>
  </si>
  <si>
    <t>GAUNG</t>
  </si>
  <si>
    <t>PUPUT</t>
  </si>
  <si>
    <t>SURURI</t>
  </si>
  <si>
    <t>HASYIM</t>
  </si>
  <si>
    <t>KERINA</t>
  </si>
  <si>
    <t xml:space="preserve">PUPUT </t>
  </si>
  <si>
    <t>JAMALUDIN</t>
  </si>
  <si>
    <t>ANITA</t>
  </si>
  <si>
    <t>PATUR</t>
  </si>
  <si>
    <t>ANAS</t>
  </si>
  <si>
    <t>M TAMAMMUR</t>
  </si>
  <si>
    <t>NILA</t>
  </si>
  <si>
    <t>ROUF</t>
  </si>
  <si>
    <t>X</t>
  </si>
  <si>
    <t>Hcr Moulding</t>
  </si>
  <si>
    <t>INDOMIE</t>
  </si>
  <si>
    <t>UDIN</t>
  </si>
  <si>
    <t>LMG-2025-318</t>
  </si>
  <si>
    <t>LMG-2025-319</t>
  </si>
  <si>
    <t>LMG-2025-320</t>
  </si>
  <si>
    <t>LMG-2025-321</t>
  </si>
  <si>
    <t>LMG-2025-322</t>
  </si>
  <si>
    <t>LMG-2025-323</t>
  </si>
  <si>
    <t>LMG-2025-324</t>
  </si>
  <si>
    <t>LMG-2025-325</t>
  </si>
  <si>
    <t>LMG-2025-326</t>
  </si>
  <si>
    <t>LMG-2025-327</t>
  </si>
  <si>
    <t>LMG-2025-328</t>
  </si>
  <si>
    <t>LMG-2025-329</t>
  </si>
  <si>
    <t>LMG-2025-330</t>
  </si>
  <si>
    <t>LMG-2025-331</t>
  </si>
  <si>
    <t>LMG-2025-332</t>
  </si>
  <si>
    <t>LMG-2025-333</t>
  </si>
  <si>
    <t>LMG-2025-334</t>
  </si>
  <si>
    <t>LMG-2025-335</t>
  </si>
  <si>
    <t>LMG-2025-336</t>
  </si>
  <si>
    <t>LMG-2025-337</t>
  </si>
  <si>
    <t>LMG-2025-338</t>
  </si>
  <si>
    <t>LMG-2025-339</t>
  </si>
  <si>
    <t>LMG-2025-340</t>
  </si>
  <si>
    <t>LMG-2025-342</t>
  </si>
  <si>
    <t>LMG-2025-343</t>
  </si>
  <si>
    <t>LMG-2025-344</t>
  </si>
  <si>
    <t>LMG-2025-345</t>
  </si>
  <si>
    <t>LMG-2025-346</t>
  </si>
  <si>
    <t>LMG-2025-347</t>
  </si>
  <si>
    <t>LMG-2025-348</t>
  </si>
  <si>
    <t>LMG-2025-349</t>
  </si>
  <si>
    <t>LMG-2025-350</t>
  </si>
  <si>
    <t>LMG-2025-351</t>
  </si>
  <si>
    <t>LMG-2025-352</t>
  </si>
  <si>
    <t>LMG-2025-353</t>
  </si>
  <si>
    <t>LMG-2025-354</t>
  </si>
  <si>
    <t>LMG-2025-355</t>
  </si>
  <si>
    <t>LMG-2025-356</t>
  </si>
  <si>
    <t>DWI USWATUN NUR H</t>
  </si>
  <si>
    <t>RIVALDO PUTRA NUR F</t>
  </si>
  <si>
    <t>ROZIKY</t>
  </si>
  <si>
    <t>M FARID AMIRUDIN</t>
  </si>
  <si>
    <t>FERRY NUR ARDIANSYAH</t>
  </si>
  <si>
    <t>ENO WULAN SUCI</t>
  </si>
  <si>
    <t>VINDI SALSA BELA</t>
  </si>
  <si>
    <t>ASA DEA ZASCIA MICCA</t>
  </si>
  <si>
    <t>DWI NOVITA SARI</t>
  </si>
  <si>
    <t>RISKA AMELLIA ZAELANTY</t>
  </si>
  <si>
    <t>ANGGIE MELANI PUTRI</t>
  </si>
  <si>
    <t>NABILA FEBRIANTI</t>
  </si>
  <si>
    <t>INDARWATI  BJ</t>
  </si>
  <si>
    <t>SHOFIYYA DWI HAFIZHAH</t>
  </si>
  <si>
    <t>MUCHAMMAD RIZKY FAJAR ROMANSYAH</t>
  </si>
  <si>
    <t>BELA PRAMAG AYUNGGA</t>
  </si>
  <si>
    <t>GAYU ARDIANSYAH</t>
  </si>
  <si>
    <t>AHMAD RIZKY AL ASHAR</t>
  </si>
  <si>
    <t>LMG-2025-357</t>
  </si>
  <si>
    <t>LMG-2025-358</t>
  </si>
  <si>
    <t>RINI NUR AZIZA ARIANTI</t>
  </si>
  <si>
    <t>ANIS ZULAIKHAH</t>
  </si>
  <si>
    <t>CCP 1</t>
  </si>
  <si>
    <t>LMG-2025-359</t>
  </si>
  <si>
    <t>JEVI</t>
  </si>
  <si>
    <t>LMG-2025-360</t>
  </si>
  <si>
    <t>LMG-2025-361</t>
  </si>
  <si>
    <t>LMG-2025-362</t>
  </si>
  <si>
    <t>LMG-2025-363</t>
  </si>
  <si>
    <t>LMG-2025-364</t>
  </si>
  <si>
    <t>LAURA VITRIA</t>
  </si>
  <si>
    <t>ANGGUN FEBRIYANTI ROHMA</t>
  </si>
  <si>
    <t>MARCELLA ANGGRAENI</t>
  </si>
  <si>
    <t>KHOFIFATUS SA,ADAH</t>
  </si>
  <si>
    <t>NUR ROHMAWATI</t>
  </si>
  <si>
    <t>LMG-2025-365</t>
  </si>
  <si>
    <t>KHOIRUL ABIDIN</t>
  </si>
  <si>
    <t>PREWASH</t>
  </si>
  <si>
    <t>ARIF RIHMATUL</t>
  </si>
  <si>
    <t>AHMAD ANUGRAH TAMA</t>
  </si>
  <si>
    <t>SITI MASITHO DESINTA RIZKYA</t>
  </si>
  <si>
    <t xml:space="preserve">INDARWATI   </t>
  </si>
  <si>
    <t>WIWIN NUR RAMADHANI</t>
  </si>
  <si>
    <t>ANGELINA ROSSITA DEWI</t>
  </si>
  <si>
    <t>SELLY ANGGRAENI</t>
  </si>
  <si>
    <t>SELVI YILIANI</t>
  </si>
  <si>
    <t>SITI NUR FAIDZAH</t>
  </si>
  <si>
    <t>ICHWAN FIRMASYAH</t>
  </si>
  <si>
    <t>MOH. EKA SATRIA PRAYOGO</t>
  </si>
  <si>
    <t>TRINANTO</t>
  </si>
  <si>
    <t>ACHMAD ZACKY AWALUDIN</t>
  </si>
  <si>
    <t>MOHAMAD ZALDI FIRMANSYAH</t>
  </si>
  <si>
    <t>BAYU DUWIYUL ANGGARA</t>
  </si>
  <si>
    <t>WAHYU IMANUDIN HARIS</t>
  </si>
  <si>
    <t>IYSTI FAIZATUS SHOLIHA</t>
  </si>
  <si>
    <t>TIWI NADIAH APRILIANTI</t>
  </si>
  <si>
    <t>LAILA INTAN RAMADHANI</t>
  </si>
  <si>
    <t>SITI ALIMATUN ISTIROKAH</t>
  </si>
  <si>
    <t>LMG-2025-366</t>
  </si>
  <si>
    <t>LMG-2025-367</t>
  </si>
  <si>
    <t>LMG-2025-368</t>
  </si>
  <si>
    <t>GILANG SATRIA NANDA P</t>
  </si>
  <si>
    <t>MAS ROBI ANILA</t>
  </si>
  <si>
    <t>BAHAN BAKU</t>
  </si>
  <si>
    <t>3524111009060001</t>
  </si>
  <si>
    <t>Dsn. Sawahan RT/RW: 012/003 Ds. Wudi Kec. Sambeng Kab. Lamongan</t>
  </si>
  <si>
    <t>085702540217</t>
  </si>
  <si>
    <t>ARTI</t>
  </si>
  <si>
    <t>3523020205010002</t>
  </si>
  <si>
    <t>Dsn. Sadang RT/RW: 004/002 Ds. Sadang Kec. Jatirogo Kab. Tuban</t>
  </si>
  <si>
    <t>085940695604</t>
  </si>
  <si>
    <t>YULIANI</t>
  </si>
  <si>
    <t>Walet abdillah jabli</t>
  </si>
  <si>
    <t>ANDHIKA YUNA PRATAMA</t>
  </si>
  <si>
    <t>andhikayuna2@gmail.com</t>
  </si>
  <si>
    <t>3524162304050000</t>
  </si>
  <si>
    <t>Dsn. Tunggun RT/RW: 001/005 Ds. Tunggunjagir Kec. Mantup Kab. Lamongan</t>
  </si>
  <si>
    <t>081235707244</t>
  </si>
  <si>
    <t>gilangsatrianandasnp@gmail.com</t>
  </si>
  <si>
    <t>MAWARNI</t>
  </si>
  <si>
    <t>3524102604980003</t>
  </si>
  <si>
    <t>Dsn. Duriwetan RT/RW 004/001 Ds. Duriwetan Kec. Maduran Kab. Lamongan</t>
  </si>
  <si>
    <t>082131115211</t>
  </si>
  <si>
    <t>Kumiatun</t>
  </si>
  <si>
    <t xml:space="preserve">kurir, buruh pabrik </t>
  </si>
  <si>
    <t>3527085511060002</t>
  </si>
  <si>
    <t>Dsn. Somber RT/RW: 000/000 Ds. Somber Krc. Tambelang Kab. Sampang</t>
  </si>
  <si>
    <t>087856315554</t>
  </si>
  <si>
    <t>SITI KHOTIMAH</t>
  </si>
  <si>
    <t>HARTATIK</t>
  </si>
  <si>
    <t>085784270414</t>
  </si>
  <si>
    <t>Dsn. Waru RT/RW: Ds. Sukobendu Kec. Mantup Kab. Lamongan</t>
  </si>
  <si>
    <t>085746170251</t>
  </si>
  <si>
    <t>3524195508060001</t>
  </si>
  <si>
    <t>Dsn. Miru RT/RW: 002/007 Ds. Puter Kec. Kembangbahu Kab. Lamongan</t>
  </si>
  <si>
    <t>083873557011</t>
  </si>
  <si>
    <t>DARNING</t>
  </si>
  <si>
    <t>SUTARTI</t>
  </si>
  <si>
    <t>3524194802070001</t>
  </si>
  <si>
    <t>Dsn. Gampeng RT/RW: 001/002 Ds. Moronyamplung Kec. Kembangbahu Kab. Lamongan</t>
  </si>
  <si>
    <t>085648846765</t>
  </si>
  <si>
    <t>SUKARMI</t>
  </si>
  <si>
    <t>3524164203070002</t>
  </si>
  <si>
    <t>Dsn. Suklan RT/RW: 002/003 Ds. Sumberbendo Kec. Mantup Kab. Lamongan</t>
  </si>
  <si>
    <t>085731322702</t>
  </si>
  <si>
    <t>ATEMAH</t>
  </si>
  <si>
    <t>LIANA</t>
  </si>
  <si>
    <t>081515667062</t>
  </si>
  <si>
    <t>3524166802010001</t>
  </si>
  <si>
    <t>3524194304070001</t>
  </si>
  <si>
    <t>3523171605060000</t>
  </si>
  <si>
    <t>3524222905070002</t>
  </si>
  <si>
    <t>3524196112030001</t>
  </si>
  <si>
    <t>3524101507060001</t>
  </si>
  <si>
    <t>3524210302070002</t>
  </si>
  <si>
    <t>3524163010990001</t>
  </si>
  <si>
    <t>3524163108000002</t>
  </si>
  <si>
    <t>3524166803060002</t>
  </si>
  <si>
    <t>3524194210070001</t>
  </si>
  <si>
    <t>3524032911960003</t>
  </si>
  <si>
    <t>LMG-2025-341</t>
  </si>
  <si>
    <t>ADEJELITA PRAMAI SHELA</t>
  </si>
  <si>
    <t>3516116503070001</t>
  </si>
  <si>
    <t>3517130205000002</t>
  </si>
  <si>
    <t>3524041711960002</t>
  </si>
  <si>
    <t>3524166107070001</t>
  </si>
  <si>
    <t>3624165307070001</t>
  </si>
  <si>
    <t>3524164503030001</t>
  </si>
  <si>
    <t>3524165411060001</t>
  </si>
  <si>
    <t>3524124909060002</t>
  </si>
  <si>
    <t>3524166204070001</t>
  </si>
  <si>
    <t>3624161305020000</t>
  </si>
  <si>
    <t>3524112411000001</t>
  </si>
  <si>
    <t>3524161410000001</t>
  </si>
  <si>
    <t>3524126903020001</t>
  </si>
  <si>
    <t>3524125511000003</t>
  </si>
  <si>
    <t>3524162312060001</t>
  </si>
  <si>
    <t>3517056110070002</t>
  </si>
  <si>
    <t>3524196201060001</t>
  </si>
  <si>
    <t>3524161902020001</t>
  </si>
  <si>
    <t>3524032011060001</t>
  </si>
  <si>
    <t>3524165995030001</t>
  </si>
  <si>
    <t>3524166704060001</t>
  </si>
  <si>
    <t>3524166701980001</t>
  </si>
  <si>
    <t>3524272104060001</t>
  </si>
  <si>
    <t>3520106507060002</t>
  </si>
  <si>
    <t>3524271808050002</t>
  </si>
  <si>
    <t>1207254307940003</t>
  </si>
  <si>
    <t>5318016606970001</t>
  </si>
  <si>
    <t>1207265212860020</t>
  </si>
  <si>
    <t>3523201210060001</t>
  </si>
  <si>
    <t>3524271209070001</t>
  </si>
  <si>
    <t>3524270907070001</t>
  </si>
  <si>
    <t>3524052611060002</t>
  </si>
  <si>
    <t>3524166803050000</t>
  </si>
  <si>
    <t>3524166711860002</t>
  </si>
  <si>
    <t>3524236610050001</t>
  </si>
  <si>
    <t>LMG-2025-369</t>
  </si>
  <si>
    <t>LMG-2025-370</t>
  </si>
  <si>
    <t>FACHRIZAL YUMMA PRATAMA</t>
  </si>
  <si>
    <t>HAJAR SUNTORO NINGSIH</t>
  </si>
  <si>
    <t>LMG-2025-371</t>
  </si>
  <si>
    <t xml:space="preserve">AHMAD SHOHAZAR </t>
  </si>
  <si>
    <t>LMG-2025-372</t>
  </si>
  <si>
    <t>LMG-2025-373</t>
  </si>
  <si>
    <t>LMG-2025-374</t>
  </si>
  <si>
    <t>LMG-2025-375</t>
  </si>
  <si>
    <t>LMG-2025-376</t>
  </si>
  <si>
    <t>LMG-2025-377</t>
  </si>
  <si>
    <t>LMG-2025-378</t>
  </si>
  <si>
    <t>LMG-2025-379</t>
  </si>
  <si>
    <t>LMG-2025-380</t>
  </si>
  <si>
    <t>LMG-2025-381</t>
  </si>
  <si>
    <t>LMG-2025-382</t>
  </si>
  <si>
    <t>RIANTIKA DWI JAYANTI</t>
  </si>
  <si>
    <t>MOCHAMMAD DAWAM SYA'BANI</t>
  </si>
  <si>
    <t xml:space="preserve">MUHAMMAD BAYU GALANG </t>
  </si>
  <si>
    <t>DHARMA KURNIA WIDHI</t>
  </si>
  <si>
    <t>REVALDI DWI PRASETYO</t>
  </si>
  <si>
    <t>A BEY AZHARUDDIN</t>
  </si>
  <si>
    <t>HENI NIDIA DWI AGUSTINA</t>
  </si>
  <si>
    <t>AHMAD FAJAR SHODIQ</t>
  </si>
  <si>
    <t>KHOIROTUN NI'MAH</t>
  </si>
  <si>
    <t>RATRENDA HAMUKTI SATYA</t>
  </si>
  <si>
    <t>M FUAD HARIYANTO</t>
  </si>
  <si>
    <t>SANITASI</t>
  </si>
  <si>
    <t>MAINTENANCE IT</t>
  </si>
  <si>
    <t>3524160906050002</t>
  </si>
  <si>
    <t>Dsn. Tunggun RT/RW: 003/004 Ds. Tunggunjagir Kec. Mantup Kab. Lamongan, 62283</t>
  </si>
  <si>
    <t>082143719805</t>
  </si>
  <si>
    <t>RR. SOESILOWARDANI</t>
  </si>
  <si>
    <t>Art</t>
  </si>
  <si>
    <t>3524125507860003</t>
  </si>
  <si>
    <t>Dsn. Kumisik RT/RW: 002/004 Ds. Lawanganagung Kec. Sugio Kab. Lamongan</t>
  </si>
  <si>
    <t>085739042414</t>
  </si>
  <si>
    <t>SITI NUTRHAYATI</t>
  </si>
  <si>
    <t>3523132911010002</t>
  </si>
  <si>
    <t>Dsn. Krajan RT/RW: 004/003 Ds. Tuwiri Kulon Kec. Merakurak Kab. Tuban</t>
  </si>
  <si>
    <t>083854337646</t>
  </si>
  <si>
    <t>SITI WAHYUNI</t>
  </si>
  <si>
    <t>3516175706070001</t>
  </si>
  <si>
    <t>087854013512</t>
  </si>
  <si>
    <t>JULLI SUWARSIH</t>
  </si>
  <si>
    <t>3524111804070001</t>
  </si>
  <si>
    <t>085648603643</t>
  </si>
  <si>
    <t>SURATI</t>
  </si>
  <si>
    <t>085706097677</t>
  </si>
  <si>
    <t>3507051801070001</t>
  </si>
  <si>
    <t>Malang</t>
  </si>
  <si>
    <t>082237352440</t>
  </si>
  <si>
    <t>ERLINA</t>
  </si>
  <si>
    <t>Cetak HI</t>
  </si>
  <si>
    <t>3521032703010003</t>
  </si>
  <si>
    <t>Ngawi</t>
  </si>
  <si>
    <t>Dsn. Tenggiring RT/RW: 005/002 Ds. Tenggiring Kec. Sambeng Kab. Lamongan, 62284</t>
  </si>
  <si>
    <t>085646319849</t>
  </si>
  <si>
    <t>SANDRA LISTYANINGDYAH TIARA PUTRI</t>
  </si>
  <si>
    <t>Cbut Akui</t>
  </si>
  <si>
    <t>3524165010960001</t>
  </si>
  <si>
    <t>081585350205</t>
  </si>
  <si>
    <t>TUTI'AH</t>
  </si>
  <si>
    <t>Cabut PJ</t>
  </si>
  <si>
    <t>3524162703070001</t>
  </si>
  <si>
    <t>Dsn. Krajan RT/RT: 002/005 Ds. Sukobendu Kec. Mantup Kab. Lamongan</t>
  </si>
  <si>
    <t>085856188575</t>
  </si>
  <si>
    <t>ZAROTUL</t>
  </si>
  <si>
    <t>3524196708970002</t>
  </si>
  <si>
    <t>Dsn. Gabus RT/RW: 001/007 Ds. Wonokromo Kec. Tikung Kab. Lamongan</t>
  </si>
  <si>
    <t>081515693455</t>
  </si>
  <si>
    <t>SEMI</t>
  </si>
  <si>
    <t>PT RAVINKA</t>
  </si>
  <si>
    <t>3524221911060003</t>
  </si>
  <si>
    <t>Dsn. Kebet RT/RW: 008/002 Ds. Kebet Kec. Lamongan Kab. Lamongan</t>
  </si>
  <si>
    <t>085604748816</t>
  </si>
  <si>
    <t>BADRIYYAH</t>
  </si>
  <si>
    <t>3524162007060001</t>
  </si>
  <si>
    <t>082141395022</t>
  </si>
  <si>
    <t>ERNAWATI</t>
  </si>
  <si>
    <t>3524160411000001</t>
  </si>
  <si>
    <t>0882010517453</t>
  </si>
  <si>
    <t>3524160606070001</t>
  </si>
  <si>
    <t>Dsn. Jombok RT/RW: 008/004 Ds. Wonorejo Kec. Sambeng Kab. Lamongan</t>
  </si>
  <si>
    <t>LMG-2025-383</t>
  </si>
  <si>
    <t>LMG-2025-384</t>
  </si>
  <si>
    <t>ADINDA DWI AYU LESTARI</t>
  </si>
  <si>
    <t>PRAM</t>
  </si>
  <si>
    <t>TL Pengiriman</t>
  </si>
  <si>
    <t>LMG-2025-385</t>
  </si>
  <si>
    <t>NAZILATUR RAHMA</t>
  </si>
  <si>
    <t>Dsn. Klaipang RT/RW: 002/004 Ds. Kalipang Kec. Sugio Kab. Lamongan</t>
  </si>
  <si>
    <t>Dsn. Kalaipang RT/RW: 002/004 Ds. Kalipang Kec. Sugio Kab. Lamongan</t>
  </si>
  <si>
    <t>087815913190</t>
  </si>
  <si>
    <t>Nazilaturrahma33@gmail.com</t>
  </si>
  <si>
    <t>FADHIATUM MUSALAMAH</t>
  </si>
  <si>
    <t>CABUT HI</t>
  </si>
  <si>
    <t>LMG-2025-386</t>
  </si>
  <si>
    <t>LMG-2025-387</t>
  </si>
  <si>
    <t>LMG-2025-388</t>
  </si>
  <si>
    <t>LMG-2025-389</t>
  </si>
  <si>
    <t>LMG-2025-390</t>
  </si>
  <si>
    <t>LMG-2025-391</t>
  </si>
  <si>
    <t>LMG-2025-392</t>
  </si>
  <si>
    <t>LMG-2025-393</t>
  </si>
  <si>
    <t>LMG-2025-394</t>
  </si>
  <si>
    <t>LMG-2025-395</t>
  </si>
  <si>
    <t>YUNNISA NURULLAILA</t>
  </si>
  <si>
    <t xml:space="preserve">ALISA DWI PUSPITA </t>
  </si>
  <si>
    <t>ANIF KURNIA WATI</t>
  </si>
  <si>
    <t>SANTI ROSITA DEWI</t>
  </si>
  <si>
    <t>KHALIMATUS SADIYAH</t>
  </si>
  <si>
    <t>NAFI'UL HAFIZHUDDIN N</t>
  </si>
  <si>
    <t>A WARTA IRFAN DINATA</t>
  </si>
  <si>
    <t>OKTA AYU INDARWATI</t>
  </si>
  <si>
    <t>SITI PUSPITASARI</t>
  </si>
  <si>
    <t>ROSHIDA DWI HANDAYANI</t>
  </si>
  <si>
    <t>LMG-2025-396</t>
  </si>
  <si>
    <t>LMG-2025-397</t>
  </si>
  <si>
    <t>LMG-2025-398</t>
  </si>
  <si>
    <t>LMG-2025-399</t>
  </si>
  <si>
    <t>LMG-2025-400</t>
  </si>
  <si>
    <t>LMG-2025-401</t>
  </si>
  <si>
    <t>LMG-2025-402</t>
  </si>
  <si>
    <t>LMG-2025-403</t>
  </si>
  <si>
    <t>LMG-2025-404</t>
  </si>
  <si>
    <t>AHMAD TURMUDHI</t>
  </si>
  <si>
    <t>EKY HERDIANSYAH</t>
  </si>
  <si>
    <t>MUHHAMMAD ROFIQ ADITYA</t>
  </si>
  <si>
    <t>ABDUL MANAN</t>
  </si>
  <si>
    <t>M TEGUH PRASTIO</t>
  </si>
  <si>
    <t>DIO ADE IRAWAN</t>
  </si>
  <si>
    <t>MUHAMMAD BUNTOROH</t>
  </si>
  <si>
    <t>M HANDIKA SAPUTRA</t>
  </si>
  <si>
    <t>DENNIS JAFFAR ALI SHIDIK</t>
  </si>
  <si>
    <t>3524191205990002</t>
  </si>
  <si>
    <t>3524162703070004</t>
  </si>
  <si>
    <t>3524112808020002</t>
  </si>
  <si>
    <t>3521131112060002</t>
  </si>
  <si>
    <t>3524122904070001</t>
  </si>
  <si>
    <t>3524121302060003</t>
  </si>
  <si>
    <t>3524161003070001</t>
  </si>
  <si>
    <t>3524160509040001</t>
  </si>
  <si>
    <t>3522090805990006</t>
  </si>
  <si>
    <t>085655716268</t>
  </si>
  <si>
    <t>ANTI</t>
  </si>
  <si>
    <t>LMG-2025-405</t>
  </si>
  <si>
    <t xml:space="preserve">MIFTAHUS SHOLIHA </t>
  </si>
  <si>
    <t>3524124808850004</t>
  </si>
  <si>
    <t>SITI ROHMAH</t>
  </si>
  <si>
    <t>PT PERDANA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</si>
</sst>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21]dd\ mmmm\ yyyy;@"/>
    <numFmt numFmtId="165" formatCode="[$-409]d\-mmm\-yyyy;@"/>
    <numFmt numFmtId="166" formatCode="_-* #,##0_-;\-* #,##0_-;_-* &quot;-&quot;_-;_-@_-"/>
    <numFmt numFmtId="167" formatCode="0.0%"/>
  </numFmts>
  <fonts count="1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u/>
      <sz val="11"/>
      <color rgb="FF0563C1"/>
      <name val="Calibri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u/>
      <sz val="11"/>
      <color rgb="FF0563C1"/>
      <name val="Times New Roman"/>
      <family val="1"/>
    </font>
    <font>
      <sz val="11"/>
      <color theme="1"/>
      <name val="Times New Roman"/>
      <family val="1"/>
    </font>
    <font>
      <u/>
      <sz val="11"/>
      <color rgb="FF800080"/>
      <name val="Calibri"/>
      <family val="2"/>
      <scheme val="minor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4E75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81" fillId="0" borderId="0"/>
    <xf numFmtId="0" fontId="82" fillId="0" borderId="0" applyNumberFormat="0" applyFill="0" applyBorder="0" applyAlignment="0" applyProtection="0"/>
    <xf numFmtId="0" fontId="79" fillId="0" borderId="0"/>
    <xf numFmtId="0" fontId="105" fillId="0" borderId="0" applyNumberFormat="0" applyFill="0" applyBorder="0" applyAlignment="0" applyProtection="0">
      <alignment vertical="center"/>
    </xf>
    <xf numFmtId="0" fontId="75" fillId="0" borderId="0"/>
    <xf numFmtId="9" fontId="106" fillId="0" borderId="0" applyFont="0" applyFill="0" applyBorder="0" applyAlignment="0" applyProtection="0"/>
  </cellStyleXfs>
  <cellXfs count="491">
    <xf numFmtId="0" fontId="0" fillId="0" borderId="0" xfId="0">
      <alignment vertical="center"/>
    </xf>
    <xf numFmtId="0" fontId="83" fillId="0" borderId="1" xfId="1" applyFont="1" applyBorder="1" applyAlignment="1">
      <alignment horizontal="center" vertical="center"/>
    </xf>
    <xf numFmtId="0" fontId="83" fillId="0" borderId="1" xfId="1" applyFont="1" applyBorder="1" applyAlignment="1">
      <alignment horizontal="center" vertical="center" wrapText="1"/>
    </xf>
    <xf numFmtId="165" fontId="85" fillId="0" borderId="1" xfId="1" applyNumberFormat="1" applyFont="1" applyBorder="1" applyAlignment="1">
      <alignment horizontal="center" vertical="center" wrapText="1"/>
    </xf>
    <xf numFmtId="0" fontId="83" fillId="0" borderId="1" xfId="1" applyFont="1" applyBorder="1" applyAlignment="1">
      <alignment vertical="center"/>
    </xf>
    <xf numFmtId="0" fontId="81" fillId="0" borderId="2" xfId="1" applyBorder="1"/>
    <xf numFmtId="0" fontId="81" fillId="0" borderId="0" xfId="1"/>
    <xf numFmtId="0" fontId="86" fillId="2" borderId="1" xfId="1" applyFont="1" applyFill="1" applyBorder="1" applyAlignment="1">
      <alignment horizontal="center"/>
    </xf>
    <xf numFmtId="0" fontId="87" fillId="2" borderId="1" xfId="1" applyFont="1" applyFill="1" applyBorder="1" applyAlignment="1">
      <alignment horizontal="center"/>
    </xf>
    <xf numFmtId="0" fontId="87" fillId="2" borderId="1" xfId="1" applyFont="1" applyFill="1" applyBorder="1" applyAlignment="1">
      <alignment vertical="center"/>
    </xf>
    <xf numFmtId="0" fontId="87" fillId="3" borderId="1" xfId="1" applyFont="1" applyFill="1" applyBorder="1"/>
    <xf numFmtId="0" fontId="88" fillId="2" borderId="1" xfId="1" quotePrefix="1" applyFont="1" applyFill="1" applyBorder="1"/>
    <xf numFmtId="0" fontId="88" fillId="2" borderId="1" xfId="1" applyFont="1" applyFill="1" applyBorder="1" applyAlignment="1">
      <alignment horizontal="center" vertical="center"/>
    </xf>
    <xf numFmtId="0" fontId="88" fillId="2" borderId="1" xfId="1" applyFont="1" applyFill="1" applyBorder="1" applyAlignment="1">
      <alignment horizontal="left"/>
    </xf>
    <xf numFmtId="0" fontId="88" fillId="2" borderId="1" xfId="1" applyFont="1" applyFill="1" applyBorder="1"/>
    <xf numFmtId="164" fontId="88" fillId="2" borderId="1" xfId="1" applyNumberFormat="1" applyFont="1" applyFill="1" applyBorder="1" applyAlignment="1">
      <alignment horizontal="left"/>
    </xf>
    <xf numFmtId="0" fontId="89" fillId="2" borderId="1" xfId="2" quotePrefix="1" applyFont="1" applyFill="1" applyBorder="1"/>
    <xf numFmtId="0" fontId="90" fillId="2" borderId="1" xfId="2" applyFont="1" applyFill="1" applyBorder="1"/>
    <xf numFmtId="165" fontId="86" fillId="2" borderId="1" xfId="1" applyNumberFormat="1" applyFont="1" applyFill="1" applyBorder="1" applyAlignment="1">
      <alignment horizontal="center" vertical="center"/>
    </xf>
    <xf numFmtId="0" fontId="91" fillId="2" borderId="1" xfId="1" applyFont="1" applyFill="1" applyBorder="1" applyAlignment="1">
      <alignment horizontal="left" vertical="center"/>
    </xf>
    <xf numFmtId="0" fontId="81" fillId="2" borderId="2" xfId="1" applyFill="1" applyBorder="1"/>
    <xf numFmtId="0" fontId="81" fillId="2" borderId="0" xfId="1" applyFill="1"/>
    <xf numFmtId="0" fontId="87" fillId="2" borderId="1" xfId="1" applyFont="1" applyFill="1" applyBorder="1"/>
    <xf numFmtId="165" fontId="86" fillId="4" borderId="1" xfId="1" applyNumberFormat="1" applyFont="1" applyFill="1" applyBorder="1" applyAlignment="1">
      <alignment horizontal="center" vertical="center"/>
    </xf>
    <xf numFmtId="0" fontId="87" fillId="5" borderId="1" xfId="1" applyFont="1" applyFill="1" applyBorder="1"/>
    <xf numFmtId="164" fontId="88" fillId="2" borderId="1" xfId="1" applyNumberFormat="1" applyFont="1" applyFill="1" applyBorder="1" applyAlignment="1">
      <alignment horizontal="center"/>
    </xf>
    <xf numFmtId="165" fontId="86" fillId="2" borderId="1" xfId="1" applyNumberFormat="1" applyFont="1" applyFill="1" applyBorder="1" applyAlignment="1">
      <alignment horizontal="center"/>
    </xf>
    <xf numFmtId="0" fontId="87" fillId="6" borderId="1" xfId="1" applyFont="1" applyFill="1" applyBorder="1"/>
    <xf numFmtId="164" fontId="86" fillId="2" borderId="1" xfId="1" applyNumberFormat="1" applyFont="1" applyFill="1" applyBorder="1" applyAlignment="1">
      <alignment horizontal="center"/>
    </xf>
    <xf numFmtId="0" fontId="87" fillId="2" borderId="1" xfId="1" applyFont="1" applyFill="1" applyBorder="1" applyAlignment="1">
      <alignment horizontal="center" vertical="center"/>
    </xf>
    <xf numFmtId="164" fontId="86" fillId="2" borderId="1" xfId="1" applyNumberFormat="1" applyFont="1" applyFill="1" applyBorder="1" applyAlignment="1">
      <alignment horizontal="center" vertical="center"/>
    </xf>
    <xf numFmtId="0" fontId="87" fillId="0" borderId="1" xfId="1" applyFont="1" applyBorder="1" applyAlignment="1">
      <alignment horizontal="center"/>
    </xf>
    <xf numFmtId="0" fontId="87" fillId="0" borderId="1" xfId="1" applyFont="1" applyBorder="1" applyAlignment="1">
      <alignment horizontal="center" vertical="center"/>
    </xf>
    <xf numFmtId="0" fontId="87" fillId="0" borderId="1" xfId="1" applyFont="1" applyBorder="1" applyAlignment="1">
      <alignment vertical="center"/>
    </xf>
    <xf numFmtId="0" fontId="88" fillId="0" borderId="1" xfId="1" quotePrefix="1" applyFont="1" applyBorder="1"/>
    <xf numFmtId="0" fontId="88" fillId="0" borderId="1" xfId="1" applyFont="1" applyBorder="1" applyAlignment="1">
      <alignment horizontal="center" vertical="center"/>
    </xf>
    <xf numFmtId="0" fontId="88" fillId="0" borderId="1" xfId="1" applyFont="1" applyBorder="1" applyAlignment="1">
      <alignment horizontal="left"/>
    </xf>
    <xf numFmtId="0" fontId="88" fillId="0" borderId="1" xfId="1" applyFont="1" applyBorder="1"/>
    <xf numFmtId="164" fontId="88" fillId="0" borderId="1" xfId="1" applyNumberFormat="1" applyFont="1" applyBorder="1" applyAlignment="1">
      <alignment horizontal="left"/>
    </xf>
    <xf numFmtId="0" fontId="89" fillId="0" borderId="1" xfId="2" quotePrefix="1" applyFont="1" applyFill="1" applyBorder="1"/>
    <xf numFmtId="0" fontId="90" fillId="0" borderId="1" xfId="2" applyFont="1" applyFill="1" applyBorder="1"/>
    <xf numFmtId="164" fontId="88" fillId="0" borderId="1" xfId="1" applyNumberFormat="1" applyFont="1" applyBorder="1" applyAlignment="1">
      <alignment horizontal="center"/>
    </xf>
    <xf numFmtId="0" fontId="87" fillId="0" borderId="1" xfId="1" applyFont="1" applyBorder="1"/>
    <xf numFmtId="164" fontId="88" fillId="0" borderId="1" xfId="1" applyNumberFormat="1" applyFont="1" applyBorder="1"/>
    <xf numFmtId="164" fontId="88" fillId="2" borderId="1" xfId="1" applyNumberFormat="1" applyFont="1" applyFill="1" applyBorder="1"/>
    <xf numFmtId="0" fontId="87" fillId="7" borderId="1" xfId="1" applyFont="1" applyFill="1" applyBorder="1"/>
    <xf numFmtId="0" fontId="92" fillId="0" borderId="1" xfId="2" applyFont="1" applyFill="1" applyBorder="1"/>
    <xf numFmtId="0" fontId="92" fillId="2" borderId="1" xfId="2" applyFont="1" applyFill="1" applyBorder="1"/>
    <xf numFmtId="0" fontId="89" fillId="0" borderId="1" xfId="2" applyFont="1" applyFill="1" applyBorder="1"/>
    <xf numFmtId="0" fontId="87" fillId="0" borderId="1" xfId="1" applyFont="1" applyBorder="1" applyAlignment="1">
      <alignment horizontal="left" vertical="center"/>
    </xf>
    <xf numFmtId="164" fontId="88" fillId="2" borderId="1" xfId="1" applyNumberFormat="1" applyFont="1" applyFill="1" applyBorder="1" applyAlignment="1">
      <alignment horizontal="right"/>
    </xf>
    <xf numFmtId="164" fontId="88" fillId="0" borderId="1" xfId="1" applyNumberFormat="1" applyFont="1" applyBorder="1" applyAlignment="1">
      <alignment horizontal="right"/>
    </xf>
    <xf numFmtId="0" fontId="87" fillId="8" borderId="1" xfId="1" applyFont="1" applyFill="1" applyBorder="1"/>
    <xf numFmtId="49" fontId="88" fillId="2" borderId="1" xfId="1" quotePrefix="1" applyNumberFormat="1" applyFont="1" applyFill="1" applyBorder="1"/>
    <xf numFmtId="49" fontId="88" fillId="2" borderId="1" xfId="1" applyNumberFormat="1" applyFont="1" applyFill="1" applyBorder="1"/>
    <xf numFmtId="49" fontId="87" fillId="2" borderId="1" xfId="1" applyNumberFormat="1" applyFont="1" applyFill="1" applyBorder="1"/>
    <xf numFmtId="0" fontId="90" fillId="0" borderId="1" xfId="2" quotePrefix="1" applyFont="1" applyFill="1" applyBorder="1"/>
    <xf numFmtId="0" fontId="80" fillId="0" borderId="0" xfId="0" applyFont="1" applyAlignment="1"/>
    <xf numFmtId="0" fontId="90" fillId="2" borderId="1" xfId="2" quotePrefix="1" applyFont="1" applyFill="1" applyBorder="1"/>
    <xf numFmtId="0" fontId="82" fillId="2" borderId="1" xfId="2" quotePrefix="1" applyFill="1" applyBorder="1"/>
    <xf numFmtId="0" fontId="89" fillId="2" borderId="1" xfId="2" applyFont="1" applyFill="1" applyBorder="1"/>
    <xf numFmtId="0" fontId="82" fillId="0" borderId="1" xfId="2" quotePrefix="1" applyFill="1" applyBorder="1"/>
    <xf numFmtId="0" fontId="82" fillId="0" borderId="1" xfId="2" applyFill="1" applyBorder="1"/>
    <xf numFmtId="0" fontId="81" fillId="0" borderId="1" xfId="1" applyBorder="1"/>
    <xf numFmtId="0" fontId="82" fillId="2" borderId="1" xfId="2" applyFill="1" applyBorder="1"/>
    <xf numFmtId="0" fontId="81" fillId="2" borderId="1" xfId="1" applyFill="1" applyBorder="1"/>
    <xf numFmtId="0" fontId="81" fillId="0" borderId="1" xfId="1" quotePrefix="1" applyBorder="1"/>
    <xf numFmtId="0" fontId="81" fillId="0" borderId="1" xfId="1" applyBorder="1" applyAlignment="1">
      <alignment horizontal="center" vertical="center"/>
    </xf>
    <xf numFmtId="0" fontId="93" fillId="0" borderId="1" xfId="1" applyFont="1" applyBorder="1"/>
    <xf numFmtId="0" fontId="94" fillId="0" borderId="1" xfId="2" applyFont="1" applyBorder="1"/>
    <xf numFmtId="0" fontId="81" fillId="0" borderId="1" xfId="1" applyBorder="1" applyAlignment="1">
      <alignment horizontal="left"/>
    </xf>
    <xf numFmtId="0" fontId="86" fillId="0" borderId="1" xfId="1" quotePrefix="1" applyFont="1" applyBorder="1"/>
    <xf numFmtId="0" fontId="90" fillId="0" borderId="1" xfId="1" applyFont="1" applyBorder="1"/>
    <xf numFmtId="164" fontId="81" fillId="0" borderId="1" xfId="1" applyNumberFormat="1" applyBorder="1"/>
    <xf numFmtId="0" fontId="82" fillId="0" borderId="1" xfId="2" applyBorder="1"/>
    <xf numFmtId="0" fontId="81" fillId="2" borderId="1" xfId="1" applyFill="1" applyBorder="1" applyAlignment="1">
      <alignment horizontal="center" vertical="center"/>
    </xf>
    <xf numFmtId="0" fontId="80" fillId="2" borderId="1" xfId="1" applyFont="1" applyFill="1" applyBorder="1"/>
    <xf numFmtId="164" fontId="81" fillId="2" borderId="1" xfId="1" applyNumberFormat="1" applyFill="1" applyBorder="1"/>
    <xf numFmtId="0" fontId="81" fillId="2" borderId="1" xfId="1" quotePrefix="1" applyFill="1" applyBorder="1"/>
    <xf numFmtId="0" fontId="94" fillId="2" borderId="1" xfId="2" applyFont="1" applyFill="1" applyBorder="1"/>
    <xf numFmtId="0" fontId="81" fillId="2" borderId="1" xfId="1" applyFill="1" applyBorder="1" applyAlignment="1">
      <alignment horizontal="left"/>
    </xf>
    <xf numFmtId="0" fontId="90" fillId="2" borderId="1" xfId="1" applyFont="1" applyFill="1" applyBorder="1"/>
    <xf numFmtId="164" fontId="81" fillId="2" borderId="1" xfId="1" applyNumberFormat="1" applyFill="1" applyBorder="1" applyAlignment="1">
      <alignment horizontal="center"/>
    </xf>
    <xf numFmtId="164" fontId="81" fillId="0" borderId="1" xfId="1" applyNumberFormat="1" applyBorder="1" applyAlignment="1">
      <alignment horizontal="center"/>
    </xf>
    <xf numFmtId="0" fontId="95" fillId="0" borderId="1" xfId="1" applyFont="1" applyBorder="1"/>
    <xf numFmtId="0" fontId="87" fillId="2" borderId="1" xfId="1" applyFont="1" applyFill="1" applyBorder="1" applyAlignment="1">
      <alignment horizontal="left" vertical="center"/>
    </xf>
    <xf numFmtId="0" fontId="81" fillId="0" borderId="1" xfId="1" applyBorder="1" applyAlignment="1">
      <alignment horizontal="center"/>
    </xf>
    <xf numFmtId="0" fontId="81" fillId="2" borderId="1" xfId="1" applyFill="1" applyBorder="1" applyAlignment="1">
      <alignment horizontal="center"/>
    </xf>
    <xf numFmtId="0" fontId="87" fillId="2" borderId="1" xfId="1" applyFont="1" applyFill="1" applyBorder="1" applyAlignment="1">
      <alignment horizontal="left"/>
    </xf>
    <xf numFmtId="0" fontId="96" fillId="0" borderId="1" xfId="1" quotePrefix="1" applyFont="1" applyBorder="1" applyAlignment="1">
      <alignment horizontal="left"/>
    </xf>
    <xf numFmtId="0" fontId="96" fillId="0" borderId="1" xfId="1" applyFont="1" applyBorder="1" applyAlignment="1">
      <alignment horizontal="center"/>
    </xf>
    <xf numFmtId="0" fontId="96" fillId="0" borderId="1" xfId="1" applyFont="1" applyBorder="1" applyAlignment="1">
      <alignment horizontal="left"/>
    </xf>
    <xf numFmtId="164" fontId="96" fillId="0" borderId="1" xfId="1" applyNumberFormat="1" applyFont="1" applyBorder="1" applyAlignment="1">
      <alignment horizontal="left"/>
    </xf>
    <xf numFmtId="0" fontId="97" fillId="0" borderId="1" xfId="2" applyFont="1" applyBorder="1" applyAlignment="1">
      <alignment horizontal="left"/>
    </xf>
    <xf numFmtId="0" fontId="96" fillId="0" borderId="0" xfId="1" applyFont="1" applyAlignment="1">
      <alignment horizontal="left"/>
    </xf>
    <xf numFmtId="0" fontId="87" fillId="9" borderId="1" xfId="1" applyFont="1" applyFill="1" applyBorder="1" applyAlignment="1">
      <alignment horizontal="center"/>
    </xf>
    <xf numFmtId="0" fontId="93" fillId="0" borderId="0" xfId="1" applyFont="1"/>
    <xf numFmtId="0" fontId="86" fillId="0" borderId="1" xfId="1" quotePrefix="1" applyFont="1" applyBorder="1" applyAlignment="1">
      <alignment horizontal="left"/>
    </xf>
    <xf numFmtId="164" fontId="86" fillId="0" borderId="1" xfId="1" applyNumberFormat="1" applyFont="1" applyBorder="1" applyAlignment="1">
      <alignment horizontal="right"/>
    </xf>
    <xf numFmtId="0" fontId="88" fillId="0" borderId="1" xfId="1" quotePrefix="1" applyFont="1" applyBorder="1" applyAlignment="1">
      <alignment horizontal="left"/>
    </xf>
    <xf numFmtId="0" fontId="98" fillId="0" borderId="1" xfId="1" applyFont="1" applyBorder="1"/>
    <xf numFmtId="0" fontId="98" fillId="0" borderId="1" xfId="1" applyFont="1" applyBorder="1" applyAlignment="1">
      <alignment horizontal="left"/>
    </xf>
    <xf numFmtId="0" fontId="80" fillId="0" borderId="1" xfId="1" applyFont="1" applyBorder="1"/>
    <xf numFmtId="0" fontId="90" fillId="2" borderId="1" xfId="1" applyFont="1" applyFill="1" applyBorder="1" applyAlignment="1">
      <alignment horizontal="left"/>
    </xf>
    <xf numFmtId="0" fontId="81" fillId="0" borderId="1" xfId="1" quotePrefix="1" applyBorder="1" applyAlignment="1">
      <alignment horizontal="left"/>
    </xf>
    <xf numFmtId="164" fontId="81" fillId="0" borderId="1" xfId="1" applyNumberFormat="1" applyBorder="1" applyAlignment="1">
      <alignment horizontal="left"/>
    </xf>
    <xf numFmtId="0" fontId="82" fillId="0" borderId="1" xfId="2" applyBorder="1" applyAlignment="1">
      <alignment horizontal="left"/>
    </xf>
    <xf numFmtId="0" fontId="81" fillId="0" borderId="2" xfId="1" applyBorder="1" applyAlignment="1">
      <alignment horizontal="left"/>
    </xf>
    <xf numFmtId="0" fontId="81" fillId="0" borderId="0" xfId="1" applyAlignment="1">
      <alignment horizontal="left"/>
    </xf>
    <xf numFmtId="0" fontId="99" fillId="0" borderId="1" xfId="1" applyFont="1" applyBorder="1"/>
    <xf numFmtId="164" fontId="100" fillId="2" borderId="1" xfId="1" applyNumberFormat="1" applyFont="1" applyFill="1" applyBorder="1" applyAlignment="1">
      <alignment horizontal="center"/>
    </xf>
    <xf numFmtId="14" fontId="81" fillId="0" borderId="1" xfId="1" applyNumberFormat="1" applyBorder="1"/>
    <xf numFmtId="0" fontId="81" fillId="0" borderId="1" xfId="1" quotePrefix="1" applyBorder="1" applyAlignment="1">
      <alignment horizontal="left" vertical="center"/>
    </xf>
    <xf numFmtId="0" fontId="87" fillId="0" borderId="1" xfId="1" applyFont="1" applyBorder="1" applyAlignment="1">
      <alignment horizontal="left"/>
    </xf>
    <xf numFmtId="0" fontId="96" fillId="0" borderId="1" xfId="1" applyFont="1" applyBorder="1" applyAlignment="1">
      <alignment vertical="center"/>
    </xf>
    <xf numFmtId="0" fontId="90" fillId="0" borderId="3" xfId="1" applyFont="1" applyBorder="1"/>
    <xf numFmtId="0" fontId="90" fillId="0" borderId="1" xfId="1" applyFont="1" applyBorder="1" applyAlignment="1">
      <alignment horizontal="left"/>
    </xf>
    <xf numFmtId="0" fontId="93" fillId="2" borderId="1" xfId="1" quotePrefix="1" applyFont="1" applyFill="1" applyBorder="1" applyAlignment="1">
      <alignment horizontal="left"/>
    </xf>
    <xf numFmtId="0" fontId="96" fillId="2" borderId="1" xfId="1" applyFont="1" applyFill="1" applyBorder="1" applyAlignment="1">
      <alignment horizontal="left"/>
    </xf>
    <xf numFmtId="0" fontId="81" fillId="2" borderId="1" xfId="1" quotePrefix="1" applyFill="1" applyBorder="1" applyAlignment="1">
      <alignment horizontal="left"/>
    </xf>
    <xf numFmtId="0" fontId="87" fillId="5" borderId="1" xfId="1" applyFont="1" applyFill="1" applyBorder="1" applyAlignment="1">
      <alignment horizontal="left"/>
    </xf>
    <xf numFmtId="0" fontId="87" fillId="0" borderId="1" xfId="0" applyFont="1" applyBorder="1" applyAlignment="1">
      <alignment horizontal="center"/>
    </xf>
    <xf numFmtId="0" fontId="87" fillId="5" borderId="1" xfId="0" applyFont="1" applyFill="1" applyBorder="1" applyAlignment="1">
      <alignment horizontal="left"/>
    </xf>
    <xf numFmtId="0" fontId="90" fillId="0" borderId="1" xfId="0" applyFont="1" applyBorder="1" applyAlignment="1"/>
    <xf numFmtId="0" fontId="87" fillId="10" borderId="1" xfId="0" applyFont="1" applyFill="1" applyBorder="1" applyAlignment="1">
      <alignment horizontal="center"/>
    </xf>
    <xf numFmtId="0" fontId="87" fillId="10" borderId="1" xfId="0" applyFont="1" applyFill="1" applyBorder="1" applyAlignment="1">
      <alignment horizontal="left"/>
    </xf>
    <xf numFmtId="0" fontId="96" fillId="0" borderId="1" xfId="0" applyFont="1" applyBorder="1">
      <alignment vertical="center"/>
    </xf>
    <xf numFmtId="0" fontId="87" fillId="5" borderId="1" xfId="0" applyFont="1" applyFill="1" applyBorder="1" applyAlignment="1"/>
    <xf numFmtId="0" fontId="0" fillId="2" borderId="1" xfId="0" quotePrefix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10" borderId="1" xfId="0" quotePrefix="1" applyFill="1" applyBorder="1" applyAlignment="1"/>
    <xf numFmtId="0" fontId="0" fillId="10" borderId="1" xfId="0" applyFill="1" applyBorder="1" applyAlignment="1">
      <alignment horizontal="center" vertical="center"/>
    </xf>
    <xf numFmtId="0" fontId="0" fillId="0" borderId="1" xfId="0" quotePrefix="1" applyBorder="1" applyAlignment="1"/>
    <xf numFmtId="0" fontId="0" fillId="0" borderId="1" xfId="0" applyBorder="1" applyAlignment="1"/>
    <xf numFmtId="0" fontId="79" fillId="0" borderId="1" xfId="1" applyFont="1" applyBorder="1" applyAlignment="1">
      <alignment horizontal="center" vertical="center"/>
    </xf>
    <xf numFmtId="0" fontId="78" fillId="0" borderId="1" xfId="1" quotePrefix="1" applyFont="1" applyBorder="1"/>
    <xf numFmtId="0" fontId="78" fillId="0" borderId="1" xfId="1" applyFont="1" applyBorder="1"/>
    <xf numFmtId="0" fontId="78" fillId="0" borderId="1" xfId="1" applyFont="1" applyBorder="1" applyAlignment="1">
      <alignment horizontal="left"/>
    </xf>
    <xf numFmtId="0" fontId="78" fillId="0" borderId="1" xfId="1" applyFont="1" applyBorder="1" applyAlignment="1">
      <alignment horizontal="center" vertical="center"/>
    </xf>
    <xf numFmtId="0" fontId="77" fillId="0" borderId="2" xfId="1" applyFont="1" applyBorder="1"/>
    <xf numFmtId="0" fontId="77" fillId="2" borderId="2" xfId="1" applyFont="1" applyFill="1" applyBorder="1"/>
    <xf numFmtId="0" fontId="77" fillId="2" borderId="0" xfId="1" applyFont="1" applyFill="1"/>
    <xf numFmtId="0" fontId="77" fillId="0" borderId="0" xfId="1" applyFont="1"/>
    <xf numFmtId="0" fontId="76" fillId="2" borderId="1" xfId="1" applyFont="1" applyFill="1" applyBorder="1"/>
    <xf numFmtId="0" fontId="76" fillId="0" borderId="1" xfId="1" applyFont="1" applyBorder="1"/>
    <xf numFmtId="0" fontId="87" fillId="2" borderId="1" xfId="0" applyFont="1" applyFill="1" applyBorder="1" applyAlignment="1">
      <alignment horizontal="center" vertical="center"/>
    </xf>
    <xf numFmtId="0" fontId="75" fillId="0" borderId="1" xfId="1" applyFont="1" applyBorder="1"/>
    <xf numFmtId="0" fontId="75" fillId="0" borderId="1" xfId="1" quotePrefix="1" applyFont="1" applyBorder="1"/>
    <xf numFmtId="0" fontId="75" fillId="0" borderId="1" xfId="1" applyFont="1" applyBorder="1" applyAlignment="1">
      <alignment horizontal="center" vertical="center"/>
    </xf>
    <xf numFmtId="0" fontId="105" fillId="0" borderId="1" xfId="4" applyBorder="1" applyAlignment="1"/>
    <xf numFmtId="0" fontId="75" fillId="0" borderId="1" xfId="1" applyFont="1" applyBorder="1" applyAlignment="1">
      <alignment horizontal="left"/>
    </xf>
    <xf numFmtId="0" fontId="74" fillId="0" borderId="1" xfId="1" quotePrefix="1" applyFont="1" applyBorder="1"/>
    <xf numFmtId="0" fontId="74" fillId="0" borderId="1" xfId="1" applyFont="1" applyBorder="1" applyAlignment="1">
      <alignment horizontal="center" vertical="center"/>
    </xf>
    <xf numFmtId="0" fontId="74" fillId="0" borderId="1" xfId="1" applyFont="1" applyBorder="1"/>
    <xf numFmtId="0" fontId="74" fillId="0" borderId="1" xfId="1" applyFont="1" applyBorder="1" applyAlignment="1">
      <alignment horizontal="left"/>
    </xf>
    <xf numFmtId="0" fontId="87" fillId="10" borderId="1" xfId="1" applyFont="1" applyFill="1" applyBorder="1" applyAlignment="1">
      <alignment horizontal="center"/>
    </xf>
    <xf numFmtId="0" fontId="87" fillId="10" borderId="1" xfId="0" applyFont="1" applyFill="1" applyBorder="1" applyAlignment="1">
      <alignment horizontal="center" vertical="center"/>
    </xf>
    <xf numFmtId="0" fontId="73" fillId="0" borderId="1" xfId="1" applyFont="1" applyBorder="1" applyAlignment="1">
      <alignment horizontal="center" vertical="center"/>
    </xf>
    <xf numFmtId="0" fontId="73" fillId="0" borderId="1" xfId="1" applyFont="1" applyBorder="1"/>
    <xf numFmtId="0" fontId="109" fillId="0" borderId="0" xfId="0" applyFont="1" applyAlignment="1"/>
    <xf numFmtId="0" fontId="110" fillId="0" borderId="0" xfId="0" applyFont="1" applyAlignment="1"/>
    <xf numFmtId="0" fontId="108" fillId="0" borderId="0" xfId="0" applyFont="1" applyAlignment="1"/>
    <xf numFmtId="0" fontId="111" fillId="0" borderId="0" xfId="0" applyFont="1" applyAlignment="1"/>
    <xf numFmtId="0" fontId="112" fillId="0" borderId="0" xfId="0" applyFont="1" applyAlignment="1"/>
    <xf numFmtId="0" fontId="107" fillId="11" borderId="4" xfId="0" applyFont="1" applyFill="1" applyBorder="1" applyAlignment="1"/>
    <xf numFmtId="0" fontId="107" fillId="11" borderId="5" xfId="0" applyFont="1" applyFill="1" applyBorder="1" applyAlignment="1">
      <alignment horizontal="center"/>
    </xf>
    <xf numFmtId="167" fontId="107" fillId="11" borderId="5" xfId="6" applyNumberFormat="1" applyFont="1" applyFill="1" applyBorder="1" applyAlignment="1">
      <alignment horizontal="center"/>
    </xf>
    <xf numFmtId="0" fontId="0" fillId="0" borderId="0" xfId="0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87" fillId="2" borderId="1" xfId="0" applyFont="1" applyFill="1" applyBorder="1" applyAlignment="1">
      <alignment horizontal="center"/>
    </xf>
    <xf numFmtId="0" fontId="73" fillId="0" borderId="1" xfId="1" quotePrefix="1" applyFont="1" applyBorder="1"/>
    <xf numFmtId="0" fontId="108" fillId="0" borderId="1" xfId="0" applyFont="1" applyBorder="1">
      <alignment vertical="center"/>
    </xf>
    <xf numFmtId="0" fontId="108" fillId="0" borderId="1" xfId="0" applyFont="1" applyBorder="1" applyAlignment="1">
      <alignment horizontal="center" vertical="center"/>
    </xf>
    <xf numFmtId="0" fontId="73" fillId="0" borderId="1" xfId="1" applyFont="1" applyBorder="1" applyAlignment="1">
      <alignment horizontal="left"/>
    </xf>
    <xf numFmtId="0" fontId="90" fillId="10" borderId="1" xfId="1" applyFont="1" applyFill="1" applyBorder="1"/>
    <xf numFmtId="0" fontId="87" fillId="10" borderId="1" xfId="5" applyFont="1" applyFill="1" applyBorder="1" applyAlignment="1">
      <alignment horizontal="left" vertical="center"/>
    </xf>
    <xf numFmtId="0" fontId="108" fillId="0" borderId="0" xfId="0" applyFont="1">
      <alignment vertical="center"/>
    </xf>
    <xf numFmtId="0" fontId="113" fillId="12" borderId="12" xfId="0" applyFont="1" applyFill="1" applyBorder="1" applyAlignment="1">
      <alignment horizontal="center" vertical="center"/>
    </xf>
    <xf numFmtId="167" fontId="108" fillId="0" borderId="1" xfId="6" applyNumberFormat="1" applyFont="1" applyBorder="1" applyAlignment="1">
      <alignment horizontal="center" vertical="center"/>
    </xf>
    <xf numFmtId="0" fontId="107" fillId="12" borderId="9" xfId="0" applyFont="1" applyFill="1" applyBorder="1">
      <alignment vertical="center"/>
    </xf>
    <xf numFmtId="0" fontId="114" fillId="12" borderId="13" xfId="0" applyFont="1" applyFill="1" applyBorder="1" applyAlignment="1">
      <alignment horizontal="center" vertical="center"/>
    </xf>
    <xf numFmtId="0" fontId="114" fillId="12" borderId="12" xfId="0" applyFont="1" applyFill="1" applyBorder="1" applyAlignment="1">
      <alignment horizontal="center" vertical="center"/>
    </xf>
    <xf numFmtId="0" fontId="114" fillId="12" borderId="14" xfId="0" applyFont="1" applyFill="1" applyBorder="1" applyAlignment="1">
      <alignment horizontal="center" vertical="center"/>
    </xf>
    <xf numFmtId="167" fontId="107" fillId="12" borderId="14" xfId="6" applyNumberFormat="1" applyFont="1" applyFill="1" applyBorder="1" applyAlignment="1">
      <alignment horizontal="center" vertical="center"/>
    </xf>
    <xf numFmtId="0" fontId="107" fillId="2" borderId="0" xfId="0" applyFont="1" applyFill="1">
      <alignment vertical="center"/>
    </xf>
    <xf numFmtId="0" fontId="107" fillId="2" borderId="0" xfId="0" applyFont="1" applyFill="1" applyAlignment="1">
      <alignment horizontal="center" vertical="center"/>
    </xf>
    <xf numFmtId="167" fontId="107" fillId="2" borderId="0" xfId="6" applyNumberFormat="1" applyFont="1" applyFill="1" applyBorder="1" applyAlignment="1">
      <alignment vertical="center"/>
    </xf>
    <xf numFmtId="167" fontId="0" fillId="0" borderId="7" xfId="6" applyNumberFormat="1" applyFont="1" applyBorder="1" applyAlignment="1">
      <alignment horizontal="center"/>
    </xf>
    <xf numFmtId="0" fontId="107" fillId="11" borderId="4" xfId="0" applyFont="1" applyFill="1" applyBorder="1">
      <alignment vertical="center"/>
    </xf>
    <xf numFmtId="0" fontId="107" fillId="11" borderId="5" xfId="0" applyFont="1" applyFill="1" applyBorder="1">
      <alignment vertical="center"/>
    </xf>
    <xf numFmtId="9" fontId="107" fillId="11" borderId="5" xfId="6" applyFont="1" applyFill="1" applyBorder="1" applyAlignment="1">
      <alignment horizontal="center" vertical="center"/>
    </xf>
    <xf numFmtId="0" fontId="110" fillId="0" borderId="0" xfId="0" applyFont="1">
      <alignment vertical="center"/>
    </xf>
    <xf numFmtId="0" fontId="90" fillId="10" borderId="1" xfId="1" applyFont="1" applyFill="1" applyBorder="1" applyAlignment="1">
      <alignment horizontal="left"/>
    </xf>
    <xf numFmtId="0" fontId="88" fillId="10" borderId="1" xfId="0" applyFont="1" applyFill="1" applyBorder="1" applyAlignment="1"/>
    <xf numFmtId="0" fontId="87" fillId="10" borderId="1" xfId="1" applyFont="1" applyFill="1" applyBorder="1" applyAlignment="1">
      <alignment horizontal="left"/>
    </xf>
    <xf numFmtId="0" fontId="72" fillId="0" borderId="1" xfId="1" applyFont="1" applyBorder="1"/>
    <xf numFmtId="0" fontId="72" fillId="0" borderId="1" xfId="1" quotePrefix="1" applyFont="1" applyBorder="1"/>
    <xf numFmtId="0" fontId="72" fillId="0" borderId="1" xfId="1" applyFont="1" applyBorder="1" applyAlignment="1">
      <alignment horizontal="left"/>
    </xf>
    <xf numFmtId="0" fontId="71" fillId="0" borderId="1" xfId="1" quotePrefix="1" applyFont="1" applyBorder="1"/>
    <xf numFmtId="0" fontId="71" fillId="0" borderId="1" xfId="1" applyFont="1" applyBorder="1" applyAlignment="1">
      <alignment horizontal="center" vertical="center"/>
    </xf>
    <xf numFmtId="0" fontId="71" fillId="0" borderId="1" xfId="1" applyFont="1" applyBorder="1"/>
    <xf numFmtId="0" fontId="71" fillId="0" borderId="1" xfId="1" applyFont="1" applyBorder="1" applyAlignment="1">
      <alignment horizontal="left"/>
    </xf>
    <xf numFmtId="0" fontId="71" fillId="0" borderId="0" xfId="1" applyFont="1"/>
    <xf numFmtId="0" fontId="70" fillId="2" borderId="2" xfId="1" applyFont="1" applyFill="1" applyBorder="1"/>
    <xf numFmtId="0" fontId="70" fillId="2" borderId="0" xfId="1" applyFont="1" applyFill="1"/>
    <xf numFmtId="0" fontId="70" fillId="0" borderId="2" xfId="1" applyFont="1" applyBorder="1"/>
    <xf numFmtId="0" fontId="70" fillId="0" borderId="0" xfId="1" applyFont="1"/>
    <xf numFmtId="0" fontId="113" fillId="12" borderId="0" xfId="0" applyFont="1" applyFill="1" applyAlignment="1">
      <alignment horizontal="center" vertical="center"/>
    </xf>
    <xf numFmtId="0" fontId="113" fillId="12" borderId="6" xfId="0" applyFont="1" applyFill="1" applyBorder="1" applyAlignment="1">
      <alignment horizontal="center" vertical="center"/>
    </xf>
    <xf numFmtId="0" fontId="103" fillId="0" borderId="1" xfId="1" applyFont="1" applyBorder="1" applyAlignment="1">
      <alignment horizontal="left"/>
    </xf>
    <xf numFmtId="164" fontId="108" fillId="2" borderId="1" xfId="1" applyNumberFormat="1" applyFont="1" applyFill="1" applyBorder="1" applyAlignment="1">
      <alignment horizontal="center"/>
    </xf>
    <xf numFmtId="0" fontId="84" fillId="0" borderId="1" xfId="1" applyFont="1" applyBorder="1" applyAlignment="1">
      <alignment horizontal="left"/>
    </xf>
    <xf numFmtId="164" fontId="108" fillId="0" borderId="1" xfId="1" applyNumberFormat="1" applyFont="1" applyBorder="1" applyAlignment="1">
      <alignment horizontal="center"/>
    </xf>
    <xf numFmtId="166" fontId="103" fillId="0" borderId="1" xfId="1" applyNumberFormat="1" applyFont="1" applyBorder="1" applyAlignment="1">
      <alignment horizontal="left" vertical="center"/>
    </xf>
    <xf numFmtId="0" fontId="84" fillId="0" borderId="3" xfId="1" applyFont="1" applyBorder="1"/>
    <xf numFmtId="0" fontId="115" fillId="0" borderId="1" xfId="1" applyFont="1" applyBorder="1"/>
    <xf numFmtId="0" fontId="103" fillId="2" borderId="1" xfId="1" applyFont="1" applyFill="1" applyBorder="1" applyAlignment="1">
      <alignment horizontal="left"/>
    </xf>
    <xf numFmtId="0" fontId="115" fillId="0" borderId="1" xfId="1" applyFont="1" applyBorder="1" applyAlignment="1">
      <alignment horizontal="left"/>
    </xf>
    <xf numFmtId="0" fontId="103" fillId="10" borderId="1" xfId="0" applyFont="1" applyFill="1" applyBorder="1">
      <alignment vertical="center"/>
    </xf>
    <xf numFmtId="0" fontId="69" fillId="0" borderId="1" xfId="1" applyFont="1" applyBorder="1"/>
    <xf numFmtId="0" fontId="84" fillId="0" borderId="1" xfId="1" applyFont="1" applyBorder="1"/>
    <xf numFmtId="0" fontId="115" fillId="2" borderId="1" xfId="1" applyFont="1" applyFill="1" applyBorder="1"/>
    <xf numFmtId="0" fontId="115" fillId="0" borderId="1" xfId="0" applyFont="1" applyBorder="1" applyAlignment="1"/>
    <xf numFmtId="0" fontId="84" fillId="2" borderId="1" xfId="1" applyFont="1" applyFill="1" applyBorder="1"/>
    <xf numFmtId="164" fontId="83" fillId="2" borderId="1" xfId="1" applyNumberFormat="1" applyFont="1" applyFill="1" applyBorder="1" applyAlignment="1">
      <alignment horizontal="center"/>
    </xf>
    <xf numFmtId="164" fontId="83" fillId="0" borderId="1" xfId="1" applyNumberFormat="1" applyFont="1" applyBorder="1" applyAlignment="1">
      <alignment horizontal="center"/>
    </xf>
    <xf numFmtId="0" fontId="103" fillId="0" borderId="1" xfId="0" applyFont="1" applyBorder="1">
      <alignment vertical="center"/>
    </xf>
    <xf numFmtId="0" fontId="0" fillId="0" borderId="1" xfId="0" applyBorder="1">
      <alignment vertical="center"/>
    </xf>
    <xf numFmtId="14" fontId="69" fillId="0" borderId="1" xfId="1" applyNumberFormat="1" applyFont="1" applyBorder="1" applyAlignment="1">
      <alignment horizontal="center" vertical="center"/>
    </xf>
    <xf numFmtId="0" fontId="69" fillId="2" borderId="1" xfId="1" applyFont="1" applyFill="1" applyBorder="1"/>
    <xf numFmtId="14" fontId="81" fillId="0" borderId="1" xfId="1" applyNumberFormat="1" applyBorder="1" applyAlignment="1">
      <alignment horizontal="center" vertical="center"/>
    </xf>
    <xf numFmtId="0" fontId="69" fillId="0" borderId="1" xfId="1" applyFont="1" applyBorder="1" applyAlignment="1">
      <alignment horizontal="center" vertical="center"/>
    </xf>
    <xf numFmtId="14" fontId="81" fillId="6" borderId="1" xfId="1" applyNumberFormat="1" applyFill="1" applyBorder="1" applyAlignment="1">
      <alignment horizontal="center" vertical="center"/>
    </xf>
    <xf numFmtId="0" fontId="69" fillId="6" borderId="1" xfId="1" applyFont="1" applyFill="1" applyBorder="1" applyAlignment="1">
      <alignment horizontal="center" vertical="center"/>
    </xf>
    <xf numFmtId="0" fontId="81" fillId="6" borderId="1" xfId="1" applyFill="1" applyBorder="1" applyAlignment="1">
      <alignment horizontal="center" vertical="center"/>
    </xf>
    <xf numFmtId="0" fontId="69" fillId="2" borderId="1" xfId="1" applyFont="1" applyFill="1" applyBorder="1" applyAlignment="1">
      <alignment horizontal="center" vertical="center"/>
    </xf>
    <xf numFmtId="0" fontId="68" fillId="0" borderId="1" xfId="1" applyFont="1" applyBorder="1" applyAlignment="1">
      <alignment horizontal="center" vertical="center"/>
    </xf>
    <xf numFmtId="0" fontId="68" fillId="0" borderId="1" xfId="1" quotePrefix="1" applyFont="1" applyBorder="1"/>
    <xf numFmtId="0" fontId="68" fillId="0" borderId="1" xfId="1" applyFont="1" applyBorder="1"/>
    <xf numFmtId="0" fontId="68" fillId="0" borderId="1" xfId="1" applyFont="1" applyBorder="1" applyAlignment="1">
      <alignment horizontal="left"/>
    </xf>
    <xf numFmtId="0" fontId="68" fillId="0" borderId="2" xfId="1" applyFont="1" applyBorder="1"/>
    <xf numFmtId="0" fontId="66" fillId="0" borderId="1" xfId="1" quotePrefix="1" applyFont="1" applyBorder="1"/>
    <xf numFmtId="0" fontId="66" fillId="0" borderId="1" xfId="1" applyFont="1" applyBorder="1" applyAlignment="1">
      <alignment horizontal="center" vertical="center"/>
    </xf>
    <xf numFmtId="0" fontId="66" fillId="0" borderId="1" xfId="1" applyFont="1" applyBorder="1"/>
    <xf numFmtId="0" fontId="66" fillId="0" borderId="1" xfId="1" applyFont="1" applyBorder="1" applyAlignment="1">
      <alignment horizontal="left"/>
    </xf>
    <xf numFmtId="0" fontId="66" fillId="0" borderId="2" xfId="1" applyFont="1" applyBorder="1"/>
    <xf numFmtId="0" fontId="65" fillId="0" borderId="1" xfId="1" quotePrefix="1" applyFont="1" applyBorder="1"/>
    <xf numFmtId="0" fontId="65" fillId="0" borderId="1" xfId="1" applyFont="1" applyBorder="1" applyAlignment="1">
      <alignment horizontal="center" vertical="center"/>
    </xf>
    <xf numFmtId="0" fontId="65" fillId="0" borderId="1" xfId="1" applyFont="1" applyBorder="1"/>
    <xf numFmtId="0" fontId="65" fillId="0" borderId="1" xfId="1" applyFont="1" applyBorder="1" applyAlignment="1">
      <alignment horizontal="left"/>
    </xf>
    <xf numFmtId="0" fontId="88" fillId="10" borderId="1" xfId="1" applyFont="1" applyFill="1" applyBorder="1"/>
    <xf numFmtId="0" fontId="96" fillId="10" borderId="1" xfId="1" applyFont="1" applyFill="1" applyBorder="1" applyAlignment="1">
      <alignment horizontal="left"/>
    </xf>
    <xf numFmtId="0" fontId="90" fillId="6" borderId="1" xfId="0" applyFont="1" applyFill="1" applyBorder="1" applyAlignment="1"/>
    <xf numFmtId="0" fontId="87" fillId="6" borderId="1" xfId="0" applyFont="1" applyFill="1" applyBorder="1" applyAlignment="1">
      <alignment horizontal="left"/>
    </xf>
    <xf numFmtId="0" fontId="90" fillId="6" borderId="3" xfId="0" applyFont="1" applyFill="1" applyBorder="1" applyAlignment="1"/>
    <xf numFmtId="166" fontId="93" fillId="6" borderId="1" xfId="0" applyNumberFormat="1" applyFont="1" applyFill="1" applyBorder="1" applyAlignment="1">
      <alignment vertical="top"/>
    </xf>
    <xf numFmtId="0" fontId="88" fillId="6" borderId="1" xfId="0" applyFont="1" applyFill="1" applyBorder="1" applyAlignment="1"/>
    <xf numFmtId="0" fontId="90" fillId="6" borderId="1" xfId="1" applyFont="1" applyFill="1" applyBorder="1"/>
    <xf numFmtId="0" fontId="64" fillId="2" borderId="2" xfId="1" applyFont="1" applyFill="1" applyBorder="1"/>
    <xf numFmtId="0" fontId="64" fillId="2" borderId="0" xfId="1" applyFont="1" applyFill="1"/>
    <xf numFmtId="0" fontId="64" fillId="0" borderId="2" xfId="1" applyFont="1" applyBorder="1"/>
    <xf numFmtId="0" fontId="64" fillId="0" borderId="0" xfId="1" applyFont="1"/>
    <xf numFmtId="0" fontId="63" fillId="0" borderId="1" xfId="1" applyFont="1" applyBorder="1"/>
    <xf numFmtId="0" fontId="90" fillId="13" borderId="1" xfId="1" applyFont="1" applyFill="1" applyBorder="1"/>
    <xf numFmtId="0" fontId="62" fillId="2" borderId="1" xfId="1" quotePrefix="1" applyFont="1" applyFill="1" applyBorder="1"/>
    <xf numFmtId="0" fontId="60" fillId="0" borderId="1" xfId="1" applyFont="1" applyBorder="1"/>
    <xf numFmtId="0" fontId="60" fillId="0" borderId="1" xfId="1" applyFont="1" applyBorder="1" applyAlignment="1">
      <alignment horizontal="center" vertical="center"/>
    </xf>
    <xf numFmtId="0" fontId="59" fillId="0" borderId="1" xfId="1" applyFont="1" applyBorder="1" applyAlignment="1">
      <alignment horizontal="center" vertical="center"/>
    </xf>
    <xf numFmtId="0" fontId="59" fillId="0" borderId="1" xfId="1" applyFont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/>
    <xf numFmtId="0" fontId="59" fillId="0" borderId="1" xfId="0" applyFont="1" applyBorder="1" applyAlignment="1"/>
    <xf numFmtId="14" fontId="0" fillId="0" borderId="1" xfId="0" applyNumberFormat="1" applyBorder="1" applyAlignment="1">
      <alignment horizontal="center"/>
    </xf>
    <xf numFmtId="0" fontId="58" fillId="0" borderId="1" xfId="1" applyFont="1" applyBorder="1"/>
    <xf numFmtId="0" fontId="87" fillId="10" borderId="1" xfId="1" applyFont="1" applyFill="1" applyBorder="1"/>
    <xf numFmtId="0" fontId="57" fillId="0" borderId="1" xfId="1" quotePrefix="1" applyFont="1" applyBorder="1"/>
    <xf numFmtId="0" fontId="57" fillId="0" borderId="1" xfId="1" applyFont="1" applyBorder="1" applyAlignment="1">
      <alignment horizontal="center" vertical="center"/>
    </xf>
    <xf numFmtId="0" fontId="57" fillId="0" borderId="1" xfId="1" applyFont="1" applyBorder="1"/>
    <xf numFmtId="0" fontId="57" fillId="0" borderId="1" xfId="1" applyFont="1" applyBorder="1" applyAlignment="1">
      <alignment horizontal="left"/>
    </xf>
    <xf numFmtId="0" fontId="56" fillId="0" borderId="1" xfId="1" quotePrefix="1" applyFont="1" applyBorder="1"/>
    <xf numFmtId="0" fontId="56" fillId="0" borderId="1" xfId="1" applyFont="1" applyBorder="1"/>
    <xf numFmtId="0" fontId="55" fillId="0" borderId="1" xfId="1" quotePrefix="1" applyFont="1" applyBorder="1"/>
    <xf numFmtId="0" fontId="55" fillId="0" borderId="1" xfId="1" applyFont="1" applyBorder="1" applyAlignment="1">
      <alignment horizontal="center" vertical="center"/>
    </xf>
    <xf numFmtId="0" fontId="55" fillId="0" borderId="1" xfId="1" applyFont="1" applyBorder="1"/>
    <xf numFmtId="0" fontId="55" fillId="0" borderId="1" xfId="1" applyFont="1" applyBorder="1" applyAlignment="1">
      <alignment horizontal="left"/>
    </xf>
    <xf numFmtId="0" fontId="93" fillId="0" borderId="0" xfId="0" applyFont="1">
      <alignment vertical="center"/>
    </xf>
    <xf numFmtId="0" fontId="54" fillId="0" borderId="1" xfId="1" applyFont="1" applyBorder="1" applyAlignment="1">
      <alignment horizontal="center" vertical="center"/>
    </xf>
    <xf numFmtId="0" fontId="54" fillId="0" borderId="1" xfId="1" applyFont="1" applyBorder="1"/>
    <xf numFmtId="0" fontId="54" fillId="0" borderId="1" xfId="1" quotePrefix="1" applyFont="1" applyBorder="1"/>
    <xf numFmtId="0" fontId="54" fillId="0" borderId="1" xfId="1" applyFont="1" applyBorder="1" applyAlignment="1">
      <alignment horizontal="left"/>
    </xf>
    <xf numFmtId="0" fontId="90" fillId="10" borderId="1" xfId="0" applyFont="1" applyFill="1" applyBorder="1" applyAlignment="1"/>
    <xf numFmtId="0" fontId="53" fillId="2" borderId="1" xfId="1" applyFont="1" applyFill="1" applyBorder="1"/>
    <xf numFmtId="0" fontId="53" fillId="0" borderId="1" xfId="1" applyFont="1" applyBorder="1"/>
    <xf numFmtId="0" fontId="52" fillId="0" borderId="1" xfId="1" applyFont="1" applyBorder="1"/>
    <xf numFmtId="0" fontId="51" fillId="2" borderId="1" xfId="1" quotePrefix="1" applyFont="1" applyFill="1" applyBorder="1"/>
    <xf numFmtId="0" fontId="51" fillId="0" borderId="1" xfId="1" applyFont="1" applyBorder="1"/>
    <xf numFmtId="166" fontId="96" fillId="0" borderId="1" xfId="1" applyNumberFormat="1" applyFont="1" applyBorder="1" applyAlignment="1">
      <alignment horizontal="left" vertical="center"/>
    </xf>
    <xf numFmtId="0" fontId="50" fillId="0" borderId="1" xfId="1" applyFont="1" applyBorder="1"/>
    <xf numFmtId="0" fontId="49" fillId="0" borderId="1" xfId="1" quotePrefix="1" applyFont="1" applyBorder="1"/>
    <xf numFmtId="0" fontId="49" fillId="0" borderId="1" xfId="1" applyFont="1" applyBorder="1" applyAlignment="1">
      <alignment horizontal="center" vertical="center"/>
    </xf>
    <xf numFmtId="0" fontId="49" fillId="0" borderId="1" xfId="1" applyFont="1" applyBorder="1"/>
    <xf numFmtId="0" fontId="48" fillId="0" borderId="1" xfId="1" applyFont="1" applyBorder="1"/>
    <xf numFmtId="164" fontId="47" fillId="0" borderId="1" xfId="1" quotePrefix="1" applyNumberFormat="1" applyFont="1" applyBorder="1" applyAlignment="1">
      <alignment horizontal="center"/>
    </xf>
    <xf numFmtId="0" fontId="47" fillId="0" borderId="1" xfId="1" applyFont="1" applyBorder="1" applyAlignment="1">
      <alignment horizontal="center" vertical="center"/>
    </xf>
    <xf numFmtId="0" fontId="47" fillId="0" borderId="1" xfId="1" applyFont="1" applyBorder="1"/>
    <xf numFmtId="0" fontId="47" fillId="0" borderId="1" xfId="1" quotePrefix="1" applyFont="1" applyBorder="1"/>
    <xf numFmtId="0" fontId="47" fillId="0" borderId="1" xfId="1" applyFont="1" applyBorder="1" applyAlignment="1">
      <alignment horizontal="left"/>
    </xf>
    <xf numFmtId="0" fontId="46" fillId="2" borderId="1" xfId="1" applyFont="1" applyFill="1" applyBorder="1"/>
    <xf numFmtId="0" fontId="46" fillId="2" borderId="1" xfId="1" applyFont="1" applyFill="1" applyBorder="1" applyAlignment="1">
      <alignment horizontal="left"/>
    </xf>
    <xf numFmtId="0" fontId="45" fillId="0" borderId="1" xfId="1" applyFont="1" applyBorder="1" applyAlignment="1">
      <alignment horizontal="center" vertical="center"/>
    </xf>
    <xf numFmtId="0" fontId="45" fillId="0" borderId="1" xfId="1" applyFont="1" applyBorder="1"/>
    <xf numFmtId="0" fontId="45" fillId="0" borderId="1" xfId="1" quotePrefix="1" applyFont="1" applyBorder="1"/>
    <xf numFmtId="0" fontId="45" fillId="0" borderId="1" xfId="1" applyFont="1" applyBorder="1" applyAlignment="1">
      <alignment horizontal="left"/>
    </xf>
    <xf numFmtId="0" fontId="44" fillId="0" borderId="1" xfId="1" applyFont="1" applyBorder="1" applyAlignment="1">
      <alignment horizontal="left"/>
    </xf>
    <xf numFmtId="0" fontId="55" fillId="0" borderId="1" xfId="1" quotePrefix="1" applyFont="1" applyBorder="1" applyAlignment="1">
      <alignment horizontal="left"/>
    </xf>
    <xf numFmtId="0" fontId="93" fillId="0" borderId="0" xfId="0" quotePrefix="1" applyFont="1" applyAlignment="1">
      <alignment horizontal="left" vertical="center"/>
    </xf>
    <xf numFmtId="0" fontId="49" fillId="0" borderId="1" xfId="1" quotePrefix="1" applyFont="1" applyBorder="1" applyAlignment="1">
      <alignment horizontal="left"/>
    </xf>
    <xf numFmtId="164" fontId="47" fillId="0" borderId="1" xfId="1" quotePrefix="1" applyNumberFormat="1" applyFont="1" applyBorder="1" applyAlignment="1">
      <alignment horizontal="left"/>
    </xf>
    <xf numFmtId="0" fontId="45" fillId="0" borderId="1" xfId="1" quotePrefix="1" applyFont="1" applyBorder="1" applyAlignment="1">
      <alignment horizontal="left"/>
    </xf>
    <xf numFmtId="164" fontId="45" fillId="0" borderId="1" xfId="1" quotePrefix="1" applyNumberFormat="1" applyFont="1" applyBorder="1" applyAlignment="1">
      <alignment horizontal="left"/>
    </xf>
    <xf numFmtId="0" fontId="44" fillId="0" borderId="1" xfId="1" applyFont="1" applyBorder="1" applyAlignment="1">
      <alignment horizontal="center" vertical="center"/>
    </xf>
    <xf numFmtId="0" fontId="87" fillId="6" borderId="1" xfId="1" applyFont="1" applyFill="1" applyBorder="1" applyAlignment="1">
      <alignment vertical="center"/>
    </xf>
    <xf numFmtId="0" fontId="87" fillId="14" borderId="1" xfId="1" applyFont="1" applyFill="1" applyBorder="1" applyAlignment="1">
      <alignment horizontal="center" vertical="center"/>
    </xf>
    <xf numFmtId="0" fontId="43" fillId="0" borderId="1" xfId="1" applyFont="1" applyBorder="1"/>
    <xf numFmtId="0" fontId="43" fillId="0" borderId="0" xfId="1" applyFont="1"/>
    <xf numFmtId="0" fontId="43" fillId="2" borderId="0" xfId="1" applyFont="1" applyFill="1"/>
    <xf numFmtId="0" fontId="43" fillId="2" borderId="1" xfId="1" applyFont="1" applyFill="1" applyBorder="1"/>
    <xf numFmtId="0" fontId="43" fillId="0" borderId="0" xfId="1" applyFont="1" applyAlignment="1">
      <alignment horizontal="left"/>
    </xf>
    <xf numFmtId="0" fontId="42" fillId="0" borderId="1" xfId="1" applyFont="1" applyBorder="1"/>
    <xf numFmtId="0" fontId="42" fillId="0" borderId="1" xfId="1" quotePrefix="1" applyFont="1" applyBorder="1"/>
    <xf numFmtId="0" fontId="42" fillId="0" borderId="1" xfId="1" applyFont="1" applyBorder="1" applyAlignment="1">
      <alignment horizontal="center" vertical="center"/>
    </xf>
    <xf numFmtId="0" fontId="81" fillId="6" borderId="1" xfId="1" applyFill="1" applyBorder="1"/>
    <xf numFmtId="0" fontId="41" fillId="0" borderId="1" xfId="1" quotePrefix="1" applyFont="1" applyBorder="1"/>
    <xf numFmtId="0" fontId="41" fillId="0" borderId="1" xfId="1" applyFont="1" applyBorder="1" applyAlignment="1">
      <alignment horizontal="center" vertical="center"/>
    </xf>
    <xf numFmtId="0" fontId="41" fillId="0" borderId="1" xfId="1" applyFont="1" applyBorder="1"/>
    <xf numFmtId="0" fontId="0" fillId="0" borderId="15" xfId="0" applyBorder="1" applyAlignment="1"/>
    <xf numFmtId="0" fontId="69" fillId="2" borderId="16" xfId="1" applyFont="1" applyFill="1" applyBorder="1" applyAlignment="1">
      <alignment horizontal="center" vertical="center"/>
    </xf>
    <xf numFmtId="0" fontId="69" fillId="2" borderId="16" xfId="1" applyFont="1" applyFill="1" applyBorder="1"/>
    <xf numFmtId="0" fontId="61" fillId="0" borderId="1" xfId="1" applyFont="1" applyBorder="1" applyAlignment="1">
      <alignment horizontal="center"/>
    </xf>
    <xf numFmtId="0" fontId="41" fillId="0" borderId="1" xfId="1" applyFont="1" applyBorder="1" applyAlignment="1">
      <alignment horizontal="center"/>
    </xf>
    <xf numFmtId="14" fontId="81" fillId="0" borderId="1" xfId="1" applyNumberFormat="1" applyBorder="1" applyAlignment="1">
      <alignment horizontal="center"/>
    </xf>
    <xf numFmtId="14" fontId="81" fillId="2" borderId="1" xfId="1" applyNumberFormat="1" applyFill="1" applyBorder="1" applyAlignment="1">
      <alignment horizontal="center"/>
    </xf>
    <xf numFmtId="14" fontId="67" fillId="0" borderId="1" xfId="1" applyNumberFormat="1" applyFont="1" applyBorder="1" applyAlignment="1">
      <alignment horizontal="center"/>
    </xf>
    <xf numFmtId="0" fontId="71" fillId="10" borderId="1" xfId="1" applyFont="1" applyFill="1" applyBorder="1"/>
    <xf numFmtId="0" fontId="81" fillId="10" borderId="1" xfId="1" applyFill="1" applyBorder="1"/>
    <xf numFmtId="0" fontId="0" fillId="10" borderId="1" xfId="0" applyFill="1" applyBorder="1" applyAlignment="1"/>
    <xf numFmtId="0" fontId="71" fillId="6" borderId="1" xfId="1" applyFont="1" applyFill="1" applyBorder="1"/>
    <xf numFmtId="0" fontId="67" fillId="6" borderId="1" xfId="1" applyFont="1" applyFill="1" applyBorder="1"/>
    <xf numFmtId="0" fontId="81" fillId="13" borderId="1" xfId="1" applyFill="1" applyBorder="1"/>
    <xf numFmtId="0" fontId="41" fillId="2" borderId="1" xfId="1" applyFont="1" applyFill="1" applyBorder="1"/>
    <xf numFmtId="0" fontId="40" fillId="0" borderId="1" xfId="1" applyFont="1" applyBorder="1"/>
    <xf numFmtId="0" fontId="40" fillId="0" borderId="1" xfId="1" quotePrefix="1" applyFont="1" applyBorder="1" applyAlignment="1">
      <alignment horizontal="left"/>
    </xf>
    <xf numFmtId="0" fontId="40" fillId="0" borderId="1" xfId="1" applyFont="1" applyBorder="1" applyAlignment="1">
      <alignment horizontal="center" vertical="center"/>
    </xf>
    <xf numFmtId="0" fontId="40" fillId="0" borderId="1" xfId="1" quotePrefix="1" applyFont="1" applyBorder="1"/>
    <xf numFmtId="0" fontId="40" fillId="0" borderId="1" xfId="1" applyFont="1" applyBorder="1" applyAlignment="1">
      <alignment horizontal="left"/>
    </xf>
    <xf numFmtId="0" fontId="39" fillId="0" borderId="1" xfId="1" applyFont="1" applyBorder="1"/>
    <xf numFmtId="0" fontId="39" fillId="0" borderId="1" xfId="1" quotePrefix="1" applyFont="1" applyBorder="1"/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left"/>
    </xf>
    <xf numFmtId="0" fontId="38" fillId="0" borderId="1" xfId="1" applyFont="1" applyBorder="1"/>
    <xf numFmtId="0" fontId="38" fillId="0" borderId="1" xfId="1" applyFont="1" applyBorder="1" applyAlignment="1">
      <alignment horizontal="center" vertical="center"/>
    </xf>
    <xf numFmtId="0" fontId="38" fillId="0" borderId="1" xfId="1" quotePrefix="1" applyFont="1" applyBorder="1"/>
    <xf numFmtId="0" fontId="38" fillId="0" borderId="1" xfId="1" applyFont="1" applyBorder="1" applyAlignment="1">
      <alignment horizontal="left"/>
    </xf>
    <xf numFmtId="0" fontId="37" fillId="0" borderId="1" xfId="1" applyFont="1" applyBorder="1"/>
    <xf numFmtId="0" fontId="37" fillId="0" borderId="1" xfId="1" applyFont="1" applyBorder="1" applyAlignment="1">
      <alignment horizontal="center" vertical="center"/>
    </xf>
    <xf numFmtId="0" fontId="37" fillId="0" borderId="1" xfId="1" quotePrefix="1" applyFont="1" applyBorder="1"/>
    <xf numFmtId="0" fontId="36" fillId="0" borderId="1" xfId="1" quotePrefix="1" applyFont="1" applyBorder="1"/>
    <xf numFmtId="0" fontId="36" fillId="0" borderId="1" xfId="1" applyFont="1" applyBorder="1" applyAlignment="1">
      <alignment horizontal="center" vertical="center"/>
    </xf>
    <xf numFmtId="0" fontId="36" fillId="0" borderId="1" xfId="1" applyFont="1" applyBorder="1"/>
    <xf numFmtId="0" fontId="35" fillId="0" borderId="1" xfId="1" applyFont="1" applyBorder="1"/>
    <xf numFmtId="0" fontId="87" fillId="10" borderId="1" xfId="1" applyFont="1" applyFill="1" applyBorder="1" applyAlignment="1">
      <alignment horizontal="center" vertical="center"/>
    </xf>
    <xf numFmtId="0" fontId="34" fillId="0" borderId="1" xfId="1" applyFont="1" applyBorder="1"/>
    <xf numFmtId="0" fontId="34" fillId="0" borderId="1" xfId="1" applyFont="1" applyBorder="1" applyAlignment="1">
      <alignment horizontal="center" vertical="center"/>
    </xf>
    <xf numFmtId="0" fontId="34" fillId="0" borderId="1" xfId="1" quotePrefix="1" applyFont="1" applyBorder="1"/>
    <xf numFmtId="0" fontId="33" fillId="0" borderId="1" xfId="1" quotePrefix="1" applyFont="1" applyBorder="1"/>
    <xf numFmtId="0" fontId="33" fillId="0" borderId="1" xfId="1" applyFont="1" applyBorder="1"/>
    <xf numFmtId="164" fontId="33" fillId="0" borderId="1" xfId="1" applyNumberFormat="1" applyFont="1" applyBorder="1"/>
    <xf numFmtId="0" fontId="33" fillId="0" borderId="1" xfId="1" applyFont="1" applyBorder="1" applyAlignment="1">
      <alignment horizontal="center" vertical="center"/>
    </xf>
    <xf numFmtId="0" fontId="32" fillId="0" borderId="1" xfId="1" applyFont="1" applyBorder="1"/>
    <xf numFmtId="0" fontId="32" fillId="0" borderId="1" xfId="1" applyFont="1" applyBorder="1" applyAlignment="1">
      <alignment horizontal="center" vertical="center"/>
    </xf>
    <xf numFmtId="0" fontId="32" fillId="0" borderId="1" xfId="1" quotePrefix="1" applyFont="1" applyBorder="1"/>
    <xf numFmtId="0" fontId="31" fillId="0" borderId="1" xfId="1" applyFont="1" applyBorder="1"/>
    <xf numFmtId="0" fontId="31" fillId="0" borderId="1" xfId="1" applyFont="1" applyBorder="1" applyAlignment="1">
      <alignment horizontal="center" vertical="center"/>
    </xf>
    <xf numFmtId="0" fontId="31" fillId="0" borderId="1" xfId="1" quotePrefix="1" applyFont="1" applyBorder="1"/>
    <xf numFmtId="0" fontId="30" fillId="0" borderId="1" xfId="1" quotePrefix="1" applyFont="1" applyBorder="1"/>
    <xf numFmtId="0" fontId="30" fillId="0" borderId="1" xfId="1" applyFont="1" applyBorder="1" applyAlignment="1">
      <alignment horizontal="center" vertical="center"/>
    </xf>
    <xf numFmtId="0" fontId="30" fillId="0" borderId="1" xfId="1" applyFont="1" applyBorder="1"/>
    <xf numFmtId="0" fontId="29" fillId="0" borderId="1" xfId="1" applyFont="1" applyBorder="1" applyAlignment="1">
      <alignment horizontal="center" vertical="center"/>
    </xf>
    <xf numFmtId="0" fontId="29" fillId="0" borderId="1" xfId="1" applyFont="1" applyBorder="1"/>
    <xf numFmtId="0" fontId="29" fillId="0" borderId="1" xfId="1" quotePrefix="1" applyFont="1" applyBorder="1"/>
    <xf numFmtId="0" fontId="28" fillId="0" borderId="1" xfId="1" applyFont="1" applyBorder="1"/>
    <xf numFmtId="0" fontId="28" fillId="0" borderId="1" xfId="1" quotePrefix="1" applyFont="1" applyBorder="1"/>
    <xf numFmtId="0" fontId="28" fillId="0" borderId="1" xfId="1" applyFont="1" applyBorder="1" applyAlignment="1">
      <alignment horizontal="center" vertical="center"/>
    </xf>
    <xf numFmtId="0" fontId="27" fillId="0" borderId="1" xfId="1" quotePrefix="1" applyFont="1" applyBorder="1"/>
    <xf numFmtId="0" fontId="27" fillId="0" borderId="1" xfId="1" applyFont="1" applyBorder="1" applyAlignment="1">
      <alignment horizontal="center" vertical="center"/>
    </xf>
    <xf numFmtId="0" fontId="27" fillId="0" borderId="1" xfId="1" applyFont="1" applyBorder="1"/>
    <xf numFmtId="0" fontId="26" fillId="0" borderId="1" xfId="1" quotePrefix="1" applyFont="1" applyBorder="1"/>
    <xf numFmtId="0" fontId="26" fillId="0" borderId="1" xfId="1" applyFont="1" applyBorder="1" applyAlignment="1">
      <alignment horizontal="center" vertical="center"/>
    </xf>
    <xf numFmtId="0" fontId="26" fillId="0" borderId="1" xfId="1" applyFont="1" applyBorder="1"/>
    <xf numFmtId="164" fontId="26" fillId="0" borderId="1" xfId="1" applyNumberFormat="1" applyFont="1" applyBorder="1"/>
    <xf numFmtId="0" fontId="25" fillId="0" borderId="1" xfId="1" applyFont="1" applyBorder="1"/>
    <xf numFmtId="0" fontId="25" fillId="0" borderId="1" xfId="1" applyFont="1" applyBorder="1" applyAlignment="1">
      <alignment horizontal="center" vertical="center"/>
    </xf>
    <xf numFmtId="0" fontId="25" fillId="0" borderId="1" xfId="1" quotePrefix="1" applyFont="1" applyBorder="1"/>
    <xf numFmtId="0" fontId="25" fillId="0" borderId="2" xfId="1" applyFont="1" applyBorder="1"/>
    <xf numFmtId="0" fontId="25" fillId="2" borderId="2" xfId="1" applyFont="1" applyFill="1" applyBorder="1"/>
    <xf numFmtId="0" fontId="24" fillId="0" borderId="1" xfId="1" quotePrefix="1" applyFont="1" applyBorder="1"/>
    <xf numFmtId="0" fontId="24" fillId="0" borderId="1" xfId="1" applyFont="1" applyBorder="1" applyAlignment="1">
      <alignment horizontal="center" vertical="center"/>
    </xf>
    <xf numFmtId="0" fontId="24" fillId="0" borderId="1" xfId="1" applyFont="1" applyBorder="1"/>
    <xf numFmtId="0" fontId="23" fillId="0" borderId="1" xfId="1" applyFont="1" applyBorder="1"/>
    <xf numFmtId="0" fontId="23" fillId="0" borderId="1" xfId="1" quotePrefix="1" applyFont="1" applyBorder="1"/>
    <xf numFmtId="0" fontId="22" fillId="0" borderId="1" xfId="1" applyFont="1" applyBorder="1"/>
    <xf numFmtId="0" fontId="22" fillId="0" borderId="1" xfId="1" applyFont="1" applyBorder="1" applyAlignment="1">
      <alignment horizontal="center" vertical="center"/>
    </xf>
    <xf numFmtId="0" fontId="22" fillId="0" borderId="1" xfId="1" quotePrefix="1" applyFont="1" applyBorder="1"/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21" fillId="0" borderId="1" xfId="1" quotePrefix="1" applyFont="1" applyBorder="1"/>
    <xf numFmtId="0" fontId="20" fillId="0" borderId="1" xfId="1" applyFont="1" applyBorder="1"/>
    <xf numFmtId="0" fontId="20" fillId="0" borderId="1" xfId="1" quotePrefix="1" applyFont="1" applyBorder="1"/>
    <xf numFmtId="0" fontId="19" fillId="0" borderId="1" xfId="1" quotePrefix="1" applyFont="1" applyBorder="1"/>
    <xf numFmtId="0" fontId="18" fillId="0" borderId="1" xfId="1" applyFont="1" applyBorder="1"/>
    <xf numFmtId="0" fontId="17" fillId="0" borderId="1" xfId="1" applyFont="1" applyBorder="1"/>
    <xf numFmtId="0" fontId="17" fillId="0" borderId="1" xfId="1" applyFont="1" applyBorder="1" applyAlignment="1">
      <alignment horizontal="center" vertical="center"/>
    </xf>
    <xf numFmtId="0" fontId="16" fillId="0" borderId="1" xfId="1" applyFont="1" applyBorder="1"/>
    <xf numFmtId="0" fontId="15" fillId="0" borderId="1" xfId="1" applyFont="1" applyBorder="1"/>
    <xf numFmtId="0" fontId="15" fillId="0" borderId="1" xfId="1" applyFont="1" applyBorder="1" applyAlignment="1">
      <alignment horizontal="left"/>
    </xf>
    <xf numFmtId="0" fontId="14" fillId="2" borderId="0" xfId="1" applyFont="1" applyFill="1"/>
    <xf numFmtId="0" fontId="14" fillId="0" borderId="0" xfId="1" applyFont="1"/>
    <xf numFmtId="0" fontId="96" fillId="10" borderId="1" xfId="1" applyFont="1" applyFill="1" applyBorder="1" applyAlignment="1">
      <alignment vertical="center"/>
    </xf>
    <xf numFmtId="0" fontId="96" fillId="10" borderId="1" xfId="0" applyFont="1" applyFill="1" applyBorder="1" applyAlignment="1">
      <alignment horizontal="left"/>
    </xf>
    <xf numFmtId="0" fontId="41" fillId="0" borderId="9" xfId="1" applyFont="1" applyBorder="1"/>
    <xf numFmtId="0" fontId="14" fillId="0" borderId="0" xfId="1" applyFont="1" applyAlignment="1">
      <alignment horizontal="left"/>
    </xf>
    <xf numFmtId="0" fontId="13" fillId="0" borderId="0" xfId="1" applyFont="1"/>
    <xf numFmtId="0" fontId="13" fillId="2" borderId="0" xfId="1" applyFont="1" applyFill="1"/>
    <xf numFmtId="0" fontId="12" fillId="0" borderId="1" xfId="1" applyFont="1" applyBorder="1"/>
    <xf numFmtId="0" fontId="12" fillId="2" borderId="0" xfId="1" applyFont="1" applyFill="1"/>
    <xf numFmtId="0" fontId="12" fillId="0" borderId="0" xfId="1" applyFont="1"/>
    <xf numFmtId="0" fontId="90" fillId="0" borderId="1" xfId="1" applyFont="1" applyBorder="1" applyAlignment="1">
      <alignment horizontal="center" vertical="center"/>
    </xf>
    <xf numFmtId="0" fontId="11" fillId="0" borderId="1" xfId="1" applyFont="1" applyBorder="1"/>
    <xf numFmtId="0" fontId="10" fillId="0" borderId="1" xfId="1" applyFont="1" applyBorder="1"/>
    <xf numFmtId="0" fontId="10" fillId="0" borderId="1" xfId="1" applyFont="1" applyBorder="1" applyAlignment="1">
      <alignment horizontal="center" vertical="center"/>
    </xf>
    <xf numFmtId="0" fontId="9" fillId="0" borderId="1" xfId="1" applyFont="1" applyBorder="1"/>
    <xf numFmtId="0" fontId="9" fillId="0" borderId="1" xfId="1" quotePrefix="1" applyFont="1" applyBorder="1"/>
    <xf numFmtId="0" fontId="9" fillId="0" borderId="1" xfId="1" applyFont="1" applyBorder="1" applyAlignment="1">
      <alignment horizontal="left"/>
    </xf>
    <xf numFmtId="0" fontId="0" fillId="0" borderId="17" xfId="0" quotePrefix="1" applyBorder="1" applyAlignment="1"/>
    <xf numFmtId="15" fontId="0" fillId="0" borderId="1" xfId="0" applyNumberFormat="1" applyBorder="1" applyAlignment="1"/>
    <xf numFmtId="0" fontId="0" fillId="0" borderId="17" xfId="0" applyBorder="1" applyAlignment="1"/>
    <xf numFmtId="0" fontId="88" fillId="0" borderId="1" xfId="0" applyFont="1" applyBorder="1" applyAlignment="1"/>
    <xf numFmtId="0" fontId="8" fillId="0" borderId="1" xfId="1" quotePrefix="1" applyFont="1" applyBorder="1"/>
    <xf numFmtId="0" fontId="8" fillId="0" borderId="1" xfId="1" applyFont="1" applyBorder="1"/>
    <xf numFmtId="0" fontId="7" fillId="0" borderId="1" xfId="1" quotePrefix="1" applyFont="1" applyBorder="1"/>
    <xf numFmtId="0" fontId="7" fillId="0" borderId="1" xfId="1" applyFont="1" applyBorder="1" applyAlignment="1">
      <alignment horizontal="center" vertical="center"/>
    </xf>
    <xf numFmtId="0" fontId="7" fillId="0" borderId="1" xfId="1" quotePrefix="1" applyFont="1" applyBorder="1" applyAlignment="1">
      <alignment horizontal="left"/>
    </xf>
    <xf numFmtId="0" fontId="7" fillId="2" borderId="1" xfId="1" quotePrefix="1" applyFont="1" applyFill="1" applyBorder="1"/>
    <xf numFmtId="164" fontId="7" fillId="0" borderId="1" xfId="1" quotePrefix="1" applyNumberFormat="1" applyFont="1" applyBorder="1"/>
    <xf numFmtId="0" fontId="6" fillId="0" borderId="1" xfId="1" applyFont="1" applyBorder="1"/>
    <xf numFmtId="0" fontId="6" fillId="0" borderId="1" xfId="1" applyFont="1" applyBorder="1" applyAlignment="1">
      <alignment horizontal="center" vertical="center"/>
    </xf>
    <xf numFmtId="0" fontId="6" fillId="0" borderId="1" xfId="1" quotePrefix="1" applyFont="1" applyBorder="1"/>
    <xf numFmtId="0" fontId="6" fillId="0" borderId="1" xfId="1" applyFont="1" applyBorder="1" applyAlignment="1">
      <alignment horizontal="left"/>
    </xf>
    <xf numFmtId="0" fontId="90" fillId="10" borderId="3" xfId="1" applyFont="1" applyFill="1" applyBorder="1"/>
    <xf numFmtId="0" fontId="5" fillId="0" borderId="1" xfId="1" applyFont="1" applyBorder="1"/>
    <xf numFmtId="0" fontId="5" fillId="0" borderId="1" xfId="1" applyFont="1" applyBorder="1" applyAlignment="1">
      <alignment horizontal="left"/>
    </xf>
    <xf numFmtId="0" fontId="96" fillId="0" borderId="1" xfId="1" applyFont="1" applyBorder="1"/>
    <xf numFmtId="0" fontId="4" fillId="0" borderId="1" xfId="1" applyFont="1" applyBorder="1" applyAlignment="1">
      <alignment horizontal="center" vertical="center"/>
    </xf>
    <xf numFmtId="0" fontId="4" fillId="0" borderId="1" xfId="1" applyFont="1" applyBorder="1"/>
    <xf numFmtId="0" fontId="4" fillId="0" borderId="1" xfId="1" quotePrefix="1" applyFont="1" applyBorder="1"/>
    <xf numFmtId="0" fontId="4" fillId="0" borderId="1" xfId="1" applyFont="1" applyBorder="1" applyAlignment="1">
      <alignment horizontal="left"/>
    </xf>
    <xf numFmtId="0" fontId="3" fillId="0" borderId="1" xfId="1" applyFont="1" applyBorder="1"/>
    <xf numFmtId="0" fontId="3" fillId="0" borderId="1" xfId="1" applyFont="1" applyBorder="1" applyAlignment="1">
      <alignment horizontal="center" vertical="center"/>
    </xf>
    <xf numFmtId="0" fontId="2" fillId="0" borderId="1" xfId="1" applyFont="1" applyBorder="1"/>
    <xf numFmtId="0" fontId="2" fillId="0" borderId="1" xfId="1" applyFont="1" applyBorder="1" applyAlignment="1">
      <alignment horizontal="center" vertical="center"/>
    </xf>
    <xf numFmtId="0" fontId="2" fillId="0" borderId="1" xfId="1" quotePrefix="1" applyFont="1" applyBorder="1"/>
    <xf numFmtId="0" fontId="2" fillId="0" borderId="1" xfId="1" applyFont="1" applyBorder="1" applyAlignment="1">
      <alignment horizontal="left"/>
    </xf>
    <xf numFmtId="0" fontId="1" fillId="0" borderId="1" xfId="1" quotePrefix="1" applyFont="1" applyBorder="1"/>
    <xf numFmtId="0" fontId="1" fillId="0" borderId="1" xfId="1" applyFont="1" applyBorder="1" applyAlignment="1">
      <alignment horizontal="center" vertical="center"/>
    </xf>
    <xf numFmtId="0" fontId="1" fillId="0" borderId="1" xfId="1" applyFont="1" applyBorder="1"/>
    <xf numFmtId="0" fontId="1" fillId="0" borderId="1" xfId="1" applyFont="1" applyBorder="1" applyAlignment="1">
      <alignment horizontal="left"/>
    </xf>
    <xf numFmtId="165" fontId="85" fillId="0" borderId="1" xfId="1" applyNumberFormat="1" applyFont="1" applyBorder="1" applyAlignment="1">
      <alignment horizontal="center" vertical="center" wrapText="1"/>
    </xf>
    <xf numFmtId="164" fontId="83" fillId="0" borderId="1" xfId="1" applyNumberFormat="1" applyFont="1" applyBorder="1" applyAlignment="1">
      <alignment horizontal="center" vertical="center" wrapText="1"/>
    </xf>
    <xf numFmtId="0" fontId="83" fillId="0" borderId="1" xfId="1" applyFont="1" applyBorder="1" applyAlignment="1">
      <alignment horizontal="center" vertical="center" wrapText="1"/>
    </xf>
    <xf numFmtId="0" fontId="83" fillId="0" borderId="1" xfId="1" applyFont="1" applyBorder="1" applyAlignment="1">
      <alignment horizontal="center" vertical="center"/>
    </xf>
    <xf numFmtId="0" fontId="84" fillId="0" borderId="1" xfId="1" applyFont="1" applyBorder="1" applyAlignment="1">
      <alignment horizontal="center" vertical="center" wrapText="1"/>
    </xf>
    <xf numFmtId="0" fontId="83" fillId="0" borderId="1" xfId="1" applyFont="1" applyBorder="1" applyAlignment="1">
      <alignment horizontal="left" vertical="center" wrapText="1"/>
    </xf>
    <xf numFmtId="0" fontId="84" fillId="0" borderId="1" xfId="1" applyFont="1" applyBorder="1" applyAlignment="1">
      <alignment horizontal="center" vertical="center"/>
    </xf>
    <xf numFmtId="0" fontId="108" fillId="0" borderId="8" xfId="0" applyFont="1" applyBorder="1" applyAlignment="1">
      <alignment horizontal="center" vertical="center"/>
    </xf>
    <xf numFmtId="0" fontId="108" fillId="0" borderId="15" xfId="0" applyFont="1" applyBorder="1" applyAlignment="1">
      <alignment horizontal="center" vertical="center"/>
    </xf>
    <xf numFmtId="0" fontId="107" fillId="12" borderId="6" xfId="0" applyFont="1" applyFill="1" applyBorder="1" applyAlignment="1">
      <alignment horizontal="center" vertical="center"/>
    </xf>
  </cellXfs>
  <cellStyles count="7">
    <cellStyle name="Hyperlink" xfId="4" builtinId="8"/>
    <cellStyle name="Hyperlink 2" xfId="2" xr:uid="{00000000-0005-0000-0000-000001000000}"/>
    <cellStyle name="Normal" xfId="0" builtinId="0"/>
    <cellStyle name="Normal 2" xfId="3" xr:uid="{00000000-0005-0000-0000-000003000000}"/>
    <cellStyle name="Normal 6" xfId="5" xr:uid="{00000000-0005-0000-0000-000004000000}"/>
    <cellStyle name="Normal 6 2" xfId="1" xr:uid="{00000000-0005-0000-0000-000005000000}"/>
    <cellStyle name="Percent" xfId="6" builtinId="5"/>
  </cellStyles>
  <dxfs count="46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333399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123</xdr:row>
      <xdr:rowOff>120252</xdr:rowOff>
    </xdr:from>
    <xdr:ext cx="65" cy="331753"/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FFCCB68F-F611-473E-AABF-3CB4453238A3}"/>
            </a:ext>
          </a:extLst>
        </xdr:cNvPr>
        <xdr:cNvSpPr txBox="1"/>
      </xdr:nvSpPr>
      <xdr:spPr>
        <a:xfrm>
          <a:off x="9404350" y="284476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38AF84BF-C398-478E-B510-F5EF4C2F2A74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4" name="TextBox 20">
          <a:extLst>
            <a:ext uri="{FF2B5EF4-FFF2-40B4-BE49-F238E27FC236}">
              <a16:creationId xmlns:a16="http://schemas.microsoft.com/office/drawing/2014/main" id="{244CF26A-7C71-4D0D-8B0E-5702116BCC14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5" name="TextBox 21">
          <a:extLst>
            <a:ext uri="{FF2B5EF4-FFF2-40B4-BE49-F238E27FC236}">
              <a16:creationId xmlns:a16="http://schemas.microsoft.com/office/drawing/2014/main" id="{72360019-5102-42ED-A1BC-AA84719043B2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6" name="TextBox 31">
          <a:extLst>
            <a:ext uri="{FF2B5EF4-FFF2-40B4-BE49-F238E27FC236}">
              <a16:creationId xmlns:a16="http://schemas.microsoft.com/office/drawing/2014/main" id="{639475DD-164A-48AA-969A-B055D9FFA9FB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7" name="TextBox 32">
          <a:extLst>
            <a:ext uri="{FF2B5EF4-FFF2-40B4-BE49-F238E27FC236}">
              <a16:creationId xmlns:a16="http://schemas.microsoft.com/office/drawing/2014/main" id="{FD8AC9FF-DE6F-41AB-BB8D-C16D7B8EFB23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8" name="TextBox 33">
          <a:extLst>
            <a:ext uri="{FF2B5EF4-FFF2-40B4-BE49-F238E27FC236}">
              <a16:creationId xmlns:a16="http://schemas.microsoft.com/office/drawing/2014/main" id="{6DAA0E59-22B6-44F8-8C74-2ADB51624946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9" name="TextBox 34">
          <a:extLst>
            <a:ext uri="{FF2B5EF4-FFF2-40B4-BE49-F238E27FC236}">
              <a16:creationId xmlns:a16="http://schemas.microsoft.com/office/drawing/2014/main" id="{4B32F5D3-E935-47D0-95F1-850BB869950C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10" name="TextBox 35">
          <a:extLst>
            <a:ext uri="{FF2B5EF4-FFF2-40B4-BE49-F238E27FC236}">
              <a16:creationId xmlns:a16="http://schemas.microsoft.com/office/drawing/2014/main" id="{BF981D56-7E6D-43C4-9E18-E2F1A5DABDF3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11" name="TextBox 36">
          <a:extLst>
            <a:ext uri="{FF2B5EF4-FFF2-40B4-BE49-F238E27FC236}">
              <a16:creationId xmlns:a16="http://schemas.microsoft.com/office/drawing/2014/main" id="{13292D53-8169-4B13-93E0-A9D2EB6D9082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12" name="TextBox 37">
          <a:extLst>
            <a:ext uri="{FF2B5EF4-FFF2-40B4-BE49-F238E27FC236}">
              <a16:creationId xmlns:a16="http://schemas.microsoft.com/office/drawing/2014/main" id="{73BAF64E-4DC4-409E-96E1-EB2FEFFC440C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13" name="TextBox 38">
          <a:extLst>
            <a:ext uri="{FF2B5EF4-FFF2-40B4-BE49-F238E27FC236}">
              <a16:creationId xmlns:a16="http://schemas.microsoft.com/office/drawing/2014/main" id="{4BE6E673-599C-4761-8D87-2E3061AD4B98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14" name="TextBox 39">
          <a:extLst>
            <a:ext uri="{FF2B5EF4-FFF2-40B4-BE49-F238E27FC236}">
              <a16:creationId xmlns:a16="http://schemas.microsoft.com/office/drawing/2014/main" id="{C81090AA-F004-4193-962A-8665C71F3EDE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15" name="TextBox 40">
          <a:extLst>
            <a:ext uri="{FF2B5EF4-FFF2-40B4-BE49-F238E27FC236}">
              <a16:creationId xmlns:a16="http://schemas.microsoft.com/office/drawing/2014/main" id="{178CFA04-CBFA-4D15-BD61-D4A342A20280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16" name="TextBox 41">
          <a:extLst>
            <a:ext uri="{FF2B5EF4-FFF2-40B4-BE49-F238E27FC236}">
              <a16:creationId xmlns:a16="http://schemas.microsoft.com/office/drawing/2014/main" id="{0B2A6255-E4C1-4C62-8270-2F069365F752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17" name="TextBox 43">
          <a:extLst>
            <a:ext uri="{FF2B5EF4-FFF2-40B4-BE49-F238E27FC236}">
              <a16:creationId xmlns:a16="http://schemas.microsoft.com/office/drawing/2014/main" id="{756980B3-F330-4D9F-AF3E-10A5E84EABA5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18" name="TextBox 44">
          <a:extLst>
            <a:ext uri="{FF2B5EF4-FFF2-40B4-BE49-F238E27FC236}">
              <a16:creationId xmlns:a16="http://schemas.microsoft.com/office/drawing/2014/main" id="{DB897081-A189-4CFB-8422-D21C052949BC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19" name="TextBox 45">
          <a:extLst>
            <a:ext uri="{FF2B5EF4-FFF2-40B4-BE49-F238E27FC236}">
              <a16:creationId xmlns:a16="http://schemas.microsoft.com/office/drawing/2014/main" id="{E200852E-1BF6-47E6-A225-3180859D4C3D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20" name="TextBox 46">
          <a:extLst>
            <a:ext uri="{FF2B5EF4-FFF2-40B4-BE49-F238E27FC236}">
              <a16:creationId xmlns:a16="http://schemas.microsoft.com/office/drawing/2014/main" id="{527FB8D3-E4F5-41D7-8DC5-379A31832DA7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21" name="TextBox 47">
          <a:extLst>
            <a:ext uri="{FF2B5EF4-FFF2-40B4-BE49-F238E27FC236}">
              <a16:creationId xmlns:a16="http://schemas.microsoft.com/office/drawing/2014/main" id="{CD8E9675-3F8F-4F39-834D-081029F86671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22" name="TextBox 48">
          <a:extLst>
            <a:ext uri="{FF2B5EF4-FFF2-40B4-BE49-F238E27FC236}">
              <a16:creationId xmlns:a16="http://schemas.microsoft.com/office/drawing/2014/main" id="{667052D0-19E5-4A0C-BAFE-ECDC410176D4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23" name="TextBox 49">
          <a:extLst>
            <a:ext uri="{FF2B5EF4-FFF2-40B4-BE49-F238E27FC236}">
              <a16:creationId xmlns:a16="http://schemas.microsoft.com/office/drawing/2014/main" id="{85CD7F0E-C6E8-4B5B-A69D-DE6A4D63EF47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24" name="TextBox 50">
          <a:extLst>
            <a:ext uri="{FF2B5EF4-FFF2-40B4-BE49-F238E27FC236}">
              <a16:creationId xmlns:a16="http://schemas.microsoft.com/office/drawing/2014/main" id="{C612B761-7036-44BD-90B7-1664775714A0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25" name="TextBox 51">
          <a:extLst>
            <a:ext uri="{FF2B5EF4-FFF2-40B4-BE49-F238E27FC236}">
              <a16:creationId xmlns:a16="http://schemas.microsoft.com/office/drawing/2014/main" id="{28E3D2ED-F0FB-4C94-8B81-58FAB8D4D818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26" name="TextBox 52">
          <a:extLst>
            <a:ext uri="{FF2B5EF4-FFF2-40B4-BE49-F238E27FC236}">
              <a16:creationId xmlns:a16="http://schemas.microsoft.com/office/drawing/2014/main" id="{A6EA18A4-E2B8-4554-88F7-5F3EF2A13EB7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27" name="TextBox 53">
          <a:extLst>
            <a:ext uri="{FF2B5EF4-FFF2-40B4-BE49-F238E27FC236}">
              <a16:creationId xmlns:a16="http://schemas.microsoft.com/office/drawing/2014/main" id="{56A7FE18-2084-46C2-BF96-5E9F76B66D69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28" name="TextBox 54">
          <a:extLst>
            <a:ext uri="{FF2B5EF4-FFF2-40B4-BE49-F238E27FC236}">
              <a16:creationId xmlns:a16="http://schemas.microsoft.com/office/drawing/2014/main" id="{67A097B4-5D5F-4FE8-A2A1-99DD55196917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29" name="TextBox 55">
          <a:extLst>
            <a:ext uri="{FF2B5EF4-FFF2-40B4-BE49-F238E27FC236}">
              <a16:creationId xmlns:a16="http://schemas.microsoft.com/office/drawing/2014/main" id="{FC5AE8CA-5A6F-4876-8DAC-B5E7D0E5983A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30" name="TextBox 56">
          <a:extLst>
            <a:ext uri="{FF2B5EF4-FFF2-40B4-BE49-F238E27FC236}">
              <a16:creationId xmlns:a16="http://schemas.microsoft.com/office/drawing/2014/main" id="{4AC814DB-28A3-48B8-AB90-B4EAA711D4AA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31" name="TextBox 57">
          <a:extLst>
            <a:ext uri="{FF2B5EF4-FFF2-40B4-BE49-F238E27FC236}">
              <a16:creationId xmlns:a16="http://schemas.microsoft.com/office/drawing/2014/main" id="{22FF968B-B8DE-4095-9F54-D8E89EBBA991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124</xdr:row>
      <xdr:rowOff>120252</xdr:rowOff>
    </xdr:from>
    <xdr:ext cx="65" cy="331753"/>
    <xdr:sp macro="" textlink="">
      <xdr:nvSpPr>
        <xdr:cNvPr id="32" name="TextBox 58">
          <a:extLst>
            <a:ext uri="{FF2B5EF4-FFF2-40B4-BE49-F238E27FC236}">
              <a16:creationId xmlns:a16="http://schemas.microsoft.com/office/drawing/2014/main" id="{66C7D9C9-C716-4587-9ABB-072B19D2784B}"/>
            </a:ext>
          </a:extLst>
        </xdr:cNvPr>
        <xdr:cNvSpPr txBox="1"/>
      </xdr:nvSpPr>
      <xdr:spPr>
        <a:xfrm>
          <a:off x="9404350" y="286444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123</xdr:row>
      <xdr:rowOff>120252</xdr:rowOff>
    </xdr:from>
    <xdr:ext cx="65" cy="331753"/>
    <xdr:sp macro="" textlink="">
      <xdr:nvSpPr>
        <xdr:cNvPr id="33" name="TextBox 59">
          <a:extLst>
            <a:ext uri="{FF2B5EF4-FFF2-40B4-BE49-F238E27FC236}">
              <a16:creationId xmlns:a16="http://schemas.microsoft.com/office/drawing/2014/main" id="{BD4451C3-DE2E-4B8D-B9D5-78501531F20E}"/>
            </a:ext>
          </a:extLst>
        </xdr:cNvPr>
        <xdr:cNvSpPr txBox="1"/>
      </xdr:nvSpPr>
      <xdr:spPr>
        <a:xfrm>
          <a:off x="9404350" y="284476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123</xdr:row>
      <xdr:rowOff>120252</xdr:rowOff>
    </xdr:from>
    <xdr:ext cx="65" cy="331753"/>
    <xdr:sp macro="" textlink="">
      <xdr:nvSpPr>
        <xdr:cNvPr id="34" name="TextBox 60">
          <a:extLst>
            <a:ext uri="{FF2B5EF4-FFF2-40B4-BE49-F238E27FC236}">
              <a16:creationId xmlns:a16="http://schemas.microsoft.com/office/drawing/2014/main" id="{A11D0671-C1FF-4490-BD29-8ED1E6DD09EA}"/>
            </a:ext>
          </a:extLst>
        </xdr:cNvPr>
        <xdr:cNvSpPr txBox="1"/>
      </xdr:nvSpPr>
      <xdr:spPr>
        <a:xfrm>
          <a:off x="9404350" y="284476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35" name="TextBox 61">
          <a:extLst>
            <a:ext uri="{FF2B5EF4-FFF2-40B4-BE49-F238E27FC236}">
              <a16:creationId xmlns:a16="http://schemas.microsoft.com/office/drawing/2014/main" id="{3CD3B6A7-D778-4EAE-9BD5-91E75728E981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123</xdr:row>
      <xdr:rowOff>120252</xdr:rowOff>
    </xdr:from>
    <xdr:ext cx="65" cy="331753"/>
    <xdr:sp macro="" textlink="">
      <xdr:nvSpPr>
        <xdr:cNvPr id="36" name="TextBox 62">
          <a:extLst>
            <a:ext uri="{FF2B5EF4-FFF2-40B4-BE49-F238E27FC236}">
              <a16:creationId xmlns:a16="http://schemas.microsoft.com/office/drawing/2014/main" id="{C93521C8-CC4F-4560-92C0-A6A119007D76}"/>
            </a:ext>
          </a:extLst>
        </xdr:cNvPr>
        <xdr:cNvSpPr txBox="1"/>
      </xdr:nvSpPr>
      <xdr:spPr>
        <a:xfrm>
          <a:off x="9404350" y="284476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37" name="TextBox 63">
          <a:extLst>
            <a:ext uri="{FF2B5EF4-FFF2-40B4-BE49-F238E27FC236}">
              <a16:creationId xmlns:a16="http://schemas.microsoft.com/office/drawing/2014/main" id="{5FC692B0-5417-48E4-B582-8AAAAFFE3334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38" name="TextBox 64">
          <a:extLst>
            <a:ext uri="{FF2B5EF4-FFF2-40B4-BE49-F238E27FC236}">
              <a16:creationId xmlns:a16="http://schemas.microsoft.com/office/drawing/2014/main" id="{82876176-CB9E-4BAF-A4F1-C557B47A223C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39" name="TextBox 65">
          <a:extLst>
            <a:ext uri="{FF2B5EF4-FFF2-40B4-BE49-F238E27FC236}">
              <a16:creationId xmlns:a16="http://schemas.microsoft.com/office/drawing/2014/main" id="{E7EECE14-623B-4F8F-B1AD-45455A285710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123</xdr:row>
      <xdr:rowOff>120252</xdr:rowOff>
    </xdr:from>
    <xdr:ext cx="65" cy="331753"/>
    <xdr:sp macro="" textlink="">
      <xdr:nvSpPr>
        <xdr:cNvPr id="40" name="TextBox 66">
          <a:extLst>
            <a:ext uri="{FF2B5EF4-FFF2-40B4-BE49-F238E27FC236}">
              <a16:creationId xmlns:a16="http://schemas.microsoft.com/office/drawing/2014/main" id="{25286833-E285-4E94-B2ED-B98F41F3D607}"/>
            </a:ext>
          </a:extLst>
        </xdr:cNvPr>
        <xdr:cNvSpPr txBox="1"/>
      </xdr:nvSpPr>
      <xdr:spPr>
        <a:xfrm>
          <a:off x="9404350" y="284476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41" name="TextBox 67">
          <a:extLst>
            <a:ext uri="{FF2B5EF4-FFF2-40B4-BE49-F238E27FC236}">
              <a16:creationId xmlns:a16="http://schemas.microsoft.com/office/drawing/2014/main" id="{579FAB78-6AB7-4911-8716-C93F61D94D87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42" name="TextBox 68">
          <a:extLst>
            <a:ext uri="{FF2B5EF4-FFF2-40B4-BE49-F238E27FC236}">
              <a16:creationId xmlns:a16="http://schemas.microsoft.com/office/drawing/2014/main" id="{25B87A29-943B-421F-A26E-8791D0804164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43" name="TextBox 69">
          <a:extLst>
            <a:ext uri="{FF2B5EF4-FFF2-40B4-BE49-F238E27FC236}">
              <a16:creationId xmlns:a16="http://schemas.microsoft.com/office/drawing/2014/main" id="{E052E0C1-0864-4F5C-8928-8E60EB1E0351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44" name="TextBox 70">
          <a:extLst>
            <a:ext uri="{FF2B5EF4-FFF2-40B4-BE49-F238E27FC236}">
              <a16:creationId xmlns:a16="http://schemas.microsoft.com/office/drawing/2014/main" id="{00035B61-71AF-42E9-A768-6129BD953194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45" name="TextBox 71">
          <a:extLst>
            <a:ext uri="{FF2B5EF4-FFF2-40B4-BE49-F238E27FC236}">
              <a16:creationId xmlns:a16="http://schemas.microsoft.com/office/drawing/2014/main" id="{38E6869C-55AC-4328-8037-AA755BC6A530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46" name="TextBox 72">
          <a:extLst>
            <a:ext uri="{FF2B5EF4-FFF2-40B4-BE49-F238E27FC236}">
              <a16:creationId xmlns:a16="http://schemas.microsoft.com/office/drawing/2014/main" id="{FBAA77CA-5619-4A92-BED6-6CDFDC494574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123</xdr:row>
      <xdr:rowOff>120252</xdr:rowOff>
    </xdr:from>
    <xdr:ext cx="65" cy="331753"/>
    <xdr:sp macro="" textlink="">
      <xdr:nvSpPr>
        <xdr:cNvPr id="47" name="TextBox 73">
          <a:extLst>
            <a:ext uri="{FF2B5EF4-FFF2-40B4-BE49-F238E27FC236}">
              <a16:creationId xmlns:a16="http://schemas.microsoft.com/office/drawing/2014/main" id="{FD171FB8-C903-4915-8136-623E9A12FF20}"/>
            </a:ext>
          </a:extLst>
        </xdr:cNvPr>
        <xdr:cNvSpPr txBox="1"/>
      </xdr:nvSpPr>
      <xdr:spPr>
        <a:xfrm>
          <a:off x="9404350" y="284476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48" name="TextBox 74">
          <a:extLst>
            <a:ext uri="{FF2B5EF4-FFF2-40B4-BE49-F238E27FC236}">
              <a16:creationId xmlns:a16="http://schemas.microsoft.com/office/drawing/2014/main" id="{6140E0F3-4D35-4123-8184-5AF721345E22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49" name="TextBox 75">
          <a:extLst>
            <a:ext uri="{FF2B5EF4-FFF2-40B4-BE49-F238E27FC236}">
              <a16:creationId xmlns:a16="http://schemas.microsoft.com/office/drawing/2014/main" id="{A5FFAE33-88FA-4C3C-938B-842B23C2CDCD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50" name="TextBox 76">
          <a:extLst>
            <a:ext uri="{FF2B5EF4-FFF2-40B4-BE49-F238E27FC236}">
              <a16:creationId xmlns:a16="http://schemas.microsoft.com/office/drawing/2014/main" id="{D800FBF2-61ED-4CA0-9ABE-7CD79D3DB20E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51" name="TextBox 77">
          <a:extLst>
            <a:ext uri="{FF2B5EF4-FFF2-40B4-BE49-F238E27FC236}">
              <a16:creationId xmlns:a16="http://schemas.microsoft.com/office/drawing/2014/main" id="{12B629EB-432A-4783-9C7F-03FE3807634A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52" name="TextBox 78">
          <a:extLst>
            <a:ext uri="{FF2B5EF4-FFF2-40B4-BE49-F238E27FC236}">
              <a16:creationId xmlns:a16="http://schemas.microsoft.com/office/drawing/2014/main" id="{46F35166-0547-4D87-94AF-3A3F463A3C37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53" name="TextBox 79">
          <a:extLst>
            <a:ext uri="{FF2B5EF4-FFF2-40B4-BE49-F238E27FC236}">
              <a16:creationId xmlns:a16="http://schemas.microsoft.com/office/drawing/2014/main" id="{5E516522-421F-4C9B-86FD-5CFFBCFF8FB2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54" name="TextBox 80">
          <a:extLst>
            <a:ext uri="{FF2B5EF4-FFF2-40B4-BE49-F238E27FC236}">
              <a16:creationId xmlns:a16="http://schemas.microsoft.com/office/drawing/2014/main" id="{06146AE0-0956-49ED-B25B-D684FA3EC17B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122</xdr:row>
      <xdr:rowOff>120252</xdr:rowOff>
    </xdr:from>
    <xdr:ext cx="65" cy="331753"/>
    <xdr:sp macro="" textlink="">
      <xdr:nvSpPr>
        <xdr:cNvPr id="55" name="TextBox 81">
          <a:extLst>
            <a:ext uri="{FF2B5EF4-FFF2-40B4-BE49-F238E27FC236}">
              <a16:creationId xmlns:a16="http://schemas.microsoft.com/office/drawing/2014/main" id="{20616CE0-36F5-4E40-A4D1-30722DE83852}"/>
            </a:ext>
          </a:extLst>
        </xdr:cNvPr>
        <xdr:cNvSpPr txBox="1"/>
      </xdr:nvSpPr>
      <xdr:spPr>
        <a:xfrm>
          <a:off x="9404350" y="282507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56" name="TextBox 82">
          <a:extLst>
            <a:ext uri="{FF2B5EF4-FFF2-40B4-BE49-F238E27FC236}">
              <a16:creationId xmlns:a16="http://schemas.microsoft.com/office/drawing/2014/main" id="{55A5AD0B-118A-438A-AAE0-53C3AF5EB0F7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57" name="TextBox 83">
          <a:extLst>
            <a:ext uri="{FF2B5EF4-FFF2-40B4-BE49-F238E27FC236}">
              <a16:creationId xmlns:a16="http://schemas.microsoft.com/office/drawing/2014/main" id="{A027FBC1-8BE5-489E-82D0-249744B2851F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58" name="TextBox 84">
          <a:extLst>
            <a:ext uri="{FF2B5EF4-FFF2-40B4-BE49-F238E27FC236}">
              <a16:creationId xmlns:a16="http://schemas.microsoft.com/office/drawing/2014/main" id="{CA93FEF0-F6C7-4FCE-AA60-6C64EB1776D5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120252</xdr:rowOff>
    </xdr:from>
    <xdr:ext cx="65" cy="331753"/>
    <xdr:sp macro="" textlink="">
      <xdr:nvSpPr>
        <xdr:cNvPr id="59" name="TextBox 85">
          <a:extLst>
            <a:ext uri="{FF2B5EF4-FFF2-40B4-BE49-F238E27FC236}">
              <a16:creationId xmlns:a16="http://schemas.microsoft.com/office/drawing/2014/main" id="{98B5D76B-4406-4803-B285-62EB06714646}"/>
            </a:ext>
          </a:extLst>
        </xdr:cNvPr>
        <xdr:cNvSpPr txBox="1"/>
      </xdr:nvSpPr>
      <xdr:spPr>
        <a:xfrm>
          <a:off x="9404350" y="2805390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60" name="TextBox 86">
          <a:extLst>
            <a:ext uri="{FF2B5EF4-FFF2-40B4-BE49-F238E27FC236}">
              <a16:creationId xmlns:a16="http://schemas.microsoft.com/office/drawing/2014/main" id="{774F7EF3-03B2-4435-BE3E-DEE2D2D05936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121</xdr:row>
      <xdr:rowOff>0</xdr:rowOff>
    </xdr:from>
    <xdr:ext cx="65" cy="331753"/>
    <xdr:sp macro="" textlink="">
      <xdr:nvSpPr>
        <xdr:cNvPr id="61" name="TextBox 87">
          <a:extLst>
            <a:ext uri="{FF2B5EF4-FFF2-40B4-BE49-F238E27FC236}">
              <a16:creationId xmlns:a16="http://schemas.microsoft.com/office/drawing/2014/main" id="{B7FBB11D-F51B-40C6-9881-E2CC69A5425D}"/>
            </a:ext>
          </a:extLst>
        </xdr:cNvPr>
        <xdr:cNvSpPr txBox="1"/>
      </xdr:nvSpPr>
      <xdr:spPr>
        <a:xfrm>
          <a:off x="9404350" y="27857052"/>
          <a:ext cx="65" cy="331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NE\SALARY\SALARY%202019\10.%20Oktober%202019\MASTER%20PAYROLL%20OKTOBER%202019%20PERIOD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Draft Absensi"/>
      <sheetName val="Draft Potongan"/>
      <sheetName val="Draft Tambahan"/>
      <sheetName val="Draft PPH21"/>
      <sheetName val="Master Variable"/>
      <sheetName val="Master Tunjangan"/>
      <sheetName val="Master PTKP"/>
      <sheetName val="MASTER PAYROLL"/>
      <sheetName val="Master Kepegawaian"/>
      <sheetName val="database (3)"/>
      <sheetName val="Detail Payroll"/>
      <sheetName val="Rincian Pengeluaran Gaji 1"/>
      <sheetName val="Rincian Payroll 1"/>
      <sheetName val="Detail perHalaman 1"/>
      <sheetName val="Rincian Payroll"/>
      <sheetName val="Detail perHalaman"/>
      <sheetName val="Laporan BM 1"/>
      <sheetName val="Laporan BM 2"/>
      <sheetName val="Laporan BNI 1"/>
      <sheetName val="Gaji Manual 1"/>
      <sheetName val="Gaji Training 1"/>
      <sheetName val="Rincian Pengeluaran Gaji 2"/>
      <sheetName val="Rincian Payroll 2"/>
      <sheetName val="Detail perHalaman 2"/>
      <sheetName val="Laporan BNI 2"/>
      <sheetName val="Gaji Manual 2"/>
      <sheetName val="Revisi BNI 2"/>
      <sheetName val="Gaji Training 2"/>
      <sheetName val="Laporan BM"/>
      <sheetName val="Rincian Pengeluaran Gaji"/>
      <sheetName val="database"/>
      <sheetName val="Laporan BNI"/>
      <sheetName val="Gaji Training"/>
      <sheetName val="PERBANDINGAN PENGELUARAN GAJI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rimarizki664@gmail.com" TargetMode="External"/><Relationship Id="rId21" Type="http://schemas.openxmlformats.org/officeDocument/2006/relationships/hyperlink" Target="mailto:muhamadaliyunus@gmail.com" TargetMode="External"/><Relationship Id="rId42" Type="http://schemas.openxmlformats.org/officeDocument/2006/relationships/hyperlink" Target="mailto:aditiyaviqi@gmail.com" TargetMode="External"/><Relationship Id="rId63" Type="http://schemas.openxmlformats.org/officeDocument/2006/relationships/hyperlink" Target="mailto:ydhstzzz@gmail.com" TargetMode="External"/><Relationship Id="rId84" Type="http://schemas.openxmlformats.org/officeDocument/2006/relationships/hyperlink" Target="mailto:nalfiyah669@gmail.com" TargetMode="External"/><Relationship Id="rId138" Type="http://schemas.openxmlformats.org/officeDocument/2006/relationships/hyperlink" Target="mailto:rafelarey56@gmail.com" TargetMode="External"/><Relationship Id="rId107" Type="http://schemas.openxmlformats.org/officeDocument/2006/relationships/hyperlink" Target="mailto:riskicahaya123@gmail.com" TargetMode="External"/><Relationship Id="rId11" Type="http://schemas.openxmlformats.org/officeDocument/2006/relationships/hyperlink" Target="mailto:firdanaddy@gmail.com" TargetMode="External"/><Relationship Id="rId32" Type="http://schemas.openxmlformats.org/officeDocument/2006/relationships/hyperlink" Target="mailto:eliyanasinta@gmail.com" TargetMode="External"/><Relationship Id="rId53" Type="http://schemas.openxmlformats.org/officeDocument/2006/relationships/hyperlink" Target="mailto:muhammadrizkii344@gmail.com" TargetMode="External"/><Relationship Id="rId74" Type="http://schemas.openxmlformats.org/officeDocument/2006/relationships/hyperlink" Target="mailto:nita80@gmail.com" TargetMode="External"/><Relationship Id="rId128" Type="http://schemas.openxmlformats.org/officeDocument/2006/relationships/hyperlink" Target="mailto:iispurwanti@yaho.com" TargetMode="External"/><Relationship Id="rId149" Type="http://schemas.openxmlformats.org/officeDocument/2006/relationships/hyperlink" Target="mailto:fitrieraaa@gmail.com" TargetMode="External"/><Relationship Id="rId5" Type="http://schemas.openxmlformats.org/officeDocument/2006/relationships/hyperlink" Target="mailto:kerinnakerinna02@gmail.com" TargetMode="External"/><Relationship Id="rId95" Type="http://schemas.openxmlformats.org/officeDocument/2006/relationships/hyperlink" Target="mailto:devano.zuli@gmail.com" TargetMode="External"/><Relationship Id="rId22" Type="http://schemas.openxmlformats.org/officeDocument/2006/relationships/hyperlink" Target="mailto:alim773344@gmail.com" TargetMode="External"/><Relationship Id="rId27" Type="http://schemas.openxmlformats.org/officeDocument/2006/relationships/hyperlink" Target="mailto:lamongantatu@gmail.com" TargetMode="External"/><Relationship Id="rId43" Type="http://schemas.openxmlformats.org/officeDocument/2006/relationships/hyperlink" Target="mailto:andikazulfan11@gmail.com" TargetMode="External"/><Relationship Id="rId48" Type="http://schemas.openxmlformats.org/officeDocument/2006/relationships/hyperlink" Target="mailto:noviy3240@gmail.com" TargetMode="External"/><Relationship Id="rId64" Type="http://schemas.openxmlformats.org/officeDocument/2006/relationships/hyperlink" Target="mailto:candrawahyuerissando@gmail.com" TargetMode="External"/><Relationship Id="rId69" Type="http://schemas.openxmlformats.org/officeDocument/2006/relationships/hyperlink" Target="mailto:adityakawahara22@gmail.com" TargetMode="External"/><Relationship Id="rId113" Type="http://schemas.openxmlformats.org/officeDocument/2006/relationships/hyperlink" Target="mailto:farohanakbaik@gmail.com" TargetMode="External"/><Relationship Id="rId118" Type="http://schemas.openxmlformats.org/officeDocument/2006/relationships/hyperlink" Target="mailto:niniss0705@gmail.com" TargetMode="External"/><Relationship Id="rId134" Type="http://schemas.openxmlformats.org/officeDocument/2006/relationships/hyperlink" Target="mailto:dickyardiant332@gmail.com" TargetMode="External"/><Relationship Id="rId139" Type="http://schemas.openxmlformats.org/officeDocument/2006/relationships/hyperlink" Target="mailto:arlindaputmasari@gmail.com" TargetMode="External"/><Relationship Id="rId80" Type="http://schemas.openxmlformats.org/officeDocument/2006/relationships/hyperlink" Target="mailto:jayamandiri627@gmail.com" TargetMode="External"/><Relationship Id="rId85" Type="http://schemas.openxmlformats.org/officeDocument/2006/relationships/hyperlink" Target="mailto:salsadina334@gmail.com" TargetMode="External"/><Relationship Id="rId150" Type="http://schemas.openxmlformats.org/officeDocument/2006/relationships/hyperlink" Target="mailto:Nazilaturrahma33@gmail.com" TargetMode="External"/><Relationship Id="rId12" Type="http://schemas.openxmlformats.org/officeDocument/2006/relationships/hyperlink" Target="mailto:aniksusilowati20202@gmail.com" TargetMode="External"/><Relationship Id="rId17" Type="http://schemas.openxmlformats.org/officeDocument/2006/relationships/hyperlink" Target="mailto:anisandarwati016@gmail.com" TargetMode="External"/><Relationship Id="rId33" Type="http://schemas.openxmlformats.org/officeDocument/2006/relationships/hyperlink" Target="mailto:sulaikahmandor01@gmail.com" TargetMode="External"/><Relationship Id="rId38" Type="http://schemas.openxmlformats.org/officeDocument/2006/relationships/hyperlink" Target="mailto:sigitperdanaputra51@gmail.com" TargetMode="External"/><Relationship Id="rId59" Type="http://schemas.openxmlformats.org/officeDocument/2006/relationships/hyperlink" Target="mailto:judin3811@gmail.com" TargetMode="External"/><Relationship Id="rId103" Type="http://schemas.openxmlformats.org/officeDocument/2006/relationships/hyperlink" Target="mailto:rifamustikazaen@gmail.com" TargetMode="External"/><Relationship Id="rId108" Type="http://schemas.openxmlformats.org/officeDocument/2006/relationships/hyperlink" Target="mailto:revaldi454@gmail.com" TargetMode="External"/><Relationship Id="rId124" Type="http://schemas.openxmlformats.org/officeDocument/2006/relationships/hyperlink" Target="mailto:novitasari052724@gmail.com" TargetMode="External"/><Relationship Id="rId129" Type="http://schemas.openxmlformats.org/officeDocument/2006/relationships/hyperlink" Target="mailto:triagustinaa@gmail.com" TargetMode="External"/><Relationship Id="rId54" Type="http://schemas.openxmlformats.org/officeDocument/2006/relationships/hyperlink" Target="mailto:puputlalapow@gmail.com" TargetMode="External"/><Relationship Id="rId70" Type="http://schemas.openxmlformats.org/officeDocument/2006/relationships/hyperlink" Target="mailto:sururiahmad082@gmail.com" TargetMode="External"/><Relationship Id="rId75" Type="http://schemas.openxmlformats.org/officeDocument/2006/relationships/hyperlink" Target="mailto:npwjoko857@gmail.com" TargetMode="External"/><Relationship Id="rId91" Type="http://schemas.openxmlformats.org/officeDocument/2006/relationships/hyperlink" Target="mailto:henischofifa123@gmail.com" TargetMode="External"/><Relationship Id="rId96" Type="http://schemas.openxmlformats.org/officeDocument/2006/relationships/hyperlink" Target="mailto:endangbayu073@gmail.com" TargetMode="External"/><Relationship Id="rId140" Type="http://schemas.openxmlformats.org/officeDocument/2006/relationships/hyperlink" Target="mailto:cindyryflina@gmail.com" TargetMode="External"/><Relationship Id="rId145" Type="http://schemas.openxmlformats.org/officeDocument/2006/relationships/hyperlink" Target="mailto:nalindraas17@gmail.com" TargetMode="External"/><Relationship Id="rId1" Type="http://schemas.openxmlformats.org/officeDocument/2006/relationships/hyperlink" Target="mailto:kuriaone1994@gmail.com" TargetMode="External"/><Relationship Id="rId6" Type="http://schemas.openxmlformats.org/officeDocument/2006/relationships/hyperlink" Target="mailto:toniewijaya@gmail.com" TargetMode="External"/><Relationship Id="rId23" Type="http://schemas.openxmlformats.org/officeDocument/2006/relationships/hyperlink" Target="mailto:farisrahman536@gmail.com" TargetMode="External"/><Relationship Id="rId28" Type="http://schemas.openxmlformats.org/officeDocument/2006/relationships/hyperlink" Target="mailto:salissalis259@gmail.com" TargetMode="External"/><Relationship Id="rId49" Type="http://schemas.openxmlformats.org/officeDocument/2006/relationships/hyperlink" Target="mailto:maindrapaster@gmail.com" TargetMode="External"/><Relationship Id="rId114" Type="http://schemas.openxmlformats.org/officeDocument/2006/relationships/hyperlink" Target="mailto:anggaraputra04945@gmail.com" TargetMode="External"/><Relationship Id="rId119" Type="http://schemas.openxmlformats.org/officeDocument/2006/relationships/hyperlink" Target="mailto:jannahhiyatul598@gmail.com" TargetMode="External"/><Relationship Id="rId44" Type="http://schemas.openxmlformats.org/officeDocument/2006/relationships/hyperlink" Target="mailto:ahmadfuaddin2314@gmail.com" TargetMode="External"/><Relationship Id="rId60" Type="http://schemas.openxmlformats.org/officeDocument/2006/relationships/hyperlink" Target="mailto:jumasrisri517@gmail.com" TargetMode="External"/><Relationship Id="rId65" Type="http://schemas.openxmlformats.org/officeDocument/2006/relationships/hyperlink" Target="mailto:fsun514@gmail.com" TargetMode="External"/><Relationship Id="rId81" Type="http://schemas.openxmlformats.org/officeDocument/2006/relationships/hyperlink" Target="mailto:khusnulfatimah935@gmail.com" TargetMode="External"/><Relationship Id="rId86" Type="http://schemas.openxmlformats.org/officeDocument/2006/relationships/hyperlink" Target="mailto:andrefbrianto24@gmail.com" TargetMode="External"/><Relationship Id="rId130" Type="http://schemas.openxmlformats.org/officeDocument/2006/relationships/hyperlink" Target="mailto:multioke452@gmail.com" TargetMode="External"/><Relationship Id="rId135" Type="http://schemas.openxmlformats.org/officeDocument/2006/relationships/hyperlink" Target="mailto:aripafandi@gmail.com" TargetMode="External"/><Relationship Id="rId151" Type="http://schemas.openxmlformats.org/officeDocument/2006/relationships/printerSettings" Target="../printerSettings/printerSettings1.bin"/><Relationship Id="rId13" Type="http://schemas.openxmlformats.org/officeDocument/2006/relationships/hyperlink" Target="mailto:dedikgn5017@gmail.com" TargetMode="External"/><Relationship Id="rId18" Type="http://schemas.openxmlformats.org/officeDocument/2006/relationships/hyperlink" Target="mailto:yayukazalfa@gmail.com" TargetMode="External"/><Relationship Id="rId39" Type="http://schemas.openxmlformats.org/officeDocument/2006/relationships/hyperlink" Target="mailto:umariyahdiandra@gmail.com" TargetMode="External"/><Relationship Id="rId109" Type="http://schemas.openxmlformats.org/officeDocument/2006/relationships/hyperlink" Target="mailto:devicandraricky@gmail.com" TargetMode="External"/><Relationship Id="rId34" Type="http://schemas.openxmlformats.org/officeDocument/2006/relationships/hyperlink" Target="mailto:novitarosida15@gmail.com" TargetMode="External"/><Relationship Id="rId50" Type="http://schemas.openxmlformats.org/officeDocument/2006/relationships/hyperlink" Target="mailto:raihanrangga@gmail.com" TargetMode="External"/><Relationship Id="rId55" Type="http://schemas.openxmlformats.org/officeDocument/2006/relationships/hyperlink" Target="mailto:prayogaok6@gmail.com" TargetMode="External"/><Relationship Id="rId76" Type="http://schemas.openxmlformats.org/officeDocument/2006/relationships/hyperlink" Target="mailto:divaaulia061@gmail.com" TargetMode="External"/><Relationship Id="rId97" Type="http://schemas.openxmlformats.org/officeDocument/2006/relationships/hyperlink" Target="mailto:milaauliaa142@gmail.com" TargetMode="External"/><Relationship Id="rId104" Type="http://schemas.openxmlformats.org/officeDocument/2006/relationships/hyperlink" Target="mailto:dwimefia@gmail.com" TargetMode="External"/><Relationship Id="rId120" Type="http://schemas.openxmlformats.org/officeDocument/2006/relationships/hyperlink" Target="mailto:bolotjr035@gmail.com" TargetMode="External"/><Relationship Id="rId125" Type="http://schemas.openxmlformats.org/officeDocument/2006/relationships/hyperlink" Target="mailto:idaw4723@gmail.com" TargetMode="External"/><Relationship Id="rId141" Type="http://schemas.openxmlformats.org/officeDocument/2006/relationships/hyperlink" Target="mailto:ainiyahputri19@gmail.com" TargetMode="External"/><Relationship Id="rId146" Type="http://schemas.openxmlformats.org/officeDocument/2006/relationships/hyperlink" Target="mailto:novandapriramadan@gmail.com" TargetMode="External"/><Relationship Id="rId7" Type="http://schemas.openxmlformats.org/officeDocument/2006/relationships/hyperlink" Target="mailto:alnafias@gmail.com" TargetMode="External"/><Relationship Id="rId71" Type="http://schemas.openxmlformats.org/officeDocument/2006/relationships/hyperlink" Target="mailto:fardind94@gmail.com" TargetMode="External"/><Relationship Id="rId92" Type="http://schemas.openxmlformats.org/officeDocument/2006/relationships/hyperlink" Target="mailto:nikmatusssss@gmail.com" TargetMode="External"/><Relationship Id="rId2" Type="http://schemas.openxmlformats.org/officeDocument/2006/relationships/hyperlink" Target="mailto:atmaddwi@gmail.com" TargetMode="External"/><Relationship Id="rId29" Type="http://schemas.openxmlformats.org/officeDocument/2006/relationships/hyperlink" Target="mailto:davinsh1922@gmail.com" TargetMode="External"/><Relationship Id="rId24" Type="http://schemas.openxmlformats.org/officeDocument/2006/relationships/hyperlink" Target="mailto:sarnudinrio@gmail.com" TargetMode="External"/><Relationship Id="rId40" Type="http://schemas.openxmlformats.org/officeDocument/2006/relationships/hyperlink" Target="mailto:anggraenishely11@gmail.com" TargetMode="External"/><Relationship Id="rId45" Type="http://schemas.openxmlformats.org/officeDocument/2006/relationships/hyperlink" Target="mailto:tetikira1809@gmail.com" TargetMode="External"/><Relationship Id="rId66" Type="http://schemas.openxmlformats.org/officeDocument/2006/relationships/hyperlink" Target="mailto:afandim103@gmail.com" TargetMode="External"/><Relationship Id="rId87" Type="http://schemas.openxmlformats.org/officeDocument/2006/relationships/hyperlink" Target="mailto:agungsyaifuddin71@gmail.com" TargetMode="External"/><Relationship Id="rId110" Type="http://schemas.openxmlformats.org/officeDocument/2006/relationships/hyperlink" Target="mailto:fatkurrohmn134@gmail.com" TargetMode="External"/><Relationship Id="rId115" Type="http://schemas.openxmlformats.org/officeDocument/2006/relationships/hyperlink" Target="mailto:raditsetia616@gmail.com" TargetMode="External"/><Relationship Id="rId131" Type="http://schemas.openxmlformats.org/officeDocument/2006/relationships/hyperlink" Target="mailto:ivaavivaturrohmah@gmail.com" TargetMode="External"/><Relationship Id="rId136" Type="http://schemas.openxmlformats.org/officeDocument/2006/relationships/hyperlink" Target="mailto:ollviaollviaollvia619@gmail.com" TargetMode="External"/><Relationship Id="rId61" Type="http://schemas.openxmlformats.org/officeDocument/2006/relationships/hyperlink" Target="mailto:farid.junaidi.250@gmail.com" TargetMode="External"/><Relationship Id="rId82" Type="http://schemas.openxmlformats.org/officeDocument/2006/relationships/hyperlink" Target="mailto:AulizaLiza1985@gmail.com" TargetMode="External"/><Relationship Id="rId152" Type="http://schemas.openxmlformats.org/officeDocument/2006/relationships/drawing" Target="../drawings/drawing1.xml"/><Relationship Id="rId19" Type="http://schemas.openxmlformats.org/officeDocument/2006/relationships/hyperlink" Target="mailto:lutfidwifirmansyah04@gmail.com" TargetMode="External"/><Relationship Id="rId14" Type="http://schemas.openxmlformats.org/officeDocument/2006/relationships/hyperlink" Target="mailto:molyadi5436@gmail.com" TargetMode="External"/><Relationship Id="rId30" Type="http://schemas.openxmlformats.org/officeDocument/2006/relationships/hyperlink" Target="mailto:hakimelek51@gmail.com" TargetMode="External"/><Relationship Id="rId35" Type="http://schemas.openxmlformats.org/officeDocument/2006/relationships/hyperlink" Target="mailto:jekychan550@gmail.com" TargetMode="External"/><Relationship Id="rId56" Type="http://schemas.openxmlformats.org/officeDocument/2006/relationships/hyperlink" Target="mailto:iskakblug@gmail.com" TargetMode="External"/><Relationship Id="rId77" Type="http://schemas.openxmlformats.org/officeDocument/2006/relationships/hyperlink" Target="mailto:rahmatuss26@gmail.com" TargetMode="External"/><Relationship Id="rId100" Type="http://schemas.openxmlformats.org/officeDocument/2006/relationships/hyperlink" Target="mailto:divaneliagustin012@gmail.com" TargetMode="External"/><Relationship Id="rId105" Type="http://schemas.openxmlformats.org/officeDocument/2006/relationships/hyperlink" Target="mailto:watia9732@gmai.com" TargetMode="External"/><Relationship Id="rId126" Type="http://schemas.openxmlformats.org/officeDocument/2006/relationships/hyperlink" Target="mailto:maslukha1425@gmail.com" TargetMode="External"/><Relationship Id="rId147" Type="http://schemas.openxmlformats.org/officeDocument/2006/relationships/hyperlink" Target="mailto:andhikayuna2@gmail.com" TargetMode="External"/><Relationship Id="rId8" Type="http://schemas.openxmlformats.org/officeDocument/2006/relationships/hyperlink" Target="mailto:anggfaril@gmail.com" TargetMode="External"/><Relationship Id="rId51" Type="http://schemas.openxmlformats.org/officeDocument/2006/relationships/hyperlink" Target="mailto:whendrik823@gmail.com" TargetMode="External"/><Relationship Id="rId72" Type="http://schemas.openxmlformats.org/officeDocument/2006/relationships/hyperlink" Target="mailto:andrian.bcm@gmail.com" TargetMode="External"/><Relationship Id="rId93" Type="http://schemas.openxmlformats.org/officeDocument/2006/relationships/hyperlink" Target="mailto:ikrimatulwahyuni@gmail.com" TargetMode="External"/><Relationship Id="rId98" Type="http://schemas.openxmlformats.org/officeDocument/2006/relationships/hyperlink" Target="mailto:lusifebianti0@gmail.com" TargetMode="External"/><Relationship Id="rId121" Type="http://schemas.openxmlformats.org/officeDocument/2006/relationships/hyperlink" Target="mailto:anadiyaakhoiriyah@gmail.com" TargetMode="External"/><Relationship Id="rId142" Type="http://schemas.openxmlformats.org/officeDocument/2006/relationships/hyperlink" Target="mailto:mridwannridwan@gmail.com" TargetMode="External"/><Relationship Id="rId3" Type="http://schemas.openxmlformats.org/officeDocument/2006/relationships/hyperlink" Target="mailto:tamamngaglik45@gmail.com" TargetMode="External"/><Relationship Id="rId25" Type="http://schemas.openxmlformats.org/officeDocument/2006/relationships/hyperlink" Target="mailto:rintobinarkoinarko1@gmail.com" TargetMode="External"/><Relationship Id="rId46" Type="http://schemas.openxmlformats.org/officeDocument/2006/relationships/hyperlink" Target="mailto:anangizul123@gmail.com" TargetMode="External"/><Relationship Id="rId67" Type="http://schemas.openxmlformats.org/officeDocument/2006/relationships/hyperlink" Target="mailto:yofiandreyanmaulana@gmail.com" TargetMode="External"/><Relationship Id="rId116" Type="http://schemas.openxmlformats.org/officeDocument/2006/relationships/hyperlink" Target="mailto:sitinuraisah050207@gmail.com" TargetMode="External"/><Relationship Id="rId137" Type="http://schemas.openxmlformats.org/officeDocument/2006/relationships/hyperlink" Target="mailto:alfullailatuljannah21@gmail.com" TargetMode="External"/><Relationship Id="rId20" Type="http://schemas.openxmlformats.org/officeDocument/2006/relationships/hyperlink" Target="mailto:nikoyuda10@gmail.com" TargetMode="External"/><Relationship Id="rId41" Type="http://schemas.openxmlformats.org/officeDocument/2006/relationships/hyperlink" Target="mailto:yesywidyah2@gmail.com" TargetMode="External"/><Relationship Id="rId62" Type="http://schemas.openxmlformats.org/officeDocument/2006/relationships/hyperlink" Target="mailto:ainulyaqin1309@gmail.com" TargetMode="External"/><Relationship Id="rId83" Type="http://schemas.openxmlformats.org/officeDocument/2006/relationships/hyperlink" Target="mailto:desideskha8@gmail.com" TargetMode="External"/><Relationship Id="rId88" Type="http://schemas.openxmlformats.org/officeDocument/2006/relationships/hyperlink" Target="mailto:emanualarvitafriza@gmail.com" TargetMode="External"/><Relationship Id="rId111" Type="http://schemas.openxmlformats.org/officeDocument/2006/relationships/hyperlink" Target="mailto:putriariani073@gmail.com" TargetMode="External"/><Relationship Id="rId132" Type="http://schemas.openxmlformats.org/officeDocument/2006/relationships/hyperlink" Target="mailto:wandalefia123@gmail.com" TargetMode="External"/><Relationship Id="rId153" Type="http://schemas.openxmlformats.org/officeDocument/2006/relationships/vmlDrawing" Target="../drawings/vmlDrawing1.vml"/><Relationship Id="rId15" Type="http://schemas.openxmlformats.org/officeDocument/2006/relationships/hyperlink" Target="mailto:lelydwisyaraswaty@gmail.com" TargetMode="External"/><Relationship Id="rId36" Type="http://schemas.openxmlformats.org/officeDocument/2006/relationships/hyperlink" Target="mailto:muhammadregha1922@gmail.com" TargetMode="External"/><Relationship Id="rId57" Type="http://schemas.openxmlformats.org/officeDocument/2006/relationships/hyperlink" Target="mailto:yulianadwirochmah@gmail.com" TargetMode="External"/><Relationship Id="rId106" Type="http://schemas.openxmlformats.org/officeDocument/2006/relationships/hyperlink" Target="mailto:mrizaarmadhani@gmail.com" TargetMode="External"/><Relationship Id="rId127" Type="http://schemas.openxmlformats.org/officeDocument/2006/relationships/hyperlink" Target="mailto:ratnahsuminar0608@gmail.com" TargetMode="External"/><Relationship Id="rId10" Type="http://schemas.openxmlformats.org/officeDocument/2006/relationships/hyperlink" Target="mailto:zusitaard@gmail.com" TargetMode="External"/><Relationship Id="rId31" Type="http://schemas.openxmlformats.org/officeDocument/2006/relationships/hyperlink" Target="mailto:suratrusmiati1017@gmail.com" TargetMode="External"/><Relationship Id="rId52" Type="http://schemas.openxmlformats.org/officeDocument/2006/relationships/hyperlink" Target="mailto:arif.forefer32@gmail.com" TargetMode="External"/><Relationship Id="rId73" Type="http://schemas.openxmlformats.org/officeDocument/2006/relationships/hyperlink" Target="mailto:arofatulfitriyah22@gmail.com" TargetMode="External"/><Relationship Id="rId78" Type="http://schemas.openxmlformats.org/officeDocument/2006/relationships/hyperlink" Target="mailto:diyonp92@gmail.com" TargetMode="External"/><Relationship Id="rId94" Type="http://schemas.openxmlformats.org/officeDocument/2006/relationships/hyperlink" Target="mailto:uswatunkhasanaha87@gmail.com" TargetMode="External"/><Relationship Id="rId99" Type="http://schemas.openxmlformats.org/officeDocument/2006/relationships/hyperlink" Target="mailto:stono@gmail.com" TargetMode="External"/><Relationship Id="rId101" Type="http://schemas.openxmlformats.org/officeDocument/2006/relationships/hyperlink" Target="mailto:widyatanti827@gmail.com" TargetMode="External"/><Relationship Id="rId122" Type="http://schemas.openxmlformats.org/officeDocument/2006/relationships/hyperlink" Target="mailto:fatimahmudaim12348@gmail.com" TargetMode="External"/><Relationship Id="rId143" Type="http://schemas.openxmlformats.org/officeDocument/2006/relationships/hyperlink" Target="mailto:rarsidii668@gmail.com" TargetMode="External"/><Relationship Id="rId148" Type="http://schemas.openxmlformats.org/officeDocument/2006/relationships/hyperlink" Target="mailto:gilangsatrianandasnp@gmail.com" TargetMode="External"/><Relationship Id="rId4" Type="http://schemas.openxmlformats.org/officeDocument/2006/relationships/hyperlink" Target="mailto:totokpras123@gmail.com" TargetMode="External"/><Relationship Id="rId9" Type="http://schemas.openxmlformats.org/officeDocument/2006/relationships/hyperlink" Target="mailto:asmaiyaasmaiya29@gmail.com" TargetMode="External"/><Relationship Id="rId26" Type="http://schemas.openxmlformats.org/officeDocument/2006/relationships/hyperlink" Target="mailto:febfebri6378@gmail.com" TargetMode="External"/><Relationship Id="rId47" Type="http://schemas.openxmlformats.org/officeDocument/2006/relationships/hyperlink" Target="mailto:imamkusnul10@gmail.com" TargetMode="External"/><Relationship Id="rId68" Type="http://schemas.openxmlformats.org/officeDocument/2006/relationships/hyperlink" Target="mailto:Ricky.febryan08@gmail.com" TargetMode="External"/><Relationship Id="rId89" Type="http://schemas.openxmlformats.org/officeDocument/2006/relationships/hyperlink" Target="mailto:putrinindi440@gmail.com" TargetMode="External"/><Relationship Id="rId112" Type="http://schemas.openxmlformats.org/officeDocument/2006/relationships/hyperlink" Target="mailto:faisrafly25@gmail.com" TargetMode="External"/><Relationship Id="rId133" Type="http://schemas.openxmlformats.org/officeDocument/2006/relationships/hyperlink" Target="mailto:fajarsetiabudi600@gmail.com" TargetMode="External"/><Relationship Id="rId154" Type="http://schemas.openxmlformats.org/officeDocument/2006/relationships/comments" Target="../comments1.xml"/><Relationship Id="rId16" Type="http://schemas.openxmlformats.org/officeDocument/2006/relationships/hyperlink" Target="mailto:sputramikosputra@gmail.com" TargetMode="External"/><Relationship Id="rId37" Type="http://schemas.openxmlformats.org/officeDocument/2006/relationships/hyperlink" Target="mailto:sitirumlah27@gmail.com" TargetMode="External"/><Relationship Id="rId58" Type="http://schemas.openxmlformats.org/officeDocument/2006/relationships/hyperlink" Target="mailto:fahmimaulana2207@gmail.com" TargetMode="External"/><Relationship Id="rId79" Type="http://schemas.openxmlformats.org/officeDocument/2006/relationships/hyperlink" Target="mailto:ianadhqon@gmail.com" TargetMode="External"/><Relationship Id="rId102" Type="http://schemas.openxmlformats.org/officeDocument/2006/relationships/hyperlink" Target="mailto:sitaulkaytis972@gmail.com" TargetMode="External"/><Relationship Id="rId123" Type="http://schemas.openxmlformats.org/officeDocument/2006/relationships/hyperlink" Target="mailto:akupina66@gmail.com" TargetMode="External"/><Relationship Id="rId144" Type="http://schemas.openxmlformats.org/officeDocument/2006/relationships/hyperlink" Target="mailto:rtri378@gmail.com" TargetMode="External"/><Relationship Id="rId90" Type="http://schemas.openxmlformats.org/officeDocument/2006/relationships/hyperlink" Target="mailto:ahmadbendo978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inaurawindaru@gmail.com" TargetMode="External"/><Relationship Id="rId21" Type="http://schemas.openxmlformats.org/officeDocument/2006/relationships/hyperlink" Target="mailto:fitriniard@gmail.com" TargetMode="External"/><Relationship Id="rId42" Type="http://schemas.openxmlformats.org/officeDocument/2006/relationships/hyperlink" Target="mailto:putrakilat51@gmail.com" TargetMode="External"/><Relationship Id="rId63" Type="http://schemas.openxmlformats.org/officeDocument/2006/relationships/hyperlink" Target="mailto:masudcuy@gmail.com" TargetMode="External"/><Relationship Id="rId84" Type="http://schemas.openxmlformats.org/officeDocument/2006/relationships/hyperlink" Target="mailto:faniindriyani49@gmail.com" TargetMode="External"/><Relationship Id="rId138" Type="http://schemas.openxmlformats.org/officeDocument/2006/relationships/hyperlink" Target="mailto:chozimi.123@gmail.com" TargetMode="External"/><Relationship Id="rId107" Type="http://schemas.openxmlformats.org/officeDocument/2006/relationships/hyperlink" Target="mailto:afriandwi836@gmail.com" TargetMode="External"/><Relationship Id="rId11" Type="http://schemas.openxmlformats.org/officeDocument/2006/relationships/hyperlink" Target="mailto:naubakhattharis@gmail.com" TargetMode="External"/><Relationship Id="rId32" Type="http://schemas.openxmlformats.org/officeDocument/2006/relationships/hyperlink" Target="mailto:sipoljamn05@gmail.com" TargetMode="External"/><Relationship Id="rId37" Type="http://schemas.openxmlformats.org/officeDocument/2006/relationships/hyperlink" Target="mailto:pinadevitha9@gmail.com" TargetMode="External"/><Relationship Id="rId53" Type="http://schemas.openxmlformats.org/officeDocument/2006/relationships/hyperlink" Target="mailto:izzaarofah11@gmail.com" TargetMode="External"/><Relationship Id="rId58" Type="http://schemas.openxmlformats.org/officeDocument/2006/relationships/hyperlink" Target="mailto:atiknursusanti@gmail.com" TargetMode="External"/><Relationship Id="rId74" Type="http://schemas.openxmlformats.org/officeDocument/2006/relationships/hyperlink" Target="mailto:niaendel43@gmail.com" TargetMode="External"/><Relationship Id="rId79" Type="http://schemas.openxmlformats.org/officeDocument/2006/relationships/hyperlink" Target="mailto:riyanbagus011202@gmail.com" TargetMode="External"/><Relationship Id="rId102" Type="http://schemas.openxmlformats.org/officeDocument/2006/relationships/hyperlink" Target="mailto:zenyvidha@gmail.com" TargetMode="External"/><Relationship Id="rId123" Type="http://schemas.openxmlformats.org/officeDocument/2006/relationships/hyperlink" Target="mailto:sarangan.id123@gmail.com" TargetMode="External"/><Relationship Id="rId128" Type="http://schemas.openxmlformats.org/officeDocument/2006/relationships/hyperlink" Target="mailto:romnatfebri7117@gmail.com" TargetMode="External"/><Relationship Id="rId5" Type="http://schemas.openxmlformats.org/officeDocument/2006/relationships/hyperlink" Target="mailto:sarahaulyya0@gmail.com" TargetMode="External"/><Relationship Id="rId90" Type="http://schemas.openxmlformats.org/officeDocument/2006/relationships/hyperlink" Target="mailto:shafarrudien@gmail.com" TargetMode="External"/><Relationship Id="rId95" Type="http://schemas.openxmlformats.org/officeDocument/2006/relationships/hyperlink" Target="mailto:derrylongorr@gmail.com" TargetMode="External"/><Relationship Id="rId22" Type="http://schemas.openxmlformats.org/officeDocument/2006/relationships/hyperlink" Target="mailto:olifianurdiana@gmail.com" TargetMode="External"/><Relationship Id="rId27" Type="http://schemas.openxmlformats.org/officeDocument/2006/relationships/hyperlink" Target="mailto:budidorealme@gmail.com" TargetMode="External"/><Relationship Id="rId43" Type="http://schemas.openxmlformats.org/officeDocument/2006/relationships/hyperlink" Target="mailto:lutfihidayati001@gmail.com" TargetMode="External"/><Relationship Id="rId48" Type="http://schemas.openxmlformats.org/officeDocument/2006/relationships/hyperlink" Target="mailto:faizmujtahid5@gmail.com" TargetMode="External"/><Relationship Id="rId64" Type="http://schemas.openxmlformats.org/officeDocument/2006/relationships/hyperlink" Target="mailto:novitashelvi@gmail.com" TargetMode="External"/><Relationship Id="rId69" Type="http://schemas.openxmlformats.org/officeDocument/2006/relationships/hyperlink" Target="mailto:adindafatimah1980@gmail.com" TargetMode="External"/><Relationship Id="rId113" Type="http://schemas.openxmlformats.org/officeDocument/2006/relationships/hyperlink" Target="mailto:auzilokta15@gmail.com" TargetMode="External"/><Relationship Id="rId118" Type="http://schemas.openxmlformats.org/officeDocument/2006/relationships/hyperlink" Target="mailto:ainunnafiq5@gmail.com" TargetMode="External"/><Relationship Id="rId134" Type="http://schemas.openxmlformats.org/officeDocument/2006/relationships/hyperlink" Target="mailto:yogakwkw8@gmail.com" TargetMode="External"/><Relationship Id="rId139" Type="http://schemas.openxmlformats.org/officeDocument/2006/relationships/hyperlink" Target="mailto:rinadevi51@gmail.com" TargetMode="External"/><Relationship Id="rId80" Type="http://schemas.openxmlformats.org/officeDocument/2006/relationships/hyperlink" Target="mailto:charisubed43@gmail.com" TargetMode="External"/><Relationship Id="rId85" Type="http://schemas.openxmlformats.org/officeDocument/2006/relationships/hyperlink" Target="mailto:azzahraazza875@gmail.com" TargetMode="External"/><Relationship Id="rId12" Type="http://schemas.openxmlformats.org/officeDocument/2006/relationships/hyperlink" Target="mailto:muhammadgeovani@gmail.com" TargetMode="External"/><Relationship Id="rId17" Type="http://schemas.openxmlformats.org/officeDocument/2006/relationships/hyperlink" Target="mailto:irviana3101@gmail.com" TargetMode="External"/><Relationship Id="rId33" Type="http://schemas.openxmlformats.org/officeDocument/2006/relationships/hyperlink" Target="mailto:miftahulariif811@gmail.com" TargetMode="External"/><Relationship Id="rId38" Type="http://schemas.openxmlformats.org/officeDocument/2006/relationships/hyperlink" Target="mailto:trydinda8@gmail.com" TargetMode="External"/><Relationship Id="rId59" Type="http://schemas.openxmlformats.org/officeDocument/2006/relationships/hyperlink" Target="mailto:andisunth@gmail.com" TargetMode="External"/><Relationship Id="rId103" Type="http://schemas.openxmlformats.org/officeDocument/2006/relationships/hyperlink" Target="mailto:aditngeblaks@gmail.com" TargetMode="External"/><Relationship Id="rId108" Type="http://schemas.openxmlformats.org/officeDocument/2006/relationships/hyperlink" Target="mailto:anggaprem8@gmail.com" TargetMode="External"/><Relationship Id="rId124" Type="http://schemas.openxmlformats.org/officeDocument/2006/relationships/hyperlink" Target="mailto:znnyu53@gmail.com" TargetMode="External"/><Relationship Id="rId129" Type="http://schemas.openxmlformats.org/officeDocument/2006/relationships/hyperlink" Target="mailto:imgebin@gmail.com" TargetMode="External"/><Relationship Id="rId54" Type="http://schemas.openxmlformats.org/officeDocument/2006/relationships/hyperlink" Target="mailto:lintangzahara7@gmail.com" TargetMode="External"/><Relationship Id="rId70" Type="http://schemas.openxmlformats.org/officeDocument/2006/relationships/hyperlink" Target="mailto:muhhammadfauzan25@gmail.com" TargetMode="External"/><Relationship Id="rId75" Type="http://schemas.openxmlformats.org/officeDocument/2006/relationships/hyperlink" Target="mailto:asyifayogy@gmail.com" TargetMode="External"/><Relationship Id="rId91" Type="http://schemas.openxmlformats.org/officeDocument/2006/relationships/hyperlink" Target="mailto:cpsbonjol@gmail.com" TargetMode="External"/><Relationship Id="rId96" Type="http://schemas.openxmlformats.org/officeDocument/2006/relationships/hyperlink" Target="mailto:nrujiyah@gmail.com" TargetMode="External"/><Relationship Id="rId140" Type="http://schemas.openxmlformats.org/officeDocument/2006/relationships/hyperlink" Target="mailto:rinadevi51@gmail.com" TargetMode="External"/><Relationship Id="rId1" Type="http://schemas.openxmlformats.org/officeDocument/2006/relationships/hyperlink" Target="mailto:komariyahh0311@gmail.com" TargetMode="External"/><Relationship Id="rId6" Type="http://schemas.openxmlformats.org/officeDocument/2006/relationships/hyperlink" Target="mailto:thoriqa056@gmail.com" TargetMode="External"/><Relationship Id="rId23" Type="http://schemas.openxmlformats.org/officeDocument/2006/relationships/hyperlink" Target="mailto:avinur01@gmail.com" TargetMode="External"/><Relationship Id="rId28" Type="http://schemas.openxmlformats.org/officeDocument/2006/relationships/hyperlink" Target="mailto:dsigit305@gmail.com" TargetMode="External"/><Relationship Id="rId49" Type="http://schemas.openxmlformats.org/officeDocument/2006/relationships/hyperlink" Target="mailto:faridarkepas@gmail.com" TargetMode="External"/><Relationship Id="rId114" Type="http://schemas.openxmlformats.org/officeDocument/2006/relationships/hyperlink" Target="mailto:azizahdn@gmail.com" TargetMode="External"/><Relationship Id="rId119" Type="http://schemas.openxmlformats.org/officeDocument/2006/relationships/hyperlink" Target="mailto:dwikyarindito@gmail.com" TargetMode="External"/><Relationship Id="rId44" Type="http://schemas.openxmlformats.org/officeDocument/2006/relationships/hyperlink" Target="mailto:nadiyatulmarifah@gmail.com" TargetMode="External"/><Relationship Id="rId60" Type="http://schemas.openxmlformats.org/officeDocument/2006/relationships/hyperlink" Target="mailto:hasanmaksum37@gmail.com" TargetMode="External"/><Relationship Id="rId65" Type="http://schemas.openxmlformats.org/officeDocument/2006/relationships/hyperlink" Target="mailto:aliffirman775@gmail.com" TargetMode="External"/><Relationship Id="rId81" Type="http://schemas.openxmlformats.org/officeDocument/2006/relationships/hyperlink" Target="mailto:fajarfaiz748@gmail.com" TargetMode="External"/><Relationship Id="rId86" Type="http://schemas.openxmlformats.org/officeDocument/2006/relationships/hyperlink" Target="mailto:ardifikri2@gmail.com" TargetMode="External"/><Relationship Id="rId130" Type="http://schemas.openxmlformats.org/officeDocument/2006/relationships/hyperlink" Target="mailto:vernindagea24@gmail.com" TargetMode="External"/><Relationship Id="rId135" Type="http://schemas.openxmlformats.org/officeDocument/2006/relationships/hyperlink" Target="mailto:fathwidang@gmail.com" TargetMode="External"/><Relationship Id="rId13" Type="http://schemas.openxmlformats.org/officeDocument/2006/relationships/hyperlink" Target="mailto:bocilrangga990@gmail.com" TargetMode="External"/><Relationship Id="rId18" Type="http://schemas.openxmlformats.org/officeDocument/2006/relationships/hyperlink" Target="mailto:windasarir85@gmail.com" TargetMode="External"/><Relationship Id="rId39" Type="http://schemas.openxmlformats.org/officeDocument/2006/relationships/hyperlink" Target="mailto:rendiprasetyo767@gmail.com" TargetMode="External"/><Relationship Id="rId109" Type="http://schemas.openxmlformats.org/officeDocument/2006/relationships/hyperlink" Target="mailto:07rizalsafety07@gmail.com" TargetMode="External"/><Relationship Id="rId34" Type="http://schemas.openxmlformats.org/officeDocument/2006/relationships/hyperlink" Target="mailto:ghufara782@gmail.com" TargetMode="External"/><Relationship Id="rId50" Type="http://schemas.openxmlformats.org/officeDocument/2006/relationships/hyperlink" Target="mailto:ekyd2361@gmail.com" TargetMode="External"/><Relationship Id="rId55" Type="http://schemas.openxmlformats.org/officeDocument/2006/relationships/hyperlink" Target="mailto:nuricomel@gmail.com" TargetMode="External"/><Relationship Id="rId76" Type="http://schemas.openxmlformats.org/officeDocument/2006/relationships/hyperlink" Target="mailto:ayukusumawati01@gmail.com" TargetMode="External"/><Relationship Id="rId97" Type="http://schemas.openxmlformats.org/officeDocument/2006/relationships/hyperlink" Target="mailto:obiewahyu64@gmail.com" TargetMode="External"/><Relationship Id="rId104" Type="http://schemas.openxmlformats.org/officeDocument/2006/relationships/hyperlink" Target="mailto:lutfisho59@gmail.com" TargetMode="External"/><Relationship Id="rId120" Type="http://schemas.openxmlformats.org/officeDocument/2006/relationships/hyperlink" Target="mailto:tanianuraziza74@gmail.com" TargetMode="External"/><Relationship Id="rId125" Type="http://schemas.openxmlformats.org/officeDocument/2006/relationships/hyperlink" Target="mailto:zackyfebiankusuma@gmail.com" TargetMode="External"/><Relationship Id="rId141" Type="http://schemas.openxmlformats.org/officeDocument/2006/relationships/hyperlink" Target="mailto:chozimi.123@gmail.com" TargetMode="External"/><Relationship Id="rId7" Type="http://schemas.openxmlformats.org/officeDocument/2006/relationships/hyperlink" Target="mailto:ecaaprilia@gmail.com" TargetMode="External"/><Relationship Id="rId71" Type="http://schemas.openxmlformats.org/officeDocument/2006/relationships/hyperlink" Target="mailto:nabilahnailatusy@gmail.com" TargetMode="External"/><Relationship Id="rId92" Type="http://schemas.openxmlformats.org/officeDocument/2006/relationships/hyperlink" Target="mailto:gustiajisaputra84@gmail.com" TargetMode="External"/><Relationship Id="rId2" Type="http://schemas.openxmlformats.org/officeDocument/2006/relationships/hyperlink" Target="mailto:amanatuzzuhroh2@gmail.com" TargetMode="External"/><Relationship Id="rId29" Type="http://schemas.openxmlformats.org/officeDocument/2006/relationships/hyperlink" Target="mailto:eliviarifdia@gmail.com" TargetMode="External"/><Relationship Id="rId24" Type="http://schemas.openxmlformats.org/officeDocument/2006/relationships/hyperlink" Target="mailto:farikhatulilmiah1911@gmail.com" TargetMode="External"/><Relationship Id="rId40" Type="http://schemas.openxmlformats.org/officeDocument/2006/relationships/hyperlink" Target="mailto:yuniar_hany@yahoo.com" TargetMode="External"/><Relationship Id="rId45" Type="http://schemas.openxmlformats.org/officeDocument/2006/relationships/hyperlink" Target="mailto:mochamadmaulana140@gmail.com" TargetMode="External"/><Relationship Id="rId66" Type="http://schemas.openxmlformats.org/officeDocument/2006/relationships/hyperlink" Target="mailto:khofiyah25@gmail.com" TargetMode="External"/><Relationship Id="rId87" Type="http://schemas.openxmlformats.org/officeDocument/2006/relationships/hyperlink" Target="mailto:silviinda33@gmail.com" TargetMode="External"/><Relationship Id="rId110" Type="http://schemas.openxmlformats.org/officeDocument/2006/relationships/hyperlink" Target="mailto:samsuafandi@gmail.com" TargetMode="External"/><Relationship Id="rId115" Type="http://schemas.openxmlformats.org/officeDocument/2006/relationships/hyperlink" Target="mailto:kocengguret@gmail.com" TargetMode="External"/><Relationship Id="rId131" Type="http://schemas.openxmlformats.org/officeDocument/2006/relationships/hyperlink" Target="mailto:tomfirdaus@gmail.com" TargetMode="External"/><Relationship Id="rId136" Type="http://schemas.openxmlformats.org/officeDocument/2006/relationships/hyperlink" Target="mailto:zarne4745@gmail.com" TargetMode="External"/><Relationship Id="rId61" Type="http://schemas.openxmlformats.org/officeDocument/2006/relationships/hyperlink" Target="mailto:dinianifa023@gmail.com" TargetMode="External"/><Relationship Id="rId82" Type="http://schemas.openxmlformats.org/officeDocument/2006/relationships/hyperlink" Target="mailto:danadimas48@gmail.com" TargetMode="External"/><Relationship Id="rId19" Type="http://schemas.openxmlformats.org/officeDocument/2006/relationships/hyperlink" Target="mailto:datkafrogstreet@gmail.com" TargetMode="External"/><Relationship Id="rId14" Type="http://schemas.openxmlformats.org/officeDocument/2006/relationships/hyperlink" Target="mailto:fariddwi@gmail.com" TargetMode="External"/><Relationship Id="rId30" Type="http://schemas.openxmlformats.org/officeDocument/2006/relationships/hyperlink" Target="mailto:wulandanik345@gmail.com" TargetMode="External"/><Relationship Id="rId35" Type="http://schemas.openxmlformats.org/officeDocument/2006/relationships/hyperlink" Target="mailto:ikhajannah052@gmail.com" TargetMode="External"/><Relationship Id="rId56" Type="http://schemas.openxmlformats.org/officeDocument/2006/relationships/hyperlink" Target="mailto:ziyadatulkhoiroh248@gmail.com" TargetMode="External"/><Relationship Id="rId77" Type="http://schemas.openxmlformats.org/officeDocument/2006/relationships/hyperlink" Target="mailto:ayundaputriramadani8@gmail.com" TargetMode="External"/><Relationship Id="rId100" Type="http://schemas.openxmlformats.org/officeDocument/2006/relationships/hyperlink" Target="mailto:novina0304@gmail.com" TargetMode="External"/><Relationship Id="rId105" Type="http://schemas.openxmlformats.org/officeDocument/2006/relationships/hyperlink" Target="mailto:putriev2354@gmail.com" TargetMode="External"/><Relationship Id="rId126" Type="http://schemas.openxmlformats.org/officeDocument/2006/relationships/hyperlink" Target="mailto:rositamaharani5@gmail.com" TargetMode="External"/><Relationship Id="rId8" Type="http://schemas.openxmlformats.org/officeDocument/2006/relationships/hyperlink" Target="mailto:mbakdian769@gmail.com" TargetMode="External"/><Relationship Id="rId51" Type="http://schemas.openxmlformats.org/officeDocument/2006/relationships/hyperlink" Target="mailto:munarohwati27@gmail.com" TargetMode="External"/><Relationship Id="rId72" Type="http://schemas.openxmlformats.org/officeDocument/2006/relationships/hyperlink" Target="mailto:duwiindyo@gmail.com" TargetMode="External"/><Relationship Id="rId93" Type="http://schemas.openxmlformats.org/officeDocument/2006/relationships/hyperlink" Target="mailto:lusianasafaraaa024@gmail.com" TargetMode="External"/><Relationship Id="rId98" Type="http://schemas.openxmlformats.org/officeDocument/2006/relationships/hyperlink" Target="mailto:alimasud.uud@gmail.com" TargetMode="External"/><Relationship Id="rId121" Type="http://schemas.openxmlformats.org/officeDocument/2006/relationships/hyperlink" Target="mailto:mariaaaulfaaa@gmail.com" TargetMode="External"/><Relationship Id="rId3" Type="http://schemas.openxmlformats.org/officeDocument/2006/relationships/hyperlink" Target="mailto:nafishhht@gmail.com" TargetMode="External"/><Relationship Id="rId25" Type="http://schemas.openxmlformats.org/officeDocument/2006/relationships/hyperlink" Target="mailto:tegaraja393@gmail.com" TargetMode="External"/><Relationship Id="rId46" Type="http://schemas.openxmlformats.org/officeDocument/2006/relationships/hyperlink" Target="mailto:yanta2477@gmail.com" TargetMode="External"/><Relationship Id="rId67" Type="http://schemas.openxmlformats.org/officeDocument/2006/relationships/hyperlink" Target="mailto:hestiealwa@gmail.com" TargetMode="External"/><Relationship Id="rId116" Type="http://schemas.openxmlformats.org/officeDocument/2006/relationships/hyperlink" Target="mailto:agnia1927@gmail.com" TargetMode="External"/><Relationship Id="rId137" Type="http://schemas.openxmlformats.org/officeDocument/2006/relationships/hyperlink" Target="mailto:pras32385@gmail.com" TargetMode="External"/><Relationship Id="rId20" Type="http://schemas.openxmlformats.org/officeDocument/2006/relationships/hyperlink" Target="mailto:fandhiahmad810@gmail.com" TargetMode="External"/><Relationship Id="rId41" Type="http://schemas.openxmlformats.org/officeDocument/2006/relationships/hyperlink" Target="mailto:riyanponcol05@gmail.com" TargetMode="External"/><Relationship Id="rId62" Type="http://schemas.openxmlformats.org/officeDocument/2006/relationships/hyperlink" Target="mailto:nisasafaat27@gmail.com" TargetMode="External"/><Relationship Id="rId83" Type="http://schemas.openxmlformats.org/officeDocument/2006/relationships/hyperlink" Target="mailto:vinadiahlestariii@gmail.com" TargetMode="External"/><Relationship Id="rId88" Type="http://schemas.openxmlformats.org/officeDocument/2006/relationships/hyperlink" Target="mailto:anjarsarimaharsi@gmail.com" TargetMode="External"/><Relationship Id="rId111" Type="http://schemas.openxmlformats.org/officeDocument/2006/relationships/hyperlink" Target="mailto:anikepramudya158@gmail.com" TargetMode="External"/><Relationship Id="rId132" Type="http://schemas.openxmlformats.org/officeDocument/2006/relationships/hyperlink" Target="mailto:burhanudinadam2@gmail.com" TargetMode="External"/><Relationship Id="rId15" Type="http://schemas.openxmlformats.org/officeDocument/2006/relationships/hyperlink" Target="mailto:derrenalexandra28@gmail.com" TargetMode="External"/><Relationship Id="rId36" Type="http://schemas.openxmlformats.org/officeDocument/2006/relationships/hyperlink" Target="mailto:pesm26010@gmail.com" TargetMode="External"/><Relationship Id="rId57" Type="http://schemas.openxmlformats.org/officeDocument/2006/relationships/hyperlink" Target="mailto:putradebbyapi23@gmail.com" TargetMode="External"/><Relationship Id="rId106" Type="http://schemas.openxmlformats.org/officeDocument/2006/relationships/hyperlink" Target="mailto:faudyahkhoirotul@gmail.com" TargetMode="External"/><Relationship Id="rId127" Type="http://schemas.openxmlformats.org/officeDocument/2006/relationships/hyperlink" Target="mailto:revandaayuu@gmail.com" TargetMode="External"/><Relationship Id="rId10" Type="http://schemas.openxmlformats.org/officeDocument/2006/relationships/hyperlink" Target="mailto:iqbalelek72@gmail.com" TargetMode="External"/><Relationship Id="rId31" Type="http://schemas.openxmlformats.org/officeDocument/2006/relationships/hyperlink" Target="mailto:aldityariki276@gmail.com" TargetMode="External"/><Relationship Id="rId52" Type="http://schemas.openxmlformats.org/officeDocument/2006/relationships/hyperlink" Target="mailto:zeliejeezi@gmail.com" TargetMode="External"/><Relationship Id="rId73" Type="http://schemas.openxmlformats.org/officeDocument/2006/relationships/hyperlink" Target="mailto:akunbiasa157@gmailcom" TargetMode="External"/><Relationship Id="rId78" Type="http://schemas.openxmlformats.org/officeDocument/2006/relationships/hyperlink" Target="mailto:gufronreno@gmail.com" TargetMode="External"/><Relationship Id="rId94" Type="http://schemas.openxmlformats.org/officeDocument/2006/relationships/hyperlink" Target="mailto:achmadnafis48@gmail.com" TargetMode="External"/><Relationship Id="rId99" Type="http://schemas.openxmlformats.org/officeDocument/2006/relationships/hyperlink" Target="mailto:cucusari409@gmail.com" TargetMode="External"/><Relationship Id="rId101" Type="http://schemas.openxmlformats.org/officeDocument/2006/relationships/hyperlink" Target="mailto:nurizzatun@gmail.com" TargetMode="External"/><Relationship Id="rId122" Type="http://schemas.openxmlformats.org/officeDocument/2006/relationships/hyperlink" Target="mailto:rehannptraa@gmail.com" TargetMode="External"/><Relationship Id="rId4" Type="http://schemas.openxmlformats.org/officeDocument/2006/relationships/hyperlink" Target="mailto:awan080706@gmail.com" TargetMode="External"/><Relationship Id="rId9" Type="http://schemas.openxmlformats.org/officeDocument/2006/relationships/hyperlink" Target="mailto:afrizald267@gmail.com" TargetMode="External"/><Relationship Id="rId26" Type="http://schemas.openxmlformats.org/officeDocument/2006/relationships/hyperlink" Target="mailto:ahmadfauzi91791@gmai.com" TargetMode="External"/><Relationship Id="rId47" Type="http://schemas.openxmlformats.org/officeDocument/2006/relationships/hyperlink" Target="mailto:prisintiafitrotulaziza@gmail.com" TargetMode="External"/><Relationship Id="rId68" Type="http://schemas.openxmlformats.org/officeDocument/2006/relationships/hyperlink" Target="mailto:ferdianggun730@gmail.com" TargetMode="External"/><Relationship Id="rId89" Type="http://schemas.openxmlformats.org/officeDocument/2006/relationships/hyperlink" Target="mailto:keniayaji@gmail.com" TargetMode="External"/><Relationship Id="rId112" Type="http://schemas.openxmlformats.org/officeDocument/2006/relationships/hyperlink" Target="mailto:devylailaturrobiah@gmail.com" TargetMode="External"/><Relationship Id="rId133" Type="http://schemas.openxmlformats.org/officeDocument/2006/relationships/hyperlink" Target="mailto:dafitsowak@gmail.com" TargetMode="External"/><Relationship Id="rId16" Type="http://schemas.openxmlformats.org/officeDocument/2006/relationships/hyperlink" Target="mailto:11villain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>
    <tabColor rgb="FFC00000"/>
  </sheetPr>
  <dimension ref="A1:AI375"/>
  <sheetViews>
    <sheetView showGridLines="0" tabSelected="1" zoomScale="70" zoomScaleNormal="70" workbookViewId="0">
      <pane xSplit="3" topLeftCell="U1" activePane="topRight" state="frozen"/>
      <selection activeCell="A286" sqref="A286"/>
      <selection pane="topRight" activeCell="V375" sqref="V375"/>
    </sheetView>
  </sheetViews>
  <sheetFormatPr defaultColWidth="8.7265625" defaultRowHeight="14.5"/>
  <cols>
    <col min="1" max="1" width="6.54296875" style="68" customWidth="1"/>
    <col min="2" max="2" width="17.54296875" style="72" customWidth="1"/>
    <col min="3" max="3" width="41.26953125" style="72" customWidth="1"/>
    <col min="4" max="4" width="21.453125" style="63" customWidth="1"/>
    <col min="5" max="5" width="17.54296875" style="67" customWidth="1"/>
    <col min="6" max="7" width="28.81640625" style="63" customWidth="1"/>
    <col min="8" max="8" width="17.54296875" style="63" customWidth="1"/>
    <col min="9" max="9" width="20.81640625" style="63" bestFit="1" customWidth="1"/>
    <col min="10" max="10" width="17.81640625" style="63" customWidth="1"/>
    <col min="11" max="11" width="15.54296875" style="63" customWidth="1"/>
    <col min="12" max="12" width="20" style="63" customWidth="1"/>
    <col min="13" max="13" width="20.1796875" style="63" customWidth="1"/>
    <col min="14" max="14" width="32.1796875" style="63" customWidth="1"/>
    <col min="15" max="15" width="62.453125" style="63" customWidth="1"/>
    <col min="16" max="16" width="94.26953125" style="63" customWidth="1"/>
    <col min="17" max="17" width="31.453125" style="63" customWidth="1"/>
    <col min="18" max="18" width="39.54296875" style="63" customWidth="1"/>
    <col min="19" max="19" width="9.7265625" style="63" customWidth="1"/>
    <col min="20" max="20" width="30.81640625" style="63" customWidth="1"/>
    <col min="21" max="21" width="49.1796875" style="70" customWidth="1"/>
    <col min="22" max="22" width="19.54296875" style="86" customWidth="1"/>
    <col min="23" max="23" width="10.1796875" style="63" customWidth="1"/>
    <col min="24" max="24" width="16.1796875" style="63" customWidth="1"/>
    <col min="25" max="25" width="12.1796875" style="63" customWidth="1"/>
    <col min="26" max="26" width="14.81640625" style="63" customWidth="1"/>
    <col min="27" max="27" width="26.453125" style="63" customWidth="1"/>
    <col min="28" max="28" width="14.7265625" style="5" customWidth="1"/>
    <col min="29" max="29" width="11.7265625" style="6" customWidth="1"/>
    <col min="30" max="30" width="11.36328125" style="6" customWidth="1"/>
    <col min="31" max="16384" width="8.7265625" style="6"/>
  </cols>
  <sheetData>
    <row r="1" spans="1:35" ht="33" customHeight="1">
      <c r="A1" s="484" t="s">
        <v>0</v>
      </c>
      <c r="B1" s="487" t="s">
        <v>2779</v>
      </c>
      <c r="C1" s="487" t="s">
        <v>3750</v>
      </c>
      <c r="D1" s="484" t="s">
        <v>4</v>
      </c>
      <c r="E1" s="2" t="s">
        <v>5</v>
      </c>
      <c r="F1" s="483" t="s">
        <v>6</v>
      </c>
      <c r="G1" s="483" t="s">
        <v>7</v>
      </c>
      <c r="H1" s="483" t="s">
        <v>8</v>
      </c>
      <c r="I1" s="483" t="s">
        <v>9</v>
      </c>
      <c r="J1" s="483" t="s">
        <v>10</v>
      </c>
      <c r="K1" s="483" t="s">
        <v>11</v>
      </c>
      <c r="L1" s="482" t="s">
        <v>12</v>
      </c>
      <c r="M1" s="483" t="s">
        <v>13</v>
      </c>
      <c r="N1" s="483" t="s">
        <v>14</v>
      </c>
      <c r="O1" s="483" t="s">
        <v>15</v>
      </c>
      <c r="P1" s="484" t="s">
        <v>16</v>
      </c>
      <c r="Q1" s="483" t="s">
        <v>17</v>
      </c>
      <c r="R1" s="483" t="s">
        <v>18</v>
      </c>
      <c r="S1" s="485" t="s">
        <v>19</v>
      </c>
      <c r="T1" s="485" t="s">
        <v>20</v>
      </c>
      <c r="U1" s="486" t="s">
        <v>21</v>
      </c>
      <c r="V1" s="482" t="s">
        <v>22</v>
      </c>
      <c r="W1" s="481" t="s">
        <v>23</v>
      </c>
      <c r="X1" s="481"/>
      <c r="Y1" s="481"/>
      <c r="Z1" s="4" t="s">
        <v>24</v>
      </c>
      <c r="AA1" s="1" t="s">
        <v>25</v>
      </c>
      <c r="AB1" s="1" t="s">
        <v>2529</v>
      </c>
      <c r="AC1" s="1" t="s">
        <v>2530</v>
      </c>
      <c r="AD1" s="1" t="s">
        <v>3964</v>
      </c>
    </row>
    <row r="2" spans="1:35" ht="23.5" customHeight="1">
      <c r="A2" s="484"/>
      <c r="B2" s="487"/>
      <c r="C2" s="487"/>
      <c r="D2" s="484"/>
      <c r="E2" s="2" t="s">
        <v>26</v>
      </c>
      <c r="F2" s="483"/>
      <c r="G2" s="483"/>
      <c r="H2" s="483"/>
      <c r="I2" s="483"/>
      <c r="J2" s="483"/>
      <c r="K2" s="483"/>
      <c r="L2" s="482"/>
      <c r="M2" s="483"/>
      <c r="N2" s="483"/>
      <c r="O2" s="483"/>
      <c r="P2" s="484"/>
      <c r="Q2" s="483"/>
      <c r="R2" s="483"/>
      <c r="S2" s="485"/>
      <c r="T2" s="485"/>
      <c r="U2" s="486"/>
      <c r="V2" s="482"/>
      <c r="W2" s="3" t="s">
        <v>27</v>
      </c>
      <c r="X2" s="3" t="s">
        <v>28</v>
      </c>
      <c r="Y2" s="3" t="s">
        <v>29</v>
      </c>
      <c r="Z2" s="4"/>
      <c r="AA2" s="1"/>
      <c r="AE2" s="6" t="s">
        <v>30</v>
      </c>
    </row>
    <row r="3" spans="1:35" s="21" customFormat="1" ht="15.5">
      <c r="A3" s="7">
        <v>1</v>
      </c>
      <c r="B3" s="8" t="s">
        <v>32</v>
      </c>
      <c r="C3" s="9" t="s">
        <v>33</v>
      </c>
      <c r="D3" s="11" t="s">
        <v>34</v>
      </c>
      <c r="E3" s="12" t="s">
        <v>35</v>
      </c>
      <c r="F3" s="13" t="s">
        <v>36</v>
      </c>
      <c r="G3" s="13" t="s">
        <v>37</v>
      </c>
      <c r="H3" s="14" t="s">
        <v>38</v>
      </c>
      <c r="I3" s="14" t="s">
        <v>39</v>
      </c>
      <c r="J3" s="14" t="s">
        <v>40</v>
      </c>
      <c r="K3" s="14" t="s">
        <v>41</v>
      </c>
      <c r="L3" s="15">
        <v>29331</v>
      </c>
      <c r="M3" s="14">
        <f t="shared" ref="M3:M34" ca="1" si="0">INT((TODAY()-L3)/365)</f>
        <v>45</v>
      </c>
      <c r="N3" s="14" t="s">
        <v>42</v>
      </c>
      <c r="O3" s="14" t="s">
        <v>43</v>
      </c>
      <c r="P3" s="14" t="s">
        <v>43</v>
      </c>
      <c r="Q3" s="11" t="s">
        <v>44</v>
      </c>
      <c r="R3" s="16" t="s">
        <v>45</v>
      </c>
      <c r="S3" s="17"/>
      <c r="T3" s="17"/>
      <c r="U3" s="13"/>
      <c r="V3" s="18">
        <v>43101</v>
      </c>
      <c r="W3" s="19">
        <f t="shared" ref="W3:W34" ca="1" si="1">DATEDIF(V3,TODAY(),"Y")</f>
        <v>7</v>
      </c>
      <c r="X3" s="19">
        <f t="shared" ref="X3:X34" ca="1" si="2">DATEDIF(V3,TODAY(),"YM")</f>
        <v>7</v>
      </c>
      <c r="Y3" s="19">
        <f t="shared" ref="Y3:Y34" ca="1" si="3">DATEDIF(V3,TODAY(),"MD")</f>
        <v>13</v>
      </c>
      <c r="Z3" s="14" t="s">
        <v>41</v>
      </c>
      <c r="AA3" s="14" t="s">
        <v>46</v>
      </c>
      <c r="AB3" s="140" t="s">
        <v>2531</v>
      </c>
      <c r="AC3" s="264" t="s">
        <v>35</v>
      </c>
      <c r="AE3" s="21" t="s">
        <v>47</v>
      </c>
      <c r="AF3" s="21">
        <v>1</v>
      </c>
      <c r="AI3" s="329" t="s">
        <v>42</v>
      </c>
    </row>
    <row r="4" spans="1:35" s="21" customFormat="1" ht="15.5">
      <c r="A4" s="7">
        <f t="shared" ref="A4:A67" si="4">A3+1</f>
        <v>2</v>
      </c>
      <c r="B4" s="8" t="s">
        <v>48</v>
      </c>
      <c r="C4" s="9" t="s">
        <v>49</v>
      </c>
      <c r="D4" s="11" t="s">
        <v>50</v>
      </c>
      <c r="E4" s="12" t="s">
        <v>35</v>
      </c>
      <c r="F4" s="13" t="s">
        <v>51</v>
      </c>
      <c r="G4" s="13" t="s">
        <v>37</v>
      </c>
      <c r="H4" s="14" t="s">
        <v>52</v>
      </c>
      <c r="I4" s="14" t="s">
        <v>39</v>
      </c>
      <c r="J4" s="14" t="s">
        <v>40</v>
      </c>
      <c r="K4" s="14" t="s">
        <v>53</v>
      </c>
      <c r="L4" s="15">
        <v>31225</v>
      </c>
      <c r="M4" s="14">
        <f t="shared" ca="1" si="0"/>
        <v>40</v>
      </c>
      <c r="N4" s="14" t="s">
        <v>54</v>
      </c>
      <c r="O4" s="14" t="s">
        <v>55</v>
      </c>
      <c r="P4" s="14" t="s">
        <v>56</v>
      </c>
      <c r="Q4" s="11" t="s">
        <v>57</v>
      </c>
      <c r="R4" s="14"/>
      <c r="S4" s="22"/>
      <c r="T4" s="22"/>
      <c r="U4" s="13" t="s">
        <v>58</v>
      </c>
      <c r="V4" s="23">
        <v>43101</v>
      </c>
      <c r="W4" s="19">
        <f t="shared" ca="1" si="1"/>
        <v>7</v>
      </c>
      <c r="X4" s="19">
        <f t="shared" ca="1" si="2"/>
        <v>7</v>
      </c>
      <c r="Y4" s="19">
        <f t="shared" ca="1" si="3"/>
        <v>13</v>
      </c>
      <c r="Z4" s="14" t="s">
        <v>41</v>
      </c>
      <c r="AA4" s="14" t="s">
        <v>46</v>
      </c>
      <c r="AB4" s="263" t="s">
        <v>2968</v>
      </c>
      <c r="AC4" s="264" t="s">
        <v>35</v>
      </c>
      <c r="AE4" s="21" t="s">
        <v>59</v>
      </c>
      <c r="AF4" s="21">
        <v>2</v>
      </c>
      <c r="AI4" s="329" t="s">
        <v>96</v>
      </c>
    </row>
    <row r="5" spans="1:35" s="21" customFormat="1" ht="15.5">
      <c r="A5" s="7">
        <f t="shared" si="4"/>
        <v>3</v>
      </c>
      <c r="B5" s="8" t="s">
        <v>60</v>
      </c>
      <c r="C5" s="9" t="s">
        <v>61</v>
      </c>
      <c r="D5" s="11" t="s">
        <v>62</v>
      </c>
      <c r="E5" s="12" t="s">
        <v>35</v>
      </c>
      <c r="F5" s="13" t="s">
        <v>51</v>
      </c>
      <c r="G5" s="13" t="s">
        <v>37</v>
      </c>
      <c r="H5" s="14" t="s">
        <v>52</v>
      </c>
      <c r="I5" s="14" t="s">
        <v>39</v>
      </c>
      <c r="J5" s="14" t="s">
        <v>63</v>
      </c>
      <c r="K5" s="14" t="s">
        <v>41</v>
      </c>
      <c r="L5" s="15">
        <v>33574</v>
      </c>
      <c r="M5" s="14">
        <f t="shared" ca="1" si="0"/>
        <v>33</v>
      </c>
      <c r="N5" s="14" t="s">
        <v>64</v>
      </c>
      <c r="O5" s="14" t="s">
        <v>65</v>
      </c>
      <c r="P5" s="14" t="s">
        <v>65</v>
      </c>
      <c r="Q5" s="11" t="s">
        <v>66</v>
      </c>
      <c r="R5" s="14"/>
      <c r="S5" s="22"/>
      <c r="T5" s="22"/>
      <c r="U5" s="13"/>
      <c r="V5" s="23">
        <v>43101</v>
      </c>
      <c r="W5" s="19">
        <f t="shared" ca="1" si="1"/>
        <v>7</v>
      </c>
      <c r="X5" s="19">
        <f t="shared" ca="1" si="2"/>
        <v>7</v>
      </c>
      <c r="Y5" s="19">
        <f t="shared" ca="1" si="3"/>
        <v>13</v>
      </c>
      <c r="Z5" s="14" t="s">
        <v>41</v>
      </c>
      <c r="AA5" s="14" t="s">
        <v>46</v>
      </c>
      <c r="AB5" s="263" t="s">
        <v>2969</v>
      </c>
      <c r="AC5" s="264" t="s">
        <v>129</v>
      </c>
      <c r="AE5" s="21" t="s">
        <v>67</v>
      </c>
      <c r="AF5" s="21">
        <v>3</v>
      </c>
      <c r="AI5" s="329" t="s">
        <v>42</v>
      </c>
    </row>
    <row r="6" spans="1:35" s="21" customFormat="1" ht="15.5">
      <c r="A6" s="7">
        <f t="shared" si="4"/>
        <v>4</v>
      </c>
      <c r="B6" s="8" t="s">
        <v>68</v>
      </c>
      <c r="C6" s="9" t="s">
        <v>69</v>
      </c>
      <c r="D6" s="11" t="s">
        <v>70</v>
      </c>
      <c r="E6" s="12" t="s">
        <v>35</v>
      </c>
      <c r="F6" s="13" t="s">
        <v>47</v>
      </c>
      <c r="G6" s="13" t="s">
        <v>47</v>
      </c>
      <c r="H6" s="14" t="s">
        <v>38</v>
      </c>
      <c r="I6" s="14" t="s">
        <v>39</v>
      </c>
      <c r="J6" s="14" t="s">
        <v>71</v>
      </c>
      <c r="K6" s="14" t="s">
        <v>41</v>
      </c>
      <c r="L6" s="15">
        <v>31650</v>
      </c>
      <c r="M6" s="14">
        <f t="shared" ca="1" si="0"/>
        <v>38</v>
      </c>
      <c r="N6" s="14" t="s">
        <v>54</v>
      </c>
      <c r="O6" s="14" t="s">
        <v>72</v>
      </c>
      <c r="P6" s="14" t="s">
        <v>72</v>
      </c>
      <c r="Q6" s="11" t="s">
        <v>73</v>
      </c>
      <c r="R6" s="14"/>
      <c r="S6" s="22"/>
      <c r="T6" s="22"/>
      <c r="U6" s="13" t="s">
        <v>58</v>
      </c>
      <c r="V6" s="25">
        <v>43134</v>
      </c>
      <c r="W6" s="19">
        <f t="shared" ca="1" si="1"/>
        <v>7</v>
      </c>
      <c r="X6" s="19">
        <f t="shared" ca="1" si="2"/>
        <v>6</v>
      </c>
      <c r="Y6" s="19">
        <f t="shared" ca="1" si="3"/>
        <v>11</v>
      </c>
      <c r="Z6" s="14" t="s">
        <v>41</v>
      </c>
      <c r="AA6" s="14" t="s">
        <v>90</v>
      </c>
      <c r="AB6" s="263" t="s">
        <v>2970</v>
      </c>
      <c r="AC6" s="264" t="s">
        <v>35</v>
      </c>
      <c r="AD6" s="430" t="s">
        <v>3974</v>
      </c>
      <c r="AE6" s="21" t="s">
        <v>75</v>
      </c>
      <c r="AI6" s="329" t="s">
        <v>96</v>
      </c>
    </row>
    <row r="7" spans="1:35" s="21" customFormat="1" ht="15.5">
      <c r="A7" s="7">
        <f t="shared" si="4"/>
        <v>5</v>
      </c>
      <c r="B7" s="8" t="s">
        <v>76</v>
      </c>
      <c r="C7" s="9" t="s">
        <v>77</v>
      </c>
      <c r="D7" s="11" t="s">
        <v>78</v>
      </c>
      <c r="E7" s="12" t="s">
        <v>35</v>
      </c>
      <c r="F7" s="13" t="s">
        <v>79</v>
      </c>
      <c r="G7" s="13" t="s">
        <v>80</v>
      </c>
      <c r="H7" s="13" t="s">
        <v>311</v>
      </c>
      <c r="I7" s="14" t="s">
        <v>39</v>
      </c>
      <c r="J7" s="14" t="s">
        <v>40</v>
      </c>
      <c r="K7" s="14" t="s">
        <v>41</v>
      </c>
      <c r="L7" s="15">
        <v>35074</v>
      </c>
      <c r="M7" s="14">
        <f t="shared" ca="1" si="0"/>
        <v>29</v>
      </c>
      <c r="N7" s="14" t="s">
        <v>81</v>
      </c>
      <c r="O7" s="14" t="s">
        <v>82</v>
      </c>
      <c r="P7" s="14" t="s">
        <v>82</v>
      </c>
      <c r="Q7" s="11" t="s">
        <v>83</v>
      </c>
      <c r="R7" s="14"/>
      <c r="S7" s="22"/>
      <c r="T7" s="22"/>
      <c r="U7" s="13"/>
      <c r="V7" s="26">
        <v>43288</v>
      </c>
      <c r="W7" s="19">
        <f t="shared" ca="1" si="1"/>
        <v>7</v>
      </c>
      <c r="X7" s="19">
        <f t="shared" ca="1" si="2"/>
        <v>1</v>
      </c>
      <c r="Y7" s="19">
        <f t="shared" ca="1" si="3"/>
        <v>7</v>
      </c>
      <c r="Z7" s="14" t="s">
        <v>41</v>
      </c>
      <c r="AA7" s="14" t="s">
        <v>46</v>
      </c>
      <c r="AB7" s="263" t="s">
        <v>2971</v>
      </c>
      <c r="AC7" s="264" t="s">
        <v>35</v>
      </c>
      <c r="AE7" s="21" t="s">
        <v>84</v>
      </c>
      <c r="AF7" s="21">
        <v>4</v>
      </c>
      <c r="AI7" s="329" t="s">
        <v>96</v>
      </c>
    </row>
    <row r="8" spans="1:35" s="21" customFormat="1" ht="15.5">
      <c r="A8" s="7">
        <f t="shared" si="4"/>
        <v>6</v>
      </c>
      <c r="B8" s="8" t="s">
        <v>85</v>
      </c>
      <c r="C8" s="9" t="s">
        <v>86</v>
      </c>
      <c r="D8" s="11" t="s">
        <v>87</v>
      </c>
      <c r="E8" s="12" t="s">
        <v>35</v>
      </c>
      <c r="F8" s="13" t="s">
        <v>47</v>
      </c>
      <c r="G8" s="13" t="s">
        <v>47</v>
      </c>
      <c r="H8" s="14" t="s">
        <v>542</v>
      </c>
      <c r="I8" s="14" t="s">
        <v>39</v>
      </c>
      <c r="J8" s="14" t="s">
        <v>63</v>
      </c>
      <c r="K8" s="14" t="s">
        <v>41</v>
      </c>
      <c r="L8" s="15">
        <v>32027</v>
      </c>
      <c r="M8" s="14">
        <f t="shared" ca="1" si="0"/>
        <v>37</v>
      </c>
      <c r="N8" s="14" t="s">
        <v>81</v>
      </c>
      <c r="O8" s="14" t="s">
        <v>88</v>
      </c>
      <c r="P8" s="14" t="s">
        <v>88</v>
      </c>
      <c r="Q8" s="11" t="s">
        <v>89</v>
      </c>
      <c r="R8" s="14"/>
      <c r="S8" s="22"/>
      <c r="T8" s="22"/>
      <c r="U8" s="13" t="s">
        <v>58</v>
      </c>
      <c r="V8" s="25">
        <v>43381</v>
      </c>
      <c r="W8" s="19">
        <f t="shared" ca="1" si="1"/>
        <v>6</v>
      </c>
      <c r="X8" s="19">
        <f t="shared" ca="1" si="2"/>
        <v>10</v>
      </c>
      <c r="Y8" s="19">
        <f t="shared" ca="1" si="3"/>
        <v>6</v>
      </c>
      <c r="Z8" s="14" t="s">
        <v>41</v>
      </c>
      <c r="AA8" s="14" t="s">
        <v>90</v>
      </c>
      <c r="AB8" s="263" t="s">
        <v>2839</v>
      </c>
      <c r="AC8" s="264" t="s">
        <v>35</v>
      </c>
      <c r="AD8" s="430" t="s">
        <v>3975</v>
      </c>
      <c r="AE8" s="21" t="s">
        <v>91</v>
      </c>
      <c r="AI8" s="329" t="s">
        <v>96</v>
      </c>
    </row>
    <row r="9" spans="1:35" s="21" customFormat="1" ht="15.5">
      <c r="A9" s="7">
        <f t="shared" si="4"/>
        <v>7</v>
      </c>
      <c r="B9" s="8" t="s">
        <v>92</v>
      </c>
      <c r="C9" s="9" t="s">
        <v>93</v>
      </c>
      <c r="D9" s="11" t="s">
        <v>94</v>
      </c>
      <c r="E9" s="12" t="s">
        <v>35</v>
      </c>
      <c r="F9" s="13" t="s">
        <v>95</v>
      </c>
      <c r="G9" s="13" t="s">
        <v>37</v>
      </c>
      <c r="H9" s="14" t="s">
        <v>311</v>
      </c>
      <c r="I9" s="14" t="s">
        <v>39</v>
      </c>
      <c r="J9" s="14" t="s">
        <v>63</v>
      </c>
      <c r="K9" s="14" t="s">
        <v>41</v>
      </c>
      <c r="L9" s="15">
        <v>32096</v>
      </c>
      <c r="M9" s="14">
        <f t="shared" ca="1" si="0"/>
        <v>37</v>
      </c>
      <c r="N9" s="14" t="s">
        <v>96</v>
      </c>
      <c r="O9" s="14" t="s">
        <v>97</v>
      </c>
      <c r="P9" s="14" t="s">
        <v>97</v>
      </c>
      <c r="Q9" s="11" t="s">
        <v>98</v>
      </c>
      <c r="R9" s="14"/>
      <c r="S9" s="22"/>
      <c r="T9" s="22"/>
      <c r="U9" s="13"/>
      <c r="V9" s="28">
        <v>43435</v>
      </c>
      <c r="W9" s="19">
        <f t="shared" ca="1" si="1"/>
        <v>6</v>
      </c>
      <c r="X9" s="19">
        <f t="shared" ca="1" si="2"/>
        <v>8</v>
      </c>
      <c r="Y9" s="19">
        <f t="shared" ca="1" si="3"/>
        <v>13</v>
      </c>
      <c r="Z9" s="14" t="s">
        <v>41</v>
      </c>
      <c r="AA9" s="14" t="s">
        <v>46</v>
      </c>
      <c r="AB9" s="263" t="s">
        <v>2968</v>
      </c>
      <c r="AC9" s="264" t="s">
        <v>35</v>
      </c>
      <c r="AE9" s="21" t="s">
        <v>99</v>
      </c>
      <c r="AF9" s="21">
        <v>5</v>
      </c>
      <c r="AI9" s="329" t="s">
        <v>96</v>
      </c>
    </row>
    <row r="10" spans="1:35" s="21" customFormat="1" ht="15" customHeight="1">
      <c r="A10" s="7">
        <f t="shared" si="4"/>
        <v>8</v>
      </c>
      <c r="B10" s="8" t="s">
        <v>100</v>
      </c>
      <c r="C10" s="9" t="s">
        <v>101</v>
      </c>
      <c r="D10" s="11" t="s">
        <v>102</v>
      </c>
      <c r="E10" s="12" t="s">
        <v>35</v>
      </c>
      <c r="F10" s="13" t="s">
        <v>51</v>
      </c>
      <c r="G10" s="13" t="s">
        <v>37</v>
      </c>
      <c r="H10" s="14" t="s">
        <v>52</v>
      </c>
      <c r="I10" s="14" t="s">
        <v>39</v>
      </c>
      <c r="J10" s="14" t="s">
        <v>63</v>
      </c>
      <c r="K10" s="14" t="s">
        <v>41</v>
      </c>
      <c r="L10" s="15">
        <v>32790</v>
      </c>
      <c r="M10" s="14">
        <f t="shared" ca="1" si="0"/>
        <v>35</v>
      </c>
      <c r="N10" s="14" t="s">
        <v>103</v>
      </c>
      <c r="O10" s="14" t="s">
        <v>104</v>
      </c>
      <c r="P10" s="14" t="s">
        <v>104</v>
      </c>
      <c r="Q10" s="11" t="s">
        <v>105</v>
      </c>
      <c r="R10" s="14"/>
      <c r="S10" s="22"/>
      <c r="T10" s="22"/>
      <c r="U10" s="13" t="s">
        <v>58</v>
      </c>
      <c r="V10" s="25">
        <v>43465</v>
      </c>
      <c r="W10" s="19">
        <f t="shared" ca="1" si="1"/>
        <v>6</v>
      </c>
      <c r="X10" s="19">
        <f t="shared" ca="1" si="2"/>
        <v>7</v>
      </c>
      <c r="Y10" s="19">
        <f t="shared" ca="1" si="3"/>
        <v>14</v>
      </c>
      <c r="Z10" s="14" t="s">
        <v>41</v>
      </c>
      <c r="AA10" s="14" t="s">
        <v>46</v>
      </c>
      <c r="AB10" s="263" t="s">
        <v>2969</v>
      </c>
      <c r="AC10" s="264" t="s">
        <v>129</v>
      </c>
      <c r="AE10" s="21" t="s">
        <v>37</v>
      </c>
      <c r="AF10" s="21">
        <v>6</v>
      </c>
      <c r="AI10" s="329" t="s">
        <v>103</v>
      </c>
    </row>
    <row r="11" spans="1:35" s="21" customFormat="1" ht="15.5">
      <c r="A11" s="7">
        <f t="shared" si="4"/>
        <v>9</v>
      </c>
      <c r="B11" s="29" t="s">
        <v>106</v>
      </c>
      <c r="C11" s="9" t="s">
        <v>107</v>
      </c>
      <c r="D11" s="11" t="s">
        <v>108</v>
      </c>
      <c r="E11" s="12" t="s">
        <v>35</v>
      </c>
      <c r="F11" s="13" t="s">
        <v>109</v>
      </c>
      <c r="G11" s="13" t="s">
        <v>110</v>
      </c>
      <c r="H11" s="14" t="s">
        <v>311</v>
      </c>
      <c r="I11" s="14" t="s">
        <v>39</v>
      </c>
      <c r="J11" s="14" t="s">
        <v>63</v>
      </c>
      <c r="K11" s="14" t="s">
        <v>41</v>
      </c>
      <c r="L11" s="15">
        <v>30128</v>
      </c>
      <c r="M11" s="14">
        <f t="shared" ca="1" si="0"/>
        <v>43</v>
      </c>
      <c r="N11" s="14" t="s">
        <v>103</v>
      </c>
      <c r="O11" s="14" t="s">
        <v>111</v>
      </c>
      <c r="P11" s="14" t="s">
        <v>111</v>
      </c>
      <c r="Q11" s="11" t="s">
        <v>112</v>
      </c>
      <c r="R11" s="14"/>
      <c r="S11" s="22"/>
      <c r="T11" s="22"/>
      <c r="U11" s="13"/>
      <c r="V11" s="30">
        <v>43101</v>
      </c>
      <c r="W11" s="19">
        <f t="shared" ca="1" si="1"/>
        <v>7</v>
      </c>
      <c r="X11" s="19">
        <f t="shared" ca="1" si="2"/>
        <v>7</v>
      </c>
      <c r="Y11" s="19">
        <f t="shared" ca="1" si="3"/>
        <v>13</v>
      </c>
      <c r="Z11" s="14" t="s">
        <v>41</v>
      </c>
      <c r="AA11" s="14" t="s">
        <v>46</v>
      </c>
      <c r="AB11" s="263" t="s">
        <v>2972</v>
      </c>
      <c r="AC11" s="264" t="s">
        <v>35</v>
      </c>
      <c r="AE11" s="21" t="s">
        <v>110</v>
      </c>
      <c r="AF11" s="21">
        <v>7</v>
      </c>
      <c r="AI11" s="329" t="s">
        <v>103</v>
      </c>
    </row>
    <row r="12" spans="1:35" s="21" customFormat="1" ht="15.5">
      <c r="A12" s="7">
        <f t="shared" si="4"/>
        <v>10</v>
      </c>
      <c r="B12" s="29" t="s">
        <v>113</v>
      </c>
      <c r="C12" s="9" t="s">
        <v>114</v>
      </c>
      <c r="D12" s="11" t="s">
        <v>115</v>
      </c>
      <c r="E12" s="12" t="s">
        <v>35</v>
      </c>
      <c r="F12" s="13" t="s">
        <v>47</v>
      </c>
      <c r="G12" s="13" t="s">
        <v>47</v>
      </c>
      <c r="H12" s="14" t="s">
        <v>52</v>
      </c>
      <c r="I12" s="14" t="s">
        <v>39</v>
      </c>
      <c r="J12" s="14" t="s">
        <v>40</v>
      </c>
      <c r="K12" s="14" t="s">
        <v>116</v>
      </c>
      <c r="L12" s="15">
        <v>31582</v>
      </c>
      <c r="M12" s="14">
        <f t="shared" ca="1" si="0"/>
        <v>39</v>
      </c>
      <c r="N12" s="14" t="s">
        <v>103</v>
      </c>
      <c r="O12" s="14" t="s">
        <v>117</v>
      </c>
      <c r="P12" s="14" t="s">
        <v>117</v>
      </c>
      <c r="Q12" s="11" t="s">
        <v>118</v>
      </c>
      <c r="R12" s="14"/>
      <c r="S12" s="22"/>
      <c r="T12" s="22"/>
      <c r="U12" s="13" t="s">
        <v>58</v>
      </c>
      <c r="V12" s="25">
        <v>43101</v>
      </c>
      <c r="W12" s="19">
        <f t="shared" ca="1" si="1"/>
        <v>7</v>
      </c>
      <c r="X12" s="19">
        <f t="shared" ca="1" si="2"/>
        <v>7</v>
      </c>
      <c r="Y12" s="19">
        <f t="shared" ca="1" si="3"/>
        <v>13</v>
      </c>
      <c r="Z12" s="14" t="s">
        <v>41</v>
      </c>
      <c r="AA12" s="14" t="s">
        <v>74</v>
      </c>
      <c r="AB12" s="20"/>
      <c r="AD12" s="430" t="s">
        <v>3966</v>
      </c>
      <c r="AE12" s="21" t="s">
        <v>80</v>
      </c>
      <c r="AI12" s="329" t="s">
        <v>103</v>
      </c>
    </row>
    <row r="13" spans="1:35" s="21" customFormat="1" ht="15.5">
      <c r="A13" s="7">
        <f t="shared" si="4"/>
        <v>11</v>
      </c>
      <c r="B13" s="29" t="s">
        <v>119</v>
      </c>
      <c r="C13" s="9" t="s">
        <v>120</v>
      </c>
      <c r="D13" s="11" t="s">
        <v>121</v>
      </c>
      <c r="E13" s="12" t="s">
        <v>35</v>
      </c>
      <c r="F13" s="13" t="s">
        <v>122</v>
      </c>
      <c r="G13" s="13" t="s">
        <v>110</v>
      </c>
      <c r="H13" s="14" t="s">
        <v>52</v>
      </c>
      <c r="I13" s="14" t="s">
        <v>39</v>
      </c>
      <c r="J13" s="14" t="s">
        <v>40</v>
      </c>
      <c r="K13" s="14" t="s">
        <v>41</v>
      </c>
      <c r="L13" s="15">
        <v>32035</v>
      </c>
      <c r="M13" s="14">
        <f t="shared" ca="1" si="0"/>
        <v>37</v>
      </c>
      <c r="N13" s="14" t="s">
        <v>96</v>
      </c>
      <c r="O13" s="14" t="s">
        <v>123</v>
      </c>
      <c r="P13" s="14" t="s">
        <v>123</v>
      </c>
      <c r="Q13" s="11" t="s">
        <v>124</v>
      </c>
      <c r="R13" s="14"/>
      <c r="S13" s="22"/>
      <c r="T13" s="22"/>
      <c r="U13" s="13" t="s">
        <v>58</v>
      </c>
      <c r="V13" s="25">
        <v>43289</v>
      </c>
      <c r="W13" s="19">
        <f t="shared" ca="1" si="1"/>
        <v>7</v>
      </c>
      <c r="X13" s="19">
        <f t="shared" ca="1" si="2"/>
        <v>1</v>
      </c>
      <c r="Y13" s="19">
        <f t="shared" ca="1" si="3"/>
        <v>6</v>
      </c>
      <c r="Z13" s="14" t="s">
        <v>41</v>
      </c>
      <c r="AA13" s="14" t="s">
        <v>46</v>
      </c>
      <c r="AB13" s="20"/>
      <c r="AE13" s="21" t="s">
        <v>125</v>
      </c>
      <c r="AF13" s="21">
        <v>8</v>
      </c>
      <c r="AI13" s="329" t="s">
        <v>96</v>
      </c>
    </row>
    <row r="14" spans="1:35" ht="15.5" hidden="1">
      <c r="A14" s="7">
        <v>12</v>
      </c>
      <c r="B14" s="32" t="s">
        <v>126</v>
      </c>
      <c r="C14" s="33" t="s">
        <v>127</v>
      </c>
      <c r="D14" s="34" t="s">
        <v>128</v>
      </c>
      <c r="E14" s="35" t="s">
        <v>129</v>
      </c>
      <c r="F14" s="36" t="s">
        <v>67</v>
      </c>
      <c r="G14" s="13" t="s">
        <v>67</v>
      </c>
      <c r="H14" s="13" t="s">
        <v>67</v>
      </c>
      <c r="I14" s="37" t="s">
        <v>343</v>
      </c>
      <c r="J14" s="37" t="s">
        <v>40</v>
      </c>
      <c r="K14" s="37" t="s">
        <v>41</v>
      </c>
      <c r="L14" s="38">
        <v>26177</v>
      </c>
      <c r="M14" s="37">
        <f t="shared" ca="1" si="0"/>
        <v>53</v>
      </c>
      <c r="N14" s="37" t="s">
        <v>103</v>
      </c>
      <c r="O14" s="37" t="s">
        <v>82</v>
      </c>
      <c r="P14" s="37" t="s">
        <v>82</v>
      </c>
      <c r="Q14" s="34" t="s">
        <v>131</v>
      </c>
      <c r="R14" s="39" t="s">
        <v>132</v>
      </c>
      <c r="S14" s="40"/>
      <c r="T14" s="40"/>
      <c r="U14" s="36" t="s">
        <v>133</v>
      </c>
      <c r="V14" s="41">
        <v>43289</v>
      </c>
      <c r="W14" s="19">
        <f t="shared" ca="1" si="1"/>
        <v>7</v>
      </c>
      <c r="X14" s="19">
        <f t="shared" ca="1" si="2"/>
        <v>1</v>
      </c>
      <c r="Y14" s="19">
        <f t="shared" ca="1" si="3"/>
        <v>6</v>
      </c>
      <c r="Z14" s="37" t="s">
        <v>41</v>
      </c>
      <c r="AA14" s="14" t="s">
        <v>46</v>
      </c>
      <c r="AE14" s="21" t="s">
        <v>134</v>
      </c>
      <c r="AF14" s="6">
        <v>9</v>
      </c>
      <c r="AH14" s="21"/>
      <c r="AI14" s="329" t="s">
        <v>103</v>
      </c>
    </row>
    <row r="15" spans="1:35" s="21" customFormat="1" ht="15.5">
      <c r="A15" s="7">
        <f t="shared" si="4"/>
        <v>13</v>
      </c>
      <c r="B15" s="29" t="s">
        <v>135</v>
      </c>
      <c r="C15" s="9" t="s">
        <v>136</v>
      </c>
      <c r="D15" s="11" t="s">
        <v>137</v>
      </c>
      <c r="E15" s="12" t="s">
        <v>35</v>
      </c>
      <c r="F15" s="13" t="s">
        <v>47</v>
      </c>
      <c r="G15" s="13" t="s">
        <v>47</v>
      </c>
      <c r="H15" s="14" t="s">
        <v>52</v>
      </c>
      <c r="I15" s="14" t="s">
        <v>39</v>
      </c>
      <c r="J15" s="14" t="s">
        <v>40</v>
      </c>
      <c r="K15" s="14" t="s">
        <v>41</v>
      </c>
      <c r="L15" s="15">
        <v>32557</v>
      </c>
      <c r="M15" s="14">
        <f t="shared" ca="1" si="0"/>
        <v>36</v>
      </c>
      <c r="N15" s="14" t="s">
        <v>138</v>
      </c>
      <c r="O15" s="14" t="s">
        <v>139</v>
      </c>
      <c r="P15" s="14" t="s">
        <v>139</v>
      </c>
      <c r="Q15" s="11" t="s">
        <v>140</v>
      </c>
      <c r="R15" s="14"/>
      <c r="S15" s="22"/>
      <c r="T15" s="22"/>
      <c r="U15" s="13" t="s">
        <v>58</v>
      </c>
      <c r="V15" s="25">
        <v>43363</v>
      </c>
      <c r="W15" s="19">
        <f t="shared" ca="1" si="1"/>
        <v>6</v>
      </c>
      <c r="X15" s="19">
        <f t="shared" ca="1" si="2"/>
        <v>10</v>
      </c>
      <c r="Y15" s="19">
        <f t="shared" ca="1" si="3"/>
        <v>25</v>
      </c>
      <c r="Z15" s="14" t="s">
        <v>41</v>
      </c>
      <c r="AA15" s="14" t="s">
        <v>46</v>
      </c>
      <c r="AB15" s="263" t="s">
        <v>2973</v>
      </c>
      <c r="AC15" s="264" t="s">
        <v>35</v>
      </c>
      <c r="AE15" s="21" t="s">
        <v>141</v>
      </c>
      <c r="AF15" s="21">
        <v>0</v>
      </c>
      <c r="AI15" s="330" t="s">
        <v>42</v>
      </c>
    </row>
    <row r="16" spans="1:35" ht="15.5">
      <c r="A16" s="7">
        <f t="shared" si="4"/>
        <v>14</v>
      </c>
      <c r="B16" s="32" t="s">
        <v>142</v>
      </c>
      <c r="C16" s="33" t="s">
        <v>143</v>
      </c>
      <c r="D16" s="34" t="s">
        <v>144</v>
      </c>
      <c r="E16" s="35" t="s">
        <v>35</v>
      </c>
      <c r="F16" s="36" t="s">
        <v>47</v>
      </c>
      <c r="G16" s="13" t="s">
        <v>47</v>
      </c>
      <c r="H16" s="37" t="s">
        <v>145</v>
      </c>
      <c r="I16" s="37" t="s">
        <v>39</v>
      </c>
      <c r="J16" s="37" t="s">
        <v>71</v>
      </c>
      <c r="K16" s="37" t="s">
        <v>41</v>
      </c>
      <c r="L16" s="38">
        <v>34043</v>
      </c>
      <c r="M16" s="37">
        <f t="shared" ca="1" si="0"/>
        <v>32</v>
      </c>
      <c r="N16" s="37" t="s">
        <v>96</v>
      </c>
      <c r="O16" s="37" t="s">
        <v>146</v>
      </c>
      <c r="P16" s="37" t="s">
        <v>146</v>
      </c>
      <c r="Q16" s="34" t="s">
        <v>147</v>
      </c>
      <c r="R16" s="37"/>
      <c r="S16" s="42"/>
      <c r="T16" s="42"/>
      <c r="U16" s="36" t="s">
        <v>148</v>
      </c>
      <c r="V16" s="41">
        <v>43101</v>
      </c>
      <c r="W16" s="19">
        <f t="shared" ca="1" si="1"/>
        <v>7</v>
      </c>
      <c r="X16" s="19">
        <f t="shared" ca="1" si="2"/>
        <v>7</v>
      </c>
      <c r="Y16" s="19">
        <f t="shared" ca="1" si="3"/>
        <v>13</v>
      </c>
      <c r="Z16" s="37" t="s">
        <v>41</v>
      </c>
      <c r="AA16" s="14" t="s">
        <v>90</v>
      </c>
      <c r="AB16" s="265" t="s">
        <v>2839</v>
      </c>
      <c r="AC16" s="266" t="s">
        <v>35</v>
      </c>
      <c r="AD16" s="431" t="s">
        <v>3975</v>
      </c>
      <c r="AE16" s="21" t="s">
        <v>149</v>
      </c>
      <c r="AI16" s="329" t="s">
        <v>96</v>
      </c>
    </row>
    <row r="17" spans="1:35" ht="15.5">
      <c r="A17" s="7">
        <f t="shared" si="4"/>
        <v>15</v>
      </c>
      <c r="B17" s="32" t="s">
        <v>150</v>
      </c>
      <c r="C17" s="33" t="s">
        <v>151</v>
      </c>
      <c r="D17" s="34" t="s">
        <v>152</v>
      </c>
      <c r="E17" s="35" t="s">
        <v>35</v>
      </c>
      <c r="F17" s="36" t="s">
        <v>153</v>
      </c>
      <c r="G17" s="13" t="s">
        <v>141</v>
      </c>
      <c r="H17" s="36" t="s">
        <v>153</v>
      </c>
      <c r="I17" s="37" t="s">
        <v>39</v>
      </c>
      <c r="J17" s="37" t="s">
        <v>40</v>
      </c>
      <c r="K17" s="37" t="s">
        <v>154</v>
      </c>
      <c r="L17" s="38">
        <v>34586</v>
      </c>
      <c r="M17" s="37">
        <f t="shared" ca="1" si="0"/>
        <v>30</v>
      </c>
      <c r="N17" s="37" t="s">
        <v>155</v>
      </c>
      <c r="O17" s="37" t="s">
        <v>156</v>
      </c>
      <c r="P17" s="37" t="s">
        <v>156</v>
      </c>
      <c r="Q17" s="34" t="s">
        <v>157</v>
      </c>
      <c r="R17" s="39" t="s">
        <v>158</v>
      </c>
      <c r="S17" s="40"/>
      <c r="T17" s="40"/>
      <c r="U17" s="36" t="s">
        <v>159</v>
      </c>
      <c r="V17" s="41">
        <v>43235</v>
      </c>
      <c r="W17" s="19">
        <f t="shared" ca="1" si="1"/>
        <v>7</v>
      </c>
      <c r="X17" s="19">
        <f t="shared" ca="1" si="2"/>
        <v>2</v>
      </c>
      <c r="Y17" s="19">
        <f t="shared" ca="1" si="3"/>
        <v>30</v>
      </c>
      <c r="Z17" s="37" t="s">
        <v>41</v>
      </c>
      <c r="AA17" s="14" t="s">
        <v>46</v>
      </c>
      <c r="AB17" s="265" t="s">
        <v>2974</v>
      </c>
      <c r="AC17" s="266" t="s">
        <v>35</v>
      </c>
      <c r="AE17" s="21" t="s">
        <v>160</v>
      </c>
      <c r="AF17" s="6">
        <v>1</v>
      </c>
      <c r="AI17" s="329" t="s">
        <v>3152</v>
      </c>
    </row>
    <row r="18" spans="1:35" s="21" customFormat="1" ht="15.5">
      <c r="A18" s="7">
        <f t="shared" si="4"/>
        <v>16</v>
      </c>
      <c r="B18" s="29" t="s">
        <v>161</v>
      </c>
      <c r="C18" s="9" t="s">
        <v>162</v>
      </c>
      <c r="D18" s="11" t="s">
        <v>163</v>
      </c>
      <c r="E18" s="12" t="s">
        <v>35</v>
      </c>
      <c r="F18" s="13" t="s">
        <v>164</v>
      </c>
      <c r="G18" s="13" t="s">
        <v>80</v>
      </c>
      <c r="H18" s="14" t="s">
        <v>38</v>
      </c>
      <c r="I18" s="14" t="s">
        <v>39</v>
      </c>
      <c r="J18" s="14" t="s">
        <v>40</v>
      </c>
      <c r="K18" s="14" t="s">
        <v>41</v>
      </c>
      <c r="L18" s="15">
        <v>31113</v>
      </c>
      <c r="M18" s="14">
        <f t="shared" ca="1" si="0"/>
        <v>40</v>
      </c>
      <c r="N18" s="14" t="s">
        <v>103</v>
      </c>
      <c r="O18" s="14" t="s">
        <v>165</v>
      </c>
      <c r="P18" s="14" t="s">
        <v>165</v>
      </c>
      <c r="Q18" s="11" t="s">
        <v>166</v>
      </c>
      <c r="R18" s="16" t="s">
        <v>167</v>
      </c>
      <c r="S18" s="17"/>
      <c r="T18" s="17"/>
      <c r="U18" s="13" t="s">
        <v>58</v>
      </c>
      <c r="V18" s="25">
        <v>43237</v>
      </c>
      <c r="W18" s="19">
        <f t="shared" ca="1" si="1"/>
        <v>7</v>
      </c>
      <c r="X18" s="19">
        <f t="shared" ca="1" si="2"/>
        <v>2</v>
      </c>
      <c r="Y18" s="19">
        <f t="shared" ca="1" si="3"/>
        <v>28</v>
      </c>
      <c r="Z18" s="14" t="s">
        <v>41</v>
      </c>
      <c r="AA18" s="14" t="s">
        <v>46</v>
      </c>
      <c r="AB18" s="20"/>
      <c r="AF18" s="21">
        <v>2</v>
      </c>
      <c r="AI18" s="330" t="s">
        <v>103</v>
      </c>
    </row>
    <row r="19" spans="1:35" s="21" customFormat="1" ht="15.5">
      <c r="A19" s="7">
        <f t="shared" si="4"/>
        <v>17</v>
      </c>
      <c r="B19" s="29" t="s">
        <v>168</v>
      </c>
      <c r="C19" s="9" t="s">
        <v>169</v>
      </c>
      <c r="D19" s="11" t="s">
        <v>170</v>
      </c>
      <c r="E19" s="12" t="s">
        <v>129</v>
      </c>
      <c r="F19" s="36" t="s">
        <v>2527</v>
      </c>
      <c r="G19" s="13" t="s">
        <v>99</v>
      </c>
      <c r="H19" s="14" t="s">
        <v>52</v>
      </c>
      <c r="I19" s="14" t="s">
        <v>39</v>
      </c>
      <c r="J19" s="14" t="s">
        <v>71</v>
      </c>
      <c r="K19" s="14" t="s">
        <v>41</v>
      </c>
      <c r="L19" s="15">
        <v>35221</v>
      </c>
      <c r="M19" s="14">
        <f t="shared" ca="1" si="0"/>
        <v>29</v>
      </c>
      <c r="N19" s="14" t="s">
        <v>42</v>
      </c>
      <c r="O19" s="14" t="s">
        <v>171</v>
      </c>
      <c r="P19" s="14" t="s">
        <v>171</v>
      </c>
      <c r="Q19" s="11" t="s">
        <v>172</v>
      </c>
      <c r="R19" s="14"/>
      <c r="S19" s="22"/>
      <c r="T19" s="22"/>
      <c r="U19" s="13" t="s">
        <v>58</v>
      </c>
      <c r="V19" s="25">
        <v>43240</v>
      </c>
      <c r="W19" s="19">
        <f t="shared" ca="1" si="1"/>
        <v>7</v>
      </c>
      <c r="X19" s="19">
        <f t="shared" ca="1" si="2"/>
        <v>2</v>
      </c>
      <c r="Y19" s="19">
        <f t="shared" ca="1" si="3"/>
        <v>25</v>
      </c>
      <c r="Z19" s="14" t="s">
        <v>41</v>
      </c>
      <c r="AA19" s="14" t="s">
        <v>46</v>
      </c>
      <c r="AB19" s="208" t="s">
        <v>2838</v>
      </c>
      <c r="AC19" s="141" t="s">
        <v>2533</v>
      </c>
      <c r="AF19" s="21">
        <v>3</v>
      </c>
      <c r="AI19" s="330" t="s">
        <v>42</v>
      </c>
    </row>
    <row r="20" spans="1:35" s="21" customFormat="1" ht="15.5">
      <c r="A20" s="7">
        <f t="shared" si="4"/>
        <v>18</v>
      </c>
      <c r="B20" s="29" t="s">
        <v>173</v>
      </c>
      <c r="C20" s="9" t="s">
        <v>174</v>
      </c>
      <c r="D20" s="11" t="s">
        <v>175</v>
      </c>
      <c r="E20" s="12" t="s">
        <v>35</v>
      </c>
      <c r="F20" s="13" t="s">
        <v>47</v>
      </c>
      <c r="G20" s="13" t="s">
        <v>47</v>
      </c>
      <c r="H20" s="14" t="s">
        <v>176</v>
      </c>
      <c r="I20" s="14" t="s">
        <v>39</v>
      </c>
      <c r="J20" s="14" t="s">
        <v>40</v>
      </c>
      <c r="K20" s="14" t="s">
        <v>41</v>
      </c>
      <c r="L20" s="15">
        <v>30813</v>
      </c>
      <c r="M20" s="14">
        <f t="shared" ca="1" si="0"/>
        <v>41</v>
      </c>
      <c r="N20" s="14" t="s">
        <v>177</v>
      </c>
      <c r="O20" s="14" t="s">
        <v>178</v>
      </c>
      <c r="P20" s="14" t="s">
        <v>179</v>
      </c>
      <c r="Q20" s="11" t="s">
        <v>180</v>
      </c>
      <c r="R20" s="14"/>
      <c r="S20" s="22"/>
      <c r="T20" s="22"/>
      <c r="U20" s="13" t="s">
        <v>58</v>
      </c>
      <c r="V20" s="25">
        <v>43285</v>
      </c>
      <c r="W20" s="19">
        <f t="shared" ca="1" si="1"/>
        <v>7</v>
      </c>
      <c r="X20" s="19">
        <f t="shared" ca="1" si="2"/>
        <v>1</v>
      </c>
      <c r="Y20" s="19">
        <f t="shared" ca="1" si="3"/>
        <v>10</v>
      </c>
      <c r="Z20" s="14" t="s">
        <v>41</v>
      </c>
      <c r="AA20" s="14" t="s">
        <v>90</v>
      </c>
      <c r="AB20" s="140" t="s">
        <v>2532</v>
      </c>
      <c r="AC20" s="141" t="s">
        <v>2533</v>
      </c>
      <c r="AD20" s="430" t="s">
        <v>3976</v>
      </c>
      <c r="AI20" s="330" t="s">
        <v>42</v>
      </c>
    </row>
    <row r="21" spans="1:35" s="21" customFormat="1" ht="15.5">
      <c r="A21" s="7">
        <f t="shared" si="4"/>
        <v>19</v>
      </c>
      <c r="B21" s="29" t="s">
        <v>181</v>
      </c>
      <c r="C21" s="9" t="s">
        <v>182</v>
      </c>
      <c r="D21" s="11" t="s">
        <v>183</v>
      </c>
      <c r="E21" s="12" t="s">
        <v>35</v>
      </c>
      <c r="F21" s="13" t="s">
        <v>47</v>
      </c>
      <c r="G21" s="13" t="s">
        <v>47</v>
      </c>
      <c r="H21" s="14" t="s">
        <v>145</v>
      </c>
      <c r="I21" s="14" t="s">
        <v>39</v>
      </c>
      <c r="J21" s="14" t="s">
        <v>40</v>
      </c>
      <c r="K21" s="14" t="s">
        <v>41</v>
      </c>
      <c r="L21" s="15">
        <v>29066</v>
      </c>
      <c r="M21" s="14">
        <f t="shared" ca="1" si="0"/>
        <v>46</v>
      </c>
      <c r="N21" s="14" t="s">
        <v>54</v>
      </c>
      <c r="O21" s="14" t="s">
        <v>184</v>
      </c>
      <c r="P21" s="14" t="s">
        <v>184</v>
      </c>
      <c r="Q21" s="11" t="s">
        <v>185</v>
      </c>
      <c r="R21" s="14"/>
      <c r="S21" s="22"/>
      <c r="T21" s="22"/>
      <c r="U21" s="13" t="s">
        <v>58</v>
      </c>
      <c r="V21" s="25">
        <v>43344</v>
      </c>
      <c r="W21" s="19">
        <f t="shared" ca="1" si="1"/>
        <v>6</v>
      </c>
      <c r="X21" s="19">
        <f t="shared" ca="1" si="2"/>
        <v>11</v>
      </c>
      <c r="Y21" s="19">
        <f t="shared" ca="1" si="3"/>
        <v>13</v>
      </c>
      <c r="Z21" s="14" t="s">
        <v>41</v>
      </c>
      <c r="AA21" s="14" t="s">
        <v>90</v>
      </c>
      <c r="AB21" s="20"/>
      <c r="AD21" s="430" t="s">
        <v>3975</v>
      </c>
      <c r="AI21" s="330" t="s">
        <v>96</v>
      </c>
    </row>
    <row r="22" spans="1:35" ht="15.5">
      <c r="A22" s="7">
        <f t="shared" si="4"/>
        <v>20</v>
      </c>
      <c r="B22" s="32" t="s">
        <v>186</v>
      </c>
      <c r="C22" s="33" t="s">
        <v>187</v>
      </c>
      <c r="D22" s="34" t="s">
        <v>188</v>
      </c>
      <c r="E22" s="35" t="s">
        <v>35</v>
      </c>
      <c r="F22" s="36" t="s">
        <v>51</v>
      </c>
      <c r="G22" s="13" t="s">
        <v>37</v>
      </c>
      <c r="H22" s="37" t="s">
        <v>52</v>
      </c>
      <c r="I22" s="37" t="s">
        <v>39</v>
      </c>
      <c r="J22" s="37" t="s">
        <v>63</v>
      </c>
      <c r="K22" s="37" t="s">
        <v>41</v>
      </c>
      <c r="L22" s="38">
        <v>34200</v>
      </c>
      <c r="M22" s="37">
        <f t="shared" ca="1" si="0"/>
        <v>32</v>
      </c>
      <c r="N22" s="37" t="s">
        <v>189</v>
      </c>
      <c r="O22" s="37" t="s">
        <v>190</v>
      </c>
      <c r="P22" s="37" t="s">
        <v>190</v>
      </c>
      <c r="Q22" s="34" t="s">
        <v>191</v>
      </c>
      <c r="R22" s="37"/>
      <c r="S22" s="42"/>
      <c r="T22" s="42"/>
      <c r="U22" s="36"/>
      <c r="V22" s="41">
        <v>43352</v>
      </c>
      <c r="W22" s="19">
        <f t="shared" ca="1" si="1"/>
        <v>6</v>
      </c>
      <c r="X22" s="19">
        <f t="shared" ca="1" si="2"/>
        <v>11</v>
      </c>
      <c r="Y22" s="19">
        <f t="shared" ca="1" si="3"/>
        <v>5</v>
      </c>
      <c r="Z22" s="37" t="s">
        <v>41</v>
      </c>
      <c r="AA22" s="14" t="s">
        <v>46</v>
      </c>
      <c r="AF22" s="6">
        <v>4</v>
      </c>
      <c r="AI22" s="329" t="s">
        <v>103</v>
      </c>
    </row>
    <row r="23" spans="1:35" s="21" customFormat="1" ht="15.5">
      <c r="A23" s="7">
        <f t="shared" si="4"/>
        <v>21</v>
      </c>
      <c r="B23" s="29" t="s">
        <v>31</v>
      </c>
      <c r="C23" s="9" t="s">
        <v>192</v>
      </c>
      <c r="D23" s="11" t="s">
        <v>193</v>
      </c>
      <c r="E23" s="12" t="s">
        <v>35</v>
      </c>
      <c r="F23" s="13" t="s">
        <v>194</v>
      </c>
      <c r="G23" s="13" t="s">
        <v>84</v>
      </c>
      <c r="H23" s="13" t="s">
        <v>634</v>
      </c>
      <c r="I23" s="14" t="s">
        <v>39</v>
      </c>
      <c r="J23" s="14" t="s">
        <v>40</v>
      </c>
      <c r="K23" s="14" t="s">
        <v>41</v>
      </c>
      <c r="L23" s="15">
        <v>29540</v>
      </c>
      <c r="M23" s="14">
        <f t="shared" ca="1" si="0"/>
        <v>44</v>
      </c>
      <c r="N23" s="14" t="s">
        <v>195</v>
      </c>
      <c r="O23" s="14" t="s">
        <v>196</v>
      </c>
      <c r="P23" s="14" t="s">
        <v>197</v>
      </c>
      <c r="Q23" s="11" t="s">
        <v>198</v>
      </c>
      <c r="R23" s="16" t="s">
        <v>199</v>
      </c>
      <c r="S23" s="17"/>
      <c r="T23" s="17"/>
      <c r="U23" s="13"/>
      <c r="V23" s="25">
        <v>43282</v>
      </c>
      <c r="W23" s="19">
        <f t="shared" ca="1" si="1"/>
        <v>7</v>
      </c>
      <c r="X23" s="19">
        <f t="shared" ca="1" si="2"/>
        <v>1</v>
      </c>
      <c r="Y23" s="19">
        <f t="shared" ca="1" si="3"/>
        <v>13</v>
      </c>
      <c r="Z23" s="14" t="s">
        <v>41</v>
      </c>
      <c r="AA23" s="14" t="s">
        <v>46</v>
      </c>
      <c r="AB23" s="20"/>
      <c r="AF23" s="21">
        <v>5</v>
      </c>
      <c r="AI23" s="330" t="s">
        <v>42</v>
      </c>
    </row>
    <row r="24" spans="1:35" ht="15.5">
      <c r="A24" s="7">
        <f t="shared" si="4"/>
        <v>22</v>
      </c>
      <c r="B24" s="32" t="s">
        <v>200</v>
      </c>
      <c r="C24" s="33" t="s">
        <v>201</v>
      </c>
      <c r="D24" s="34" t="s">
        <v>202</v>
      </c>
      <c r="E24" s="35" t="s">
        <v>129</v>
      </c>
      <c r="F24" s="36" t="s">
        <v>47</v>
      </c>
      <c r="G24" s="13" t="s">
        <v>47</v>
      </c>
      <c r="H24" s="37" t="s">
        <v>52</v>
      </c>
      <c r="I24" s="37" t="s">
        <v>39</v>
      </c>
      <c r="J24" s="37" t="s">
        <v>71</v>
      </c>
      <c r="K24" s="37" t="s">
        <v>41</v>
      </c>
      <c r="L24" s="38">
        <v>35791</v>
      </c>
      <c r="M24" s="37">
        <f t="shared" ca="1" si="0"/>
        <v>27</v>
      </c>
      <c r="N24" s="37" t="s">
        <v>42</v>
      </c>
      <c r="O24" s="37" t="s">
        <v>203</v>
      </c>
      <c r="P24" s="37" t="s">
        <v>203</v>
      </c>
      <c r="Q24" s="34" t="s">
        <v>204</v>
      </c>
      <c r="R24" s="39" t="s">
        <v>205</v>
      </c>
      <c r="S24" s="40"/>
      <c r="T24" s="40"/>
      <c r="U24" s="36"/>
      <c r="V24" s="41">
        <v>43160</v>
      </c>
      <c r="W24" s="19">
        <f t="shared" ca="1" si="1"/>
        <v>7</v>
      </c>
      <c r="X24" s="19">
        <f t="shared" ca="1" si="2"/>
        <v>5</v>
      </c>
      <c r="Y24" s="19">
        <f t="shared" ca="1" si="3"/>
        <v>13</v>
      </c>
      <c r="Z24" s="37" t="s">
        <v>41</v>
      </c>
      <c r="AA24" s="14" t="s">
        <v>74</v>
      </c>
      <c r="AD24" s="430" t="s">
        <v>3965</v>
      </c>
      <c r="AI24" s="329" t="s">
        <v>42</v>
      </c>
    </row>
    <row r="25" spans="1:35" ht="15.5">
      <c r="A25" s="7">
        <f t="shared" si="4"/>
        <v>23</v>
      </c>
      <c r="B25" s="32" t="s">
        <v>206</v>
      </c>
      <c r="C25" s="33" t="s">
        <v>207</v>
      </c>
      <c r="D25" s="34" t="s">
        <v>208</v>
      </c>
      <c r="E25" s="35" t="s">
        <v>129</v>
      </c>
      <c r="F25" s="36" t="s">
        <v>51</v>
      </c>
      <c r="G25" s="13" t="s">
        <v>37</v>
      </c>
      <c r="H25" s="37" t="s">
        <v>52</v>
      </c>
      <c r="I25" s="37" t="s">
        <v>39</v>
      </c>
      <c r="J25" s="37" t="s">
        <v>71</v>
      </c>
      <c r="K25" s="37" t="s">
        <v>41</v>
      </c>
      <c r="L25" s="38">
        <v>36306</v>
      </c>
      <c r="M25" s="37">
        <f t="shared" ca="1" si="0"/>
        <v>26</v>
      </c>
      <c r="N25" s="37" t="s">
        <v>209</v>
      </c>
      <c r="O25" s="37" t="s">
        <v>210</v>
      </c>
      <c r="P25" s="37" t="s">
        <v>210</v>
      </c>
      <c r="Q25" s="34" t="s">
        <v>211</v>
      </c>
      <c r="R25" s="39" t="s">
        <v>212</v>
      </c>
      <c r="S25" s="40"/>
      <c r="T25" s="40"/>
      <c r="U25" s="36" t="s">
        <v>213</v>
      </c>
      <c r="V25" s="41">
        <v>43160</v>
      </c>
      <c r="W25" s="19">
        <f t="shared" ca="1" si="1"/>
        <v>7</v>
      </c>
      <c r="X25" s="19">
        <f t="shared" ca="1" si="2"/>
        <v>5</v>
      </c>
      <c r="Y25" s="19">
        <f t="shared" ca="1" si="3"/>
        <v>13</v>
      </c>
      <c r="Z25" s="37" t="s">
        <v>41</v>
      </c>
      <c r="AA25" s="14" t="s">
        <v>46</v>
      </c>
      <c r="AF25" s="6">
        <v>6</v>
      </c>
      <c r="AI25" s="329" t="s">
        <v>42</v>
      </c>
    </row>
    <row r="26" spans="1:35" s="21" customFormat="1" ht="15.5">
      <c r="A26" s="7">
        <f t="shared" si="4"/>
        <v>24</v>
      </c>
      <c r="B26" s="29" t="s">
        <v>214</v>
      </c>
      <c r="C26" s="9" t="s">
        <v>215</v>
      </c>
      <c r="D26" s="11" t="s">
        <v>216</v>
      </c>
      <c r="E26" s="12" t="s">
        <v>35</v>
      </c>
      <c r="F26" s="13" t="s">
        <v>47</v>
      </c>
      <c r="G26" s="13" t="s">
        <v>47</v>
      </c>
      <c r="H26" s="14" t="s">
        <v>52</v>
      </c>
      <c r="I26" s="14" t="s">
        <v>39</v>
      </c>
      <c r="J26" s="14" t="s">
        <v>63</v>
      </c>
      <c r="K26" s="14" t="s">
        <v>41</v>
      </c>
      <c r="L26" s="15">
        <v>33105</v>
      </c>
      <c r="M26" s="14">
        <f t="shared" ca="1" si="0"/>
        <v>35</v>
      </c>
      <c r="N26" s="14" t="s">
        <v>81</v>
      </c>
      <c r="O26" s="14" t="s">
        <v>217</v>
      </c>
      <c r="P26" s="14" t="s">
        <v>217</v>
      </c>
      <c r="Q26" s="11" t="s">
        <v>218</v>
      </c>
      <c r="R26" s="16" t="s">
        <v>219</v>
      </c>
      <c r="S26" s="17"/>
      <c r="T26" s="17"/>
      <c r="U26" s="13" t="s">
        <v>220</v>
      </c>
      <c r="V26" s="25">
        <v>43279</v>
      </c>
      <c r="W26" s="19">
        <f t="shared" ca="1" si="1"/>
        <v>7</v>
      </c>
      <c r="X26" s="19">
        <f t="shared" ca="1" si="2"/>
        <v>1</v>
      </c>
      <c r="Y26" s="19">
        <f t="shared" ca="1" si="3"/>
        <v>17</v>
      </c>
      <c r="Z26" s="14" t="s">
        <v>41</v>
      </c>
      <c r="AA26" s="14" t="s">
        <v>74</v>
      </c>
      <c r="AB26" s="20"/>
      <c r="AD26" s="430" t="s">
        <v>3966</v>
      </c>
      <c r="AI26" s="330" t="s">
        <v>96</v>
      </c>
    </row>
    <row r="27" spans="1:35" s="21" customFormat="1" ht="15.5">
      <c r="A27" s="7">
        <f t="shared" si="4"/>
        <v>25</v>
      </c>
      <c r="B27" s="29" t="s">
        <v>221</v>
      </c>
      <c r="C27" s="9" t="s">
        <v>222</v>
      </c>
      <c r="D27" s="11" t="s">
        <v>223</v>
      </c>
      <c r="E27" s="12" t="s">
        <v>129</v>
      </c>
      <c r="F27" s="13" t="s">
        <v>95</v>
      </c>
      <c r="G27" s="13" t="s">
        <v>37</v>
      </c>
      <c r="H27" s="14" t="s">
        <v>311</v>
      </c>
      <c r="I27" s="14" t="s">
        <v>39</v>
      </c>
      <c r="J27" s="14" t="s">
        <v>71</v>
      </c>
      <c r="K27" s="14" t="s">
        <v>41</v>
      </c>
      <c r="L27" s="15">
        <v>37082</v>
      </c>
      <c r="M27" s="14">
        <f t="shared" ca="1" si="0"/>
        <v>24</v>
      </c>
      <c r="N27" s="14" t="s">
        <v>103</v>
      </c>
      <c r="O27" s="14" t="s">
        <v>224</v>
      </c>
      <c r="P27" s="14" t="s">
        <v>224</v>
      </c>
      <c r="Q27" s="11" t="s">
        <v>225</v>
      </c>
      <c r="R27" s="14"/>
      <c r="S27" s="22"/>
      <c r="T27" s="22"/>
      <c r="U27" s="13"/>
      <c r="V27" s="25">
        <v>43344</v>
      </c>
      <c r="W27" s="19">
        <f t="shared" ca="1" si="1"/>
        <v>6</v>
      </c>
      <c r="X27" s="19">
        <f t="shared" ca="1" si="2"/>
        <v>11</v>
      </c>
      <c r="Y27" s="19">
        <f t="shared" ca="1" si="3"/>
        <v>13</v>
      </c>
      <c r="Z27" s="14" t="s">
        <v>41</v>
      </c>
      <c r="AA27" s="14" t="s">
        <v>46</v>
      </c>
      <c r="AB27" s="20"/>
      <c r="AF27" s="21">
        <v>7</v>
      </c>
      <c r="AI27" s="330" t="s">
        <v>103</v>
      </c>
    </row>
    <row r="28" spans="1:35" s="21" customFormat="1" ht="15.5">
      <c r="A28" s="7">
        <f t="shared" si="4"/>
        <v>26</v>
      </c>
      <c r="B28" s="29" t="s">
        <v>226</v>
      </c>
      <c r="C28" s="9" t="s">
        <v>227</v>
      </c>
      <c r="D28" s="11" t="s">
        <v>228</v>
      </c>
      <c r="E28" s="12" t="s">
        <v>35</v>
      </c>
      <c r="F28" s="13" t="s">
        <v>51</v>
      </c>
      <c r="G28" s="13" t="s">
        <v>37</v>
      </c>
      <c r="H28" s="14" t="s">
        <v>52</v>
      </c>
      <c r="I28" s="14" t="s">
        <v>39</v>
      </c>
      <c r="J28" s="14" t="s">
        <v>40</v>
      </c>
      <c r="K28" s="14" t="s">
        <v>41</v>
      </c>
      <c r="L28" s="15">
        <v>33757</v>
      </c>
      <c r="M28" s="14">
        <f t="shared" ca="1" si="0"/>
        <v>33</v>
      </c>
      <c r="N28" s="14" t="s">
        <v>96</v>
      </c>
      <c r="O28" s="14" t="s">
        <v>229</v>
      </c>
      <c r="P28" s="14" t="s">
        <v>229</v>
      </c>
      <c r="Q28" s="11" t="s">
        <v>230</v>
      </c>
      <c r="R28" s="16" t="s">
        <v>231</v>
      </c>
      <c r="S28" s="17"/>
      <c r="T28" s="17"/>
      <c r="U28" s="13" t="s">
        <v>58</v>
      </c>
      <c r="V28" s="25">
        <v>43344</v>
      </c>
      <c r="W28" s="19">
        <f t="shared" ca="1" si="1"/>
        <v>6</v>
      </c>
      <c r="X28" s="19">
        <f t="shared" ca="1" si="2"/>
        <v>11</v>
      </c>
      <c r="Y28" s="19">
        <f t="shared" ca="1" si="3"/>
        <v>13</v>
      </c>
      <c r="Z28" s="14" t="s">
        <v>41</v>
      </c>
      <c r="AA28" s="14" t="s">
        <v>46</v>
      </c>
      <c r="AB28" s="20"/>
      <c r="AF28" s="21">
        <v>8</v>
      </c>
      <c r="AI28" s="330" t="s">
        <v>96</v>
      </c>
    </row>
    <row r="29" spans="1:35" s="21" customFormat="1" ht="15.5">
      <c r="A29" s="7">
        <f t="shared" si="4"/>
        <v>27</v>
      </c>
      <c r="B29" s="29" t="s">
        <v>239</v>
      </c>
      <c r="C29" s="9" t="s">
        <v>240</v>
      </c>
      <c r="D29" s="11" t="s">
        <v>241</v>
      </c>
      <c r="E29" s="12" t="s">
        <v>129</v>
      </c>
      <c r="F29" s="13" t="s">
        <v>95</v>
      </c>
      <c r="G29" s="13" t="s">
        <v>37</v>
      </c>
      <c r="H29" s="14" t="s">
        <v>311</v>
      </c>
      <c r="I29" s="14" t="s">
        <v>39</v>
      </c>
      <c r="J29" s="14" t="s">
        <v>40</v>
      </c>
      <c r="K29" s="14" t="s">
        <v>41</v>
      </c>
      <c r="L29" s="15">
        <v>34611</v>
      </c>
      <c r="M29" s="14">
        <f t="shared" ca="1" si="0"/>
        <v>30</v>
      </c>
      <c r="N29" s="14" t="s">
        <v>42</v>
      </c>
      <c r="O29" s="14" t="s">
        <v>242</v>
      </c>
      <c r="P29" s="14" t="s">
        <v>242</v>
      </c>
      <c r="Q29" s="11" t="s">
        <v>243</v>
      </c>
      <c r="R29" s="14"/>
      <c r="S29" s="22"/>
      <c r="T29" s="22"/>
      <c r="U29" s="13" t="s">
        <v>244</v>
      </c>
      <c r="V29" s="25">
        <v>43358</v>
      </c>
      <c r="W29" s="19">
        <f t="shared" ca="1" si="1"/>
        <v>6</v>
      </c>
      <c r="X29" s="19">
        <f t="shared" ca="1" si="2"/>
        <v>10</v>
      </c>
      <c r="Y29" s="19">
        <f t="shared" ca="1" si="3"/>
        <v>30</v>
      </c>
      <c r="Z29" s="14" t="s">
        <v>41</v>
      </c>
      <c r="AA29" s="14" t="s">
        <v>46</v>
      </c>
      <c r="AB29" s="20"/>
      <c r="AF29" s="21">
        <v>9</v>
      </c>
      <c r="AI29" s="330" t="s">
        <v>42</v>
      </c>
    </row>
    <row r="30" spans="1:35" s="21" customFormat="1" ht="15.5">
      <c r="A30" s="7">
        <f t="shared" si="4"/>
        <v>28</v>
      </c>
      <c r="B30" s="29" t="s">
        <v>245</v>
      </c>
      <c r="C30" s="9" t="s">
        <v>246</v>
      </c>
      <c r="D30" s="11" t="s">
        <v>247</v>
      </c>
      <c r="E30" s="12" t="s">
        <v>35</v>
      </c>
      <c r="F30" s="13" t="s">
        <v>47</v>
      </c>
      <c r="G30" s="13" t="s">
        <v>47</v>
      </c>
      <c r="H30" s="14" t="s">
        <v>248</v>
      </c>
      <c r="I30" s="14" t="s">
        <v>39</v>
      </c>
      <c r="J30" s="14" t="s">
        <v>63</v>
      </c>
      <c r="K30" s="14" t="s">
        <v>41</v>
      </c>
      <c r="L30" s="15">
        <v>24991</v>
      </c>
      <c r="M30" s="14">
        <f t="shared" ca="1" si="0"/>
        <v>57</v>
      </c>
      <c r="N30" s="14" t="s">
        <v>103</v>
      </c>
      <c r="O30" s="14" t="s">
        <v>249</v>
      </c>
      <c r="P30" s="14" t="s">
        <v>249</v>
      </c>
      <c r="Q30" s="11" t="s">
        <v>250</v>
      </c>
      <c r="R30" s="14"/>
      <c r="S30" s="22"/>
      <c r="T30" s="22"/>
      <c r="U30" s="13" t="s">
        <v>251</v>
      </c>
      <c r="V30" s="25">
        <v>43405</v>
      </c>
      <c r="W30" s="19">
        <f t="shared" ca="1" si="1"/>
        <v>6</v>
      </c>
      <c r="X30" s="19">
        <f t="shared" ca="1" si="2"/>
        <v>9</v>
      </c>
      <c r="Y30" s="19">
        <f t="shared" ca="1" si="3"/>
        <v>13</v>
      </c>
      <c r="Z30" s="14" t="s">
        <v>41</v>
      </c>
      <c r="AA30" s="14" t="s">
        <v>90</v>
      </c>
      <c r="AB30" s="20"/>
      <c r="AD30" s="430" t="s">
        <v>3975</v>
      </c>
      <c r="AI30" s="330" t="s">
        <v>103</v>
      </c>
    </row>
    <row r="31" spans="1:35" ht="15.5">
      <c r="A31" s="7">
        <f t="shared" si="4"/>
        <v>29</v>
      </c>
      <c r="B31" s="32" t="s">
        <v>252</v>
      </c>
      <c r="C31" s="42" t="s">
        <v>253</v>
      </c>
      <c r="D31" s="34" t="s">
        <v>254</v>
      </c>
      <c r="E31" s="35" t="s">
        <v>35</v>
      </c>
      <c r="F31" s="36" t="s">
        <v>2527</v>
      </c>
      <c r="G31" s="13" t="s">
        <v>99</v>
      </c>
      <c r="H31" s="37" t="s">
        <v>52</v>
      </c>
      <c r="I31" s="37" t="s">
        <v>39</v>
      </c>
      <c r="J31" s="37" t="s">
        <v>40</v>
      </c>
      <c r="K31" s="37" t="s">
        <v>41</v>
      </c>
      <c r="L31" s="43">
        <v>35418</v>
      </c>
      <c r="M31" s="37">
        <f t="shared" ca="1" si="0"/>
        <v>28</v>
      </c>
      <c r="N31" s="37" t="s">
        <v>96</v>
      </c>
      <c r="O31" s="37" t="s">
        <v>255</v>
      </c>
      <c r="P31" s="37" t="s">
        <v>255</v>
      </c>
      <c r="Q31" s="34" t="s">
        <v>256</v>
      </c>
      <c r="R31" s="37"/>
      <c r="S31" s="42"/>
      <c r="T31" s="42"/>
      <c r="U31" s="36" t="s">
        <v>257</v>
      </c>
      <c r="V31" s="41">
        <v>43405</v>
      </c>
      <c r="W31" s="19">
        <f t="shared" ca="1" si="1"/>
        <v>6</v>
      </c>
      <c r="X31" s="19">
        <f t="shared" ca="1" si="2"/>
        <v>9</v>
      </c>
      <c r="Y31" s="19">
        <f t="shared" ca="1" si="3"/>
        <v>13</v>
      </c>
      <c r="Z31" s="37" t="s">
        <v>41</v>
      </c>
      <c r="AA31" s="14" t="s">
        <v>90</v>
      </c>
      <c r="AD31" s="431" t="s">
        <v>3973</v>
      </c>
      <c r="AI31" s="329" t="s">
        <v>96</v>
      </c>
    </row>
    <row r="32" spans="1:35" ht="15.5">
      <c r="A32" s="7">
        <f t="shared" si="4"/>
        <v>30</v>
      </c>
      <c r="B32" s="32" t="s">
        <v>258</v>
      </c>
      <c r="C32" s="33" t="s">
        <v>259</v>
      </c>
      <c r="D32" s="34" t="s">
        <v>260</v>
      </c>
      <c r="E32" s="35" t="s">
        <v>129</v>
      </c>
      <c r="F32" s="36" t="s">
        <v>47</v>
      </c>
      <c r="G32" s="13" t="s">
        <v>47</v>
      </c>
      <c r="H32" s="37" t="s">
        <v>52</v>
      </c>
      <c r="I32" s="37" t="s">
        <v>39</v>
      </c>
      <c r="J32" s="37" t="s">
        <v>71</v>
      </c>
      <c r="K32" s="37" t="s">
        <v>41</v>
      </c>
      <c r="L32" s="38">
        <v>36978</v>
      </c>
      <c r="M32" s="37">
        <f t="shared" ca="1" si="0"/>
        <v>24</v>
      </c>
      <c r="N32" s="37" t="s">
        <v>42</v>
      </c>
      <c r="O32" s="37" t="s">
        <v>261</v>
      </c>
      <c r="P32" s="37" t="s">
        <v>261</v>
      </c>
      <c r="Q32" s="34" t="s">
        <v>262</v>
      </c>
      <c r="R32" s="37"/>
      <c r="S32" s="42"/>
      <c r="T32" s="42"/>
      <c r="U32" s="36"/>
      <c r="V32" s="41">
        <v>43416</v>
      </c>
      <c r="W32" s="19">
        <f t="shared" ca="1" si="1"/>
        <v>6</v>
      </c>
      <c r="X32" s="19">
        <f t="shared" ca="1" si="2"/>
        <v>9</v>
      </c>
      <c r="Y32" s="19">
        <f t="shared" ca="1" si="3"/>
        <v>2</v>
      </c>
      <c r="Z32" s="37" t="s">
        <v>41</v>
      </c>
      <c r="AA32" s="14" t="s">
        <v>74</v>
      </c>
      <c r="AD32" s="430" t="s">
        <v>3967</v>
      </c>
      <c r="AI32" s="329" t="s">
        <v>42</v>
      </c>
    </row>
    <row r="33" spans="1:35" s="21" customFormat="1" ht="15.5">
      <c r="A33" s="7">
        <f t="shared" si="4"/>
        <v>31</v>
      </c>
      <c r="B33" s="29" t="s">
        <v>263</v>
      </c>
      <c r="C33" s="9" t="s">
        <v>264</v>
      </c>
      <c r="D33" s="11" t="s">
        <v>265</v>
      </c>
      <c r="E33" s="12" t="s">
        <v>35</v>
      </c>
      <c r="F33" s="13" t="s">
        <v>47</v>
      </c>
      <c r="G33" s="13" t="s">
        <v>47</v>
      </c>
      <c r="H33" s="14" t="s">
        <v>266</v>
      </c>
      <c r="I33" s="14" t="s">
        <v>39</v>
      </c>
      <c r="J33" s="14" t="s">
        <v>40</v>
      </c>
      <c r="K33" s="14" t="s">
        <v>41</v>
      </c>
      <c r="L33" s="15">
        <v>30724</v>
      </c>
      <c r="M33" s="14">
        <f t="shared" ca="1" si="0"/>
        <v>41</v>
      </c>
      <c r="N33" s="14" t="s">
        <v>54</v>
      </c>
      <c r="O33" s="14" t="s">
        <v>267</v>
      </c>
      <c r="P33" s="14" t="s">
        <v>267</v>
      </c>
      <c r="Q33" s="11" t="s">
        <v>268</v>
      </c>
      <c r="R33" s="14"/>
      <c r="S33" s="22"/>
      <c r="T33" s="22"/>
      <c r="U33" s="13" t="s">
        <v>269</v>
      </c>
      <c r="V33" s="25">
        <v>43444</v>
      </c>
      <c r="W33" s="19">
        <f t="shared" ca="1" si="1"/>
        <v>6</v>
      </c>
      <c r="X33" s="19">
        <f t="shared" ca="1" si="2"/>
        <v>8</v>
      </c>
      <c r="Y33" s="19">
        <f t="shared" ca="1" si="3"/>
        <v>4</v>
      </c>
      <c r="Z33" s="14" t="s">
        <v>41</v>
      </c>
      <c r="AA33" s="14" t="s">
        <v>90</v>
      </c>
      <c r="AB33" s="20"/>
      <c r="AD33" s="430" t="s">
        <v>3977</v>
      </c>
      <c r="AI33" s="330" t="s">
        <v>96</v>
      </c>
    </row>
    <row r="34" spans="1:35" s="21" customFormat="1" ht="15.5">
      <c r="A34" s="7">
        <f t="shared" si="4"/>
        <v>32</v>
      </c>
      <c r="B34" s="29" t="s">
        <v>270</v>
      </c>
      <c r="C34" s="9" t="s">
        <v>271</v>
      </c>
      <c r="D34" s="11" t="s">
        <v>272</v>
      </c>
      <c r="E34" s="12" t="s">
        <v>129</v>
      </c>
      <c r="F34" s="36" t="s">
        <v>2527</v>
      </c>
      <c r="G34" s="13" t="s">
        <v>99</v>
      </c>
      <c r="H34" s="14" t="s">
        <v>52</v>
      </c>
      <c r="I34" s="14" t="s">
        <v>39</v>
      </c>
      <c r="J34" s="14" t="s">
        <v>71</v>
      </c>
      <c r="K34" s="14" t="s">
        <v>41</v>
      </c>
      <c r="L34" s="15">
        <v>36882</v>
      </c>
      <c r="M34" s="14">
        <f t="shared" ca="1" si="0"/>
        <v>24</v>
      </c>
      <c r="N34" s="14" t="s">
        <v>42</v>
      </c>
      <c r="O34" s="14" t="s">
        <v>273</v>
      </c>
      <c r="P34" s="14" t="s">
        <v>273</v>
      </c>
      <c r="Q34" s="11" t="s">
        <v>274</v>
      </c>
      <c r="R34" s="14"/>
      <c r="S34" s="22"/>
      <c r="T34" s="22"/>
      <c r="U34" s="13"/>
      <c r="V34" s="25">
        <v>43591</v>
      </c>
      <c r="W34" s="19">
        <f t="shared" ca="1" si="1"/>
        <v>6</v>
      </c>
      <c r="X34" s="19">
        <f t="shared" ca="1" si="2"/>
        <v>3</v>
      </c>
      <c r="Y34" s="19">
        <f t="shared" ca="1" si="3"/>
        <v>8</v>
      </c>
      <c r="Z34" s="14" t="s">
        <v>41</v>
      </c>
      <c r="AA34" s="14" t="s">
        <v>46</v>
      </c>
      <c r="AB34" s="20"/>
      <c r="AF34" s="21">
        <v>0</v>
      </c>
      <c r="AI34" s="330" t="s">
        <v>42</v>
      </c>
    </row>
    <row r="35" spans="1:35" s="21" customFormat="1" ht="15.5">
      <c r="A35" s="7">
        <f t="shared" si="4"/>
        <v>33</v>
      </c>
      <c r="B35" s="29" t="s">
        <v>281</v>
      </c>
      <c r="C35" s="9" t="s">
        <v>282</v>
      </c>
      <c r="D35" s="11" t="s">
        <v>283</v>
      </c>
      <c r="E35" s="12" t="s">
        <v>35</v>
      </c>
      <c r="F35" s="36" t="s">
        <v>2527</v>
      </c>
      <c r="G35" s="13" t="s">
        <v>99</v>
      </c>
      <c r="H35" s="14" t="s">
        <v>52</v>
      </c>
      <c r="I35" s="14" t="s">
        <v>39</v>
      </c>
      <c r="J35" s="14" t="s">
        <v>71</v>
      </c>
      <c r="K35" s="14" t="s">
        <v>41</v>
      </c>
      <c r="L35" s="15">
        <v>37148</v>
      </c>
      <c r="M35" s="14">
        <f t="shared" ref="M35:M64" ca="1" si="5">INT((TODAY()-L35)/365)</f>
        <v>23</v>
      </c>
      <c r="N35" s="14" t="s">
        <v>42</v>
      </c>
      <c r="O35" s="14" t="s">
        <v>284</v>
      </c>
      <c r="P35" s="14" t="s">
        <v>284</v>
      </c>
      <c r="Q35" s="11" t="s">
        <v>285</v>
      </c>
      <c r="R35" s="14"/>
      <c r="S35" s="22"/>
      <c r="T35" s="22"/>
      <c r="U35" s="13"/>
      <c r="V35" s="25">
        <v>43668</v>
      </c>
      <c r="W35" s="19">
        <f t="shared" ref="W35:W64" ca="1" si="6">DATEDIF(V35,TODAY(),"Y")</f>
        <v>6</v>
      </c>
      <c r="X35" s="19">
        <f t="shared" ref="X35:X64" ca="1" si="7">DATEDIF(V35,TODAY(),"YM")</f>
        <v>0</v>
      </c>
      <c r="Y35" s="19">
        <f t="shared" ref="Y35:Y64" ca="1" si="8">DATEDIF(V35,TODAY(),"MD")</f>
        <v>23</v>
      </c>
      <c r="Z35" s="14" t="s">
        <v>41</v>
      </c>
      <c r="AA35" s="14" t="s">
        <v>46</v>
      </c>
      <c r="AB35" s="20"/>
      <c r="AF35" s="21">
        <v>1</v>
      </c>
      <c r="AI35" s="330" t="s">
        <v>42</v>
      </c>
    </row>
    <row r="36" spans="1:35" s="21" customFormat="1" ht="15.5">
      <c r="A36" s="7">
        <f t="shared" si="4"/>
        <v>34</v>
      </c>
      <c r="B36" s="29" t="s">
        <v>286</v>
      </c>
      <c r="C36" s="9" t="s">
        <v>287</v>
      </c>
      <c r="D36" s="11" t="s">
        <v>288</v>
      </c>
      <c r="E36" s="12" t="s">
        <v>35</v>
      </c>
      <c r="F36" s="13" t="s">
        <v>47</v>
      </c>
      <c r="G36" s="13" t="s">
        <v>47</v>
      </c>
      <c r="H36" s="14" t="s">
        <v>52</v>
      </c>
      <c r="I36" s="14" t="s">
        <v>39</v>
      </c>
      <c r="J36" s="14" t="s">
        <v>63</v>
      </c>
      <c r="K36" s="14" t="s">
        <v>41</v>
      </c>
      <c r="L36" s="15">
        <v>33522</v>
      </c>
      <c r="M36" s="14">
        <f t="shared" ca="1" si="5"/>
        <v>33</v>
      </c>
      <c r="N36" s="14" t="s">
        <v>103</v>
      </c>
      <c r="O36" s="14" t="s">
        <v>289</v>
      </c>
      <c r="P36" s="14" t="s">
        <v>289</v>
      </c>
      <c r="Q36" s="11" t="s">
        <v>290</v>
      </c>
      <c r="R36" s="14"/>
      <c r="S36" s="22"/>
      <c r="T36" s="22"/>
      <c r="U36" s="13"/>
      <c r="V36" s="25">
        <v>43739</v>
      </c>
      <c r="W36" s="19">
        <f t="shared" ca="1" si="6"/>
        <v>5</v>
      </c>
      <c r="X36" s="19">
        <f t="shared" ca="1" si="7"/>
        <v>10</v>
      </c>
      <c r="Y36" s="19">
        <f t="shared" ca="1" si="8"/>
        <v>13</v>
      </c>
      <c r="Z36" s="14" t="s">
        <v>41</v>
      </c>
      <c r="AA36" s="14" t="s">
        <v>74</v>
      </c>
      <c r="AB36" s="20"/>
      <c r="AD36" s="430" t="s">
        <v>3966</v>
      </c>
      <c r="AI36" s="330" t="s">
        <v>103</v>
      </c>
    </row>
    <row r="37" spans="1:35" s="21" customFormat="1" ht="15.5">
      <c r="A37" s="7">
        <f t="shared" si="4"/>
        <v>35</v>
      </c>
      <c r="B37" s="29" t="s">
        <v>291</v>
      </c>
      <c r="C37" s="9" t="s">
        <v>292</v>
      </c>
      <c r="D37" s="11" t="s">
        <v>293</v>
      </c>
      <c r="E37" s="12" t="s">
        <v>129</v>
      </c>
      <c r="F37" s="13" t="s">
        <v>51</v>
      </c>
      <c r="G37" s="13" t="s">
        <v>37</v>
      </c>
      <c r="H37" s="14" t="s">
        <v>52</v>
      </c>
      <c r="I37" s="14" t="s">
        <v>39</v>
      </c>
      <c r="J37" s="14" t="s">
        <v>71</v>
      </c>
      <c r="K37" s="14" t="s">
        <v>41</v>
      </c>
      <c r="L37" s="15">
        <v>35216</v>
      </c>
      <c r="M37" s="14">
        <f t="shared" ca="1" si="5"/>
        <v>29</v>
      </c>
      <c r="N37" s="14" t="s">
        <v>81</v>
      </c>
      <c r="O37" s="14" t="s">
        <v>294</v>
      </c>
      <c r="P37" s="14" t="s">
        <v>294</v>
      </c>
      <c r="Q37" s="11" t="s">
        <v>295</v>
      </c>
      <c r="R37" s="14"/>
      <c r="S37" s="22"/>
      <c r="T37" s="22"/>
      <c r="U37" s="13"/>
      <c r="V37" s="25">
        <v>43739</v>
      </c>
      <c r="W37" s="19">
        <f t="shared" ca="1" si="6"/>
        <v>5</v>
      </c>
      <c r="X37" s="19">
        <f t="shared" ca="1" si="7"/>
        <v>10</v>
      </c>
      <c r="Y37" s="19">
        <f t="shared" ca="1" si="8"/>
        <v>13</v>
      </c>
      <c r="Z37" s="14" t="s">
        <v>41</v>
      </c>
      <c r="AA37" s="14" t="s">
        <v>46</v>
      </c>
      <c r="AB37" s="208" t="s">
        <v>2837</v>
      </c>
      <c r="AC37" s="209" t="s">
        <v>2533</v>
      </c>
      <c r="AF37" s="21">
        <v>2</v>
      </c>
      <c r="AI37" s="330" t="s">
        <v>96</v>
      </c>
    </row>
    <row r="38" spans="1:35" ht="15.5">
      <c r="A38" s="7">
        <f t="shared" si="4"/>
        <v>36</v>
      </c>
      <c r="B38" s="32" t="s">
        <v>296</v>
      </c>
      <c r="C38" s="33" t="s">
        <v>297</v>
      </c>
      <c r="D38" s="34" t="s">
        <v>298</v>
      </c>
      <c r="E38" s="35" t="s">
        <v>35</v>
      </c>
      <c r="F38" s="36" t="s">
        <v>2527</v>
      </c>
      <c r="G38" s="13" t="s">
        <v>99</v>
      </c>
      <c r="H38" s="37" t="s">
        <v>52</v>
      </c>
      <c r="I38" s="37" t="s">
        <v>39</v>
      </c>
      <c r="J38" s="37" t="s">
        <v>40</v>
      </c>
      <c r="K38" s="37" t="s">
        <v>41</v>
      </c>
      <c r="L38" s="43">
        <v>33043</v>
      </c>
      <c r="M38" s="37">
        <f t="shared" ca="1" si="5"/>
        <v>35</v>
      </c>
      <c r="N38" s="37" t="s">
        <v>96</v>
      </c>
      <c r="O38" s="37" t="s">
        <v>299</v>
      </c>
      <c r="P38" s="37" t="s">
        <v>299</v>
      </c>
      <c r="Q38" s="34" t="s">
        <v>300</v>
      </c>
      <c r="R38" s="39" t="s">
        <v>301</v>
      </c>
      <c r="S38" s="40"/>
      <c r="T38" s="40"/>
      <c r="U38" s="36" t="s">
        <v>58</v>
      </c>
      <c r="V38" s="41">
        <v>43800</v>
      </c>
      <c r="W38" s="19">
        <f t="shared" ca="1" si="6"/>
        <v>5</v>
      </c>
      <c r="X38" s="19">
        <f t="shared" ca="1" si="7"/>
        <v>8</v>
      </c>
      <c r="Y38" s="19">
        <f t="shared" ca="1" si="8"/>
        <v>13</v>
      </c>
      <c r="Z38" s="37" t="s">
        <v>41</v>
      </c>
      <c r="AA38" s="14" t="s">
        <v>90</v>
      </c>
      <c r="AD38" s="431" t="s">
        <v>3965</v>
      </c>
      <c r="AI38" s="329" t="s">
        <v>96</v>
      </c>
    </row>
    <row r="39" spans="1:35" s="21" customFormat="1" ht="15.5">
      <c r="A39" s="7">
        <f t="shared" si="4"/>
        <v>37</v>
      </c>
      <c r="B39" s="29" t="s">
        <v>302</v>
      </c>
      <c r="C39" s="9" t="s">
        <v>303</v>
      </c>
      <c r="D39" s="11" t="s">
        <v>304</v>
      </c>
      <c r="E39" s="12" t="s">
        <v>35</v>
      </c>
      <c r="F39" s="13" t="s">
        <v>47</v>
      </c>
      <c r="G39" s="13" t="s">
        <v>47</v>
      </c>
      <c r="H39" s="14" t="s">
        <v>248</v>
      </c>
      <c r="I39" s="14" t="s">
        <v>39</v>
      </c>
      <c r="J39" s="14" t="s">
        <v>40</v>
      </c>
      <c r="K39" s="14" t="s">
        <v>41</v>
      </c>
      <c r="L39" s="44">
        <v>31414</v>
      </c>
      <c r="M39" s="14">
        <f t="shared" ca="1" si="5"/>
        <v>39</v>
      </c>
      <c r="N39" s="14" t="s">
        <v>64</v>
      </c>
      <c r="O39" s="14" t="s">
        <v>305</v>
      </c>
      <c r="P39" s="14" t="s">
        <v>305</v>
      </c>
      <c r="Q39" s="11" t="s">
        <v>306</v>
      </c>
      <c r="R39" s="14"/>
      <c r="S39" s="22"/>
      <c r="T39" s="22"/>
      <c r="U39" s="13" t="s">
        <v>307</v>
      </c>
      <c r="V39" s="25">
        <v>43861</v>
      </c>
      <c r="W39" s="19">
        <f t="shared" ca="1" si="6"/>
        <v>5</v>
      </c>
      <c r="X39" s="19">
        <f t="shared" ca="1" si="7"/>
        <v>6</v>
      </c>
      <c r="Y39" s="19">
        <f t="shared" ca="1" si="8"/>
        <v>14</v>
      </c>
      <c r="Z39" s="14" t="s">
        <v>41</v>
      </c>
      <c r="AA39" s="14" t="s">
        <v>90</v>
      </c>
      <c r="AB39" s="20"/>
      <c r="AD39" s="430" t="s">
        <v>3975</v>
      </c>
      <c r="AI39" s="330" t="s">
        <v>42</v>
      </c>
    </row>
    <row r="40" spans="1:35" ht="15.5">
      <c r="A40" s="7">
        <f t="shared" si="4"/>
        <v>38</v>
      </c>
      <c r="B40" s="32" t="s">
        <v>315</v>
      </c>
      <c r="C40" s="42" t="s">
        <v>316</v>
      </c>
      <c r="D40" s="34" t="s">
        <v>317</v>
      </c>
      <c r="E40" s="35" t="s">
        <v>129</v>
      </c>
      <c r="F40" s="36" t="s">
        <v>47</v>
      </c>
      <c r="G40" s="13" t="s">
        <v>47</v>
      </c>
      <c r="H40" s="37" t="s">
        <v>311</v>
      </c>
      <c r="I40" s="37" t="s">
        <v>39</v>
      </c>
      <c r="J40" s="37" t="s">
        <v>40</v>
      </c>
      <c r="K40" s="37" t="s">
        <v>318</v>
      </c>
      <c r="L40" s="43">
        <v>35681</v>
      </c>
      <c r="M40" s="37">
        <f t="shared" ca="1" si="5"/>
        <v>27</v>
      </c>
      <c r="N40" s="37" t="s">
        <v>96</v>
      </c>
      <c r="O40" s="37" t="s">
        <v>319</v>
      </c>
      <c r="P40" s="37" t="s">
        <v>319</v>
      </c>
      <c r="Q40" s="34" t="s">
        <v>320</v>
      </c>
      <c r="R40" s="37"/>
      <c r="S40" s="42"/>
      <c r="T40" s="42"/>
      <c r="U40" s="36"/>
      <c r="V40" s="41">
        <v>43980</v>
      </c>
      <c r="W40" s="19">
        <f t="shared" ca="1" si="6"/>
        <v>5</v>
      </c>
      <c r="X40" s="19">
        <f t="shared" ca="1" si="7"/>
        <v>2</v>
      </c>
      <c r="Y40" s="19">
        <f t="shared" ca="1" si="8"/>
        <v>16</v>
      </c>
      <c r="Z40" s="37" t="s">
        <v>41</v>
      </c>
      <c r="AA40" s="37" t="s">
        <v>314</v>
      </c>
      <c r="AD40" s="436" t="s">
        <v>3983</v>
      </c>
      <c r="AI40" s="329" t="s">
        <v>96</v>
      </c>
    </row>
    <row r="41" spans="1:35" s="21" customFormat="1" ht="15.5">
      <c r="A41" s="7">
        <f t="shared" si="4"/>
        <v>39</v>
      </c>
      <c r="B41" s="29" t="s">
        <v>328</v>
      </c>
      <c r="C41" s="22" t="s">
        <v>329</v>
      </c>
      <c r="D41" s="11" t="s">
        <v>330</v>
      </c>
      <c r="E41" s="12" t="s">
        <v>129</v>
      </c>
      <c r="F41" s="13" t="s">
        <v>3374</v>
      </c>
      <c r="G41" s="13" t="s">
        <v>37</v>
      </c>
      <c r="H41" s="14" t="s">
        <v>38</v>
      </c>
      <c r="I41" s="14" t="s">
        <v>39</v>
      </c>
      <c r="J41" s="14" t="s">
        <v>71</v>
      </c>
      <c r="K41" s="14" t="s">
        <v>41</v>
      </c>
      <c r="L41" s="44">
        <v>35552</v>
      </c>
      <c r="M41" s="14">
        <f t="shared" ca="1" si="5"/>
        <v>28</v>
      </c>
      <c r="N41" s="14" t="s">
        <v>64</v>
      </c>
      <c r="O41" s="14" t="s">
        <v>331</v>
      </c>
      <c r="P41" s="14" t="s">
        <v>331</v>
      </c>
      <c r="Q41" s="11" t="s">
        <v>332</v>
      </c>
      <c r="R41" s="14"/>
      <c r="S41" s="22"/>
      <c r="T41" s="22"/>
      <c r="U41" s="13" t="s">
        <v>333</v>
      </c>
      <c r="V41" s="25">
        <v>44110</v>
      </c>
      <c r="W41" s="19">
        <f t="shared" ca="1" si="6"/>
        <v>4</v>
      </c>
      <c r="X41" s="19">
        <f t="shared" ca="1" si="7"/>
        <v>10</v>
      </c>
      <c r="Y41" s="19">
        <f t="shared" ca="1" si="8"/>
        <v>8</v>
      </c>
      <c r="Z41" s="14" t="s">
        <v>41</v>
      </c>
      <c r="AA41" s="14" t="s">
        <v>46</v>
      </c>
      <c r="AB41" s="140" t="s">
        <v>2534</v>
      </c>
      <c r="AC41" s="142" t="s">
        <v>2535</v>
      </c>
      <c r="AF41" s="21">
        <v>4</v>
      </c>
      <c r="AI41" s="330" t="s">
        <v>42</v>
      </c>
    </row>
    <row r="42" spans="1:35" ht="15.5">
      <c r="A42" s="7">
        <f t="shared" si="4"/>
        <v>40</v>
      </c>
      <c r="B42" s="32" t="s">
        <v>334</v>
      </c>
      <c r="C42" s="42" t="s">
        <v>335</v>
      </c>
      <c r="D42" s="34" t="s">
        <v>336</v>
      </c>
      <c r="E42" s="35" t="s">
        <v>129</v>
      </c>
      <c r="F42" s="36" t="s">
        <v>47</v>
      </c>
      <c r="G42" s="13" t="s">
        <v>47</v>
      </c>
      <c r="H42" s="37" t="s">
        <v>176</v>
      </c>
      <c r="I42" s="37" t="s">
        <v>39</v>
      </c>
      <c r="J42" s="37" t="s">
        <v>71</v>
      </c>
      <c r="K42" s="37" t="s">
        <v>41</v>
      </c>
      <c r="L42" s="43">
        <v>36336</v>
      </c>
      <c r="M42" s="37">
        <f t="shared" ca="1" si="5"/>
        <v>26</v>
      </c>
      <c r="N42" s="37" t="s">
        <v>177</v>
      </c>
      <c r="O42" s="37" t="s">
        <v>337</v>
      </c>
      <c r="P42" s="37" t="s">
        <v>337</v>
      </c>
      <c r="Q42" s="34" t="s">
        <v>338</v>
      </c>
      <c r="R42" s="37"/>
      <c r="S42" s="42"/>
      <c r="T42" s="42"/>
      <c r="U42" s="36" t="s">
        <v>339</v>
      </c>
      <c r="V42" s="41">
        <v>44179</v>
      </c>
      <c r="W42" s="19">
        <f t="shared" ca="1" si="6"/>
        <v>4</v>
      </c>
      <c r="X42" s="19">
        <f t="shared" ca="1" si="7"/>
        <v>8</v>
      </c>
      <c r="Y42" s="19">
        <f t="shared" ca="1" si="8"/>
        <v>0</v>
      </c>
      <c r="Z42" s="37" t="s">
        <v>41</v>
      </c>
      <c r="AA42" s="14" t="s">
        <v>90</v>
      </c>
      <c r="AB42" s="139" t="s">
        <v>2534</v>
      </c>
      <c r="AC42" s="142" t="s">
        <v>2535</v>
      </c>
      <c r="AD42" s="431" t="s">
        <v>3976</v>
      </c>
      <c r="AI42" s="329" t="s">
        <v>42</v>
      </c>
    </row>
    <row r="43" spans="1:35" s="21" customFormat="1" ht="15.5">
      <c r="A43" s="7">
        <f t="shared" si="4"/>
        <v>41</v>
      </c>
      <c r="B43" s="29" t="s">
        <v>349</v>
      </c>
      <c r="C43" s="22" t="s">
        <v>350</v>
      </c>
      <c r="D43" s="11" t="s">
        <v>351</v>
      </c>
      <c r="E43" s="12" t="s">
        <v>35</v>
      </c>
      <c r="F43" s="13" t="s">
        <v>47</v>
      </c>
      <c r="G43" s="13" t="s">
        <v>47</v>
      </c>
      <c r="H43" s="14" t="s">
        <v>52</v>
      </c>
      <c r="I43" s="14" t="s">
        <v>39</v>
      </c>
      <c r="J43" s="14" t="s">
        <v>40</v>
      </c>
      <c r="K43" s="14" t="s">
        <v>41</v>
      </c>
      <c r="L43" s="44">
        <v>34828</v>
      </c>
      <c r="M43" s="14">
        <f t="shared" ca="1" si="5"/>
        <v>30</v>
      </c>
      <c r="N43" s="14" t="s">
        <v>352</v>
      </c>
      <c r="O43" s="14" t="s">
        <v>353</v>
      </c>
      <c r="P43" s="14" t="s">
        <v>353</v>
      </c>
      <c r="Q43" s="11" t="s">
        <v>354</v>
      </c>
      <c r="R43" s="14"/>
      <c r="S43" s="22"/>
      <c r="T43" s="22"/>
      <c r="U43" s="13"/>
      <c r="V43" s="25">
        <v>44193</v>
      </c>
      <c r="W43" s="19">
        <f t="shared" ca="1" si="6"/>
        <v>4</v>
      </c>
      <c r="X43" s="19">
        <f t="shared" ca="1" si="7"/>
        <v>7</v>
      </c>
      <c r="Y43" s="19">
        <f t="shared" ca="1" si="8"/>
        <v>17</v>
      </c>
      <c r="Z43" s="14" t="s">
        <v>41</v>
      </c>
      <c r="AA43" s="14" t="s">
        <v>74</v>
      </c>
      <c r="AB43" s="208" t="s">
        <v>2817</v>
      </c>
      <c r="AC43" s="209" t="s">
        <v>2533</v>
      </c>
      <c r="AD43" s="430" t="s">
        <v>3968</v>
      </c>
      <c r="AI43" s="330" t="s">
        <v>42</v>
      </c>
    </row>
    <row r="44" spans="1:35" ht="15.5">
      <c r="A44" s="7">
        <f t="shared" si="4"/>
        <v>42</v>
      </c>
      <c r="B44" s="32" t="s">
        <v>355</v>
      </c>
      <c r="C44" s="42" t="s">
        <v>356</v>
      </c>
      <c r="D44" s="34" t="s">
        <v>357</v>
      </c>
      <c r="E44" s="35" t="s">
        <v>129</v>
      </c>
      <c r="F44" s="36" t="s">
        <v>47</v>
      </c>
      <c r="G44" s="13" t="s">
        <v>47</v>
      </c>
      <c r="H44" s="37" t="s">
        <v>311</v>
      </c>
      <c r="I44" s="37" t="s">
        <v>39</v>
      </c>
      <c r="J44" s="37" t="s">
        <v>71</v>
      </c>
      <c r="K44" s="37" t="s">
        <v>53</v>
      </c>
      <c r="L44" s="43">
        <v>36930</v>
      </c>
      <c r="M44" s="37">
        <f t="shared" ca="1" si="5"/>
        <v>24</v>
      </c>
      <c r="N44" s="37" t="s">
        <v>195</v>
      </c>
      <c r="O44" s="37" t="s">
        <v>358</v>
      </c>
      <c r="P44" s="37" t="s">
        <v>358</v>
      </c>
      <c r="Q44" s="34" t="s">
        <v>359</v>
      </c>
      <c r="R44" s="37"/>
      <c r="S44" s="42"/>
      <c r="T44" s="42"/>
      <c r="U44" s="36" t="s">
        <v>360</v>
      </c>
      <c r="V44" s="41">
        <v>44235</v>
      </c>
      <c r="W44" s="19">
        <f t="shared" ca="1" si="6"/>
        <v>4</v>
      </c>
      <c r="X44" s="19">
        <f t="shared" ca="1" si="7"/>
        <v>6</v>
      </c>
      <c r="Y44" s="19">
        <f t="shared" ca="1" si="8"/>
        <v>6</v>
      </c>
      <c r="Z44" s="37" t="s">
        <v>41</v>
      </c>
      <c r="AA44" s="37" t="s">
        <v>314</v>
      </c>
      <c r="AD44" s="436" t="s">
        <v>3984</v>
      </c>
      <c r="AI44" s="329" t="s">
        <v>42</v>
      </c>
    </row>
    <row r="45" spans="1:35" s="21" customFormat="1" ht="15.5">
      <c r="A45" s="7">
        <f t="shared" si="4"/>
        <v>43</v>
      </c>
      <c r="B45" s="29" t="s">
        <v>361</v>
      </c>
      <c r="C45" s="27" t="s">
        <v>362</v>
      </c>
      <c r="D45" s="11" t="s">
        <v>363</v>
      </c>
      <c r="E45" s="12" t="s">
        <v>35</v>
      </c>
      <c r="F45" s="13" t="s">
        <v>47</v>
      </c>
      <c r="G45" s="13" t="s">
        <v>47</v>
      </c>
      <c r="H45" s="14" t="s">
        <v>52</v>
      </c>
      <c r="I45" s="14" t="s">
        <v>39</v>
      </c>
      <c r="J45" s="14" t="s">
        <v>40</v>
      </c>
      <c r="K45" s="14" t="s">
        <v>41</v>
      </c>
      <c r="L45" s="44">
        <v>33112</v>
      </c>
      <c r="M45" s="14">
        <f t="shared" ca="1" si="5"/>
        <v>34</v>
      </c>
      <c r="N45" s="14" t="s">
        <v>96</v>
      </c>
      <c r="O45" s="14" t="s">
        <v>364</v>
      </c>
      <c r="P45" s="14" t="s">
        <v>364</v>
      </c>
      <c r="Q45" s="11" t="s">
        <v>365</v>
      </c>
      <c r="R45" s="14"/>
      <c r="S45" s="22"/>
      <c r="T45" s="22"/>
      <c r="U45" s="13" t="s">
        <v>58</v>
      </c>
      <c r="V45" s="25">
        <v>44260</v>
      </c>
      <c r="W45" s="19">
        <f t="shared" ca="1" si="6"/>
        <v>4</v>
      </c>
      <c r="X45" s="19">
        <f t="shared" ca="1" si="7"/>
        <v>5</v>
      </c>
      <c r="Y45" s="19">
        <f t="shared" ca="1" si="8"/>
        <v>9</v>
      </c>
      <c r="Z45" s="14" t="s">
        <v>41</v>
      </c>
      <c r="AA45" s="14" t="s">
        <v>74</v>
      </c>
      <c r="AB45" s="20"/>
      <c r="AD45" s="430" t="s">
        <v>3966</v>
      </c>
      <c r="AI45" s="330" t="s">
        <v>96</v>
      </c>
    </row>
    <row r="46" spans="1:35" s="21" customFormat="1" ht="15.5">
      <c r="A46" s="7">
        <f t="shared" si="4"/>
        <v>44</v>
      </c>
      <c r="B46" s="29" t="s">
        <v>373</v>
      </c>
      <c r="C46" s="22" t="s">
        <v>374</v>
      </c>
      <c r="D46" s="11" t="s">
        <v>375</v>
      </c>
      <c r="E46" s="12" t="s">
        <v>129</v>
      </c>
      <c r="F46" s="13" t="s">
        <v>47</v>
      </c>
      <c r="G46" s="13" t="s">
        <v>47</v>
      </c>
      <c r="H46" s="14" t="s">
        <v>266</v>
      </c>
      <c r="I46" s="14" t="s">
        <v>39</v>
      </c>
      <c r="J46" s="14" t="s">
        <v>71</v>
      </c>
      <c r="K46" s="14" t="s">
        <v>53</v>
      </c>
      <c r="L46" s="44">
        <v>37070</v>
      </c>
      <c r="M46" s="14">
        <f t="shared" ca="1" si="5"/>
        <v>24</v>
      </c>
      <c r="N46" s="14" t="s">
        <v>64</v>
      </c>
      <c r="O46" s="14" t="s">
        <v>376</v>
      </c>
      <c r="P46" s="14" t="s">
        <v>376</v>
      </c>
      <c r="Q46" s="11" t="s">
        <v>377</v>
      </c>
      <c r="R46" s="14"/>
      <c r="S46" s="22"/>
      <c r="T46" s="22"/>
      <c r="U46" s="13" t="s">
        <v>378</v>
      </c>
      <c r="V46" s="25">
        <v>44278</v>
      </c>
      <c r="W46" s="19">
        <f t="shared" ca="1" si="6"/>
        <v>4</v>
      </c>
      <c r="X46" s="19">
        <f t="shared" ca="1" si="7"/>
        <v>4</v>
      </c>
      <c r="Y46" s="19">
        <f t="shared" ca="1" si="8"/>
        <v>22</v>
      </c>
      <c r="Z46" s="14" t="s">
        <v>41</v>
      </c>
      <c r="AA46" s="14" t="s">
        <v>90</v>
      </c>
      <c r="AB46" s="20"/>
      <c r="AD46" s="430" t="s">
        <v>3977</v>
      </c>
      <c r="AI46" s="330" t="s">
        <v>42</v>
      </c>
    </row>
    <row r="47" spans="1:35" ht="15.5">
      <c r="A47" s="7">
        <f t="shared" si="4"/>
        <v>45</v>
      </c>
      <c r="B47" s="32" t="s">
        <v>385</v>
      </c>
      <c r="C47" s="42" t="s">
        <v>386</v>
      </c>
      <c r="D47" s="34" t="s">
        <v>387</v>
      </c>
      <c r="E47" s="35" t="s">
        <v>129</v>
      </c>
      <c r="F47" s="36" t="s">
        <v>47</v>
      </c>
      <c r="G47" s="13" t="s">
        <v>47</v>
      </c>
      <c r="H47" s="37" t="s">
        <v>311</v>
      </c>
      <c r="I47" s="37" t="s">
        <v>39</v>
      </c>
      <c r="J47" s="37" t="s">
        <v>71</v>
      </c>
      <c r="K47" s="37" t="s">
        <v>41</v>
      </c>
      <c r="L47" s="43">
        <v>35602</v>
      </c>
      <c r="M47" s="37">
        <f t="shared" ca="1" si="5"/>
        <v>28</v>
      </c>
      <c r="N47" s="37" t="s">
        <v>64</v>
      </c>
      <c r="O47" s="37" t="s">
        <v>388</v>
      </c>
      <c r="P47" s="37" t="s">
        <v>388</v>
      </c>
      <c r="Q47" s="34" t="s">
        <v>389</v>
      </c>
      <c r="R47" s="37"/>
      <c r="S47" s="42"/>
      <c r="T47" s="42"/>
      <c r="U47" s="36" t="s">
        <v>390</v>
      </c>
      <c r="V47" s="41">
        <v>44342</v>
      </c>
      <c r="W47" s="19">
        <f t="shared" ca="1" si="6"/>
        <v>4</v>
      </c>
      <c r="X47" s="19">
        <f t="shared" ca="1" si="7"/>
        <v>2</v>
      </c>
      <c r="Y47" s="19">
        <f t="shared" ca="1" si="8"/>
        <v>19</v>
      </c>
      <c r="Z47" s="37" t="s">
        <v>41</v>
      </c>
      <c r="AA47" s="37" t="s">
        <v>314</v>
      </c>
      <c r="AD47" s="436" t="s">
        <v>3985</v>
      </c>
      <c r="AI47" s="329" t="s">
        <v>42</v>
      </c>
    </row>
    <row r="48" spans="1:35" s="21" customFormat="1" ht="15.5">
      <c r="A48" s="7">
        <f t="shared" si="4"/>
        <v>46</v>
      </c>
      <c r="B48" s="29" t="s">
        <v>391</v>
      </c>
      <c r="C48" s="22" t="s">
        <v>392</v>
      </c>
      <c r="D48" s="11" t="s">
        <v>393</v>
      </c>
      <c r="E48" s="12" t="s">
        <v>129</v>
      </c>
      <c r="F48" s="13" t="s">
        <v>95</v>
      </c>
      <c r="G48" s="13" t="s">
        <v>37</v>
      </c>
      <c r="H48" s="14" t="s">
        <v>311</v>
      </c>
      <c r="I48" s="14" t="s">
        <v>39</v>
      </c>
      <c r="J48" s="14" t="s">
        <v>40</v>
      </c>
      <c r="K48" s="14" t="s">
        <v>41</v>
      </c>
      <c r="L48" s="44">
        <v>32982</v>
      </c>
      <c r="M48" s="14">
        <f t="shared" ca="1" si="5"/>
        <v>35</v>
      </c>
      <c r="N48" s="14" t="s">
        <v>209</v>
      </c>
      <c r="O48" s="14" t="s">
        <v>394</v>
      </c>
      <c r="P48" s="14" t="s">
        <v>394</v>
      </c>
      <c r="Q48" s="11" t="s">
        <v>395</v>
      </c>
      <c r="R48" s="14"/>
      <c r="S48" s="22"/>
      <c r="T48" s="22"/>
      <c r="U48" s="13" t="s">
        <v>396</v>
      </c>
      <c r="V48" s="25">
        <v>44342</v>
      </c>
      <c r="W48" s="19">
        <f t="shared" ca="1" si="6"/>
        <v>4</v>
      </c>
      <c r="X48" s="19">
        <f t="shared" ca="1" si="7"/>
        <v>2</v>
      </c>
      <c r="Y48" s="19">
        <f t="shared" ca="1" si="8"/>
        <v>19</v>
      </c>
      <c r="Z48" s="14" t="s">
        <v>41</v>
      </c>
      <c r="AA48" s="14" t="s">
        <v>46</v>
      </c>
      <c r="AB48" s="20"/>
      <c r="AF48" s="21">
        <v>6</v>
      </c>
      <c r="AI48" s="330" t="s">
        <v>42</v>
      </c>
    </row>
    <row r="49" spans="1:35" s="21" customFormat="1" ht="15.5">
      <c r="A49" s="7">
        <f t="shared" si="4"/>
        <v>47</v>
      </c>
      <c r="B49" s="29" t="s">
        <v>397</v>
      </c>
      <c r="C49" s="22" t="s">
        <v>398</v>
      </c>
      <c r="D49" s="11" t="s">
        <v>399</v>
      </c>
      <c r="E49" s="12" t="s">
        <v>129</v>
      </c>
      <c r="F49" s="36" t="s">
        <v>2527</v>
      </c>
      <c r="G49" s="13" t="s">
        <v>99</v>
      </c>
      <c r="H49" s="14" t="s">
        <v>52</v>
      </c>
      <c r="I49" s="14" t="s">
        <v>39</v>
      </c>
      <c r="J49" s="14" t="s">
        <v>40</v>
      </c>
      <c r="K49" s="14" t="s">
        <v>41</v>
      </c>
      <c r="L49" s="44">
        <v>33472</v>
      </c>
      <c r="M49" s="14">
        <f t="shared" ca="1" si="5"/>
        <v>34</v>
      </c>
      <c r="N49" s="14" t="s">
        <v>64</v>
      </c>
      <c r="O49" s="14" t="s">
        <v>400</v>
      </c>
      <c r="P49" s="14" t="s">
        <v>400</v>
      </c>
      <c r="Q49" s="11" t="s">
        <v>401</v>
      </c>
      <c r="R49" s="14"/>
      <c r="S49" s="22"/>
      <c r="T49" s="22"/>
      <c r="U49" s="13"/>
      <c r="V49" s="25">
        <v>44365</v>
      </c>
      <c r="W49" s="19">
        <f t="shared" ca="1" si="6"/>
        <v>4</v>
      </c>
      <c r="X49" s="19">
        <f t="shared" ca="1" si="7"/>
        <v>1</v>
      </c>
      <c r="Y49" s="19">
        <f t="shared" ca="1" si="8"/>
        <v>27</v>
      </c>
      <c r="Z49" s="14" t="s">
        <v>41</v>
      </c>
      <c r="AA49" s="14" t="s">
        <v>90</v>
      </c>
      <c r="AB49" s="20"/>
      <c r="AD49" s="430" t="s">
        <v>3969</v>
      </c>
      <c r="AI49" s="330" t="s">
        <v>42</v>
      </c>
    </row>
    <row r="50" spans="1:35" s="21" customFormat="1" ht="15.5">
      <c r="A50" s="7">
        <f t="shared" si="4"/>
        <v>48</v>
      </c>
      <c r="B50" s="29" t="s">
        <v>402</v>
      </c>
      <c r="C50" s="22" t="s">
        <v>403</v>
      </c>
      <c r="D50" s="11" t="s">
        <v>404</v>
      </c>
      <c r="E50" s="12" t="s">
        <v>35</v>
      </c>
      <c r="F50" s="13" t="s">
        <v>47</v>
      </c>
      <c r="G50" s="13" t="s">
        <v>47</v>
      </c>
      <c r="H50" s="14" t="s">
        <v>52</v>
      </c>
      <c r="I50" s="14" t="s">
        <v>39</v>
      </c>
      <c r="J50" s="14" t="s">
        <v>405</v>
      </c>
      <c r="K50" s="14" t="s">
        <v>41</v>
      </c>
      <c r="L50" s="44">
        <v>35668</v>
      </c>
      <c r="M50" s="14">
        <f t="shared" ca="1" si="5"/>
        <v>27</v>
      </c>
      <c r="N50" s="14" t="s">
        <v>209</v>
      </c>
      <c r="O50" s="14" t="s">
        <v>406</v>
      </c>
      <c r="P50" s="14" t="s">
        <v>406</v>
      </c>
      <c r="Q50" s="11" t="s">
        <v>407</v>
      </c>
      <c r="R50" s="16" t="s">
        <v>408</v>
      </c>
      <c r="S50" s="17"/>
      <c r="T50" s="17"/>
      <c r="U50" s="13"/>
      <c r="V50" s="25">
        <v>44369</v>
      </c>
      <c r="W50" s="19">
        <f t="shared" ca="1" si="6"/>
        <v>4</v>
      </c>
      <c r="X50" s="19">
        <f t="shared" ca="1" si="7"/>
        <v>1</v>
      </c>
      <c r="Y50" s="19">
        <f t="shared" ca="1" si="8"/>
        <v>23</v>
      </c>
      <c r="Z50" s="14" t="s">
        <v>41</v>
      </c>
      <c r="AA50" s="14" t="s">
        <v>74</v>
      </c>
      <c r="AB50" s="20"/>
      <c r="AD50" s="430" t="s">
        <v>3969</v>
      </c>
      <c r="AI50" s="330" t="s">
        <v>42</v>
      </c>
    </row>
    <row r="51" spans="1:35" ht="15.5">
      <c r="A51" s="7">
        <f t="shared" si="4"/>
        <v>49</v>
      </c>
      <c r="B51" s="32" t="s">
        <v>409</v>
      </c>
      <c r="C51" s="42" t="s">
        <v>410</v>
      </c>
      <c r="D51" s="34" t="s">
        <v>411</v>
      </c>
      <c r="E51" s="35" t="s">
        <v>129</v>
      </c>
      <c r="F51" s="36" t="s">
        <v>47</v>
      </c>
      <c r="G51" s="13" t="s">
        <v>47</v>
      </c>
      <c r="H51" s="37" t="s">
        <v>311</v>
      </c>
      <c r="I51" s="37" t="s">
        <v>39</v>
      </c>
      <c r="J51" s="37" t="s">
        <v>71</v>
      </c>
      <c r="K51" s="37" t="s">
        <v>41</v>
      </c>
      <c r="L51" s="43">
        <v>37074</v>
      </c>
      <c r="M51" s="37">
        <f t="shared" ca="1" si="5"/>
        <v>24</v>
      </c>
      <c r="N51" s="37" t="s">
        <v>209</v>
      </c>
      <c r="O51" s="37" t="s">
        <v>412</v>
      </c>
      <c r="P51" s="37" t="s">
        <v>412</v>
      </c>
      <c r="Q51" s="34" t="s">
        <v>413</v>
      </c>
      <c r="R51" s="37"/>
      <c r="S51" s="42"/>
      <c r="T51" s="42"/>
      <c r="U51" s="36" t="s">
        <v>244</v>
      </c>
      <c r="V51" s="41">
        <v>44369</v>
      </c>
      <c r="W51" s="19">
        <f t="shared" ca="1" si="6"/>
        <v>4</v>
      </c>
      <c r="X51" s="19">
        <f t="shared" ca="1" si="7"/>
        <v>1</v>
      </c>
      <c r="Y51" s="19">
        <f t="shared" ca="1" si="8"/>
        <v>23</v>
      </c>
      <c r="Z51" s="37" t="s">
        <v>41</v>
      </c>
      <c r="AA51" s="37" t="s">
        <v>314</v>
      </c>
      <c r="AD51" s="436" t="s">
        <v>3984</v>
      </c>
      <c r="AI51" s="329" t="s">
        <v>42</v>
      </c>
    </row>
    <row r="52" spans="1:35" s="21" customFormat="1" ht="15.5">
      <c r="A52" s="7">
        <f t="shared" si="4"/>
        <v>50</v>
      </c>
      <c r="B52" s="29" t="s">
        <v>414</v>
      </c>
      <c r="C52" s="22" t="s">
        <v>415</v>
      </c>
      <c r="D52" s="11" t="s">
        <v>416</v>
      </c>
      <c r="E52" s="12" t="s">
        <v>129</v>
      </c>
      <c r="F52" s="36" t="s">
        <v>2563</v>
      </c>
      <c r="G52" s="13" t="s">
        <v>99</v>
      </c>
      <c r="H52" s="14" t="s">
        <v>311</v>
      </c>
      <c r="I52" s="14" t="s">
        <v>39</v>
      </c>
      <c r="J52" s="14" t="s">
        <v>71</v>
      </c>
      <c r="K52" s="14" t="s">
        <v>41</v>
      </c>
      <c r="L52" s="44">
        <v>37655</v>
      </c>
      <c r="M52" s="14">
        <f t="shared" ca="1" si="5"/>
        <v>22</v>
      </c>
      <c r="N52" s="14" t="s">
        <v>96</v>
      </c>
      <c r="O52" s="14" t="s">
        <v>417</v>
      </c>
      <c r="P52" s="14" t="s">
        <v>417</v>
      </c>
      <c r="Q52" s="11" t="s">
        <v>418</v>
      </c>
      <c r="R52" s="14"/>
      <c r="S52" s="22"/>
      <c r="T52" s="22"/>
      <c r="U52" s="13" t="s">
        <v>419</v>
      </c>
      <c r="V52" s="25">
        <v>44369</v>
      </c>
      <c r="W52" s="19">
        <f t="shared" ca="1" si="6"/>
        <v>4</v>
      </c>
      <c r="X52" s="19">
        <f t="shared" ca="1" si="7"/>
        <v>1</v>
      </c>
      <c r="Y52" s="19">
        <f t="shared" ca="1" si="8"/>
        <v>23</v>
      </c>
      <c r="Z52" s="14" t="s">
        <v>41</v>
      </c>
      <c r="AA52" s="14" t="s">
        <v>46</v>
      </c>
      <c r="AB52" s="20"/>
      <c r="AF52" s="21">
        <v>7</v>
      </c>
      <c r="AI52" s="330" t="s">
        <v>96</v>
      </c>
    </row>
    <row r="53" spans="1:35" s="21" customFormat="1" ht="15.5">
      <c r="A53" s="7">
        <f t="shared" si="4"/>
        <v>51</v>
      </c>
      <c r="B53" s="29" t="s">
        <v>427</v>
      </c>
      <c r="C53" s="22" t="s">
        <v>428</v>
      </c>
      <c r="D53" s="11" t="s">
        <v>429</v>
      </c>
      <c r="E53" s="12" t="s">
        <v>129</v>
      </c>
      <c r="F53" s="13" t="s">
        <v>95</v>
      </c>
      <c r="G53" s="13" t="s">
        <v>37</v>
      </c>
      <c r="H53" s="14" t="s">
        <v>311</v>
      </c>
      <c r="I53" s="14" t="s">
        <v>39</v>
      </c>
      <c r="J53" s="14" t="s">
        <v>430</v>
      </c>
      <c r="K53" s="14" t="s">
        <v>41</v>
      </c>
      <c r="L53" s="44">
        <v>34806</v>
      </c>
      <c r="M53" s="14">
        <f t="shared" ca="1" si="5"/>
        <v>30</v>
      </c>
      <c r="N53" s="14" t="s">
        <v>431</v>
      </c>
      <c r="O53" s="14" t="s">
        <v>432</v>
      </c>
      <c r="P53" s="14" t="s">
        <v>432</v>
      </c>
      <c r="Q53" s="11" t="s">
        <v>433</v>
      </c>
      <c r="R53" s="14"/>
      <c r="S53" s="22"/>
      <c r="T53" s="22"/>
      <c r="U53" s="13" t="s">
        <v>244</v>
      </c>
      <c r="V53" s="25">
        <v>44510</v>
      </c>
      <c r="W53" s="19">
        <f t="shared" ca="1" si="6"/>
        <v>3</v>
      </c>
      <c r="X53" s="19">
        <f t="shared" ca="1" si="7"/>
        <v>9</v>
      </c>
      <c r="Y53" s="19">
        <f t="shared" ca="1" si="8"/>
        <v>4</v>
      </c>
      <c r="Z53" s="14" t="s">
        <v>41</v>
      </c>
      <c r="AA53" s="14" t="s">
        <v>46</v>
      </c>
      <c r="AB53" s="20"/>
      <c r="AF53" s="21">
        <v>8</v>
      </c>
      <c r="AI53" s="330" t="s">
        <v>42</v>
      </c>
    </row>
    <row r="54" spans="1:35" s="21" customFormat="1" ht="15.5">
      <c r="A54" s="7">
        <f t="shared" si="4"/>
        <v>52</v>
      </c>
      <c r="B54" s="29" t="s">
        <v>434</v>
      </c>
      <c r="C54" s="22" t="s">
        <v>435</v>
      </c>
      <c r="D54" s="11" t="s">
        <v>436</v>
      </c>
      <c r="E54" s="12" t="s">
        <v>35</v>
      </c>
      <c r="F54" s="13" t="s">
        <v>47</v>
      </c>
      <c r="G54" s="13" t="s">
        <v>47</v>
      </c>
      <c r="H54" s="14" t="s">
        <v>311</v>
      </c>
      <c r="I54" s="14" t="s">
        <v>39</v>
      </c>
      <c r="J54" s="14" t="s">
        <v>71</v>
      </c>
      <c r="K54" s="14" t="s">
        <v>41</v>
      </c>
      <c r="L54" s="44">
        <v>35719</v>
      </c>
      <c r="M54" s="14">
        <f t="shared" ca="1" si="5"/>
        <v>27</v>
      </c>
      <c r="N54" s="14" t="s">
        <v>42</v>
      </c>
      <c r="O54" s="14" t="s">
        <v>437</v>
      </c>
      <c r="P54" s="14" t="s">
        <v>437</v>
      </c>
      <c r="Q54" s="11" t="s">
        <v>438</v>
      </c>
      <c r="R54" s="14"/>
      <c r="S54" s="22"/>
      <c r="T54" s="22"/>
      <c r="U54" s="13" t="s">
        <v>439</v>
      </c>
      <c r="V54" s="25">
        <v>44519</v>
      </c>
      <c r="W54" s="19">
        <f t="shared" ca="1" si="6"/>
        <v>3</v>
      </c>
      <c r="X54" s="19">
        <f t="shared" ca="1" si="7"/>
        <v>8</v>
      </c>
      <c r="Y54" s="19">
        <f t="shared" ca="1" si="8"/>
        <v>26</v>
      </c>
      <c r="Z54" s="14" t="s">
        <v>41</v>
      </c>
      <c r="AA54" s="14" t="s">
        <v>314</v>
      </c>
      <c r="AB54" s="20"/>
      <c r="AD54" s="437" t="s">
        <v>3986</v>
      </c>
      <c r="AI54" s="330" t="s">
        <v>42</v>
      </c>
    </row>
    <row r="55" spans="1:35" ht="15.5">
      <c r="A55" s="7">
        <f t="shared" si="4"/>
        <v>53</v>
      </c>
      <c r="B55" s="32" t="s">
        <v>440</v>
      </c>
      <c r="C55" s="42" t="s">
        <v>441</v>
      </c>
      <c r="D55" s="34" t="s">
        <v>442</v>
      </c>
      <c r="E55" s="35" t="s">
        <v>35</v>
      </c>
      <c r="F55" s="36" t="s">
        <v>47</v>
      </c>
      <c r="G55" s="13" t="s">
        <v>47</v>
      </c>
      <c r="H55" s="37" t="s">
        <v>311</v>
      </c>
      <c r="I55" s="37" t="s">
        <v>39</v>
      </c>
      <c r="J55" s="37" t="s">
        <v>71</v>
      </c>
      <c r="K55" s="37" t="s">
        <v>41</v>
      </c>
      <c r="L55" s="43">
        <v>38857</v>
      </c>
      <c r="M55" s="37">
        <f t="shared" ca="1" si="5"/>
        <v>19</v>
      </c>
      <c r="N55" s="37" t="s">
        <v>96</v>
      </c>
      <c r="O55" s="37" t="s">
        <v>443</v>
      </c>
      <c r="P55" s="37" t="s">
        <v>443</v>
      </c>
      <c r="Q55" s="34" t="s">
        <v>444</v>
      </c>
      <c r="R55" s="46" t="s">
        <v>445</v>
      </c>
      <c r="S55" s="40"/>
      <c r="T55" s="40"/>
      <c r="U55" s="36"/>
      <c r="V55" s="41">
        <v>44565</v>
      </c>
      <c r="W55" s="19">
        <f t="shared" ca="1" si="6"/>
        <v>3</v>
      </c>
      <c r="X55" s="19">
        <f t="shared" ca="1" si="7"/>
        <v>7</v>
      </c>
      <c r="Y55" s="19">
        <f t="shared" ca="1" si="8"/>
        <v>10</v>
      </c>
      <c r="Z55" s="37" t="s">
        <v>41</v>
      </c>
      <c r="AA55" s="37" t="s">
        <v>314</v>
      </c>
      <c r="AD55" s="436" t="s">
        <v>3987</v>
      </c>
      <c r="AI55" s="329" t="s">
        <v>96</v>
      </c>
    </row>
    <row r="56" spans="1:35" s="21" customFormat="1" ht="15.5">
      <c r="A56" s="7">
        <f t="shared" si="4"/>
        <v>54</v>
      </c>
      <c r="B56" s="29" t="s">
        <v>446</v>
      </c>
      <c r="C56" s="22" t="s">
        <v>447</v>
      </c>
      <c r="D56" s="11" t="s">
        <v>448</v>
      </c>
      <c r="E56" s="12" t="s">
        <v>129</v>
      </c>
      <c r="F56" s="14" t="s">
        <v>47</v>
      </c>
      <c r="G56" s="13" t="s">
        <v>47</v>
      </c>
      <c r="H56" s="14" t="s">
        <v>311</v>
      </c>
      <c r="I56" s="14" t="s">
        <v>39</v>
      </c>
      <c r="J56" s="14" t="s">
        <v>71</v>
      </c>
      <c r="K56" s="14" t="s">
        <v>41</v>
      </c>
      <c r="L56" s="44">
        <v>37399</v>
      </c>
      <c r="M56" s="14">
        <f t="shared" ca="1" si="5"/>
        <v>23</v>
      </c>
      <c r="N56" s="14" t="s">
        <v>209</v>
      </c>
      <c r="O56" s="14" t="s">
        <v>449</v>
      </c>
      <c r="P56" s="14" t="s">
        <v>449</v>
      </c>
      <c r="Q56" s="11" t="s">
        <v>450</v>
      </c>
      <c r="R56" s="47" t="s">
        <v>451</v>
      </c>
      <c r="S56" s="17"/>
      <c r="T56" s="17"/>
      <c r="U56" s="13"/>
      <c r="V56" s="25">
        <v>44571</v>
      </c>
      <c r="W56" s="19">
        <f t="shared" ca="1" si="6"/>
        <v>3</v>
      </c>
      <c r="X56" s="19">
        <f t="shared" ca="1" si="7"/>
        <v>7</v>
      </c>
      <c r="Y56" s="19">
        <f t="shared" ca="1" si="8"/>
        <v>4</v>
      </c>
      <c r="Z56" s="14" t="s">
        <v>41</v>
      </c>
      <c r="AA56" s="37" t="s">
        <v>314</v>
      </c>
      <c r="AB56" s="20"/>
      <c r="AD56" s="437" t="s">
        <v>3986</v>
      </c>
      <c r="AI56" s="330" t="s">
        <v>42</v>
      </c>
    </row>
    <row r="57" spans="1:35" ht="15.5">
      <c r="A57" s="7">
        <f t="shared" si="4"/>
        <v>55</v>
      </c>
      <c r="B57" s="32" t="s">
        <v>452</v>
      </c>
      <c r="C57" s="42" t="s">
        <v>453</v>
      </c>
      <c r="D57" s="34" t="s">
        <v>454</v>
      </c>
      <c r="E57" s="35" t="s">
        <v>129</v>
      </c>
      <c r="F57" s="37" t="s">
        <v>47</v>
      </c>
      <c r="G57" s="13" t="s">
        <v>47</v>
      </c>
      <c r="H57" s="37" t="s">
        <v>311</v>
      </c>
      <c r="I57" s="37" t="s">
        <v>39</v>
      </c>
      <c r="J57" s="37" t="s">
        <v>71</v>
      </c>
      <c r="K57" s="37" t="s">
        <v>41</v>
      </c>
      <c r="L57" s="43">
        <v>36526</v>
      </c>
      <c r="M57" s="37">
        <f t="shared" ca="1" si="5"/>
        <v>25</v>
      </c>
      <c r="N57" s="37" t="s">
        <v>209</v>
      </c>
      <c r="O57" s="37" t="s">
        <v>449</v>
      </c>
      <c r="P57" s="37" t="s">
        <v>449</v>
      </c>
      <c r="Q57" s="34" t="s">
        <v>455</v>
      </c>
      <c r="R57" s="48" t="s">
        <v>456</v>
      </c>
      <c r="S57" s="40"/>
      <c r="T57" s="40"/>
      <c r="U57" s="36"/>
      <c r="V57" s="41">
        <v>44571</v>
      </c>
      <c r="W57" s="19">
        <f t="shared" ca="1" si="6"/>
        <v>3</v>
      </c>
      <c r="X57" s="19">
        <f t="shared" ca="1" si="7"/>
        <v>7</v>
      </c>
      <c r="Y57" s="19">
        <f t="shared" ca="1" si="8"/>
        <v>4</v>
      </c>
      <c r="Z57" s="37" t="s">
        <v>41</v>
      </c>
      <c r="AA57" s="37" t="s">
        <v>314</v>
      </c>
      <c r="AD57" s="436" t="s">
        <v>3987</v>
      </c>
      <c r="AI57" s="329" t="s">
        <v>42</v>
      </c>
    </row>
    <row r="58" spans="1:35" s="21" customFormat="1" ht="15.5">
      <c r="A58" s="7">
        <f t="shared" si="4"/>
        <v>56</v>
      </c>
      <c r="B58" s="29" t="s">
        <v>457</v>
      </c>
      <c r="C58" s="22" t="s">
        <v>458</v>
      </c>
      <c r="D58" s="11" t="s">
        <v>459</v>
      </c>
      <c r="E58" s="12" t="s">
        <v>129</v>
      </c>
      <c r="F58" s="14" t="s">
        <v>47</v>
      </c>
      <c r="G58" s="13" t="s">
        <v>47</v>
      </c>
      <c r="H58" s="14" t="s">
        <v>311</v>
      </c>
      <c r="I58" s="14" t="s">
        <v>39</v>
      </c>
      <c r="J58" s="14" t="s">
        <v>71</v>
      </c>
      <c r="K58" s="14" t="s">
        <v>41</v>
      </c>
      <c r="L58" s="44">
        <v>37399</v>
      </c>
      <c r="M58" s="14">
        <f t="shared" ca="1" si="5"/>
        <v>23</v>
      </c>
      <c r="N58" s="14" t="s">
        <v>42</v>
      </c>
      <c r="O58" s="14" t="s">
        <v>460</v>
      </c>
      <c r="P58" s="14" t="s">
        <v>460</v>
      </c>
      <c r="Q58" s="11" t="s">
        <v>461</v>
      </c>
      <c r="R58" s="47" t="s">
        <v>462</v>
      </c>
      <c r="S58" s="17"/>
      <c r="T58" s="17"/>
      <c r="U58" s="13"/>
      <c r="V58" s="25">
        <v>44599</v>
      </c>
      <c r="W58" s="19">
        <f t="shared" ca="1" si="6"/>
        <v>3</v>
      </c>
      <c r="X58" s="19">
        <f t="shared" ca="1" si="7"/>
        <v>6</v>
      </c>
      <c r="Y58" s="19">
        <f t="shared" ca="1" si="8"/>
        <v>7</v>
      </c>
      <c r="Z58" s="14" t="s">
        <v>41</v>
      </c>
      <c r="AA58" s="37" t="s">
        <v>314</v>
      </c>
      <c r="AB58" s="20"/>
      <c r="AD58" s="437" t="s">
        <v>3987</v>
      </c>
      <c r="AI58" s="330" t="s">
        <v>42</v>
      </c>
    </row>
    <row r="59" spans="1:35" s="21" customFormat="1" ht="15.5">
      <c r="A59" s="7">
        <f t="shared" si="4"/>
        <v>57</v>
      </c>
      <c r="B59" s="29" t="s">
        <v>463</v>
      </c>
      <c r="C59" s="22" t="s">
        <v>464</v>
      </c>
      <c r="D59" s="11" t="s">
        <v>465</v>
      </c>
      <c r="E59" s="12" t="s">
        <v>35</v>
      </c>
      <c r="F59" s="14" t="s">
        <v>47</v>
      </c>
      <c r="G59" s="13" t="s">
        <v>47</v>
      </c>
      <c r="H59" s="14" t="s">
        <v>52</v>
      </c>
      <c r="I59" s="14" t="s">
        <v>39</v>
      </c>
      <c r="J59" s="14" t="s">
        <v>71</v>
      </c>
      <c r="K59" s="14" t="s">
        <v>41</v>
      </c>
      <c r="L59" s="44">
        <v>34960</v>
      </c>
      <c r="M59" s="14">
        <f t="shared" ca="1" si="5"/>
        <v>29</v>
      </c>
      <c r="N59" s="14" t="s">
        <v>466</v>
      </c>
      <c r="O59" s="14" t="s">
        <v>467</v>
      </c>
      <c r="P59" s="14" t="s">
        <v>467</v>
      </c>
      <c r="Q59" s="11" t="s">
        <v>468</v>
      </c>
      <c r="R59" s="47" t="s">
        <v>469</v>
      </c>
      <c r="S59" s="17"/>
      <c r="T59" s="17"/>
      <c r="U59" s="13"/>
      <c r="V59" s="25">
        <v>44699</v>
      </c>
      <c r="W59" s="19">
        <f t="shared" ca="1" si="6"/>
        <v>3</v>
      </c>
      <c r="X59" s="19">
        <f t="shared" ca="1" si="7"/>
        <v>2</v>
      </c>
      <c r="Y59" s="19">
        <f t="shared" ca="1" si="8"/>
        <v>27</v>
      </c>
      <c r="Z59" s="14" t="s">
        <v>41</v>
      </c>
      <c r="AA59" s="14" t="s">
        <v>74</v>
      </c>
      <c r="AB59" s="20"/>
      <c r="AD59" s="430" t="s">
        <v>3969</v>
      </c>
      <c r="AI59" s="330" t="s">
        <v>3152</v>
      </c>
    </row>
    <row r="60" spans="1:35" s="21" customFormat="1" ht="15.5">
      <c r="A60" s="7">
        <f t="shared" si="4"/>
        <v>58</v>
      </c>
      <c r="B60" s="29" t="s">
        <v>470</v>
      </c>
      <c r="C60" s="22" t="s">
        <v>471</v>
      </c>
      <c r="D60" s="11" t="s">
        <v>472</v>
      </c>
      <c r="E60" s="12" t="s">
        <v>129</v>
      </c>
      <c r="F60" s="14" t="s">
        <v>47</v>
      </c>
      <c r="G60" s="13" t="s">
        <v>47</v>
      </c>
      <c r="H60" s="14" t="s">
        <v>311</v>
      </c>
      <c r="I60" s="14" t="s">
        <v>39</v>
      </c>
      <c r="J60" s="14" t="s">
        <v>71</v>
      </c>
      <c r="K60" s="14" t="s">
        <v>41</v>
      </c>
      <c r="L60" s="44">
        <v>32652</v>
      </c>
      <c r="M60" s="14">
        <f t="shared" ca="1" si="5"/>
        <v>36</v>
      </c>
      <c r="N60" s="14" t="s">
        <v>42</v>
      </c>
      <c r="O60" s="14" t="s">
        <v>394</v>
      </c>
      <c r="P60" s="14" t="s">
        <v>394</v>
      </c>
      <c r="Q60" s="11" t="s">
        <v>473</v>
      </c>
      <c r="R60" s="47" t="s">
        <v>474</v>
      </c>
      <c r="S60" s="17"/>
      <c r="T60" s="17"/>
      <c r="U60" s="13"/>
      <c r="V60" s="25">
        <v>44713</v>
      </c>
      <c r="W60" s="19">
        <f t="shared" ca="1" si="6"/>
        <v>3</v>
      </c>
      <c r="X60" s="19">
        <f t="shared" ca="1" si="7"/>
        <v>2</v>
      </c>
      <c r="Y60" s="19">
        <f t="shared" ca="1" si="8"/>
        <v>13</v>
      </c>
      <c r="Z60" s="14" t="s">
        <v>41</v>
      </c>
      <c r="AA60" s="37" t="s">
        <v>314</v>
      </c>
      <c r="AB60" s="20"/>
      <c r="AD60" s="437" t="s">
        <v>3988</v>
      </c>
      <c r="AI60" s="330" t="s">
        <v>42</v>
      </c>
    </row>
    <row r="61" spans="1:35" s="21" customFormat="1" ht="15.5">
      <c r="A61" s="7">
        <f t="shared" si="4"/>
        <v>59</v>
      </c>
      <c r="B61" s="29" t="s">
        <v>475</v>
      </c>
      <c r="C61" s="22" t="s">
        <v>476</v>
      </c>
      <c r="D61" s="11" t="s">
        <v>477</v>
      </c>
      <c r="E61" s="12" t="s">
        <v>129</v>
      </c>
      <c r="F61" s="14" t="s">
        <v>47</v>
      </c>
      <c r="G61" s="13" t="s">
        <v>47</v>
      </c>
      <c r="H61" s="14" t="s">
        <v>311</v>
      </c>
      <c r="I61" s="14" t="s">
        <v>39</v>
      </c>
      <c r="J61" s="14" t="s">
        <v>71</v>
      </c>
      <c r="K61" s="14" t="s">
        <v>41</v>
      </c>
      <c r="L61" s="44">
        <v>35583</v>
      </c>
      <c r="M61" s="14">
        <f t="shared" ca="1" si="5"/>
        <v>28</v>
      </c>
      <c r="N61" s="14" t="s">
        <v>96</v>
      </c>
      <c r="O61" s="14" t="s">
        <v>478</v>
      </c>
      <c r="P61" s="14" t="s">
        <v>478</v>
      </c>
      <c r="Q61" s="11" t="s">
        <v>479</v>
      </c>
      <c r="R61" s="47" t="s">
        <v>480</v>
      </c>
      <c r="S61" s="17"/>
      <c r="T61" s="17"/>
      <c r="U61" s="13"/>
      <c r="V61" s="25">
        <v>44721</v>
      </c>
      <c r="W61" s="19">
        <f t="shared" ca="1" si="6"/>
        <v>3</v>
      </c>
      <c r="X61" s="19">
        <f t="shared" ca="1" si="7"/>
        <v>2</v>
      </c>
      <c r="Y61" s="19">
        <f t="shared" ca="1" si="8"/>
        <v>5</v>
      </c>
      <c r="Z61" s="14" t="s">
        <v>41</v>
      </c>
      <c r="AA61" s="37" t="s">
        <v>314</v>
      </c>
      <c r="AB61" s="20"/>
      <c r="AD61" s="437" t="s">
        <v>3984</v>
      </c>
      <c r="AI61" s="330" t="s">
        <v>96</v>
      </c>
    </row>
    <row r="62" spans="1:35" s="21" customFormat="1" ht="15.5">
      <c r="A62" s="7">
        <f t="shared" si="4"/>
        <v>60</v>
      </c>
      <c r="B62" s="29" t="s">
        <v>481</v>
      </c>
      <c r="C62" s="22" t="s">
        <v>482</v>
      </c>
      <c r="D62" s="11" t="s">
        <v>483</v>
      </c>
      <c r="E62" s="12" t="s">
        <v>129</v>
      </c>
      <c r="F62" s="14" t="s">
        <v>95</v>
      </c>
      <c r="G62" s="13" t="s">
        <v>37</v>
      </c>
      <c r="H62" s="14" t="s">
        <v>311</v>
      </c>
      <c r="I62" s="14" t="s">
        <v>39</v>
      </c>
      <c r="J62" s="14" t="s">
        <v>71</v>
      </c>
      <c r="K62" s="14" t="s">
        <v>41</v>
      </c>
      <c r="L62" s="44">
        <v>37683</v>
      </c>
      <c r="M62" s="14">
        <f t="shared" ca="1" si="5"/>
        <v>22</v>
      </c>
      <c r="N62" s="14" t="s">
        <v>352</v>
      </c>
      <c r="O62" s="14" t="s">
        <v>484</v>
      </c>
      <c r="P62" s="14" t="s">
        <v>484</v>
      </c>
      <c r="Q62" s="11" t="s">
        <v>485</v>
      </c>
      <c r="R62" s="47" t="s">
        <v>486</v>
      </c>
      <c r="S62" s="17"/>
      <c r="T62" s="17"/>
      <c r="U62" s="13"/>
      <c r="V62" s="25">
        <v>44735</v>
      </c>
      <c r="W62" s="19">
        <f t="shared" ca="1" si="6"/>
        <v>3</v>
      </c>
      <c r="X62" s="19">
        <f t="shared" ca="1" si="7"/>
        <v>1</v>
      </c>
      <c r="Y62" s="19">
        <f t="shared" ca="1" si="8"/>
        <v>22</v>
      </c>
      <c r="Z62" s="14" t="s">
        <v>41</v>
      </c>
      <c r="AA62" s="14" t="s">
        <v>46</v>
      </c>
      <c r="AB62" s="20"/>
      <c r="AF62" s="21">
        <v>9</v>
      </c>
      <c r="AI62" s="330" t="s">
        <v>42</v>
      </c>
    </row>
    <row r="63" spans="1:35" ht="15.5">
      <c r="A63" s="7">
        <f t="shared" si="4"/>
        <v>61</v>
      </c>
      <c r="B63" s="32" t="s">
        <v>487</v>
      </c>
      <c r="C63" s="49" t="s">
        <v>488</v>
      </c>
      <c r="D63" s="34" t="s">
        <v>489</v>
      </c>
      <c r="E63" s="35" t="s">
        <v>35</v>
      </c>
      <c r="F63" s="37" t="s">
        <v>4278</v>
      </c>
      <c r="G63" s="13" t="s">
        <v>37</v>
      </c>
      <c r="H63" s="37" t="s">
        <v>490</v>
      </c>
      <c r="I63" s="37" t="s">
        <v>39</v>
      </c>
      <c r="J63" s="37" t="s">
        <v>40</v>
      </c>
      <c r="K63" s="37" t="s">
        <v>41</v>
      </c>
      <c r="L63" s="43">
        <v>38323</v>
      </c>
      <c r="M63" s="37">
        <f t="shared" ca="1" si="5"/>
        <v>20</v>
      </c>
      <c r="N63" s="37" t="s">
        <v>54</v>
      </c>
      <c r="O63" s="37" t="s">
        <v>491</v>
      </c>
      <c r="P63" s="37" t="s">
        <v>491</v>
      </c>
      <c r="Q63" s="34" t="s">
        <v>492</v>
      </c>
      <c r="R63" s="46" t="s">
        <v>493</v>
      </c>
      <c r="S63" s="40"/>
      <c r="T63" s="40"/>
      <c r="U63" s="36"/>
      <c r="V63" s="41">
        <v>44736</v>
      </c>
      <c r="W63" s="19">
        <f t="shared" ca="1" si="6"/>
        <v>3</v>
      </c>
      <c r="X63" s="19">
        <f t="shared" ca="1" si="7"/>
        <v>1</v>
      </c>
      <c r="Y63" s="19">
        <f t="shared" ca="1" si="8"/>
        <v>21</v>
      </c>
      <c r="Z63" s="37" t="s">
        <v>41</v>
      </c>
      <c r="AA63" s="14" t="s">
        <v>90</v>
      </c>
      <c r="AD63" s="431" t="s">
        <v>3978</v>
      </c>
      <c r="AI63" s="329" t="s">
        <v>96</v>
      </c>
    </row>
    <row r="64" spans="1:35" s="21" customFormat="1" ht="15.5">
      <c r="A64" s="7">
        <f t="shared" si="4"/>
        <v>62</v>
      </c>
      <c r="B64" s="29" t="s">
        <v>494</v>
      </c>
      <c r="C64" s="22" t="s">
        <v>495</v>
      </c>
      <c r="D64" s="11" t="s">
        <v>496</v>
      </c>
      <c r="E64" s="12" t="s">
        <v>129</v>
      </c>
      <c r="F64" s="14" t="s">
        <v>47</v>
      </c>
      <c r="G64" s="13" t="s">
        <v>47</v>
      </c>
      <c r="H64" s="14" t="s">
        <v>311</v>
      </c>
      <c r="I64" s="14" t="s">
        <v>39</v>
      </c>
      <c r="J64" s="14" t="s">
        <v>40</v>
      </c>
      <c r="K64" s="14" t="s">
        <v>41</v>
      </c>
      <c r="L64" s="44">
        <v>35661</v>
      </c>
      <c r="M64" s="14">
        <f t="shared" ca="1" si="5"/>
        <v>28</v>
      </c>
      <c r="N64" s="14" t="s">
        <v>64</v>
      </c>
      <c r="O64" s="14" t="s">
        <v>497</v>
      </c>
      <c r="P64" s="14" t="s">
        <v>497</v>
      </c>
      <c r="Q64" s="11" t="s">
        <v>498</v>
      </c>
      <c r="R64" s="47" t="s">
        <v>499</v>
      </c>
      <c r="S64" s="17"/>
      <c r="T64" s="17"/>
      <c r="U64" s="13" t="s">
        <v>500</v>
      </c>
      <c r="V64" s="25">
        <v>44737</v>
      </c>
      <c r="W64" s="19">
        <f t="shared" ca="1" si="6"/>
        <v>3</v>
      </c>
      <c r="X64" s="19">
        <f t="shared" ca="1" si="7"/>
        <v>1</v>
      </c>
      <c r="Y64" s="19">
        <f t="shared" ca="1" si="8"/>
        <v>20</v>
      </c>
      <c r="Z64" s="14" t="s">
        <v>41</v>
      </c>
      <c r="AA64" s="37" t="s">
        <v>314</v>
      </c>
      <c r="AB64" s="20"/>
      <c r="AD64" s="437" t="s">
        <v>3983</v>
      </c>
      <c r="AI64" s="330" t="s">
        <v>42</v>
      </c>
    </row>
    <row r="65" spans="1:35" s="21" customFormat="1" ht="15.5">
      <c r="A65" s="7">
        <f t="shared" si="4"/>
        <v>63</v>
      </c>
      <c r="B65" s="29" t="s">
        <v>501</v>
      </c>
      <c r="C65" s="22" t="s">
        <v>502</v>
      </c>
      <c r="D65" s="11" t="s">
        <v>503</v>
      </c>
      <c r="E65" s="12" t="s">
        <v>129</v>
      </c>
      <c r="F65" s="14" t="s">
        <v>47</v>
      </c>
      <c r="G65" s="13" t="s">
        <v>47</v>
      </c>
      <c r="H65" s="14" t="s">
        <v>311</v>
      </c>
      <c r="I65" s="14" t="s">
        <v>39</v>
      </c>
      <c r="J65" s="14" t="s">
        <v>71</v>
      </c>
      <c r="K65" s="14" t="s">
        <v>41</v>
      </c>
      <c r="L65" s="44">
        <v>35994</v>
      </c>
      <c r="M65" s="14">
        <f t="shared" ref="M65:M96" ca="1" si="9">INT((TODAY()-L65)/365)</f>
        <v>27</v>
      </c>
      <c r="N65" s="14" t="s">
        <v>352</v>
      </c>
      <c r="O65" s="14" t="s">
        <v>491</v>
      </c>
      <c r="P65" s="14" t="s">
        <v>491</v>
      </c>
      <c r="Q65" s="11" t="s">
        <v>504</v>
      </c>
      <c r="R65" s="47" t="s">
        <v>505</v>
      </c>
      <c r="S65" s="17"/>
      <c r="T65" s="17"/>
      <c r="U65" s="13"/>
      <c r="V65" s="25">
        <v>44741</v>
      </c>
      <c r="W65" s="19">
        <f t="shared" ref="W65:W128" ca="1" si="10">DATEDIF(V65,TODAY(),"Y")</f>
        <v>3</v>
      </c>
      <c r="X65" s="19">
        <f t="shared" ref="X65:X128" ca="1" si="11">DATEDIF(V65,TODAY(),"YM")</f>
        <v>1</v>
      </c>
      <c r="Y65" s="19">
        <f t="shared" ref="Y65:Y128" ca="1" si="12">DATEDIF(V65,TODAY(),"MD")</f>
        <v>16</v>
      </c>
      <c r="Z65" s="14" t="s">
        <v>41</v>
      </c>
      <c r="AA65" s="37" t="s">
        <v>314</v>
      </c>
      <c r="AB65" s="20"/>
      <c r="AD65" s="437" t="s">
        <v>3984</v>
      </c>
      <c r="AI65" s="330" t="s">
        <v>42</v>
      </c>
    </row>
    <row r="66" spans="1:35" s="21" customFormat="1" ht="15.5">
      <c r="A66" s="7">
        <f t="shared" si="4"/>
        <v>64</v>
      </c>
      <c r="B66" s="29" t="s">
        <v>506</v>
      </c>
      <c r="C66" s="22" t="s">
        <v>507</v>
      </c>
      <c r="D66" s="11" t="s">
        <v>508</v>
      </c>
      <c r="E66" s="12" t="s">
        <v>35</v>
      </c>
      <c r="F66" s="14" t="s">
        <v>47</v>
      </c>
      <c r="G66" s="13" t="s">
        <v>47</v>
      </c>
      <c r="H66" s="14" t="s">
        <v>52</v>
      </c>
      <c r="I66" s="14" t="s">
        <v>39</v>
      </c>
      <c r="J66" s="14" t="s">
        <v>71</v>
      </c>
      <c r="K66" s="14" t="s">
        <v>41</v>
      </c>
      <c r="L66" s="44">
        <v>38175</v>
      </c>
      <c r="M66" s="14">
        <f t="shared" ca="1" si="9"/>
        <v>21</v>
      </c>
      <c r="N66" s="14" t="s">
        <v>352</v>
      </c>
      <c r="O66" s="14" t="s">
        <v>509</v>
      </c>
      <c r="P66" s="14" t="s">
        <v>509</v>
      </c>
      <c r="Q66" s="11" t="s">
        <v>510</v>
      </c>
      <c r="R66" s="47" t="s">
        <v>511</v>
      </c>
      <c r="S66" s="17"/>
      <c r="T66" s="17"/>
      <c r="U66" s="13"/>
      <c r="V66" s="25">
        <v>44742</v>
      </c>
      <c r="W66" s="19">
        <f t="shared" ca="1" si="10"/>
        <v>3</v>
      </c>
      <c r="X66" s="19">
        <f t="shared" ca="1" si="11"/>
        <v>1</v>
      </c>
      <c r="Y66" s="19">
        <f t="shared" ca="1" si="12"/>
        <v>15</v>
      </c>
      <c r="Z66" s="14" t="s">
        <v>41</v>
      </c>
      <c r="AA66" s="14" t="s">
        <v>74</v>
      </c>
      <c r="AB66" s="20"/>
      <c r="AD66" s="430" t="s">
        <v>3969</v>
      </c>
      <c r="AI66" s="330" t="s">
        <v>42</v>
      </c>
    </row>
    <row r="67" spans="1:35" s="21" customFormat="1" ht="15.5">
      <c r="A67" s="7">
        <f t="shared" si="4"/>
        <v>65</v>
      </c>
      <c r="B67" s="29" t="s">
        <v>512</v>
      </c>
      <c r="C67" s="22" t="s">
        <v>513</v>
      </c>
      <c r="D67" s="11" t="s">
        <v>514</v>
      </c>
      <c r="E67" s="12" t="s">
        <v>129</v>
      </c>
      <c r="F67" s="14" t="s">
        <v>47</v>
      </c>
      <c r="G67" s="13" t="s">
        <v>47</v>
      </c>
      <c r="H67" s="14" t="s">
        <v>311</v>
      </c>
      <c r="I67" s="14" t="s">
        <v>39</v>
      </c>
      <c r="J67" s="14" t="s">
        <v>71</v>
      </c>
      <c r="K67" s="14" t="s">
        <v>41</v>
      </c>
      <c r="L67" s="44">
        <v>34645</v>
      </c>
      <c r="M67" s="14">
        <f t="shared" ca="1" si="9"/>
        <v>30</v>
      </c>
      <c r="N67" s="14" t="s">
        <v>42</v>
      </c>
      <c r="O67" s="14" t="s">
        <v>515</v>
      </c>
      <c r="P67" s="14" t="s">
        <v>515</v>
      </c>
      <c r="Q67" s="11" t="s">
        <v>516</v>
      </c>
      <c r="R67" s="47" t="s">
        <v>517</v>
      </c>
      <c r="S67" s="17"/>
      <c r="T67" s="17"/>
      <c r="U67" s="13"/>
      <c r="V67" s="25">
        <v>44792</v>
      </c>
      <c r="W67" s="19">
        <f t="shared" ca="1" si="10"/>
        <v>2</v>
      </c>
      <c r="X67" s="19">
        <f t="shared" ca="1" si="11"/>
        <v>11</v>
      </c>
      <c r="Y67" s="19">
        <f t="shared" ca="1" si="12"/>
        <v>26</v>
      </c>
      <c r="Z67" s="14" t="s">
        <v>41</v>
      </c>
      <c r="AA67" s="37" t="s">
        <v>314</v>
      </c>
      <c r="AB67" s="20"/>
      <c r="AD67" s="437" t="s">
        <v>3989</v>
      </c>
      <c r="AI67" s="330" t="s">
        <v>42</v>
      </c>
    </row>
    <row r="68" spans="1:35" s="21" customFormat="1" ht="15.5">
      <c r="A68" s="7">
        <f t="shared" ref="A68:A91" si="13">A67+1</f>
        <v>66</v>
      </c>
      <c r="B68" s="29" t="s">
        <v>518</v>
      </c>
      <c r="C68" s="22" t="s">
        <v>519</v>
      </c>
      <c r="D68" s="11" t="s">
        <v>520</v>
      </c>
      <c r="E68" s="12" t="s">
        <v>129</v>
      </c>
      <c r="F68" s="14" t="s">
        <v>47</v>
      </c>
      <c r="G68" s="13" t="s">
        <v>47</v>
      </c>
      <c r="H68" s="14" t="s">
        <v>38</v>
      </c>
      <c r="I68" s="14" t="s">
        <v>39</v>
      </c>
      <c r="J68" s="14" t="s">
        <v>71</v>
      </c>
      <c r="K68" s="14" t="s">
        <v>41</v>
      </c>
      <c r="L68" s="44">
        <v>37694</v>
      </c>
      <c r="M68" s="14">
        <f t="shared" ca="1" si="9"/>
        <v>22</v>
      </c>
      <c r="N68" s="14" t="s">
        <v>189</v>
      </c>
      <c r="O68" s="14" t="s">
        <v>522</v>
      </c>
      <c r="P68" s="14" t="s">
        <v>522</v>
      </c>
      <c r="Q68" s="11" t="s">
        <v>523</v>
      </c>
      <c r="R68" s="47" t="s">
        <v>524</v>
      </c>
      <c r="S68" s="17"/>
      <c r="T68" s="17"/>
      <c r="U68" s="13"/>
      <c r="V68" s="25">
        <v>44798</v>
      </c>
      <c r="W68" s="19">
        <f t="shared" ca="1" si="10"/>
        <v>2</v>
      </c>
      <c r="X68" s="19">
        <f t="shared" ca="1" si="11"/>
        <v>11</v>
      </c>
      <c r="Y68" s="19">
        <f t="shared" ca="1" si="12"/>
        <v>20</v>
      </c>
      <c r="Z68" s="14" t="s">
        <v>41</v>
      </c>
      <c r="AA68" s="14" t="s">
        <v>90</v>
      </c>
      <c r="AB68" s="140" t="s">
        <v>2536</v>
      </c>
      <c r="AC68" s="141" t="s">
        <v>2535</v>
      </c>
      <c r="AD68" s="430" t="s">
        <v>3974</v>
      </c>
      <c r="AI68" s="330" t="s">
        <v>103</v>
      </c>
    </row>
    <row r="69" spans="1:35" s="21" customFormat="1" ht="15.5">
      <c r="A69" s="7">
        <f t="shared" si="13"/>
        <v>67</v>
      </c>
      <c r="B69" s="29" t="s">
        <v>539</v>
      </c>
      <c r="C69" s="22" t="s">
        <v>540</v>
      </c>
      <c r="D69" s="11" t="s">
        <v>541</v>
      </c>
      <c r="E69" s="12" t="s">
        <v>35</v>
      </c>
      <c r="F69" s="14" t="s">
        <v>47</v>
      </c>
      <c r="G69" s="13" t="s">
        <v>47</v>
      </c>
      <c r="H69" s="14" t="s">
        <v>3991</v>
      </c>
      <c r="I69" s="14" t="s">
        <v>39</v>
      </c>
      <c r="J69" s="14" t="s">
        <v>71</v>
      </c>
      <c r="K69" s="14" t="s">
        <v>41</v>
      </c>
      <c r="L69" s="44">
        <v>37666</v>
      </c>
      <c r="M69" s="14">
        <f t="shared" ca="1" si="9"/>
        <v>22</v>
      </c>
      <c r="N69" s="14" t="s">
        <v>42</v>
      </c>
      <c r="O69" s="14" t="s">
        <v>543</v>
      </c>
      <c r="P69" s="14" t="s">
        <v>543</v>
      </c>
      <c r="Q69" s="11" t="s">
        <v>544</v>
      </c>
      <c r="R69" s="47" t="s">
        <v>545</v>
      </c>
      <c r="S69" s="17"/>
      <c r="T69" s="17"/>
      <c r="U69" s="13" t="s">
        <v>546</v>
      </c>
      <c r="V69" s="25">
        <v>44816</v>
      </c>
      <c r="W69" s="19">
        <f t="shared" ca="1" si="10"/>
        <v>2</v>
      </c>
      <c r="X69" s="19">
        <f t="shared" ca="1" si="11"/>
        <v>11</v>
      </c>
      <c r="Y69" s="19">
        <f t="shared" ca="1" si="12"/>
        <v>2</v>
      </c>
      <c r="Z69" s="14" t="s">
        <v>41</v>
      </c>
      <c r="AA69" s="14" t="s">
        <v>90</v>
      </c>
      <c r="AB69" s="20"/>
      <c r="AD69" s="430" t="s">
        <v>3978</v>
      </c>
      <c r="AI69" s="330" t="s">
        <v>42</v>
      </c>
    </row>
    <row r="70" spans="1:35" s="21" customFormat="1" ht="15.5">
      <c r="A70" s="7">
        <f t="shared" si="13"/>
        <v>68</v>
      </c>
      <c r="B70" s="29" t="s">
        <v>547</v>
      </c>
      <c r="C70" s="22" t="s">
        <v>548</v>
      </c>
      <c r="D70" s="11" t="s">
        <v>549</v>
      </c>
      <c r="E70" s="12" t="s">
        <v>129</v>
      </c>
      <c r="F70" s="14" t="s">
        <v>47</v>
      </c>
      <c r="G70" s="13" t="s">
        <v>47</v>
      </c>
      <c r="H70" s="14" t="s">
        <v>266</v>
      </c>
      <c r="I70" s="14" t="s">
        <v>39</v>
      </c>
      <c r="J70" s="14" t="s">
        <v>71</v>
      </c>
      <c r="K70" s="14" t="s">
        <v>41</v>
      </c>
      <c r="L70" s="44">
        <v>38094</v>
      </c>
      <c r="M70" s="14">
        <f t="shared" ca="1" si="9"/>
        <v>21</v>
      </c>
      <c r="N70" s="14" t="s">
        <v>64</v>
      </c>
      <c r="O70" s="14" t="s">
        <v>550</v>
      </c>
      <c r="P70" s="14" t="s">
        <v>550</v>
      </c>
      <c r="Q70" s="11" t="s">
        <v>551</v>
      </c>
      <c r="R70" s="47" t="s">
        <v>552</v>
      </c>
      <c r="S70" s="17"/>
      <c r="T70" s="17"/>
      <c r="U70" s="13"/>
      <c r="V70" s="25">
        <v>44824</v>
      </c>
      <c r="W70" s="19">
        <f t="shared" ca="1" si="10"/>
        <v>2</v>
      </c>
      <c r="X70" s="19">
        <f t="shared" ca="1" si="11"/>
        <v>10</v>
      </c>
      <c r="Y70" s="19">
        <f t="shared" ca="1" si="12"/>
        <v>25</v>
      </c>
      <c r="Z70" s="14" t="s">
        <v>41</v>
      </c>
      <c r="AA70" s="14" t="s">
        <v>90</v>
      </c>
      <c r="AB70" s="20"/>
      <c r="AD70" s="430" t="s">
        <v>3977</v>
      </c>
      <c r="AI70" s="330" t="s">
        <v>42</v>
      </c>
    </row>
    <row r="71" spans="1:35" s="21" customFormat="1" ht="15.5">
      <c r="A71" s="7">
        <f t="shared" si="13"/>
        <v>69</v>
      </c>
      <c r="B71" s="29" t="s">
        <v>553</v>
      </c>
      <c r="C71" s="22" t="s">
        <v>554</v>
      </c>
      <c r="D71" s="11" t="s">
        <v>555</v>
      </c>
      <c r="E71" s="12" t="s">
        <v>129</v>
      </c>
      <c r="F71" s="14" t="s">
        <v>47</v>
      </c>
      <c r="G71" s="13" t="s">
        <v>47</v>
      </c>
      <c r="H71" s="14" t="s">
        <v>311</v>
      </c>
      <c r="I71" s="14" t="s">
        <v>39</v>
      </c>
      <c r="J71" s="14" t="s">
        <v>71</v>
      </c>
      <c r="K71" s="14" t="s">
        <v>41</v>
      </c>
      <c r="L71" s="44">
        <v>37664</v>
      </c>
      <c r="M71" s="14">
        <f t="shared" ca="1" si="9"/>
        <v>22</v>
      </c>
      <c r="N71" s="14" t="s">
        <v>64</v>
      </c>
      <c r="O71" s="14" t="s">
        <v>556</v>
      </c>
      <c r="P71" s="14" t="s">
        <v>556</v>
      </c>
      <c r="Q71" s="11" t="s">
        <v>557</v>
      </c>
      <c r="R71" s="47" t="s">
        <v>558</v>
      </c>
      <c r="S71" s="17"/>
      <c r="T71" s="17"/>
      <c r="U71" s="13"/>
      <c r="V71" s="25">
        <v>44839</v>
      </c>
      <c r="W71" s="19">
        <f t="shared" ca="1" si="10"/>
        <v>2</v>
      </c>
      <c r="X71" s="19">
        <f t="shared" ca="1" si="11"/>
        <v>10</v>
      </c>
      <c r="Y71" s="19">
        <f t="shared" ca="1" si="12"/>
        <v>9</v>
      </c>
      <c r="Z71" s="14" t="s">
        <v>41</v>
      </c>
      <c r="AA71" s="37" t="s">
        <v>314</v>
      </c>
      <c r="AB71" s="20"/>
      <c r="AD71" s="437" t="s">
        <v>3986</v>
      </c>
      <c r="AI71" s="330" t="s">
        <v>42</v>
      </c>
    </row>
    <row r="72" spans="1:35" s="21" customFormat="1" ht="15.5">
      <c r="A72" s="7">
        <f t="shared" si="13"/>
        <v>70</v>
      </c>
      <c r="B72" s="29" t="s">
        <v>559</v>
      </c>
      <c r="C72" s="22" t="s">
        <v>560</v>
      </c>
      <c r="D72" s="11" t="s">
        <v>561</v>
      </c>
      <c r="E72" s="12" t="s">
        <v>129</v>
      </c>
      <c r="F72" s="14" t="s">
        <v>47</v>
      </c>
      <c r="G72" s="13" t="s">
        <v>47</v>
      </c>
      <c r="H72" s="14" t="s">
        <v>311</v>
      </c>
      <c r="I72" s="14" t="s">
        <v>39</v>
      </c>
      <c r="J72" s="14" t="s">
        <v>71</v>
      </c>
      <c r="K72" s="14" t="s">
        <v>41</v>
      </c>
      <c r="L72" s="44">
        <v>36399</v>
      </c>
      <c r="M72" s="14">
        <f t="shared" ca="1" si="9"/>
        <v>25</v>
      </c>
      <c r="N72" s="14" t="s">
        <v>195</v>
      </c>
      <c r="O72" s="14" t="s">
        <v>562</v>
      </c>
      <c r="P72" s="14" t="s">
        <v>562</v>
      </c>
      <c r="Q72" s="11" t="s">
        <v>563</v>
      </c>
      <c r="R72" s="47" t="s">
        <v>564</v>
      </c>
      <c r="S72" s="17"/>
      <c r="T72" s="17"/>
      <c r="U72" s="13" t="s">
        <v>565</v>
      </c>
      <c r="V72" s="25">
        <v>44844</v>
      </c>
      <c r="W72" s="19">
        <f t="shared" ca="1" si="10"/>
        <v>2</v>
      </c>
      <c r="X72" s="19">
        <f t="shared" ca="1" si="11"/>
        <v>10</v>
      </c>
      <c r="Y72" s="19">
        <f t="shared" ca="1" si="12"/>
        <v>4</v>
      </c>
      <c r="Z72" s="14" t="s">
        <v>41</v>
      </c>
      <c r="AA72" s="37" t="s">
        <v>314</v>
      </c>
      <c r="AB72" s="20"/>
      <c r="AD72" s="437" t="s">
        <v>3989</v>
      </c>
      <c r="AI72" s="330" t="s">
        <v>42</v>
      </c>
    </row>
    <row r="73" spans="1:35" s="21" customFormat="1" ht="15.5">
      <c r="A73" s="7">
        <f t="shared" si="13"/>
        <v>71</v>
      </c>
      <c r="B73" s="29" t="s">
        <v>566</v>
      </c>
      <c r="C73" s="22" t="s">
        <v>567</v>
      </c>
      <c r="D73" s="11" t="s">
        <v>568</v>
      </c>
      <c r="E73" s="12" t="s">
        <v>129</v>
      </c>
      <c r="F73" s="14" t="s">
        <v>47</v>
      </c>
      <c r="G73" s="13" t="s">
        <v>47</v>
      </c>
      <c r="H73" s="14" t="s">
        <v>311</v>
      </c>
      <c r="I73" s="14" t="s">
        <v>39</v>
      </c>
      <c r="J73" s="14" t="s">
        <v>71</v>
      </c>
      <c r="K73" s="14" t="s">
        <v>41</v>
      </c>
      <c r="L73" s="44">
        <v>38010</v>
      </c>
      <c r="M73" s="14">
        <f t="shared" ca="1" si="9"/>
        <v>21</v>
      </c>
      <c r="N73" s="14" t="s">
        <v>209</v>
      </c>
      <c r="O73" s="14" t="s">
        <v>569</v>
      </c>
      <c r="P73" s="14" t="s">
        <v>569</v>
      </c>
      <c r="Q73" s="11" t="s">
        <v>570</v>
      </c>
      <c r="R73" s="47" t="s">
        <v>571</v>
      </c>
      <c r="S73" s="17"/>
      <c r="T73" s="17"/>
      <c r="U73" s="13"/>
      <c r="V73" s="25">
        <v>44846</v>
      </c>
      <c r="W73" s="19">
        <f t="shared" ca="1" si="10"/>
        <v>2</v>
      </c>
      <c r="X73" s="19">
        <f t="shared" ca="1" si="11"/>
        <v>10</v>
      </c>
      <c r="Y73" s="19">
        <f t="shared" ca="1" si="12"/>
        <v>2</v>
      </c>
      <c r="Z73" s="14" t="s">
        <v>41</v>
      </c>
      <c r="AA73" s="37" t="s">
        <v>314</v>
      </c>
      <c r="AB73" s="20"/>
      <c r="AD73" s="437" t="s">
        <v>3988</v>
      </c>
      <c r="AI73" s="330" t="s">
        <v>42</v>
      </c>
    </row>
    <row r="74" spans="1:35" s="21" customFormat="1" ht="15.5">
      <c r="A74" s="7">
        <f t="shared" si="13"/>
        <v>72</v>
      </c>
      <c r="B74" s="29" t="s">
        <v>572</v>
      </c>
      <c r="C74" s="22" t="s">
        <v>573</v>
      </c>
      <c r="D74" s="11" t="s">
        <v>574</v>
      </c>
      <c r="E74" s="12" t="s">
        <v>35</v>
      </c>
      <c r="F74" s="14" t="s">
        <v>2527</v>
      </c>
      <c r="G74" s="13" t="s">
        <v>47</v>
      </c>
      <c r="H74" s="14" t="s">
        <v>52</v>
      </c>
      <c r="I74" s="14" t="s">
        <v>39</v>
      </c>
      <c r="J74" s="14" t="s">
        <v>71</v>
      </c>
      <c r="K74" s="14" t="s">
        <v>41</v>
      </c>
      <c r="L74" s="44">
        <v>36320</v>
      </c>
      <c r="M74" s="14">
        <f t="shared" ca="1" si="9"/>
        <v>26</v>
      </c>
      <c r="N74" s="14" t="s">
        <v>81</v>
      </c>
      <c r="O74" s="14" t="s">
        <v>575</v>
      </c>
      <c r="P74" s="14" t="s">
        <v>576</v>
      </c>
      <c r="Q74" s="11" t="s">
        <v>577</v>
      </c>
      <c r="R74" s="47" t="s">
        <v>578</v>
      </c>
      <c r="S74" s="17"/>
      <c r="T74" s="17"/>
      <c r="U74" s="13" t="s">
        <v>579</v>
      </c>
      <c r="V74" s="25">
        <v>44854</v>
      </c>
      <c r="W74" s="19">
        <f t="shared" ca="1" si="10"/>
        <v>2</v>
      </c>
      <c r="X74" s="19">
        <f t="shared" ca="1" si="11"/>
        <v>9</v>
      </c>
      <c r="Y74" s="19">
        <f t="shared" ca="1" si="12"/>
        <v>25</v>
      </c>
      <c r="Z74" s="14" t="s">
        <v>41</v>
      </c>
      <c r="AA74" s="14" t="s">
        <v>46</v>
      </c>
      <c r="AB74" s="20"/>
      <c r="AF74" s="21">
        <v>0</v>
      </c>
      <c r="AI74" s="330" t="s">
        <v>96</v>
      </c>
    </row>
    <row r="75" spans="1:35" ht="15.5">
      <c r="A75" s="7">
        <f t="shared" si="13"/>
        <v>73</v>
      </c>
      <c r="B75" s="32" t="s">
        <v>580</v>
      </c>
      <c r="C75" s="42" t="s">
        <v>581</v>
      </c>
      <c r="D75" s="34" t="s">
        <v>582</v>
      </c>
      <c r="E75" s="35" t="s">
        <v>129</v>
      </c>
      <c r="F75" s="37" t="s">
        <v>47</v>
      </c>
      <c r="G75" s="13" t="s">
        <v>47</v>
      </c>
      <c r="H75" s="37" t="s">
        <v>311</v>
      </c>
      <c r="I75" s="37" t="s">
        <v>39</v>
      </c>
      <c r="J75" s="37" t="s">
        <v>71</v>
      </c>
      <c r="K75" s="37" t="s">
        <v>41</v>
      </c>
      <c r="L75" s="43">
        <v>37782</v>
      </c>
      <c r="M75" s="37">
        <f t="shared" ca="1" si="9"/>
        <v>22</v>
      </c>
      <c r="N75" s="37" t="s">
        <v>64</v>
      </c>
      <c r="O75" s="37" t="s">
        <v>556</v>
      </c>
      <c r="P75" s="37" t="s">
        <v>556</v>
      </c>
      <c r="Q75" s="34" t="s">
        <v>583</v>
      </c>
      <c r="R75" s="46" t="s">
        <v>584</v>
      </c>
      <c r="S75" s="40"/>
      <c r="T75" s="40"/>
      <c r="U75" s="36" t="s">
        <v>585</v>
      </c>
      <c r="V75" s="41">
        <v>44858</v>
      </c>
      <c r="W75" s="19">
        <f t="shared" ca="1" si="10"/>
        <v>2</v>
      </c>
      <c r="X75" s="19">
        <f t="shared" ca="1" si="11"/>
        <v>9</v>
      </c>
      <c r="Y75" s="19">
        <f t="shared" ca="1" si="12"/>
        <v>21</v>
      </c>
      <c r="Z75" s="37" t="s">
        <v>41</v>
      </c>
      <c r="AA75" s="37" t="s">
        <v>314</v>
      </c>
      <c r="AD75" s="436" t="s">
        <v>3986</v>
      </c>
      <c r="AI75" s="329" t="s">
        <v>42</v>
      </c>
    </row>
    <row r="76" spans="1:35" s="21" customFormat="1" ht="19.5" customHeight="1">
      <c r="A76" s="7">
        <f t="shared" si="13"/>
        <v>74</v>
      </c>
      <c r="B76" s="29" t="s">
        <v>586</v>
      </c>
      <c r="C76" s="22" t="s">
        <v>587</v>
      </c>
      <c r="D76" s="11" t="s">
        <v>588</v>
      </c>
      <c r="E76" s="12" t="s">
        <v>129</v>
      </c>
      <c r="F76" s="13" t="s">
        <v>51</v>
      </c>
      <c r="G76" s="13" t="s">
        <v>37</v>
      </c>
      <c r="H76" s="14" t="s">
        <v>52</v>
      </c>
      <c r="I76" s="14" t="s">
        <v>39</v>
      </c>
      <c r="J76" s="14" t="s">
        <v>71</v>
      </c>
      <c r="K76" s="14" t="s">
        <v>41</v>
      </c>
      <c r="L76" s="44">
        <v>38047</v>
      </c>
      <c r="M76" s="14">
        <f t="shared" ca="1" si="9"/>
        <v>21</v>
      </c>
      <c r="N76" s="14" t="s">
        <v>42</v>
      </c>
      <c r="O76" s="14" t="s">
        <v>82</v>
      </c>
      <c r="P76" s="14" t="s">
        <v>82</v>
      </c>
      <c r="Q76" s="11" t="s">
        <v>589</v>
      </c>
      <c r="R76" s="47" t="s">
        <v>590</v>
      </c>
      <c r="S76" s="17"/>
      <c r="T76" s="17"/>
      <c r="U76" s="13" t="s">
        <v>591</v>
      </c>
      <c r="V76" s="25">
        <v>44868</v>
      </c>
      <c r="W76" s="19">
        <f t="shared" ca="1" si="10"/>
        <v>2</v>
      </c>
      <c r="X76" s="19">
        <f t="shared" ca="1" si="11"/>
        <v>9</v>
      </c>
      <c r="Y76" s="19">
        <f t="shared" ca="1" si="12"/>
        <v>11</v>
      </c>
      <c r="Z76" s="14" t="s">
        <v>41</v>
      </c>
      <c r="AA76" s="14" t="s">
        <v>46</v>
      </c>
      <c r="AB76" s="20"/>
      <c r="AF76" s="21">
        <v>1</v>
      </c>
      <c r="AI76" s="330" t="s">
        <v>42</v>
      </c>
    </row>
    <row r="77" spans="1:35" s="21" customFormat="1" ht="15.5">
      <c r="A77" s="7">
        <f t="shared" si="13"/>
        <v>75</v>
      </c>
      <c r="B77" s="29" t="s">
        <v>592</v>
      </c>
      <c r="C77" s="22" t="s">
        <v>593</v>
      </c>
      <c r="D77" s="11" t="s">
        <v>594</v>
      </c>
      <c r="E77" s="12" t="s">
        <v>35</v>
      </c>
      <c r="F77" s="14" t="s">
        <v>47</v>
      </c>
      <c r="G77" s="13" t="s">
        <v>47</v>
      </c>
      <c r="H77" s="14" t="s">
        <v>52</v>
      </c>
      <c r="I77" s="14" t="s">
        <v>39</v>
      </c>
      <c r="J77" s="14" t="s">
        <v>40</v>
      </c>
      <c r="K77" s="14" t="s">
        <v>595</v>
      </c>
      <c r="L77" s="44">
        <v>30751</v>
      </c>
      <c r="M77" s="14">
        <f t="shared" ca="1" si="9"/>
        <v>41</v>
      </c>
      <c r="N77" s="14" t="s">
        <v>64</v>
      </c>
      <c r="O77" s="14" t="s">
        <v>596</v>
      </c>
      <c r="P77" s="14" t="s">
        <v>596</v>
      </c>
      <c r="Q77" s="11" t="s">
        <v>597</v>
      </c>
      <c r="R77" s="47" t="s">
        <v>598</v>
      </c>
      <c r="S77" s="17"/>
      <c r="T77" s="17"/>
      <c r="U77" s="13" t="s">
        <v>599</v>
      </c>
      <c r="V77" s="25">
        <v>44733</v>
      </c>
      <c r="W77" s="19">
        <f t="shared" ca="1" si="10"/>
        <v>3</v>
      </c>
      <c r="X77" s="19">
        <f t="shared" ca="1" si="11"/>
        <v>1</v>
      </c>
      <c r="Y77" s="19">
        <f t="shared" ca="1" si="12"/>
        <v>24</v>
      </c>
      <c r="Z77" s="14" t="s">
        <v>41</v>
      </c>
      <c r="AA77" s="14" t="s">
        <v>74</v>
      </c>
      <c r="AB77" s="20"/>
      <c r="AD77" s="430" t="s">
        <v>3966</v>
      </c>
      <c r="AI77" s="330" t="s">
        <v>42</v>
      </c>
    </row>
    <row r="78" spans="1:35" ht="15.5">
      <c r="A78" s="7">
        <f t="shared" si="13"/>
        <v>76</v>
      </c>
      <c r="B78" s="32" t="s">
        <v>600</v>
      </c>
      <c r="C78" s="42" t="s">
        <v>601</v>
      </c>
      <c r="D78" s="34" t="s">
        <v>602</v>
      </c>
      <c r="E78" s="35" t="s">
        <v>35</v>
      </c>
      <c r="F78" s="37" t="s">
        <v>47</v>
      </c>
      <c r="G78" s="13" t="s">
        <v>47</v>
      </c>
      <c r="H78" s="37" t="s">
        <v>52</v>
      </c>
      <c r="I78" s="37" t="s">
        <v>39</v>
      </c>
      <c r="J78" s="37" t="s">
        <v>40</v>
      </c>
      <c r="K78" s="37" t="s">
        <v>41</v>
      </c>
      <c r="L78" s="43">
        <v>32570</v>
      </c>
      <c r="M78" s="37">
        <f t="shared" ca="1" si="9"/>
        <v>36</v>
      </c>
      <c r="N78" s="37" t="s">
        <v>189</v>
      </c>
      <c r="O78" s="37" t="s">
        <v>284</v>
      </c>
      <c r="P78" s="37" t="s">
        <v>284</v>
      </c>
      <c r="Q78" s="34" t="s">
        <v>603</v>
      </c>
      <c r="R78" s="46" t="s">
        <v>604</v>
      </c>
      <c r="S78" s="40"/>
      <c r="T78" s="40"/>
      <c r="U78" s="36" t="s">
        <v>605</v>
      </c>
      <c r="V78" s="41">
        <v>44694</v>
      </c>
      <c r="W78" s="19">
        <f t="shared" ca="1" si="10"/>
        <v>3</v>
      </c>
      <c r="X78" s="19">
        <f t="shared" ca="1" si="11"/>
        <v>3</v>
      </c>
      <c r="Y78" s="19">
        <f t="shared" ca="1" si="12"/>
        <v>1</v>
      </c>
      <c r="Z78" s="37" t="s">
        <v>41</v>
      </c>
      <c r="AA78" s="14" t="s">
        <v>74</v>
      </c>
      <c r="AD78" s="431" t="s">
        <v>3969</v>
      </c>
      <c r="AI78" s="329" t="s">
        <v>103</v>
      </c>
    </row>
    <row r="79" spans="1:35" ht="15.5">
      <c r="A79" s="7">
        <f t="shared" si="13"/>
        <v>77</v>
      </c>
      <c r="B79" s="32" t="s">
        <v>606</v>
      </c>
      <c r="C79" s="42" t="s">
        <v>607</v>
      </c>
      <c r="D79" s="34" t="s">
        <v>608</v>
      </c>
      <c r="E79" s="35" t="s">
        <v>129</v>
      </c>
      <c r="F79" s="37" t="s">
        <v>47</v>
      </c>
      <c r="G79" s="13" t="s">
        <v>47</v>
      </c>
      <c r="H79" s="37" t="s">
        <v>311</v>
      </c>
      <c r="I79" s="37" t="s">
        <v>39</v>
      </c>
      <c r="J79" s="37" t="s">
        <v>71</v>
      </c>
      <c r="K79" s="37" t="s">
        <v>344</v>
      </c>
      <c r="L79" s="43">
        <v>37247</v>
      </c>
      <c r="M79" s="37">
        <f t="shared" ca="1" si="9"/>
        <v>23</v>
      </c>
      <c r="N79" s="37" t="s">
        <v>42</v>
      </c>
      <c r="O79" s="37" t="s">
        <v>609</v>
      </c>
      <c r="P79" s="37" t="s">
        <v>609</v>
      </c>
      <c r="Q79" s="34" t="s">
        <v>610</v>
      </c>
      <c r="R79" s="46" t="s">
        <v>611</v>
      </c>
      <c r="S79" s="40"/>
      <c r="T79" s="40"/>
      <c r="U79" s="36"/>
      <c r="V79" s="41">
        <v>44876</v>
      </c>
      <c r="W79" s="19">
        <f t="shared" ca="1" si="10"/>
        <v>2</v>
      </c>
      <c r="X79" s="19">
        <f t="shared" ca="1" si="11"/>
        <v>9</v>
      </c>
      <c r="Y79" s="19">
        <f t="shared" ca="1" si="12"/>
        <v>3</v>
      </c>
      <c r="Z79" s="37" t="s">
        <v>41</v>
      </c>
      <c r="AA79" s="37" t="s">
        <v>314</v>
      </c>
      <c r="AD79" s="436" t="s">
        <v>3988</v>
      </c>
      <c r="AI79" s="329" t="s">
        <v>42</v>
      </c>
    </row>
    <row r="80" spans="1:35" s="21" customFormat="1" ht="15.5">
      <c r="A80" s="7">
        <f t="shared" si="13"/>
        <v>78</v>
      </c>
      <c r="B80" s="29" t="s">
        <v>620</v>
      </c>
      <c r="C80" s="22" t="s">
        <v>621</v>
      </c>
      <c r="D80" s="11" t="s">
        <v>622</v>
      </c>
      <c r="E80" s="12" t="s">
        <v>129</v>
      </c>
      <c r="F80" s="14" t="s">
        <v>47</v>
      </c>
      <c r="G80" s="13" t="s">
        <v>47</v>
      </c>
      <c r="H80" s="14" t="s">
        <v>311</v>
      </c>
      <c r="I80" s="14" t="s">
        <v>39</v>
      </c>
      <c r="J80" s="14" t="s">
        <v>71</v>
      </c>
      <c r="K80" s="14" t="s">
        <v>41</v>
      </c>
      <c r="L80" s="50">
        <v>37970</v>
      </c>
      <c r="M80" s="14">
        <f t="shared" ca="1" si="9"/>
        <v>21</v>
      </c>
      <c r="N80" s="14" t="s">
        <v>352</v>
      </c>
      <c r="O80" s="14" t="s">
        <v>623</v>
      </c>
      <c r="P80" s="14" t="s">
        <v>623</v>
      </c>
      <c r="Q80" s="11" t="s">
        <v>624</v>
      </c>
      <c r="R80" s="11" t="s">
        <v>625</v>
      </c>
      <c r="S80" s="22"/>
      <c r="T80" s="22"/>
      <c r="U80" s="13"/>
      <c r="V80" s="25">
        <v>44896</v>
      </c>
      <c r="W80" s="19">
        <f t="shared" ca="1" si="10"/>
        <v>2</v>
      </c>
      <c r="X80" s="19">
        <f t="shared" ca="1" si="11"/>
        <v>8</v>
      </c>
      <c r="Y80" s="19">
        <f t="shared" ca="1" si="12"/>
        <v>13</v>
      </c>
      <c r="Z80" s="14" t="s">
        <v>41</v>
      </c>
      <c r="AA80" s="37" t="s">
        <v>314</v>
      </c>
      <c r="AB80" s="20"/>
      <c r="AD80" s="437" t="s">
        <v>3984</v>
      </c>
      <c r="AI80" s="330" t="s">
        <v>42</v>
      </c>
    </row>
    <row r="81" spans="1:35" ht="15.5">
      <c r="A81" s="7">
        <f t="shared" si="13"/>
        <v>79</v>
      </c>
      <c r="B81" s="32" t="s">
        <v>626</v>
      </c>
      <c r="C81" s="42" t="s">
        <v>627</v>
      </c>
      <c r="D81" s="34" t="s">
        <v>628</v>
      </c>
      <c r="E81" s="35" t="s">
        <v>129</v>
      </c>
      <c r="F81" s="37" t="s">
        <v>47</v>
      </c>
      <c r="G81" s="13" t="s">
        <v>47</v>
      </c>
      <c r="H81" s="37" t="s">
        <v>311</v>
      </c>
      <c r="I81" s="37" t="s">
        <v>39</v>
      </c>
      <c r="J81" s="37" t="s">
        <v>71</v>
      </c>
      <c r="K81" s="37" t="s">
        <v>41</v>
      </c>
      <c r="L81" s="51">
        <v>38244</v>
      </c>
      <c r="M81" s="37">
        <f t="shared" ca="1" si="9"/>
        <v>20</v>
      </c>
      <c r="N81" s="37" t="s">
        <v>209</v>
      </c>
      <c r="O81" s="37" t="s">
        <v>609</v>
      </c>
      <c r="P81" s="37" t="s">
        <v>609</v>
      </c>
      <c r="Q81" s="34" t="s">
        <v>629</v>
      </c>
      <c r="R81" s="34" t="s">
        <v>630</v>
      </c>
      <c r="S81" s="42"/>
      <c r="T81" s="42"/>
      <c r="U81" s="36"/>
      <c r="V81" s="41">
        <v>44900</v>
      </c>
      <c r="W81" s="19">
        <f t="shared" ca="1" si="10"/>
        <v>2</v>
      </c>
      <c r="X81" s="19">
        <f t="shared" ca="1" si="11"/>
        <v>8</v>
      </c>
      <c r="Y81" s="19">
        <f t="shared" ca="1" si="12"/>
        <v>9</v>
      </c>
      <c r="Z81" s="37" t="s">
        <v>41</v>
      </c>
      <c r="AA81" s="37" t="s">
        <v>314</v>
      </c>
      <c r="AD81" s="436" t="s">
        <v>3988</v>
      </c>
      <c r="AI81" s="329" t="s">
        <v>42</v>
      </c>
    </row>
    <row r="82" spans="1:35" s="21" customFormat="1" ht="15.5">
      <c r="A82" s="7">
        <f t="shared" si="13"/>
        <v>80</v>
      </c>
      <c r="B82" s="29" t="s">
        <v>631</v>
      </c>
      <c r="C82" s="22" t="s">
        <v>632</v>
      </c>
      <c r="D82" s="11" t="s">
        <v>633</v>
      </c>
      <c r="E82" s="12" t="s">
        <v>35</v>
      </c>
      <c r="F82" s="14" t="s">
        <v>634</v>
      </c>
      <c r="G82" s="13" t="s">
        <v>84</v>
      </c>
      <c r="H82" s="14" t="s">
        <v>635</v>
      </c>
      <c r="I82" s="14" t="s">
        <v>39</v>
      </c>
      <c r="J82" s="14" t="s">
        <v>71</v>
      </c>
      <c r="K82" s="14" t="s">
        <v>41</v>
      </c>
      <c r="L82" s="50">
        <v>36305</v>
      </c>
      <c r="M82" s="14">
        <f t="shared" ca="1" si="9"/>
        <v>26</v>
      </c>
      <c r="N82" s="14" t="s">
        <v>636</v>
      </c>
      <c r="O82" s="14" t="s">
        <v>637</v>
      </c>
      <c r="P82" s="14" t="s">
        <v>637</v>
      </c>
      <c r="Q82" s="11" t="s">
        <v>638</v>
      </c>
      <c r="R82" s="11" t="s">
        <v>639</v>
      </c>
      <c r="S82" s="22"/>
      <c r="T82" s="22"/>
      <c r="U82" s="13" t="s">
        <v>640</v>
      </c>
      <c r="V82" s="25">
        <v>44914</v>
      </c>
      <c r="W82" s="19">
        <f t="shared" ca="1" si="10"/>
        <v>2</v>
      </c>
      <c r="X82" s="19">
        <f t="shared" ca="1" si="11"/>
        <v>7</v>
      </c>
      <c r="Y82" s="19">
        <f t="shared" ca="1" si="12"/>
        <v>26</v>
      </c>
      <c r="Z82" s="14" t="s">
        <v>41</v>
      </c>
      <c r="AA82" s="14" t="s">
        <v>46</v>
      </c>
      <c r="AB82" s="20"/>
      <c r="AF82" s="21">
        <v>2</v>
      </c>
      <c r="AI82" s="330" t="s">
        <v>3152</v>
      </c>
    </row>
    <row r="83" spans="1:35" ht="15.5">
      <c r="A83" s="7">
        <f t="shared" si="13"/>
        <v>81</v>
      </c>
      <c r="B83" s="32" t="s">
        <v>649</v>
      </c>
      <c r="C83" s="42" t="s">
        <v>650</v>
      </c>
      <c r="D83" s="34" t="s">
        <v>651</v>
      </c>
      <c r="E83" s="35" t="s">
        <v>35</v>
      </c>
      <c r="F83" s="37" t="s">
        <v>47</v>
      </c>
      <c r="G83" s="13" t="s">
        <v>47</v>
      </c>
      <c r="H83" s="37" t="s">
        <v>490</v>
      </c>
      <c r="I83" s="37" t="s">
        <v>39</v>
      </c>
      <c r="J83" s="37" t="s">
        <v>40</v>
      </c>
      <c r="K83" s="37" t="s">
        <v>41</v>
      </c>
      <c r="L83" s="51">
        <v>34155</v>
      </c>
      <c r="M83" s="37">
        <f t="shared" ca="1" si="9"/>
        <v>32</v>
      </c>
      <c r="N83" s="37" t="s">
        <v>96</v>
      </c>
      <c r="O83" s="37" t="s">
        <v>652</v>
      </c>
      <c r="P83" s="37" t="s">
        <v>652</v>
      </c>
      <c r="Q83" s="34" t="s">
        <v>653</v>
      </c>
      <c r="R83" s="46" t="s">
        <v>654</v>
      </c>
      <c r="S83" s="40"/>
      <c r="T83" s="40"/>
      <c r="U83" s="36" t="s">
        <v>655</v>
      </c>
      <c r="V83" s="41">
        <v>44930</v>
      </c>
      <c r="W83" s="19">
        <f t="shared" ca="1" si="10"/>
        <v>2</v>
      </c>
      <c r="X83" s="19">
        <f t="shared" ca="1" si="11"/>
        <v>7</v>
      </c>
      <c r="Y83" s="19">
        <f t="shared" ca="1" si="12"/>
        <v>10</v>
      </c>
      <c r="Z83" s="37" t="s">
        <v>41</v>
      </c>
      <c r="AA83" s="14" t="s">
        <v>90</v>
      </c>
      <c r="AD83" s="431" t="s">
        <v>3978</v>
      </c>
      <c r="AI83" s="329" t="s">
        <v>96</v>
      </c>
    </row>
    <row r="84" spans="1:35" s="21" customFormat="1" ht="15.5">
      <c r="A84" s="7">
        <f t="shared" si="13"/>
        <v>82</v>
      </c>
      <c r="B84" s="29" t="s">
        <v>656</v>
      </c>
      <c r="C84" s="22" t="s">
        <v>657</v>
      </c>
      <c r="D84" s="11" t="s">
        <v>658</v>
      </c>
      <c r="E84" s="12" t="s">
        <v>129</v>
      </c>
      <c r="F84" s="14" t="s">
        <v>47</v>
      </c>
      <c r="G84" s="13" t="s">
        <v>47</v>
      </c>
      <c r="H84" s="14" t="s">
        <v>145</v>
      </c>
      <c r="I84" s="14" t="s">
        <v>39</v>
      </c>
      <c r="J84" s="14" t="s">
        <v>71</v>
      </c>
      <c r="K84" s="14" t="s">
        <v>41</v>
      </c>
      <c r="L84" s="50">
        <v>34620</v>
      </c>
      <c r="M84" s="14">
        <f t="shared" ca="1" si="9"/>
        <v>30</v>
      </c>
      <c r="N84" s="14" t="s">
        <v>64</v>
      </c>
      <c r="O84" s="14" t="s">
        <v>659</v>
      </c>
      <c r="P84" s="14" t="s">
        <v>659</v>
      </c>
      <c r="Q84" s="11" t="s">
        <v>660</v>
      </c>
      <c r="R84" s="16" t="s">
        <v>661</v>
      </c>
      <c r="S84" s="17"/>
      <c r="T84" s="17"/>
      <c r="U84" s="13" t="s">
        <v>662</v>
      </c>
      <c r="V84" s="25">
        <v>44935</v>
      </c>
      <c r="W84" s="19">
        <f t="shared" ca="1" si="10"/>
        <v>2</v>
      </c>
      <c r="X84" s="19">
        <f t="shared" ca="1" si="11"/>
        <v>7</v>
      </c>
      <c r="Y84" s="19">
        <f t="shared" ca="1" si="12"/>
        <v>5</v>
      </c>
      <c r="Z84" s="14" t="s">
        <v>41</v>
      </c>
      <c r="AA84" s="14" t="s">
        <v>90</v>
      </c>
      <c r="AB84" s="20"/>
      <c r="AD84" s="430" t="s">
        <v>3975</v>
      </c>
      <c r="AI84" s="330" t="s">
        <v>42</v>
      </c>
    </row>
    <row r="85" spans="1:35" ht="15.5">
      <c r="A85" s="7">
        <f t="shared" si="13"/>
        <v>83</v>
      </c>
      <c r="B85" s="32" t="s">
        <v>663</v>
      </c>
      <c r="C85" s="42" t="s">
        <v>664</v>
      </c>
      <c r="D85" s="34" t="s">
        <v>665</v>
      </c>
      <c r="E85" s="35" t="s">
        <v>35</v>
      </c>
      <c r="F85" s="37" t="s">
        <v>47</v>
      </c>
      <c r="G85" s="13" t="s">
        <v>47</v>
      </c>
      <c r="H85" s="37" t="s">
        <v>266</v>
      </c>
      <c r="I85" s="37" t="s">
        <v>39</v>
      </c>
      <c r="J85" s="37" t="s">
        <v>40</v>
      </c>
      <c r="K85" s="37" t="s">
        <v>41</v>
      </c>
      <c r="L85" s="51">
        <v>34895</v>
      </c>
      <c r="M85" s="37">
        <f t="shared" ca="1" si="9"/>
        <v>30</v>
      </c>
      <c r="N85" s="37" t="s">
        <v>666</v>
      </c>
      <c r="O85" s="37" t="s">
        <v>667</v>
      </c>
      <c r="P85" s="37" t="s">
        <v>667</v>
      </c>
      <c r="Q85" s="34" t="s">
        <v>668</v>
      </c>
      <c r="R85" s="39" t="s">
        <v>669</v>
      </c>
      <c r="S85" s="40"/>
      <c r="T85" s="40"/>
      <c r="U85" s="36" t="s">
        <v>670</v>
      </c>
      <c r="V85" s="41">
        <v>44940</v>
      </c>
      <c r="W85" s="19">
        <f t="shared" ca="1" si="10"/>
        <v>2</v>
      </c>
      <c r="X85" s="19">
        <f t="shared" ca="1" si="11"/>
        <v>7</v>
      </c>
      <c r="Y85" s="19">
        <f t="shared" ca="1" si="12"/>
        <v>0</v>
      </c>
      <c r="Z85" s="37" t="s">
        <v>41</v>
      </c>
      <c r="AA85" s="14" t="s">
        <v>90</v>
      </c>
      <c r="AD85" s="431" t="s">
        <v>3975</v>
      </c>
      <c r="AI85" s="329" t="s">
        <v>42</v>
      </c>
    </row>
    <row r="86" spans="1:35" ht="15.5">
      <c r="A86" s="7">
        <f t="shared" si="13"/>
        <v>84</v>
      </c>
      <c r="B86" s="32" t="s">
        <v>671</v>
      </c>
      <c r="C86" s="42" t="s">
        <v>672</v>
      </c>
      <c r="D86" s="34" t="s">
        <v>673</v>
      </c>
      <c r="E86" s="35" t="s">
        <v>129</v>
      </c>
      <c r="F86" s="37" t="s">
        <v>47</v>
      </c>
      <c r="G86" s="13" t="s">
        <v>47</v>
      </c>
      <c r="H86" s="37" t="s">
        <v>52</v>
      </c>
      <c r="I86" s="37" t="s">
        <v>39</v>
      </c>
      <c r="J86" s="37" t="s">
        <v>71</v>
      </c>
      <c r="K86" s="37" t="s">
        <v>41</v>
      </c>
      <c r="L86" s="51">
        <v>38153</v>
      </c>
      <c r="M86" s="37">
        <f t="shared" ca="1" si="9"/>
        <v>21</v>
      </c>
      <c r="N86" s="37" t="s">
        <v>674</v>
      </c>
      <c r="O86" s="37" t="s">
        <v>675</v>
      </c>
      <c r="P86" s="37" t="s">
        <v>675</v>
      </c>
      <c r="Q86" s="34" t="s">
        <v>676</v>
      </c>
      <c r="R86" s="39" t="s">
        <v>677</v>
      </c>
      <c r="S86" s="40"/>
      <c r="T86" s="40"/>
      <c r="U86" s="36" t="s">
        <v>678</v>
      </c>
      <c r="V86" s="41">
        <v>44958</v>
      </c>
      <c r="W86" s="19">
        <f t="shared" ca="1" si="10"/>
        <v>2</v>
      </c>
      <c r="X86" s="19">
        <f t="shared" ca="1" si="11"/>
        <v>6</v>
      </c>
      <c r="Y86" s="19">
        <f t="shared" ca="1" si="12"/>
        <v>13</v>
      </c>
      <c r="Z86" s="37" t="s">
        <v>41</v>
      </c>
      <c r="AA86" s="14" t="s">
        <v>74</v>
      </c>
      <c r="AD86" s="431" t="s">
        <v>3970</v>
      </c>
      <c r="AI86" s="329" t="s">
        <v>42</v>
      </c>
    </row>
    <row r="87" spans="1:35" ht="15.5">
      <c r="A87" s="7">
        <f t="shared" si="13"/>
        <v>85</v>
      </c>
      <c r="B87" s="32" t="s">
        <v>679</v>
      </c>
      <c r="C87" s="42" t="s">
        <v>680</v>
      </c>
      <c r="D87" s="34" t="s">
        <v>681</v>
      </c>
      <c r="E87" s="35" t="s">
        <v>129</v>
      </c>
      <c r="F87" s="37" t="s">
        <v>47</v>
      </c>
      <c r="G87" s="13" t="s">
        <v>47</v>
      </c>
      <c r="H87" s="37" t="s">
        <v>176</v>
      </c>
      <c r="I87" s="37" t="s">
        <v>39</v>
      </c>
      <c r="J87" s="37" t="s">
        <v>71</v>
      </c>
      <c r="K87" s="37" t="s">
        <v>344</v>
      </c>
      <c r="L87" s="51">
        <v>36206</v>
      </c>
      <c r="M87" s="37">
        <f t="shared" ca="1" si="9"/>
        <v>26</v>
      </c>
      <c r="N87" s="37" t="s">
        <v>682</v>
      </c>
      <c r="O87" s="37" t="s">
        <v>683</v>
      </c>
      <c r="P87" s="37" t="s">
        <v>683</v>
      </c>
      <c r="Q87" s="34" t="s">
        <v>684</v>
      </c>
      <c r="R87" s="39" t="s">
        <v>685</v>
      </c>
      <c r="S87" s="40"/>
      <c r="T87" s="40"/>
      <c r="U87" s="36" t="s">
        <v>686</v>
      </c>
      <c r="V87" s="41">
        <v>44959</v>
      </c>
      <c r="W87" s="19">
        <f t="shared" ca="1" si="10"/>
        <v>2</v>
      </c>
      <c r="X87" s="19">
        <f t="shared" ca="1" si="11"/>
        <v>6</v>
      </c>
      <c r="Y87" s="19">
        <f t="shared" ca="1" si="12"/>
        <v>12</v>
      </c>
      <c r="Z87" s="37" t="s">
        <v>41</v>
      </c>
      <c r="AA87" s="14" t="s">
        <v>90</v>
      </c>
      <c r="AB87" s="139" t="s">
        <v>2534</v>
      </c>
      <c r="AC87" s="142" t="s">
        <v>2535</v>
      </c>
      <c r="AD87" s="431" t="s">
        <v>3976</v>
      </c>
      <c r="AI87" s="329" t="s">
        <v>42</v>
      </c>
    </row>
    <row r="88" spans="1:35" s="21" customFormat="1" ht="15.5">
      <c r="A88" s="7">
        <f t="shared" si="13"/>
        <v>86</v>
      </c>
      <c r="B88" s="29" t="s">
        <v>687</v>
      </c>
      <c r="C88" s="22" t="s">
        <v>688</v>
      </c>
      <c r="D88" s="11" t="s">
        <v>689</v>
      </c>
      <c r="E88" s="12" t="s">
        <v>35</v>
      </c>
      <c r="F88" s="14" t="s">
        <v>2565</v>
      </c>
      <c r="G88" s="13" t="s">
        <v>37</v>
      </c>
      <c r="H88" s="14" t="s">
        <v>1878</v>
      </c>
      <c r="I88" s="14" t="s">
        <v>39</v>
      </c>
      <c r="J88" s="14" t="s">
        <v>71</v>
      </c>
      <c r="K88" s="14" t="s">
        <v>41</v>
      </c>
      <c r="L88" s="50">
        <v>37511</v>
      </c>
      <c r="M88" s="14">
        <f t="shared" ca="1" si="9"/>
        <v>22</v>
      </c>
      <c r="N88" s="14" t="s">
        <v>690</v>
      </c>
      <c r="O88" s="14" t="s">
        <v>691</v>
      </c>
      <c r="P88" s="14" t="s">
        <v>691</v>
      </c>
      <c r="Q88" s="11" t="s">
        <v>692</v>
      </c>
      <c r="R88" s="16" t="s">
        <v>693</v>
      </c>
      <c r="S88" s="17"/>
      <c r="T88" s="17"/>
      <c r="U88" s="13" t="s">
        <v>694</v>
      </c>
      <c r="V88" s="25">
        <v>44972</v>
      </c>
      <c r="W88" s="19">
        <f t="shared" ca="1" si="10"/>
        <v>2</v>
      </c>
      <c r="X88" s="19">
        <f t="shared" ca="1" si="11"/>
        <v>5</v>
      </c>
      <c r="Y88" s="19">
        <f t="shared" ca="1" si="12"/>
        <v>30</v>
      </c>
      <c r="Z88" s="14" t="s">
        <v>41</v>
      </c>
      <c r="AA88" s="14" t="s">
        <v>46</v>
      </c>
      <c r="AB88" s="20"/>
      <c r="AF88" s="21">
        <v>3</v>
      </c>
      <c r="AI88" s="330" t="s">
        <v>42</v>
      </c>
    </row>
    <row r="89" spans="1:35" ht="15.5">
      <c r="A89" s="7">
        <f t="shared" si="13"/>
        <v>87</v>
      </c>
      <c r="B89" s="32" t="s">
        <v>695</v>
      </c>
      <c r="C89" s="42" t="s">
        <v>696</v>
      </c>
      <c r="D89" s="34" t="s">
        <v>697</v>
      </c>
      <c r="E89" s="35" t="s">
        <v>129</v>
      </c>
      <c r="F89" s="37" t="s">
        <v>47</v>
      </c>
      <c r="G89" s="13" t="s">
        <v>47</v>
      </c>
      <c r="H89" s="37" t="s">
        <v>311</v>
      </c>
      <c r="I89" s="37" t="s">
        <v>39</v>
      </c>
      <c r="J89" s="37" t="s">
        <v>71</v>
      </c>
      <c r="K89" s="37" t="s">
        <v>41</v>
      </c>
      <c r="L89" s="51">
        <v>33507</v>
      </c>
      <c r="M89" s="37">
        <f t="shared" ca="1" si="9"/>
        <v>33</v>
      </c>
      <c r="N89" s="37" t="s">
        <v>698</v>
      </c>
      <c r="O89" s="37" t="s">
        <v>646</v>
      </c>
      <c r="P89" s="37" t="s">
        <v>646</v>
      </c>
      <c r="Q89" s="34" t="s">
        <v>699</v>
      </c>
      <c r="R89" s="39" t="s">
        <v>700</v>
      </c>
      <c r="S89" s="40"/>
      <c r="T89" s="40"/>
      <c r="U89" s="36" t="s">
        <v>701</v>
      </c>
      <c r="V89" s="41">
        <v>44979</v>
      </c>
      <c r="W89" s="19">
        <f t="shared" ca="1" si="10"/>
        <v>2</v>
      </c>
      <c r="X89" s="19">
        <f t="shared" ca="1" si="11"/>
        <v>5</v>
      </c>
      <c r="Y89" s="19">
        <f t="shared" ca="1" si="12"/>
        <v>23</v>
      </c>
      <c r="Z89" s="37" t="s">
        <v>41</v>
      </c>
      <c r="AA89" s="37" t="s">
        <v>314</v>
      </c>
      <c r="AD89" s="436" t="s">
        <v>3985</v>
      </c>
      <c r="AI89" s="329" t="s">
        <v>42</v>
      </c>
    </row>
    <row r="90" spans="1:35" ht="15.5">
      <c r="A90" s="7">
        <f t="shared" si="13"/>
        <v>88</v>
      </c>
      <c r="B90" s="32" t="s">
        <v>702</v>
      </c>
      <c r="C90" s="42" t="s">
        <v>703</v>
      </c>
      <c r="D90" s="34" t="s">
        <v>704</v>
      </c>
      <c r="E90" s="35" t="s">
        <v>129</v>
      </c>
      <c r="F90" s="37" t="s">
        <v>47</v>
      </c>
      <c r="G90" s="13" t="s">
        <v>47</v>
      </c>
      <c r="H90" s="37" t="s">
        <v>52</v>
      </c>
      <c r="I90" s="37" t="s">
        <v>39</v>
      </c>
      <c r="J90" s="37" t="s">
        <v>71</v>
      </c>
      <c r="K90" s="37" t="s">
        <v>344</v>
      </c>
      <c r="L90" s="51">
        <v>35757</v>
      </c>
      <c r="M90" s="37">
        <f t="shared" ca="1" si="9"/>
        <v>27</v>
      </c>
      <c r="N90" s="37" t="s">
        <v>705</v>
      </c>
      <c r="O90" s="37" t="s">
        <v>706</v>
      </c>
      <c r="P90" s="37" t="s">
        <v>706</v>
      </c>
      <c r="Q90" s="34" t="s">
        <v>707</v>
      </c>
      <c r="R90" s="39" t="s">
        <v>708</v>
      </c>
      <c r="S90" s="40"/>
      <c r="T90" s="40"/>
      <c r="U90" s="36" t="s">
        <v>709</v>
      </c>
      <c r="V90" s="41">
        <v>44984</v>
      </c>
      <c r="W90" s="19">
        <f t="shared" ca="1" si="10"/>
        <v>2</v>
      </c>
      <c r="X90" s="19">
        <f t="shared" ca="1" si="11"/>
        <v>5</v>
      </c>
      <c r="Y90" s="19">
        <f t="shared" ca="1" si="12"/>
        <v>18</v>
      </c>
      <c r="Z90" s="37" t="s">
        <v>41</v>
      </c>
      <c r="AA90" s="14" t="s">
        <v>74</v>
      </c>
      <c r="AB90" s="210" t="s">
        <v>2830</v>
      </c>
      <c r="AC90" s="142" t="s">
        <v>2535</v>
      </c>
      <c r="AD90" s="431" t="s">
        <v>3968</v>
      </c>
      <c r="AI90" s="329" t="s">
        <v>42</v>
      </c>
    </row>
    <row r="91" spans="1:35" s="21" customFormat="1" ht="15.5">
      <c r="A91" s="7">
        <f t="shared" si="13"/>
        <v>89</v>
      </c>
      <c r="B91" s="29" t="s">
        <v>710</v>
      </c>
      <c r="C91" s="22" t="s">
        <v>711</v>
      </c>
      <c r="D91" s="11" t="s">
        <v>712</v>
      </c>
      <c r="E91" s="12" t="s">
        <v>129</v>
      </c>
      <c r="F91" s="14" t="s">
        <v>47</v>
      </c>
      <c r="G91" s="13" t="s">
        <v>47</v>
      </c>
      <c r="H91" s="14" t="s">
        <v>311</v>
      </c>
      <c r="I91" s="14" t="s">
        <v>39</v>
      </c>
      <c r="J91" s="14" t="s">
        <v>71</v>
      </c>
      <c r="K91" s="14" t="s">
        <v>41</v>
      </c>
      <c r="L91" s="50">
        <v>36327</v>
      </c>
      <c r="M91" s="14">
        <f t="shared" ca="1" si="9"/>
        <v>26</v>
      </c>
      <c r="N91" s="14" t="s">
        <v>713</v>
      </c>
      <c r="O91" s="14" t="s">
        <v>714</v>
      </c>
      <c r="P91" s="14" t="s">
        <v>714</v>
      </c>
      <c r="Q91" s="11" t="s">
        <v>715</v>
      </c>
      <c r="R91" s="16" t="s">
        <v>716</v>
      </c>
      <c r="S91" s="17"/>
      <c r="T91" s="17"/>
      <c r="U91" s="13" t="s">
        <v>717</v>
      </c>
      <c r="V91" s="25">
        <v>44998</v>
      </c>
      <c r="W91" s="19">
        <f t="shared" ca="1" si="10"/>
        <v>2</v>
      </c>
      <c r="X91" s="19">
        <f t="shared" ca="1" si="11"/>
        <v>5</v>
      </c>
      <c r="Y91" s="19">
        <f t="shared" ca="1" si="12"/>
        <v>1</v>
      </c>
      <c r="Z91" s="14" t="s">
        <v>41</v>
      </c>
      <c r="AA91" s="37" t="s">
        <v>314</v>
      </c>
      <c r="AB91" s="20"/>
      <c r="AD91" s="437" t="s">
        <v>3985</v>
      </c>
      <c r="AI91" s="330" t="s">
        <v>42</v>
      </c>
    </row>
    <row r="92" spans="1:35" s="21" customFormat="1" ht="15.5" hidden="1">
      <c r="A92" s="7">
        <f t="shared" ref="A92:A134" si="14">A91+1</f>
        <v>90</v>
      </c>
      <c r="B92" s="29" t="s">
        <v>725</v>
      </c>
      <c r="C92" s="22" t="s">
        <v>726</v>
      </c>
      <c r="D92" s="53" t="s">
        <v>727</v>
      </c>
      <c r="E92" s="12" t="s">
        <v>129</v>
      </c>
      <c r="F92" s="14" t="s">
        <v>91</v>
      </c>
      <c r="G92" s="13" t="s">
        <v>91</v>
      </c>
      <c r="H92" s="14" t="s">
        <v>91</v>
      </c>
      <c r="I92" s="14" t="s">
        <v>343</v>
      </c>
      <c r="J92" s="14" t="s">
        <v>71</v>
      </c>
      <c r="K92" s="14" t="s">
        <v>41</v>
      </c>
      <c r="L92" s="44">
        <v>37489</v>
      </c>
      <c r="M92" s="14">
        <f t="shared" ca="1" si="9"/>
        <v>22</v>
      </c>
      <c r="N92" s="14" t="s">
        <v>42</v>
      </c>
      <c r="O92" s="14" t="s">
        <v>728</v>
      </c>
      <c r="P92" s="14" t="s">
        <v>728</v>
      </c>
      <c r="Q92" s="53" t="s">
        <v>729</v>
      </c>
      <c r="R92" s="54"/>
      <c r="S92" s="55"/>
      <c r="T92" s="55"/>
      <c r="U92" s="13"/>
      <c r="V92" s="25">
        <v>44641</v>
      </c>
      <c r="W92" s="19">
        <f t="shared" ca="1" si="10"/>
        <v>3</v>
      </c>
      <c r="X92" s="19">
        <f t="shared" ca="1" si="11"/>
        <v>4</v>
      </c>
      <c r="Y92" s="19">
        <f t="shared" ca="1" si="12"/>
        <v>24</v>
      </c>
      <c r="Z92" s="14" t="s">
        <v>41</v>
      </c>
      <c r="AA92" s="14" t="s">
        <v>46</v>
      </c>
      <c r="AB92" s="20"/>
      <c r="AF92" s="21">
        <v>4</v>
      </c>
      <c r="AI92" s="330" t="s">
        <v>42</v>
      </c>
    </row>
    <row r="93" spans="1:35" s="21" customFormat="1" ht="15.5">
      <c r="A93" s="7">
        <f t="shared" si="14"/>
        <v>91</v>
      </c>
      <c r="B93" s="29" t="s">
        <v>730</v>
      </c>
      <c r="C93" s="22" t="s">
        <v>731</v>
      </c>
      <c r="D93" s="11" t="s">
        <v>732</v>
      </c>
      <c r="E93" s="12" t="s">
        <v>35</v>
      </c>
      <c r="F93" s="14" t="s">
        <v>47</v>
      </c>
      <c r="G93" s="13" t="s">
        <v>47</v>
      </c>
      <c r="H93" s="14" t="s">
        <v>52</v>
      </c>
      <c r="I93" s="14" t="s">
        <v>39</v>
      </c>
      <c r="J93" s="14" t="s">
        <v>40</v>
      </c>
      <c r="K93" s="14" t="s">
        <v>41</v>
      </c>
      <c r="L93" s="50">
        <v>31552</v>
      </c>
      <c r="M93" s="14">
        <f t="shared" ca="1" si="9"/>
        <v>39</v>
      </c>
      <c r="N93" s="14" t="s">
        <v>733</v>
      </c>
      <c r="O93" s="14" t="s">
        <v>734</v>
      </c>
      <c r="P93" s="14" t="s">
        <v>734</v>
      </c>
      <c r="Q93" s="11" t="s">
        <v>735</v>
      </c>
      <c r="R93" s="47" t="s">
        <v>736</v>
      </c>
      <c r="S93" s="17"/>
      <c r="T93" s="17"/>
      <c r="U93" s="13" t="s">
        <v>737</v>
      </c>
      <c r="V93" s="25">
        <v>45052</v>
      </c>
      <c r="W93" s="19">
        <f t="shared" ca="1" si="10"/>
        <v>2</v>
      </c>
      <c r="X93" s="19">
        <f t="shared" ca="1" si="11"/>
        <v>3</v>
      </c>
      <c r="Y93" s="19">
        <f t="shared" ca="1" si="12"/>
        <v>8</v>
      </c>
      <c r="Z93" s="14" t="s">
        <v>41</v>
      </c>
      <c r="AA93" s="14" t="s">
        <v>74</v>
      </c>
      <c r="AB93" s="20"/>
      <c r="AD93" s="430" t="s">
        <v>3969</v>
      </c>
      <c r="AI93" s="330" t="s">
        <v>96</v>
      </c>
    </row>
    <row r="94" spans="1:35" s="21" customFormat="1" ht="15.5">
      <c r="A94" s="7">
        <f t="shared" si="14"/>
        <v>92</v>
      </c>
      <c r="B94" s="29" t="s">
        <v>738</v>
      </c>
      <c r="C94" s="22" t="s">
        <v>739</v>
      </c>
      <c r="D94" s="11" t="s">
        <v>740</v>
      </c>
      <c r="E94" s="12" t="s">
        <v>35</v>
      </c>
      <c r="F94" s="14" t="s">
        <v>2527</v>
      </c>
      <c r="G94" s="13" t="s">
        <v>99</v>
      </c>
      <c r="H94" s="14" t="s">
        <v>52</v>
      </c>
      <c r="I94" s="14" t="s">
        <v>39</v>
      </c>
      <c r="J94" s="14" t="s">
        <v>40</v>
      </c>
      <c r="K94" s="14" t="s">
        <v>41</v>
      </c>
      <c r="L94" s="50">
        <v>32732</v>
      </c>
      <c r="M94" s="14">
        <f t="shared" ca="1" si="9"/>
        <v>36</v>
      </c>
      <c r="N94" s="14" t="s">
        <v>741</v>
      </c>
      <c r="O94" s="14" t="s">
        <v>742</v>
      </c>
      <c r="P94" s="14" t="s">
        <v>742</v>
      </c>
      <c r="Q94" s="11" t="s">
        <v>743</v>
      </c>
      <c r="R94" s="16" t="s">
        <v>744</v>
      </c>
      <c r="S94" s="17"/>
      <c r="T94" s="17"/>
      <c r="U94" s="13" t="s">
        <v>737</v>
      </c>
      <c r="V94" s="25">
        <v>45052</v>
      </c>
      <c r="W94" s="19">
        <f t="shared" ca="1" si="10"/>
        <v>2</v>
      </c>
      <c r="X94" s="19">
        <f t="shared" ca="1" si="11"/>
        <v>3</v>
      </c>
      <c r="Y94" s="19">
        <f t="shared" ca="1" si="12"/>
        <v>8</v>
      </c>
      <c r="Z94" s="14" t="s">
        <v>41</v>
      </c>
      <c r="AA94" s="14" t="s">
        <v>90</v>
      </c>
      <c r="AB94" s="20"/>
      <c r="AD94" s="430" t="s">
        <v>3972</v>
      </c>
      <c r="AI94" s="330" t="s">
        <v>96</v>
      </c>
    </row>
    <row r="95" spans="1:35" ht="15.5">
      <c r="A95" s="7">
        <f t="shared" si="14"/>
        <v>93</v>
      </c>
      <c r="B95" s="32" t="s">
        <v>745</v>
      </c>
      <c r="C95" s="27" t="s">
        <v>746</v>
      </c>
      <c r="D95" s="34" t="s">
        <v>747</v>
      </c>
      <c r="E95" s="35" t="s">
        <v>35</v>
      </c>
      <c r="F95" s="37" t="s">
        <v>47</v>
      </c>
      <c r="G95" s="13" t="s">
        <v>47</v>
      </c>
      <c r="H95" s="37" t="s">
        <v>52</v>
      </c>
      <c r="I95" s="37" t="s">
        <v>39</v>
      </c>
      <c r="J95" s="37" t="s">
        <v>40</v>
      </c>
      <c r="K95" s="37" t="s">
        <v>41</v>
      </c>
      <c r="L95" s="51">
        <v>34580</v>
      </c>
      <c r="M95" s="37">
        <f t="shared" ca="1" si="9"/>
        <v>30</v>
      </c>
      <c r="N95" s="37" t="s">
        <v>748</v>
      </c>
      <c r="O95" s="37" t="s">
        <v>749</v>
      </c>
      <c r="P95" s="37" t="s">
        <v>749</v>
      </c>
      <c r="Q95" s="34" t="s">
        <v>750</v>
      </c>
      <c r="R95" s="39" t="s">
        <v>751</v>
      </c>
      <c r="S95" s="56" t="s">
        <v>752</v>
      </c>
      <c r="T95" s="40"/>
      <c r="U95" s="36" t="s">
        <v>753</v>
      </c>
      <c r="V95" s="41">
        <v>45062</v>
      </c>
      <c r="W95" s="19">
        <f t="shared" ca="1" si="10"/>
        <v>2</v>
      </c>
      <c r="X95" s="19">
        <f t="shared" ca="1" si="11"/>
        <v>2</v>
      </c>
      <c r="Y95" s="19">
        <f t="shared" ca="1" si="12"/>
        <v>29</v>
      </c>
      <c r="Z95" s="37" t="s">
        <v>41</v>
      </c>
      <c r="AA95" s="14" t="s">
        <v>74</v>
      </c>
      <c r="AD95" s="431" t="s">
        <v>3966</v>
      </c>
      <c r="AI95" s="329" t="s">
        <v>96</v>
      </c>
    </row>
    <row r="96" spans="1:35" s="21" customFormat="1" ht="15.5">
      <c r="A96" s="7">
        <f t="shared" si="14"/>
        <v>94</v>
      </c>
      <c r="B96" s="57" t="s">
        <v>754</v>
      </c>
      <c r="C96" s="22" t="s">
        <v>755</v>
      </c>
      <c r="D96" s="11" t="s">
        <v>756</v>
      </c>
      <c r="E96" s="12" t="s">
        <v>35</v>
      </c>
      <c r="F96" s="14" t="s">
        <v>51</v>
      </c>
      <c r="G96" s="13" t="s">
        <v>37</v>
      </c>
      <c r="H96" s="14" t="s">
        <v>52</v>
      </c>
      <c r="I96" s="14" t="s">
        <v>39</v>
      </c>
      <c r="J96" s="14" t="s">
        <v>71</v>
      </c>
      <c r="K96" s="14" t="s">
        <v>41</v>
      </c>
      <c r="L96" s="50">
        <v>36718</v>
      </c>
      <c r="M96" s="14">
        <f t="shared" ca="1" si="9"/>
        <v>25</v>
      </c>
      <c r="N96" s="14" t="s">
        <v>757</v>
      </c>
      <c r="O96" s="14" t="s">
        <v>443</v>
      </c>
      <c r="P96" s="14" t="s">
        <v>443</v>
      </c>
      <c r="Q96" s="11" t="s">
        <v>758</v>
      </c>
      <c r="R96" s="16" t="s">
        <v>759</v>
      </c>
      <c r="S96" s="17"/>
      <c r="T96" s="17"/>
      <c r="U96" s="13" t="s">
        <v>753</v>
      </c>
      <c r="V96" s="25">
        <v>45069</v>
      </c>
      <c r="W96" s="19">
        <f t="shared" ca="1" si="10"/>
        <v>2</v>
      </c>
      <c r="X96" s="19">
        <f t="shared" ca="1" si="11"/>
        <v>2</v>
      </c>
      <c r="Y96" s="19">
        <f t="shared" ca="1" si="12"/>
        <v>22</v>
      </c>
      <c r="Z96" s="14" t="s">
        <v>41</v>
      </c>
      <c r="AA96" s="14" t="s">
        <v>46</v>
      </c>
      <c r="AB96" s="20"/>
      <c r="AF96" s="21">
        <v>5</v>
      </c>
      <c r="AI96" s="330" t="s">
        <v>42</v>
      </c>
    </row>
    <row r="97" spans="1:35" s="21" customFormat="1" ht="15.5">
      <c r="A97" s="7">
        <f t="shared" si="14"/>
        <v>95</v>
      </c>
      <c r="B97" s="29" t="s">
        <v>760</v>
      </c>
      <c r="C97" s="22" t="s">
        <v>761</v>
      </c>
      <c r="D97" s="11" t="s">
        <v>762</v>
      </c>
      <c r="E97" s="12" t="s">
        <v>129</v>
      </c>
      <c r="F97" s="14" t="s">
        <v>47</v>
      </c>
      <c r="G97" s="13" t="s">
        <v>47</v>
      </c>
      <c r="H97" s="14" t="s">
        <v>311</v>
      </c>
      <c r="I97" s="14" t="s">
        <v>39</v>
      </c>
      <c r="J97" s="14" t="s">
        <v>71</v>
      </c>
      <c r="K97" s="14" t="s">
        <v>41</v>
      </c>
      <c r="L97" s="50">
        <v>38384</v>
      </c>
      <c r="M97" s="14">
        <f t="shared" ref="M97:M128" ca="1" si="15">INT((TODAY()-L97)/365)</f>
        <v>20</v>
      </c>
      <c r="N97" s="14" t="s">
        <v>690</v>
      </c>
      <c r="O97" s="14" t="s">
        <v>763</v>
      </c>
      <c r="P97" s="14" t="s">
        <v>763</v>
      </c>
      <c r="Q97" s="11" t="s">
        <v>764</v>
      </c>
      <c r="R97" s="16" t="s">
        <v>765</v>
      </c>
      <c r="S97" s="17"/>
      <c r="T97" s="17"/>
      <c r="U97" s="13"/>
      <c r="V97" s="25">
        <v>45072</v>
      </c>
      <c r="W97" s="19">
        <f t="shared" ca="1" si="10"/>
        <v>2</v>
      </c>
      <c r="X97" s="19">
        <f t="shared" ca="1" si="11"/>
        <v>2</v>
      </c>
      <c r="Y97" s="19">
        <f t="shared" ca="1" si="12"/>
        <v>19</v>
      </c>
      <c r="Z97" s="14" t="s">
        <v>41</v>
      </c>
      <c r="AA97" s="37" t="s">
        <v>314</v>
      </c>
      <c r="AB97" s="20"/>
      <c r="AD97" s="437" t="s">
        <v>3987</v>
      </c>
      <c r="AI97" s="330" t="s">
        <v>42</v>
      </c>
    </row>
    <row r="98" spans="1:35" s="21" customFormat="1" ht="15.5">
      <c r="A98" s="7">
        <f t="shared" si="14"/>
        <v>96</v>
      </c>
      <c r="B98" s="29" t="s">
        <v>766</v>
      </c>
      <c r="C98" s="22" t="s">
        <v>767</v>
      </c>
      <c r="D98" s="11" t="s">
        <v>768</v>
      </c>
      <c r="E98" s="12" t="s">
        <v>35</v>
      </c>
      <c r="F98" s="14" t="s">
        <v>47</v>
      </c>
      <c r="G98" s="13" t="s">
        <v>47</v>
      </c>
      <c r="H98" s="14" t="s">
        <v>52</v>
      </c>
      <c r="I98" s="14" t="s">
        <v>39</v>
      </c>
      <c r="J98" s="14" t="s">
        <v>40</v>
      </c>
      <c r="K98" s="14" t="s">
        <v>41</v>
      </c>
      <c r="L98" s="50">
        <v>34596</v>
      </c>
      <c r="M98" s="14">
        <f t="shared" ca="1" si="15"/>
        <v>30</v>
      </c>
      <c r="N98" s="14" t="s">
        <v>769</v>
      </c>
      <c r="O98" s="14" t="s">
        <v>722</v>
      </c>
      <c r="P98" s="14" t="s">
        <v>722</v>
      </c>
      <c r="Q98" s="11" t="s">
        <v>770</v>
      </c>
      <c r="R98" s="16" t="s">
        <v>771</v>
      </c>
      <c r="S98" s="17"/>
      <c r="T98" s="17"/>
      <c r="U98" s="13" t="s">
        <v>753</v>
      </c>
      <c r="V98" s="25">
        <v>45078</v>
      </c>
      <c r="W98" s="19">
        <f t="shared" ca="1" si="10"/>
        <v>2</v>
      </c>
      <c r="X98" s="19">
        <f t="shared" ca="1" si="11"/>
        <v>2</v>
      </c>
      <c r="Y98" s="19">
        <f t="shared" ca="1" si="12"/>
        <v>13</v>
      </c>
      <c r="Z98" s="14" t="s">
        <v>41</v>
      </c>
      <c r="AA98" s="14" t="s">
        <v>74</v>
      </c>
      <c r="AB98" s="20"/>
      <c r="AD98" s="430" t="s">
        <v>3966</v>
      </c>
      <c r="AI98" s="330" t="s">
        <v>96</v>
      </c>
    </row>
    <row r="99" spans="1:35" s="21" customFormat="1" ht="15.5">
      <c r="A99" s="7">
        <f t="shared" si="14"/>
        <v>97</v>
      </c>
      <c r="B99" s="29" t="s">
        <v>778</v>
      </c>
      <c r="C99" s="22" t="s">
        <v>779</v>
      </c>
      <c r="D99" s="11" t="s">
        <v>780</v>
      </c>
      <c r="E99" s="12" t="s">
        <v>35</v>
      </c>
      <c r="F99" s="14" t="s">
        <v>47</v>
      </c>
      <c r="G99" s="13" t="s">
        <v>47</v>
      </c>
      <c r="H99" s="14" t="s">
        <v>266</v>
      </c>
      <c r="I99" s="14" t="s">
        <v>39</v>
      </c>
      <c r="J99" s="14" t="s">
        <v>40</v>
      </c>
      <c r="K99" s="14" t="s">
        <v>41</v>
      </c>
      <c r="L99" s="50">
        <v>35975</v>
      </c>
      <c r="M99" s="14">
        <f t="shared" ca="1" si="15"/>
        <v>27</v>
      </c>
      <c r="N99" s="14" t="s">
        <v>721</v>
      </c>
      <c r="O99" s="14" t="s">
        <v>775</v>
      </c>
      <c r="P99" s="14" t="s">
        <v>775</v>
      </c>
      <c r="Q99" s="11" t="s">
        <v>781</v>
      </c>
      <c r="R99" s="16" t="s">
        <v>782</v>
      </c>
      <c r="S99" s="17"/>
      <c r="T99" s="17"/>
      <c r="U99" s="13"/>
      <c r="V99" s="25">
        <v>45082</v>
      </c>
      <c r="W99" s="19">
        <f t="shared" ca="1" si="10"/>
        <v>2</v>
      </c>
      <c r="X99" s="19">
        <f t="shared" ca="1" si="11"/>
        <v>2</v>
      </c>
      <c r="Y99" s="19">
        <f t="shared" ca="1" si="12"/>
        <v>9</v>
      </c>
      <c r="Z99" s="14" t="s">
        <v>41</v>
      </c>
      <c r="AA99" s="14" t="s">
        <v>90</v>
      </c>
      <c r="AB99" s="20"/>
      <c r="AD99" s="430" t="s">
        <v>3977</v>
      </c>
      <c r="AI99" s="330" t="s">
        <v>42</v>
      </c>
    </row>
    <row r="100" spans="1:35" s="21" customFormat="1" ht="15.5">
      <c r="A100" s="7">
        <f t="shared" si="14"/>
        <v>98</v>
      </c>
      <c r="B100" s="29" t="s">
        <v>783</v>
      </c>
      <c r="C100" s="22" t="s">
        <v>784</v>
      </c>
      <c r="D100" s="11" t="s">
        <v>785</v>
      </c>
      <c r="E100" s="12" t="s">
        <v>129</v>
      </c>
      <c r="F100" s="14" t="s">
        <v>47</v>
      </c>
      <c r="G100" s="13" t="s">
        <v>47</v>
      </c>
      <c r="H100" s="14" t="s">
        <v>311</v>
      </c>
      <c r="I100" s="14" t="s">
        <v>39</v>
      </c>
      <c r="J100" s="14" t="s">
        <v>71</v>
      </c>
      <c r="K100" s="14" t="s">
        <v>41</v>
      </c>
      <c r="L100" s="50">
        <v>38318</v>
      </c>
      <c r="M100" s="14">
        <f t="shared" ca="1" si="15"/>
        <v>20</v>
      </c>
      <c r="N100" s="14" t="s">
        <v>786</v>
      </c>
      <c r="O100" s="14" t="s">
        <v>394</v>
      </c>
      <c r="P100" s="14" t="s">
        <v>394</v>
      </c>
      <c r="Q100" s="11" t="s">
        <v>787</v>
      </c>
      <c r="R100" s="16" t="s">
        <v>788</v>
      </c>
      <c r="S100" s="17"/>
      <c r="T100" s="17"/>
      <c r="U100" s="13"/>
      <c r="V100" s="25">
        <v>45087</v>
      </c>
      <c r="W100" s="19">
        <f t="shared" ca="1" si="10"/>
        <v>2</v>
      </c>
      <c r="X100" s="19">
        <f t="shared" ca="1" si="11"/>
        <v>2</v>
      </c>
      <c r="Y100" s="19">
        <f t="shared" ca="1" si="12"/>
        <v>4</v>
      </c>
      <c r="Z100" s="14" t="s">
        <v>41</v>
      </c>
      <c r="AA100" s="37" t="s">
        <v>314</v>
      </c>
      <c r="AB100" s="20"/>
      <c r="AD100" s="437" t="s">
        <v>3989</v>
      </c>
      <c r="AI100" s="330" t="s">
        <v>42</v>
      </c>
    </row>
    <row r="101" spans="1:35" s="21" customFormat="1" ht="15.5">
      <c r="A101" s="7">
        <f t="shared" si="14"/>
        <v>99</v>
      </c>
      <c r="B101" s="29" t="s">
        <v>789</v>
      </c>
      <c r="C101" s="22" t="s">
        <v>790</v>
      </c>
      <c r="D101" s="11" t="s">
        <v>791</v>
      </c>
      <c r="E101" s="12" t="s">
        <v>129</v>
      </c>
      <c r="F101" s="14" t="s">
        <v>47</v>
      </c>
      <c r="G101" s="13" t="s">
        <v>47</v>
      </c>
      <c r="H101" s="14" t="s">
        <v>311</v>
      </c>
      <c r="I101" s="14" t="s">
        <v>39</v>
      </c>
      <c r="J101" s="14" t="s">
        <v>71</v>
      </c>
      <c r="K101" s="14" t="s">
        <v>41</v>
      </c>
      <c r="L101" s="50">
        <v>38497</v>
      </c>
      <c r="M101" s="14">
        <f t="shared" ca="1" si="15"/>
        <v>20</v>
      </c>
      <c r="N101" s="14" t="s">
        <v>792</v>
      </c>
      <c r="O101" s="14" t="s">
        <v>793</v>
      </c>
      <c r="P101" s="14" t="s">
        <v>793</v>
      </c>
      <c r="Q101" s="11" t="s">
        <v>794</v>
      </c>
      <c r="R101" s="16" t="s">
        <v>795</v>
      </c>
      <c r="S101" s="17"/>
      <c r="T101" s="17"/>
      <c r="U101" s="13"/>
      <c r="V101" s="25">
        <v>45124</v>
      </c>
      <c r="W101" s="19">
        <f t="shared" ca="1" si="10"/>
        <v>2</v>
      </c>
      <c r="X101" s="19">
        <f t="shared" ca="1" si="11"/>
        <v>0</v>
      </c>
      <c r="Y101" s="19">
        <f t="shared" ca="1" si="12"/>
        <v>28</v>
      </c>
      <c r="Z101" s="14" t="s">
        <v>41</v>
      </c>
      <c r="AA101" s="37" t="s">
        <v>314</v>
      </c>
      <c r="AB101" s="20"/>
      <c r="AD101" s="439" t="s">
        <v>3983</v>
      </c>
      <c r="AI101" s="330" t="s">
        <v>42</v>
      </c>
    </row>
    <row r="102" spans="1:35" s="21" customFormat="1" ht="15.5">
      <c r="A102" s="7">
        <f t="shared" si="14"/>
        <v>100</v>
      </c>
      <c r="B102" s="29" t="s">
        <v>796</v>
      </c>
      <c r="C102" s="22" t="s">
        <v>797</v>
      </c>
      <c r="D102" s="11" t="s">
        <v>798</v>
      </c>
      <c r="E102" s="12" t="s">
        <v>129</v>
      </c>
      <c r="F102" s="14" t="s">
        <v>47</v>
      </c>
      <c r="G102" s="13" t="s">
        <v>47</v>
      </c>
      <c r="H102" s="14" t="s">
        <v>311</v>
      </c>
      <c r="I102" s="14" t="s">
        <v>39</v>
      </c>
      <c r="J102" s="14" t="s">
        <v>40</v>
      </c>
      <c r="K102" s="14" t="s">
        <v>799</v>
      </c>
      <c r="L102" s="50">
        <v>35601</v>
      </c>
      <c r="M102" s="14">
        <f t="shared" ca="1" si="15"/>
        <v>28</v>
      </c>
      <c r="N102" s="14" t="s">
        <v>800</v>
      </c>
      <c r="O102" s="14" t="s">
        <v>801</v>
      </c>
      <c r="P102" s="14" t="s">
        <v>801</v>
      </c>
      <c r="Q102" s="11" t="s">
        <v>802</v>
      </c>
      <c r="R102" s="16" t="s">
        <v>803</v>
      </c>
      <c r="S102" s="17"/>
      <c r="T102" s="17"/>
      <c r="U102" s="13" t="s">
        <v>804</v>
      </c>
      <c r="V102" s="25">
        <v>45131</v>
      </c>
      <c r="W102" s="19">
        <f t="shared" ca="1" si="10"/>
        <v>2</v>
      </c>
      <c r="X102" s="19">
        <f t="shared" ca="1" si="11"/>
        <v>0</v>
      </c>
      <c r="Y102" s="19">
        <f t="shared" ca="1" si="12"/>
        <v>21</v>
      </c>
      <c r="Z102" s="14" t="s">
        <v>41</v>
      </c>
      <c r="AA102" s="37" t="s">
        <v>314</v>
      </c>
      <c r="AB102" s="20"/>
      <c r="AD102" s="439" t="s">
        <v>3984</v>
      </c>
      <c r="AI102" s="330" t="s">
        <v>42</v>
      </c>
    </row>
    <row r="103" spans="1:35" s="21" customFormat="1" ht="15.5">
      <c r="A103" s="7">
        <f t="shared" si="14"/>
        <v>101</v>
      </c>
      <c r="B103" s="29" t="s">
        <v>813</v>
      </c>
      <c r="C103" s="22" t="s">
        <v>814</v>
      </c>
      <c r="D103" s="11" t="s">
        <v>815</v>
      </c>
      <c r="E103" s="12" t="s">
        <v>35</v>
      </c>
      <c r="F103" s="14" t="s">
        <v>47</v>
      </c>
      <c r="G103" s="13" t="s">
        <v>47</v>
      </c>
      <c r="H103" s="14" t="s">
        <v>52</v>
      </c>
      <c r="I103" s="14" t="s">
        <v>39</v>
      </c>
      <c r="J103" s="14" t="s">
        <v>71</v>
      </c>
      <c r="K103" s="14" t="s">
        <v>41</v>
      </c>
      <c r="L103" s="50">
        <v>36838</v>
      </c>
      <c r="M103" s="14">
        <f t="shared" ca="1" si="15"/>
        <v>24</v>
      </c>
      <c r="N103" s="14" t="s">
        <v>733</v>
      </c>
      <c r="O103" s="14" t="s">
        <v>816</v>
      </c>
      <c r="P103" s="14" t="s">
        <v>816</v>
      </c>
      <c r="Q103" s="11" t="s">
        <v>817</v>
      </c>
      <c r="R103" s="16" t="s">
        <v>818</v>
      </c>
      <c r="S103" s="17"/>
      <c r="T103" s="17"/>
      <c r="U103" s="13" t="s">
        <v>753</v>
      </c>
      <c r="V103" s="25">
        <v>45160</v>
      </c>
      <c r="W103" s="19">
        <f t="shared" ca="1" si="10"/>
        <v>1</v>
      </c>
      <c r="X103" s="19">
        <f t="shared" ca="1" si="11"/>
        <v>11</v>
      </c>
      <c r="Y103" s="19">
        <f t="shared" ca="1" si="12"/>
        <v>23</v>
      </c>
      <c r="Z103" s="14" t="s">
        <v>41</v>
      </c>
      <c r="AA103" s="14" t="s">
        <v>74</v>
      </c>
      <c r="AB103" s="208" t="s">
        <v>2816</v>
      </c>
      <c r="AC103" s="141" t="s">
        <v>2533</v>
      </c>
      <c r="AD103" s="430" t="s">
        <v>3968</v>
      </c>
      <c r="AI103" s="330" t="s">
        <v>96</v>
      </c>
    </row>
    <row r="104" spans="1:35" ht="15.5">
      <c r="A104" s="7">
        <f t="shared" si="14"/>
        <v>102</v>
      </c>
      <c r="B104" s="32" t="s">
        <v>819</v>
      </c>
      <c r="C104" s="42" t="s">
        <v>820</v>
      </c>
      <c r="D104" s="34" t="s">
        <v>821</v>
      </c>
      <c r="E104" s="35" t="s">
        <v>129</v>
      </c>
      <c r="F104" s="37" t="s">
        <v>47</v>
      </c>
      <c r="G104" s="13" t="s">
        <v>47</v>
      </c>
      <c r="H104" s="37" t="s">
        <v>311</v>
      </c>
      <c r="I104" s="37" t="s">
        <v>39</v>
      </c>
      <c r="J104" s="37" t="s">
        <v>71</v>
      </c>
      <c r="K104" s="37" t="s">
        <v>41</v>
      </c>
      <c r="L104" s="51">
        <v>37701</v>
      </c>
      <c r="M104" s="37">
        <f t="shared" ca="1" si="15"/>
        <v>22</v>
      </c>
      <c r="N104" s="37" t="s">
        <v>721</v>
      </c>
      <c r="O104" s="37" t="s">
        <v>775</v>
      </c>
      <c r="P104" s="37" t="s">
        <v>775</v>
      </c>
      <c r="Q104" s="34" t="s">
        <v>822</v>
      </c>
      <c r="R104" s="39" t="s">
        <v>823</v>
      </c>
      <c r="S104" s="40"/>
      <c r="T104" s="40"/>
      <c r="U104" s="36" t="s">
        <v>824</v>
      </c>
      <c r="V104" s="41">
        <v>45161</v>
      </c>
      <c r="W104" s="19">
        <f t="shared" ca="1" si="10"/>
        <v>1</v>
      </c>
      <c r="X104" s="19">
        <f t="shared" ca="1" si="11"/>
        <v>11</v>
      </c>
      <c r="Y104" s="19">
        <f t="shared" ca="1" si="12"/>
        <v>22</v>
      </c>
      <c r="Z104" s="37" t="s">
        <v>41</v>
      </c>
      <c r="AA104" s="37" t="s">
        <v>314</v>
      </c>
      <c r="AD104" s="440" t="s">
        <v>3983</v>
      </c>
      <c r="AI104" s="329" t="s">
        <v>42</v>
      </c>
    </row>
    <row r="105" spans="1:35" ht="15.5">
      <c r="A105" s="7">
        <f t="shared" si="14"/>
        <v>103</v>
      </c>
      <c r="B105" s="32" t="s">
        <v>833</v>
      </c>
      <c r="C105" s="42" t="s">
        <v>834</v>
      </c>
      <c r="D105" s="34" t="s">
        <v>835</v>
      </c>
      <c r="E105" s="35" t="s">
        <v>129</v>
      </c>
      <c r="F105" s="37" t="s">
        <v>634</v>
      </c>
      <c r="G105" s="13" t="s">
        <v>84</v>
      </c>
      <c r="H105" s="37" t="s">
        <v>836</v>
      </c>
      <c r="I105" s="37" t="s">
        <v>39</v>
      </c>
      <c r="J105" s="37" t="s">
        <v>71</v>
      </c>
      <c r="K105" s="37" t="s">
        <v>837</v>
      </c>
      <c r="L105" s="51">
        <v>38197</v>
      </c>
      <c r="M105" s="37">
        <f t="shared" ca="1" si="15"/>
        <v>21</v>
      </c>
      <c r="N105" s="37" t="s">
        <v>838</v>
      </c>
      <c r="O105" s="37" t="s">
        <v>839</v>
      </c>
      <c r="P105" s="37" t="s">
        <v>839</v>
      </c>
      <c r="Q105" s="34" t="s">
        <v>840</v>
      </c>
      <c r="R105" s="39" t="s">
        <v>841</v>
      </c>
      <c r="S105" s="40"/>
      <c r="T105" s="40"/>
      <c r="U105" s="36" t="s">
        <v>842</v>
      </c>
      <c r="V105" s="41">
        <v>45176</v>
      </c>
      <c r="W105" s="19">
        <f t="shared" ca="1" si="10"/>
        <v>1</v>
      </c>
      <c r="X105" s="19">
        <f t="shared" ca="1" si="11"/>
        <v>11</v>
      </c>
      <c r="Y105" s="19">
        <f t="shared" ca="1" si="12"/>
        <v>7</v>
      </c>
      <c r="Z105" s="37" t="s">
        <v>41</v>
      </c>
      <c r="AA105" s="14" t="s">
        <v>46</v>
      </c>
      <c r="AF105" s="6">
        <v>6</v>
      </c>
      <c r="AI105" s="329" t="s">
        <v>42</v>
      </c>
    </row>
    <row r="106" spans="1:35" s="21" customFormat="1" ht="15.5">
      <c r="A106" s="7">
        <f t="shared" si="14"/>
        <v>104</v>
      </c>
      <c r="B106" s="29" t="s">
        <v>843</v>
      </c>
      <c r="C106" s="22" t="s">
        <v>844</v>
      </c>
      <c r="D106" s="11" t="s">
        <v>845</v>
      </c>
      <c r="E106" s="12" t="s">
        <v>129</v>
      </c>
      <c r="F106" s="14" t="s">
        <v>47</v>
      </c>
      <c r="G106" s="13" t="s">
        <v>47</v>
      </c>
      <c r="H106" s="14" t="s">
        <v>311</v>
      </c>
      <c r="I106" s="14" t="s">
        <v>39</v>
      </c>
      <c r="J106" s="14" t="s">
        <v>71</v>
      </c>
      <c r="K106" s="14" t="s">
        <v>41</v>
      </c>
      <c r="L106" s="50">
        <v>38459</v>
      </c>
      <c r="M106" s="14">
        <f t="shared" ca="1" si="15"/>
        <v>20</v>
      </c>
      <c r="N106" s="14" t="s">
        <v>846</v>
      </c>
      <c r="O106" s="14" t="s">
        <v>847</v>
      </c>
      <c r="P106" s="14" t="s">
        <v>847</v>
      </c>
      <c r="Q106" s="11" t="s">
        <v>848</v>
      </c>
      <c r="R106" s="16" t="s">
        <v>849</v>
      </c>
      <c r="S106" s="17"/>
      <c r="T106" s="17"/>
      <c r="U106" s="13"/>
      <c r="V106" s="25">
        <v>45180</v>
      </c>
      <c r="W106" s="19">
        <f t="shared" ca="1" si="10"/>
        <v>1</v>
      </c>
      <c r="X106" s="19">
        <f t="shared" ca="1" si="11"/>
        <v>11</v>
      </c>
      <c r="Y106" s="19">
        <f t="shared" ca="1" si="12"/>
        <v>3</v>
      </c>
      <c r="Z106" s="14" t="s">
        <v>41</v>
      </c>
      <c r="AA106" s="37" t="s">
        <v>314</v>
      </c>
      <c r="AB106" s="20"/>
      <c r="AD106" s="439" t="s">
        <v>3983</v>
      </c>
      <c r="AI106" s="330" t="s">
        <v>42</v>
      </c>
    </row>
    <row r="107" spans="1:35" s="21" customFormat="1" ht="15.5">
      <c r="A107" s="7">
        <f t="shared" si="14"/>
        <v>105</v>
      </c>
      <c r="B107" s="29" t="s">
        <v>850</v>
      </c>
      <c r="C107" s="22" t="s">
        <v>851</v>
      </c>
      <c r="D107" s="11" t="s">
        <v>852</v>
      </c>
      <c r="E107" s="12" t="s">
        <v>129</v>
      </c>
      <c r="F107" s="14" t="s">
        <v>47</v>
      </c>
      <c r="G107" s="13" t="s">
        <v>47</v>
      </c>
      <c r="H107" s="14" t="s">
        <v>311</v>
      </c>
      <c r="I107" s="14" t="s">
        <v>39</v>
      </c>
      <c r="J107" s="14" t="s">
        <v>71</v>
      </c>
      <c r="K107" s="14" t="s">
        <v>41</v>
      </c>
      <c r="L107" s="50">
        <v>38397</v>
      </c>
      <c r="M107" s="14">
        <f t="shared" ca="1" si="15"/>
        <v>20</v>
      </c>
      <c r="N107" s="14" t="s">
        <v>846</v>
      </c>
      <c r="O107" s="14" t="s">
        <v>609</v>
      </c>
      <c r="P107" s="14" t="s">
        <v>609</v>
      </c>
      <c r="Q107" s="11" t="s">
        <v>853</v>
      </c>
      <c r="R107" s="16" t="s">
        <v>854</v>
      </c>
      <c r="S107" s="17"/>
      <c r="T107" s="17"/>
      <c r="U107" s="13"/>
      <c r="V107" s="25">
        <v>45181</v>
      </c>
      <c r="W107" s="19">
        <f t="shared" ca="1" si="10"/>
        <v>1</v>
      </c>
      <c r="X107" s="19">
        <f t="shared" ca="1" si="11"/>
        <v>11</v>
      </c>
      <c r="Y107" s="19">
        <f t="shared" ca="1" si="12"/>
        <v>2</v>
      </c>
      <c r="Z107" s="14" t="s">
        <v>41</v>
      </c>
      <c r="AA107" s="37" t="s">
        <v>314</v>
      </c>
      <c r="AB107" s="20"/>
      <c r="AD107" s="439" t="s">
        <v>3989</v>
      </c>
      <c r="AI107" s="330" t="s">
        <v>42</v>
      </c>
    </row>
    <row r="108" spans="1:35" ht="15.5">
      <c r="A108" s="7">
        <f t="shared" si="14"/>
        <v>106</v>
      </c>
      <c r="B108" s="32" t="s">
        <v>855</v>
      </c>
      <c r="C108" s="42" t="s">
        <v>856</v>
      </c>
      <c r="D108" s="34" t="s">
        <v>857</v>
      </c>
      <c r="E108" s="35" t="s">
        <v>129</v>
      </c>
      <c r="F108" s="37" t="s">
        <v>47</v>
      </c>
      <c r="G108" s="13" t="s">
        <v>47</v>
      </c>
      <c r="H108" s="37" t="s">
        <v>311</v>
      </c>
      <c r="I108" s="37" t="s">
        <v>39</v>
      </c>
      <c r="J108" s="37" t="s">
        <v>71</v>
      </c>
      <c r="K108" s="37" t="s">
        <v>423</v>
      </c>
      <c r="L108" s="51">
        <v>38459</v>
      </c>
      <c r="M108" s="37">
        <f t="shared" ca="1" si="15"/>
        <v>20</v>
      </c>
      <c r="N108" s="37" t="s">
        <v>858</v>
      </c>
      <c r="O108" s="37" t="s">
        <v>609</v>
      </c>
      <c r="P108" s="37" t="s">
        <v>609</v>
      </c>
      <c r="Q108" s="34" t="s">
        <v>859</v>
      </c>
      <c r="R108" s="39" t="s">
        <v>860</v>
      </c>
      <c r="S108" s="40"/>
      <c r="T108" s="40"/>
      <c r="U108" s="36"/>
      <c r="V108" s="41">
        <v>45208</v>
      </c>
      <c r="W108" s="19">
        <f t="shared" ca="1" si="10"/>
        <v>1</v>
      </c>
      <c r="X108" s="19">
        <f t="shared" ca="1" si="11"/>
        <v>10</v>
      </c>
      <c r="Y108" s="19">
        <f t="shared" ca="1" si="12"/>
        <v>5</v>
      </c>
      <c r="Z108" s="37" t="s">
        <v>41</v>
      </c>
      <c r="AA108" s="37" t="s">
        <v>314</v>
      </c>
      <c r="AD108" s="440" t="s">
        <v>3986</v>
      </c>
      <c r="AI108" s="329" t="s">
        <v>42</v>
      </c>
    </row>
    <row r="109" spans="1:35" s="21" customFormat="1" ht="15.5">
      <c r="A109" s="7">
        <f t="shared" si="14"/>
        <v>107</v>
      </c>
      <c r="B109" s="29" t="s">
        <v>861</v>
      </c>
      <c r="C109" s="22" t="s">
        <v>862</v>
      </c>
      <c r="D109" s="11" t="s">
        <v>863</v>
      </c>
      <c r="E109" s="12" t="s">
        <v>35</v>
      </c>
      <c r="F109" s="14" t="s">
        <v>47</v>
      </c>
      <c r="G109" s="13" t="s">
        <v>47</v>
      </c>
      <c r="H109" s="14" t="s">
        <v>490</v>
      </c>
      <c r="I109" s="14" t="s">
        <v>39</v>
      </c>
      <c r="J109" s="14" t="s">
        <v>71</v>
      </c>
      <c r="K109" s="14" t="s">
        <v>41</v>
      </c>
      <c r="L109" s="50">
        <v>37748</v>
      </c>
      <c r="M109" s="14">
        <f t="shared" ca="1" si="15"/>
        <v>22</v>
      </c>
      <c r="N109" s="14" t="s">
        <v>864</v>
      </c>
      <c r="O109" s="14" t="s">
        <v>865</v>
      </c>
      <c r="P109" s="14" t="s">
        <v>865</v>
      </c>
      <c r="Q109" s="11" t="s">
        <v>866</v>
      </c>
      <c r="R109" s="16" t="s">
        <v>867</v>
      </c>
      <c r="S109" s="17"/>
      <c r="T109" s="17"/>
      <c r="U109" s="13" t="s">
        <v>868</v>
      </c>
      <c r="V109" s="25">
        <v>45202</v>
      </c>
      <c r="W109" s="19">
        <f t="shared" ca="1" si="10"/>
        <v>1</v>
      </c>
      <c r="X109" s="19">
        <f t="shared" ca="1" si="11"/>
        <v>10</v>
      </c>
      <c r="Y109" s="19">
        <f t="shared" ca="1" si="12"/>
        <v>11</v>
      </c>
      <c r="Z109" s="14" t="s">
        <v>41</v>
      </c>
      <c r="AA109" s="37" t="s">
        <v>90</v>
      </c>
      <c r="AB109" s="20"/>
      <c r="AD109" s="430" t="s">
        <v>3978</v>
      </c>
      <c r="AI109" s="330" t="s">
        <v>42</v>
      </c>
    </row>
    <row r="110" spans="1:35" s="21" customFormat="1" ht="15.5">
      <c r="A110" s="7">
        <f t="shared" si="14"/>
        <v>108</v>
      </c>
      <c r="B110" s="29" t="s">
        <v>869</v>
      </c>
      <c r="C110" s="22" t="s">
        <v>870</v>
      </c>
      <c r="D110" s="11" t="s">
        <v>871</v>
      </c>
      <c r="E110" s="12" t="s">
        <v>129</v>
      </c>
      <c r="F110" s="14" t="s">
        <v>47</v>
      </c>
      <c r="G110" s="13" t="s">
        <v>47</v>
      </c>
      <c r="H110" s="14" t="s">
        <v>311</v>
      </c>
      <c r="I110" s="14" t="s">
        <v>39</v>
      </c>
      <c r="J110" s="14" t="s">
        <v>71</v>
      </c>
      <c r="K110" s="14" t="s">
        <v>41</v>
      </c>
      <c r="L110" s="50">
        <v>37745</v>
      </c>
      <c r="M110" s="14">
        <f t="shared" ca="1" si="15"/>
        <v>22</v>
      </c>
      <c r="N110" s="14" t="s">
        <v>846</v>
      </c>
      <c r="O110" s="14" t="s">
        <v>734</v>
      </c>
      <c r="P110" s="14" t="s">
        <v>734</v>
      </c>
      <c r="Q110" s="11" t="s">
        <v>872</v>
      </c>
      <c r="R110" s="16" t="s">
        <v>873</v>
      </c>
      <c r="S110" s="17"/>
      <c r="T110" s="17"/>
      <c r="U110" s="13" t="s">
        <v>874</v>
      </c>
      <c r="V110" s="25">
        <v>45208</v>
      </c>
      <c r="W110" s="19">
        <f t="shared" ca="1" si="10"/>
        <v>1</v>
      </c>
      <c r="X110" s="19">
        <f t="shared" ca="1" si="11"/>
        <v>10</v>
      </c>
      <c r="Y110" s="19">
        <f t="shared" ca="1" si="12"/>
        <v>5</v>
      </c>
      <c r="Z110" s="14" t="s">
        <v>41</v>
      </c>
      <c r="AA110" s="37" t="s">
        <v>314</v>
      </c>
      <c r="AB110" s="20"/>
      <c r="AD110" s="439" t="s">
        <v>3985</v>
      </c>
      <c r="AI110" s="330" t="s">
        <v>42</v>
      </c>
    </row>
    <row r="111" spans="1:35" s="21" customFormat="1" ht="15.5">
      <c r="A111" s="7">
        <f t="shared" si="14"/>
        <v>109</v>
      </c>
      <c r="B111" s="29" t="s">
        <v>875</v>
      </c>
      <c r="C111" s="22" t="s">
        <v>876</v>
      </c>
      <c r="D111" s="11" t="s">
        <v>877</v>
      </c>
      <c r="E111" s="12" t="s">
        <v>35</v>
      </c>
      <c r="F111" s="14" t="s">
        <v>47</v>
      </c>
      <c r="G111" s="13" t="s">
        <v>47</v>
      </c>
      <c r="H111" s="14" t="s">
        <v>176</v>
      </c>
      <c r="I111" s="14" t="s">
        <v>39</v>
      </c>
      <c r="J111" s="14" t="s">
        <v>40</v>
      </c>
      <c r="K111" s="14" t="s">
        <v>41</v>
      </c>
      <c r="L111" s="50">
        <v>32509</v>
      </c>
      <c r="M111" s="14">
        <f t="shared" ca="1" si="15"/>
        <v>36</v>
      </c>
      <c r="N111" s="14" t="s">
        <v>769</v>
      </c>
      <c r="O111" s="14" t="s">
        <v>305</v>
      </c>
      <c r="P111" s="14" t="s">
        <v>305</v>
      </c>
      <c r="Q111" s="11" t="s">
        <v>878</v>
      </c>
      <c r="R111" s="16" t="s">
        <v>879</v>
      </c>
      <c r="S111" s="17"/>
      <c r="T111" s="17"/>
      <c r="U111" s="13" t="s">
        <v>880</v>
      </c>
      <c r="V111" s="25">
        <v>45209</v>
      </c>
      <c r="W111" s="19">
        <f t="shared" ca="1" si="10"/>
        <v>1</v>
      </c>
      <c r="X111" s="19">
        <f t="shared" ca="1" si="11"/>
        <v>10</v>
      </c>
      <c r="Y111" s="19">
        <f t="shared" ca="1" si="12"/>
        <v>4</v>
      </c>
      <c r="Z111" s="14" t="s">
        <v>41</v>
      </c>
      <c r="AA111" s="14" t="s">
        <v>90</v>
      </c>
      <c r="AB111" s="140" t="s">
        <v>2532</v>
      </c>
      <c r="AC111" s="141" t="s">
        <v>2533</v>
      </c>
      <c r="AD111" s="430" t="s">
        <v>3976</v>
      </c>
      <c r="AI111" s="330" t="s">
        <v>96</v>
      </c>
    </row>
    <row r="112" spans="1:35" ht="15.5">
      <c r="A112" s="7">
        <f t="shared" si="14"/>
        <v>110</v>
      </c>
      <c r="B112" s="32" t="s">
        <v>888</v>
      </c>
      <c r="C112" s="42" t="s">
        <v>889</v>
      </c>
      <c r="D112" s="34" t="s">
        <v>890</v>
      </c>
      <c r="E112" s="35" t="s">
        <v>129</v>
      </c>
      <c r="F112" s="37" t="s">
        <v>47</v>
      </c>
      <c r="G112" s="13" t="s">
        <v>47</v>
      </c>
      <c r="H112" s="37" t="s">
        <v>311</v>
      </c>
      <c r="I112" s="37" t="s">
        <v>39</v>
      </c>
      <c r="J112" s="37" t="s">
        <v>71</v>
      </c>
      <c r="K112" s="37" t="s">
        <v>41</v>
      </c>
      <c r="L112" s="51">
        <v>36588</v>
      </c>
      <c r="M112" s="37">
        <f t="shared" ca="1" si="15"/>
        <v>25</v>
      </c>
      <c r="N112" s="37" t="s">
        <v>757</v>
      </c>
      <c r="O112" s="37" t="s">
        <v>104</v>
      </c>
      <c r="P112" s="37" t="s">
        <v>104</v>
      </c>
      <c r="Q112" s="34" t="s">
        <v>891</v>
      </c>
      <c r="R112" s="39" t="s">
        <v>892</v>
      </c>
      <c r="S112" s="56" t="s">
        <v>752</v>
      </c>
      <c r="T112" s="56" t="s">
        <v>893</v>
      </c>
      <c r="U112" s="36" t="s">
        <v>599</v>
      </c>
      <c r="V112" s="41">
        <v>45273</v>
      </c>
      <c r="W112" s="19">
        <f t="shared" ca="1" si="10"/>
        <v>1</v>
      </c>
      <c r="X112" s="19">
        <f t="shared" ca="1" si="11"/>
        <v>8</v>
      </c>
      <c r="Y112" s="19">
        <f t="shared" ca="1" si="12"/>
        <v>1</v>
      </c>
      <c r="Z112" s="37" t="s">
        <v>41</v>
      </c>
      <c r="AA112" s="37" t="s">
        <v>314</v>
      </c>
      <c r="AD112" s="440" t="s">
        <v>3989</v>
      </c>
      <c r="AI112" s="329" t="s">
        <v>42</v>
      </c>
    </row>
    <row r="113" spans="1:35" s="21" customFormat="1" ht="15.5">
      <c r="A113" s="7">
        <f t="shared" si="14"/>
        <v>111</v>
      </c>
      <c r="B113" s="29" t="s">
        <v>894</v>
      </c>
      <c r="C113" s="22" t="s">
        <v>895</v>
      </c>
      <c r="D113" s="11" t="s">
        <v>896</v>
      </c>
      <c r="E113" s="12" t="s">
        <v>129</v>
      </c>
      <c r="F113" s="14" t="s">
        <v>47</v>
      </c>
      <c r="G113" s="13" t="s">
        <v>47</v>
      </c>
      <c r="H113" s="14" t="s">
        <v>52</v>
      </c>
      <c r="I113" s="14" t="s">
        <v>39</v>
      </c>
      <c r="J113" s="14" t="s">
        <v>40</v>
      </c>
      <c r="K113" s="14" t="s">
        <v>41</v>
      </c>
      <c r="L113" s="50">
        <v>34590</v>
      </c>
      <c r="M113" s="14">
        <f t="shared" ca="1" si="15"/>
        <v>30</v>
      </c>
      <c r="N113" s="14" t="s">
        <v>897</v>
      </c>
      <c r="O113" s="14" t="s">
        <v>898</v>
      </c>
      <c r="P113" s="14" t="s">
        <v>898</v>
      </c>
      <c r="Q113" s="11" t="s">
        <v>899</v>
      </c>
      <c r="R113" s="16" t="s">
        <v>900</v>
      </c>
      <c r="S113" s="58" t="s">
        <v>752</v>
      </c>
      <c r="T113" s="58" t="s">
        <v>901</v>
      </c>
      <c r="U113" s="13" t="s">
        <v>902</v>
      </c>
      <c r="V113" s="25">
        <v>45282</v>
      </c>
      <c r="W113" s="19">
        <f t="shared" ca="1" si="10"/>
        <v>1</v>
      </c>
      <c r="X113" s="19">
        <f t="shared" ca="1" si="11"/>
        <v>7</v>
      </c>
      <c r="Y113" s="19">
        <f t="shared" ca="1" si="12"/>
        <v>23</v>
      </c>
      <c r="Z113" s="14" t="s">
        <v>41</v>
      </c>
      <c r="AA113" s="14" t="s">
        <v>74</v>
      </c>
      <c r="AB113" s="208" t="s">
        <v>2816</v>
      </c>
      <c r="AC113" s="209" t="s">
        <v>2535</v>
      </c>
      <c r="AD113" s="430" t="s">
        <v>3968</v>
      </c>
      <c r="AI113" s="330" t="s">
        <v>42</v>
      </c>
    </row>
    <row r="114" spans="1:35" s="21" customFormat="1" ht="15.5">
      <c r="A114" s="7">
        <f t="shared" si="14"/>
        <v>112</v>
      </c>
      <c r="B114" s="29" t="s">
        <v>913</v>
      </c>
      <c r="C114" s="22" t="s">
        <v>914</v>
      </c>
      <c r="D114" s="11" t="s">
        <v>915</v>
      </c>
      <c r="E114" s="12" t="s">
        <v>129</v>
      </c>
      <c r="F114" s="14" t="s">
        <v>47</v>
      </c>
      <c r="G114" s="13" t="s">
        <v>47</v>
      </c>
      <c r="H114" s="14" t="s">
        <v>52</v>
      </c>
      <c r="I114" s="14" t="s">
        <v>39</v>
      </c>
      <c r="J114" s="14" t="s">
        <v>71</v>
      </c>
      <c r="K114" s="14" t="s">
        <v>41</v>
      </c>
      <c r="L114" s="50">
        <v>38004</v>
      </c>
      <c r="M114" s="14">
        <f t="shared" ca="1" si="15"/>
        <v>21</v>
      </c>
      <c r="N114" s="14" t="s">
        <v>721</v>
      </c>
      <c r="O114" s="14" t="s">
        <v>916</v>
      </c>
      <c r="P114" s="14" t="s">
        <v>916</v>
      </c>
      <c r="Q114" s="11" t="s">
        <v>917</v>
      </c>
      <c r="R114" s="16" t="s">
        <v>918</v>
      </c>
      <c r="S114" s="58" t="s">
        <v>752</v>
      </c>
      <c r="T114" s="58" t="s">
        <v>919</v>
      </c>
      <c r="U114" s="13" t="s">
        <v>920</v>
      </c>
      <c r="V114" s="25">
        <v>45301</v>
      </c>
      <c r="W114" s="19">
        <f t="shared" ca="1" si="10"/>
        <v>1</v>
      </c>
      <c r="X114" s="19">
        <f t="shared" ca="1" si="11"/>
        <v>7</v>
      </c>
      <c r="Y114" s="19">
        <f t="shared" ca="1" si="12"/>
        <v>4</v>
      </c>
      <c r="Z114" s="14" t="s">
        <v>41</v>
      </c>
      <c r="AA114" s="14" t="s">
        <v>74</v>
      </c>
      <c r="AB114" s="20"/>
      <c r="AD114" s="430" t="s">
        <v>3965</v>
      </c>
      <c r="AI114" s="330" t="s">
        <v>42</v>
      </c>
    </row>
    <row r="115" spans="1:35" s="21" customFormat="1" ht="15.5">
      <c r="A115" s="7">
        <f t="shared" si="14"/>
        <v>113</v>
      </c>
      <c r="B115" s="29" t="s">
        <v>921</v>
      </c>
      <c r="C115" s="22" t="s">
        <v>922</v>
      </c>
      <c r="D115" s="11" t="s">
        <v>923</v>
      </c>
      <c r="E115" s="12" t="s">
        <v>129</v>
      </c>
      <c r="F115" s="14" t="s">
        <v>47</v>
      </c>
      <c r="G115" s="13" t="s">
        <v>47</v>
      </c>
      <c r="H115" s="14" t="s">
        <v>3921</v>
      </c>
      <c r="I115" s="14" t="s">
        <v>39</v>
      </c>
      <c r="J115" s="14" t="s">
        <v>71</v>
      </c>
      <c r="K115" s="14" t="s">
        <v>41</v>
      </c>
      <c r="L115" s="50">
        <v>38364</v>
      </c>
      <c r="M115" s="14">
        <f t="shared" ca="1" si="15"/>
        <v>20</v>
      </c>
      <c r="N115" s="14" t="s">
        <v>721</v>
      </c>
      <c r="O115" s="14" t="s">
        <v>924</v>
      </c>
      <c r="P115" s="14" t="s">
        <v>924</v>
      </c>
      <c r="Q115" s="11" t="s">
        <v>925</v>
      </c>
      <c r="R115" s="16" t="s">
        <v>926</v>
      </c>
      <c r="S115" s="58" t="s">
        <v>752</v>
      </c>
      <c r="T115" s="58" t="s">
        <v>927</v>
      </c>
      <c r="U115" s="13"/>
      <c r="V115" s="25">
        <v>45303</v>
      </c>
      <c r="W115" s="19">
        <f t="shared" ca="1" si="10"/>
        <v>1</v>
      </c>
      <c r="X115" s="19">
        <f t="shared" ca="1" si="11"/>
        <v>7</v>
      </c>
      <c r="Y115" s="19">
        <f t="shared" ca="1" si="12"/>
        <v>2</v>
      </c>
      <c r="Z115" s="14" t="s">
        <v>41</v>
      </c>
      <c r="AA115" s="14" t="s">
        <v>74</v>
      </c>
      <c r="AB115" s="208" t="s">
        <v>2830</v>
      </c>
      <c r="AC115" s="209" t="s">
        <v>2535</v>
      </c>
      <c r="AD115" s="430" t="s">
        <v>3968</v>
      </c>
      <c r="AI115" s="330" t="s">
        <v>42</v>
      </c>
    </row>
    <row r="116" spans="1:35" s="21" customFormat="1" ht="15.5">
      <c r="A116" s="7">
        <f t="shared" si="14"/>
        <v>114</v>
      </c>
      <c r="B116" s="29" t="s">
        <v>928</v>
      </c>
      <c r="C116" s="22" t="s">
        <v>929</v>
      </c>
      <c r="D116" s="11" t="s">
        <v>930</v>
      </c>
      <c r="E116" s="12" t="s">
        <v>35</v>
      </c>
      <c r="F116" s="14" t="s">
        <v>47</v>
      </c>
      <c r="G116" s="13" t="s">
        <v>47</v>
      </c>
      <c r="H116" s="14" t="s">
        <v>52</v>
      </c>
      <c r="I116" s="14" t="s">
        <v>39</v>
      </c>
      <c r="J116" s="14" t="s">
        <v>615</v>
      </c>
      <c r="K116" s="14" t="s">
        <v>41</v>
      </c>
      <c r="L116" s="50">
        <v>32978</v>
      </c>
      <c r="M116" s="14">
        <f t="shared" ca="1" si="15"/>
        <v>35</v>
      </c>
      <c r="N116" s="14" t="s">
        <v>931</v>
      </c>
      <c r="O116" s="14" t="s">
        <v>932</v>
      </c>
      <c r="P116" s="14" t="s">
        <v>932</v>
      </c>
      <c r="Q116" s="11" t="s">
        <v>933</v>
      </c>
      <c r="R116" s="16" t="s">
        <v>934</v>
      </c>
      <c r="S116" s="58" t="s">
        <v>752</v>
      </c>
      <c r="T116" s="58" t="s">
        <v>935</v>
      </c>
      <c r="U116" s="13" t="s">
        <v>936</v>
      </c>
      <c r="V116" s="25">
        <v>45355</v>
      </c>
      <c r="W116" s="19">
        <f t="shared" ca="1" si="10"/>
        <v>1</v>
      </c>
      <c r="X116" s="19">
        <f t="shared" ca="1" si="11"/>
        <v>5</v>
      </c>
      <c r="Y116" s="19">
        <f t="shared" ca="1" si="12"/>
        <v>10</v>
      </c>
      <c r="Z116" s="14" t="s">
        <v>41</v>
      </c>
      <c r="AA116" s="14" t="s">
        <v>74</v>
      </c>
      <c r="AB116" s="20"/>
      <c r="AD116" s="430" t="s">
        <v>3969</v>
      </c>
      <c r="AI116" s="330" t="s">
        <v>42</v>
      </c>
    </row>
    <row r="117" spans="1:35" s="21" customFormat="1" ht="15.5" hidden="1">
      <c r="A117" s="7">
        <f t="shared" si="14"/>
        <v>115</v>
      </c>
      <c r="B117" s="29" t="s">
        <v>937</v>
      </c>
      <c r="C117" s="22" t="s">
        <v>938</v>
      </c>
      <c r="D117" s="11" t="s">
        <v>939</v>
      </c>
      <c r="E117" s="12" t="s">
        <v>129</v>
      </c>
      <c r="F117" s="14" t="s">
        <v>91</v>
      </c>
      <c r="G117" s="13" t="s">
        <v>91</v>
      </c>
      <c r="H117" s="13" t="s">
        <v>91</v>
      </c>
      <c r="I117" s="14" t="s">
        <v>343</v>
      </c>
      <c r="J117" s="14" t="s">
        <v>71</v>
      </c>
      <c r="K117" s="14" t="s">
        <v>41</v>
      </c>
      <c r="L117" s="50">
        <v>38500</v>
      </c>
      <c r="M117" s="14">
        <f t="shared" ca="1" si="15"/>
        <v>20</v>
      </c>
      <c r="N117" s="14" t="s">
        <v>940</v>
      </c>
      <c r="O117" s="14" t="s">
        <v>941</v>
      </c>
      <c r="P117" s="14" t="s">
        <v>941</v>
      </c>
      <c r="Q117" s="11" t="s">
        <v>942</v>
      </c>
      <c r="R117" s="16" t="s">
        <v>943</v>
      </c>
      <c r="S117" s="58" t="s">
        <v>752</v>
      </c>
      <c r="T117" s="58" t="s">
        <v>944</v>
      </c>
      <c r="U117" s="13" t="s">
        <v>945</v>
      </c>
      <c r="V117" s="25">
        <v>45356</v>
      </c>
      <c r="W117" s="19">
        <f t="shared" ca="1" si="10"/>
        <v>1</v>
      </c>
      <c r="X117" s="19">
        <f t="shared" ca="1" si="11"/>
        <v>5</v>
      </c>
      <c r="Y117" s="19">
        <f t="shared" ca="1" si="12"/>
        <v>9</v>
      </c>
      <c r="Z117" s="14"/>
      <c r="AA117" s="14" t="s">
        <v>46</v>
      </c>
      <c r="AB117" s="20"/>
      <c r="AF117" s="21">
        <v>7</v>
      </c>
      <c r="AI117" s="330" t="s">
        <v>42</v>
      </c>
    </row>
    <row r="118" spans="1:35" s="21" customFormat="1" ht="15.5" hidden="1">
      <c r="A118" s="7">
        <f t="shared" si="14"/>
        <v>116</v>
      </c>
      <c r="B118" s="29" t="s">
        <v>946</v>
      </c>
      <c r="C118" s="22" t="s">
        <v>947</v>
      </c>
      <c r="D118" s="11" t="s">
        <v>948</v>
      </c>
      <c r="E118" s="12" t="s">
        <v>129</v>
      </c>
      <c r="F118" s="14" t="s">
        <v>91</v>
      </c>
      <c r="G118" s="13" t="s">
        <v>91</v>
      </c>
      <c r="H118" s="13" t="s">
        <v>91</v>
      </c>
      <c r="I118" s="14" t="s">
        <v>343</v>
      </c>
      <c r="J118" s="14" t="s">
        <v>71</v>
      </c>
      <c r="K118" s="14" t="s">
        <v>41</v>
      </c>
      <c r="L118" s="50">
        <v>37195</v>
      </c>
      <c r="M118" s="14">
        <f t="shared" ca="1" si="15"/>
        <v>23</v>
      </c>
      <c r="N118" s="14" t="s">
        <v>931</v>
      </c>
      <c r="O118" s="14" t="s">
        <v>949</v>
      </c>
      <c r="P118" s="14" t="s">
        <v>949</v>
      </c>
      <c r="Q118" s="11" t="s">
        <v>950</v>
      </c>
      <c r="R118" s="16" t="s">
        <v>951</v>
      </c>
      <c r="S118" s="58" t="s">
        <v>752</v>
      </c>
      <c r="T118" s="58" t="s">
        <v>952</v>
      </c>
      <c r="U118" s="13" t="s">
        <v>953</v>
      </c>
      <c r="V118" s="25">
        <v>45356</v>
      </c>
      <c r="W118" s="19">
        <f t="shared" ca="1" si="10"/>
        <v>1</v>
      </c>
      <c r="X118" s="19">
        <f t="shared" ca="1" si="11"/>
        <v>5</v>
      </c>
      <c r="Y118" s="19">
        <f t="shared" ca="1" si="12"/>
        <v>9</v>
      </c>
      <c r="Z118" s="14" t="s">
        <v>41</v>
      </c>
      <c r="AA118" s="14" t="s">
        <v>46</v>
      </c>
      <c r="AB118" s="20"/>
      <c r="AF118" s="21">
        <v>8</v>
      </c>
      <c r="AI118" s="330" t="s">
        <v>42</v>
      </c>
    </row>
    <row r="119" spans="1:35" s="21" customFormat="1" ht="15.5" hidden="1">
      <c r="A119" s="7">
        <f t="shared" si="14"/>
        <v>117</v>
      </c>
      <c r="B119" s="29" t="s">
        <v>954</v>
      </c>
      <c r="C119" s="22" t="s">
        <v>955</v>
      </c>
      <c r="D119" s="11" t="s">
        <v>956</v>
      </c>
      <c r="E119" s="12" t="s">
        <v>129</v>
      </c>
      <c r="F119" s="14" t="s">
        <v>91</v>
      </c>
      <c r="G119" s="13" t="s">
        <v>91</v>
      </c>
      <c r="H119" s="13" t="s">
        <v>91</v>
      </c>
      <c r="I119" s="14" t="s">
        <v>343</v>
      </c>
      <c r="J119" s="14" t="s">
        <v>71</v>
      </c>
      <c r="K119" s="14" t="s">
        <v>41</v>
      </c>
      <c r="L119" s="50">
        <v>33912</v>
      </c>
      <c r="M119" s="14">
        <f t="shared" ca="1" si="15"/>
        <v>32</v>
      </c>
      <c r="N119" s="14" t="s">
        <v>957</v>
      </c>
      <c r="O119" s="14" t="s">
        <v>82</v>
      </c>
      <c r="P119" s="14" t="s">
        <v>82</v>
      </c>
      <c r="Q119" s="11" t="s">
        <v>958</v>
      </c>
      <c r="R119" s="16" t="s">
        <v>959</v>
      </c>
      <c r="S119" s="58" t="s">
        <v>752</v>
      </c>
      <c r="T119" s="58" t="s">
        <v>960</v>
      </c>
      <c r="U119" s="13" t="s">
        <v>961</v>
      </c>
      <c r="V119" s="25">
        <v>45356</v>
      </c>
      <c r="W119" s="19">
        <f t="shared" ca="1" si="10"/>
        <v>1</v>
      </c>
      <c r="X119" s="19">
        <f t="shared" ca="1" si="11"/>
        <v>5</v>
      </c>
      <c r="Y119" s="19">
        <f t="shared" ca="1" si="12"/>
        <v>9</v>
      </c>
      <c r="Z119" s="14" t="s">
        <v>41</v>
      </c>
      <c r="AA119" s="14" t="s">
        <v>46</v>
      </c>
      <c r="AB119" s="20"/>
      <c r="AF119" s="21">
        <v>9</v>
      </c>
      <c r="AI119" s="330" t="s">
        <v>42</v>
      </c>
    </row>
    <row r="120" spans="1:35" s="21" customFormat="1" ht="15.5" hidden="1">
      <c r="A120" s="7">
        <f t="shared" si="14"/>
        <v>118</v>
      </c>
      <c r="B120" s="29" t="s">
        <v>962</v>
      </c>
      <c r="C120" s="22" t="s">
        <v>963</v>
      </c>
      <c r="D120" s="11" t="s">
        <v>964</v>
      </c>
      <c r="E120" s="12" t="s">
        <v>129</v>
      </c>
      <c r="F120" s="14" t="s">
        <v>91</v>
      </c>
      <c r="G120" s="13" t="s">
        <v>91</v>
      </c>
      <c r="H120" s="13" t="s">
        <v>91</v>
      </c>
      <c r="I120" s="14" t="s">
        <v>343</v>
      </c>
      <c r="J120" s="14" t="s">
        <v>40</v>
      </c>
      <c r="K120" s="14" t="s">
        <v>965</v>
      </c>
      <c r="L120" s="50">
        <v>34806</v>
      </c>
      <c r="M120" s="14">
        <f t="shared" ca="1" si="15"/>
        <v>30</v>
      </c>
      <c r="N120" s="14" t="s">
        <v>966</v>
      </c>
      <c r="O120" s="14" t="s">
        <v>967</v>
      </c>
      <c r="P120" s="14" t="s">
        <v>967</v>
      </c>
      <c r="Q120" s="11" t="s">
        <v>968</v>
      </c>
      <c r="R120" s="16" t="s">
        <v>969</v>
      </c>
      <c r="S120" s="58" t="s">
        <v>752</v>
      </c>
      <c r="T120" s="58" t="s">
        <v>970</v>
      </c>
      <c r="U120" s="13" t="s">
        <v>971</v>
      </c>
      <c r="V120" s="25">
        <v>45357</v>
      </c>
      <c r="W120" s="19">
        <f t="shared" ca="1" si="10"/>
        <v>1</v>
      </c>
      <c r="X120" s="19">
        <f t="shared" ca="1" si="11"/>
        <v>5</v>
      </c>
      <c r="Y120" s="19">
        <f t="shared" ca="1" si="12"/>
        <v>8</v>
      </c>
      <c r="Z120" s="14" t="s">
        <v>41</v>
      </c>
      <c r="AA120" s="14" t="s">
        <v>46</v>
      </c>
      <c r="AB120" s="20"/>
      <c r="AF120" s="21">
        <v>0</v>
      </c>
      <c r="AI120" s="330" t="s">
        <v>42</v>
      </c>
    </row>
    <row r="121" spans="1:35" s="21" customFormat="1" ht="15.5" hidden="1">
      <c r="A121" s="7">
        <f t="shared" si="14"/>
        <v>119</v>
      </c>
      <c r="B121" s="29" t="s">
        <v>972</v>
      </c>
      <c r="C121" s="22" t="s">
        <v>973</v>
      </c>
      <c r="D121" s="11" t="s">
        <v>974</v>
      </c>
      <c r="E121" s="12" t="s">
        <v>129</v>
      </c>
      <c r="F121" s="14" t="s">
        <v>47</v>
      </c>
      <c r="G121" s="13" t="s">
        <v>47</v>
      </c>
      <c r="H121" s="14" t="s">
        <v>59</v>
      </c>
      <c r="I121" s="14" t="s">
        <v>343</v>
      </c>
      <c r="J121" s="14" t="s">
        <v>71</v>
      </c>
      <c r="K121" s="14" t="s">
        <v>41</v>
      </c>
      <c r="L121" s="50">
        <v>36917</v>
      </c>
      <c r="M121" s="14">
        <f t="shared" ca="1" si="15"/>
        <v>24</v>
      </c>
      <c r="N121" s="14" t="s">
        <v>975</v>
      </c>
      <c r="O121" s="14" t="s">
        <v>976</v>
      </c>
      <c r="P121" s="14" t="s">
        <v>976</v>
      </c>
      <c r="Q121" s="11" t="s">
        <v>977</v>
      </c>
      <c r="R121" s="16" t="s">
        <v>978</v>
      </c>
      <c r="S121" s="58" t="s">
        <v>752</v>
      </c>
      <c r="T121" s="58" t="s">
        <v>979</v>
      </c>
      <c r="U121" s="13" t="s">
        <v>980</v>
      </c>
      <c r="V121" s="25">
        <v>45376</v>
      </c>
      <c r="W121" s="19">
        <f t="shared" ca="1" si="10"/>
        <v>1</v>
      </c>
      <c r="X121" s="19">
        <f t="shared" ca="1" si="11"/>
        <v>4</v>
      </c>
      <c r="Y121" s="19">
        <f t="shared" ca="1" si="12"/>
        <v>20</v>
      </c>
      <c r="Z121" s="14" t="s">
        <v>41</v>
      </c>
      <c r="AA121" s="14" t="s">
        <v>90</v>
      </c>
      <c r="AB121" s="20"/>
      <c r="AD121" s="430" t="s">
        <v>3979</v>
      </c>
      <c r="AI121" s="330" t="s">
        <v>42</v>
      </c>
    </row>
    <row r="122" spans="1:35" ht="15.5" hidden="1">
      <c r="A122" s="7">
        <f t="shared" si="14"/>
        <v>120</v>
      </c>
      <c r="B122" s="32" t="s">
        <v>994</v>
      </c>
      <c r="C122" s="42" t="s">
        <v>995</v>
      </c>
      <c r="D122" s="34" t="s">
        <v>996</v>
      </c>
      <c r="E122" s="35" t="s">
        <v>129</v>
      </c>
      <c r="F122" s="37" t="s">
        <v>91</v>
      </c>
      <c r="G122" s="13" t="s">
        <v>91</v>
      </c>
      <c r="H122" s="13" t="s">
        <v>91</v>
      </c>
      <c r="I122" s="37" t="s">
        <v>343</v>
      </c>
      <c r="J122" s="37" t="s">
        <v>40</v>
      </c>
      <c r="K122" s="37" t="s">
        <v>41</v>
      </c>
      <c r="L122" s="51">
        <v>34340</v>
      </c>
      <c r="M122" s="37">
        <f t="shared" ca="1" si="15"/>
        <v>31</v>
      </c>
      <c r="N122" s="37" t="s">
        <v>997</v>
      </c>
      <c r="O122" s="37" t="s">
        <v>998</v>
      </c>
      <c r="P122" s="37" t="s">
        <v>998</v>
      </c>
      <c r="Q122" s="34" t="s">
        <v>999</v>
      </c>
      <c r="R122" s="39" t="s">
        <v>1000</v>
      </c>
      <c r="S122" s="56" t="s">
        <v>752</v>
      </c>
      <c r="T122" s="56" t="s">
        <v>1001</v>
      </c>
      <c r="U122" s="36"/>
      <c r="V122" s="41">
        <v>45401</v>
      </c>
      <c r="W122" s="19">
        <f t="shared" ca="1" si="10"/>
        <v>1</v>
      </c>
      <c r="X122" s="19">
        <f t="shared" ca="1" si="11"/>
        <v>3</v>
      </c>
      <c r="Y122" s="19">
        <f t="shared" ca="1" si="12"/>
        <v>26</v>
      </c>
      <c r="Z122" s="37" t="s">
        <v>41</v>
      </c>
      <c r="AA122" s="14" t="s">
        <v>46</v>
      </c>
      <c r="AF122" s="6">
        <v>1</v>
      </c>
      <c r="AI122" s="329" t="s">
        <v>42</v>
      </c>
    </row>
    <row r="123" spans="1:35" ht="15.5" hidden="1">
      <c r="A123" s="7">
        <f t="shared" si="14"/>
        <v>121</v>
      </c>
      <c r="B123" s="32" t="s">
        <v>1002</v>
      </c>
      <c r="C123" s="42" t="s">
        <v>1003</v>
      </c>
      <c r="D123" s="34" t="s">
        <v>1004</v>
      </c>
      <c r="E123" s="35" t="s">
        <v>129</v>
      </c>
      <c r="F123" s="37" t="s">
        <v>91</v>
      </c>
      <c r="G123" s="13" t="s">
        <v>91</v>
      </c>
      <c r="H123" s="13" t="s">
        <v>91</v>
      </c>
      <c r="I123" s="37" t="s">
        <v>343</v>
      </c>
      <c r="J123" s="37" t="s">
        <v>71</v>
      </c>
      <c r="K123" s="37" t="s">
        <v>41</v>
      </c>
      <c r="L123" s="51">
        <v>36155</v>
      </c>
      <c r="M123" s="37">
        <f t="shared" ca="1" si="15"/>
        <v>26</v>
      </c>
      <c r="N123" s="37" t="s">
        <v>1005</v>
      </c>
      <c r="O123" s="37" t="s">
        <v>104</v>
      </c>
      <c r="P123" s="37" t="s">
        <v>104</v>
      </c>
      <c r="Q123" s="34" t="s">
        <v>1006</v>
      </c>
      <c r="R123" s="39" t="s">
        <v>1007</v>
      </c>
      <c r="S123" s="56" t="s">
        <v>752</v>
      </c>
      <c r="T123" s="40"/>
      <c r="U123" s="36"/>
      <c r="V123" s="41">
        <v>45401</v>
      </c>
      <c r="W123" s="19">
        <f t="shared" ca="1" si="10"/>
        <v>1</v>
      </c>
      <c r="X123" s="19">
        <f t="shared" ca="1" si="11"/>
        <v>3</v>
      </c>
      <c r="Y123" s="19">
        <f t="shared" ca="1" si="12"/>
        <v>26</v>
      </c>
      <c r="Z123" s="37" t="s">
        <v>41</v>
      </c>
      <c r="AA123" s="14" t="s">
        <v>46</v>
      </c>
      <c r="AF123" s="6">
        <v>2</v>
      </c>
      <c r="AI123" s="329" t="s">
        <v>3152</v>
      </c>
    </row>
    <row r="124" spans="1:35" s="21" customFormat="1" ht="15.5">
      <c r="A124" s="7">
        <f t="shared" si="14"/>
        <v>122</v>
      </c>
      <c r="B124" s="29" t="s">
        <v>1008</v>
      </c>
      <c r="C124" s="22" t="s">
        <v>1009</v>
      </c>
      <c r="D124" s="11" t="s">
        <v>1010</v>
      </c>
      <c r="E124" s="12" t="s">
        <v>129</v>
      </c>
      <c r="F124" s="14" t="s">
        <v>47</v>
      </c>
      <c r="G124" s="13" t="s">
        <v>47</v>
      </c>
      <c r="H124" s="14" t="s">
        <v>52</v>
      </c>
      <c r="I124" s="14" t="s">
        <v>39</v>
      </c>
      <c r="J124" s="14" t="s">
        <v>71</v>
      </c>
      <c r="K124" s="14" t="s">
        <v>41</v>
      </c>
      <c r="L124" s="50">
        <v>38956</v>
      </c>
      <c r="M124" s="14">
        <f t="shared" ca="1" si="15"/>
        <v>18</v>
      </c>
      <c r="N124" s="14" t="s">
        <v>1011</v>
      </c>
      <c r="O124" s="14" t="s">
        <v>1012</v>
      </c>
      <c r="P124" s="14" t="s">
        <v>1012</v>
      </c>
      <c r="Q124" s="11" t="s">
        <v>1013</v>
      </c>
      <c r="R124" s="16" t="s">
        <v>1014</v>
      </c>
      <c r="S124" s="58" t="s">
        <v>752</v>
      </c>
      <c r="T124" s="58" t="s">
        <v>1015</v>
      </c>
      <c r="U124" s="13" t="s">
        <v>945</v>
      </c>
      <c r="V124" s="25">
        <v>45414</v>
      </c>
      <c r="W124" s="19">
        <f t="shared" ca="1" si="10"/>
        <v>1</v>
      </c>
      <c r="X124" s="19">
        <f t="shared" ca="1" si="11"/>
        <v>3</v>
      </c>
      <c r="Y124" s="19">
        <f t="shared" ca="1" si="12"/>
        <v>12</v>
      </c>
      <c r="Z124" s="14" t="s">
        <v>41</v>
      </c>
      <c r="AA124" s="14" t="s">
        <v>74</v>
      </c>
      <c r="AB124" s="20"/>
      <c r="AD124" s="430" t="s">
        <v>3969</v>
      </c>
      <c r="AI124" s="330" t="s">
        <v>42</v>
      </c>
    </row>
    <row r="125" spans="1:35" s="21" customFormat="1" ht="15.5">
      <c r="A125" s="7">
        <f t="shared" si="14"/>
        <v>123</v>
      </c>
      <c r="B125" s="29" t="s">
        <v>1016</v>
      </c>
      <c r="C125" s="22" t="s">
        <v>1017</v>
      </c>
      <c r="D125" s="11" t="s">
        <v>1018</v>
      </c>
      <c r="E125" s="12" t="s">
        <v>35</v>
      </c>
      <c r="F125" s="14" t="s">
        <v>47</v>
      </c>
      <c r="G125" s="13" t="s">
        <v>47</v>
      </c>
      <c r="H125" s="14" t="s">
        <v>52</v>
      </c>
      <c r="I125" s="14" t="s">
        <v>39</v>
      </c>
      <c r="J125" s="14" t="s">
        <v>71</v>
      </c>
      <c r="K125" s="14" t="s">
        <v>41</v>
      </c>
      <c r="L125" s="50">
        <v>39000</v>
      </c>
      <c r="M125" s="14">
        <f t="shared" ca="1" si="15"/>
        <v>18</v>
      </c>
      <c r="N125" s="14" t="s">
        <v>1019</v>
      </c>
      <c r="O125" s="14" t="s">
        <v>1020</v>
      </c>
      <c r="P125" s="14" t="s">
        <v>1020</v>
      </c>
      <c r="Q125" s="11" t="s">
        <v>1021</v>
      </c>
      <c r="R125" s="16" t="s">
        <v>1022</v>
      </c>
      <c r="S125" s="58" t="s">
        <v>752</v>
      </c>
      <c r="T125" s="58" t="s">
        <v>1023</v>
      </c>
      <c r="U125" s="13" t="s">
        <v>945</v>
      </c>
      <c r="V125" s="25">
        <v>45419</v>
      </c>
      <c r="W125" s="19">
        <f t="shared" ca="1" si="10"/>
        <v>1</v>
      </c>
      <c r="X125" s="19">
        <f t="shared" ca="1" si="11"/>
        <v>3</v>
      </c>
      <c r="Y125" s="19">
        <f t="shared" ca="1" si="12"/>
        <v>7</v>
      </c>
      <c r="Z125" s="14" t="s">
        <v>41</v>
      </c>
      <c r="AA125" s="14" t="s">
        <v>74</v>
      </c>
      <c r="AB125" s="20"/>
      <c r="AD125" s="430" t="s">
        <v>3971</v>
      </c>
      <c r="AI125" s="330" t="s">
        <v>42</v>
      </c>
    </row>
    <row r="126" spans="1:35" s="21" customFormat="1" ht="15.5" hidden="1">
      <c r="A126" s="7">
        <f t="shared" si="14"/>
        <v>124</v>
      </c>
      <c r="B126" s="29" t="s">
        <v>1024</v>
      </c>
      <c r="C126" s="22" t="s">
        <v>1025</v>
      </c>
      <c r="D126" s="11" t="s">
        <v>1026</v>
      </c>
      <c r="E126" s="12" t="s">
        <v>35</v>
      </c>
      <c r="F126" s="14" t="s">
        <v>91</v>
      </c>
      <c r="G126" s="13" t="s">
        <v>91</v>
      </c>
      <c r="H126" s="13" t="s">
        <v>91</v>
      </c>
      <c r="I126" s="14" t="s">
        <v>343</v>
      </c>
      <c r="J126" s="14" t="s">
        <v>71</v>
      </c>
      <c r="K126" s="14" t="s">
        <v>41</v>
      </c>
      <c r="L126" s="50">
        <v>37779</v>
      </c>
      <c r="M126" s="14">
        <f t="shared" ca="1" si="15"/>
        <v>22</v>
      </c>
      <c r="N126" s="14" t="s">
        <v>1027</v>
      </c>
      <c r="O126" s="14" t="s">
        <v>1028</v>
      </c>
      <c r="P126" s="14" t="s">
        <v>1028</v>
      </c>
      <c r="Q126" s="11" t="s">
        <v>1029</v>
      </c>
      <c r="R126" s="59" t="s">
        <v>1030</v>
      </c>
      <c r="S126" s="58" t="s">
        <v>752</v>
      </c>
      <c r="T126" s="58" t="s">
        <v>1031</v>
      </c>
      <c r="U126" s="13" t="s">
        <v>1032</v>
      </c>
      <c r="V126" s="25">
        <v>45419</v>
      </c>
      <c r="W126" s="19">
        <f t="shared" ca="1" si="10"/>
        <v>1</v>
      </c>
      <c r="X126" s="19">
        <f t="shared" ca="1" si="11"/>
        <v>3</v>
      </c>
      <c r="Y126" s="19">
        <f t="shared" ca="1" si="12"/>
        <v>7</v>
      </c>
      <c r="Z126" s="14" t="s">
        <v>41</v>
      </c>
      <c r="AA126" s="14" t="s">
        <v>46</v>
      </c>
      <c r="AB126" s="20"/>
      <c r="AF126" s="21">
        <v>3</v>
      </c>
      <c r="AI126" s="330" t="s">
        <v>42</v>
      </c>
    </row>
    <row r="127" spans="1:35" s="21" customFormat="1" ht="15.5">
      <c r="A127" s="7">
        <f t="shared" si="14"/>
        <v>125</v>
      </c>
      <c r="B127" s="29" t="s">
        <v>1042</v>
      </c>
      <c r="C127" s="22" t="s">
        <v>1043</v>
      </c>
      <c r="D127" s="11" t="s">
        <v>1044</v>
      </c>
      <c r="E127" s="12" t="s">
        <v>129</v>
      </c>
      <c r="F127" s="14" t="s">
        <v>47</v>
      </c>
      <c r="G127" s="13" t="s">
        <v>47</v>
      </c>
      <c r="H127" s="14" t="s">
        <v>52</v>
      </c>
      <c r="I127" s="14" t="s">
        <v>39</v>
      </c>
      <c r="J127" s="14" t="s">
        <v>71</v>
      </c>
      <c r="K127" s="14" t="s">
        <v>41</v>
      </c>
      <c r="L127" s="50">
        <v>35810</v>
      </c>
      <c r="M127" s="14">
        <f t="shared" ca="1" si="15"/>
        <v>27</v>
      </c>
      <c r="N127" s="14" t="s">
        <v>1045</v>
      </c>
      <c r="O127" s="14" t="s">
        <v>1046</v>
      </c>
      <c r="P127" s="14" t="s">
        <v>1046</v>
      </c>
      <c r="Q127" s="11" t="s">
        <v>1047</v>
      </c>
      <c r="R127" s="60"/>
      <c r="S127" s="58" t="s">
        <v>752</v>
      </c>
      <c r="T127" s="58" t="s">
        <v>1048</v>
      </c>
      <c r="U127" s="13"/>
      <c r="V127" s="25">
        <v>45422</v>
      </c>
      <c r="W127" s="19">
        <f t="shared" ca="1" si="10"/>
        <v>1</v>
      </c>
      <c r="X127" s="19">
        <f t="shared" ca="1" si="11"/>
        <v>3</v>
      </c>
      <c r="Y127" s="19">
        <f t="shared" ca="1" si="12"/>
        <v>4</v>
      </c>
      <c r="Z127" s="14" t="s">
        <v>41</v>
      </c>
      <c r="AA127" s="14" t="s">
        <v>74</v>
      </c>
      <c r="AB127" s="20"/>
      <c r="AD127" s="430" t="s">
        <v>3966</v>
      </c>
      <c r="AI127" s="330" t="s">
        <v>42</v>
      </c>
    </row>
    <row r="128" spans="1:35" s="21" customFormat="1" ht="15.5">
      <c r="A128" s="7">
        <f t="shared" si="14"/>
        <v>126</v>
      </c>
      <c r="B128" s="327" t="s">
        <v>1049</v>
      </c>
      <c r="C128" s="22" t="s">
        <v>1050</v>
      </c>
      <c r="D128" s="11" t="s">
        <v>1051</v>
      </c>
      <c r="E128" s="12" t="s">
        <v>35</v>
      </c>
      <c r="F128" s="14" t="s">
        <v>47</v>
      </c>
      <c r="G128" s="13" t="s">
        <v>47</v>
      </c>
      <c r="H128" s="14" t="s">
        <v>52</v>
      </c>
      <c r="I128" s="14" t="s">
        <v>39</v>
      </c>
      <c r="J128" s="14" t="s">
        <v>71</v>
      </c>
      <c r="K128" s="14" t="s">
        <v>41</v>
      </c>
      <c r="L128" s="50">
        <v>38320</v>
      </c>
      <c r="M128" s="14">
        <f t="shared" ca="1" si="15"/>
        <v>20</v>
      </c>
      <c r="N128" s="14" t="s">
        <v>1052</v>
      </c>
      <c r="O128" s="14" t="s">
        <v>734</v>
      </c>
      <c r="P128" s="14" t="s">
        <v>734</v>
      </c>
      <c r="Q128" s="11" t="s">
        <v>1053</v>
      </c>
      <c r="R128" s="59" t="s">
        <v>1054</v>
      </c>
      <c r="S128" s="58" t="s">
        <v>752</v>
      </c>
      <c r="T128" s="58" t="s">
        <v>1055</v>
      </c>
      <c r="U128" s="13" t="s">
        <v>1056</v>
      </c>
      <c r="V128" s="25">
        <v>45425</v>
      </c>
      <c r="W128" s="19">
        <f t="shared" ca="1" si="10"/>
        <v>1</v>
      </c>
      <c r="X128" s="19">
        <f t="shared" ca="1" si="11"/>
        <v>3</v>
      </c>
      <c r="Y128" s="19">
        <f t="shared" ca="1" si="12"/>
        <v>1</v>
      </c>
      <c r="Z128" s="14" t="s">
        <v>41</v>
      </c>
      <c r="AA128" s="14" t="s">
        <v>74</v>
      </c>
      <c r="AB128" s="20"/>
      <c r="AD128" s="430" t="s">
        <v>3966</v>
      </c>
      <c r="AI128" s="330" t="s">
        <v>42</v>
      </c>
    </row>
    <row r="129" spans="1:35" ht="15.5">
      <c r="A129" s="7">
        <f t="shared" si="14"/>
        <v>127</v>
      </c>
      <c r="B129" s="32" t="s">
        <v>1074</v>
      </c>
      <c r="C129" s="22" t="s">
        <v>1075</v>
      </c>
      <c r="D129" s="34" t="s">
        <v>1076</v>
      </c>
      <c r="E129" s="35" t="s">
        <v>129</v>
      </c>
      <c r="F129" s="37" t="s">
        <v>47</v>
      </c>
      <c r="G129" s="13" t="s">
        <v>47</v>
      </c>
      <c r="H129" s="37" t="s">
        <v>52</v>
      </c>
      <c r="I129" s="37" t="s">
        <v>39</v>
      </c>
      <c r="J129" s="37" t="s">
        <v>71</v>
      </c>
      <c r="K129" s="37" t="s">
        <v>799</v>
      </c>
      <c r="L129" s="51">
        <v>38177</v>
      </c>
      <c r="M129" s="37">
        <f t="shared" ref="M129:M153" ca="1" si="16">INT((TODAY()-L129)/365)</f>
        <v>21</v>
      </c>
      <c r="N129" s="37" t="s">
        <v>1077</v>
      </c>
      <c r="O129" s="37" t="s">
        <v>1078</v>
      </c>
      <c r="P129" s="37" t="s">
        <v>1078</v>
      </c>
      <c r="Q129" s="34" t="s">
        <v>1079</v>
      </c>
      <c r="R129" s="61" t="s">
        <v>1080</v>
      </c>
      <c r="S129" s="56" t="s">
        <v>752</v>
      </c>
      <c r="T129" s="56" t="s">
        <v>1081</v>
      </c>
      <c r="U129" s="36" t="s">
        <v>945</v>
      </c>
      <c r="V129" s="41">
        <v>45433</v>
      </c>
      <c r="W129" s="19">
        <f t="shared" ref="W129:W192" ca="1" si="17">DATEDIF(V129,TODAY(),"Y")</f>
        <v>1</v>
      </c>
      <c r="X129" s="19">
        <f t="shared" ref="X129:X192" ca="1" si="18">DATEDIF(V129,TODAY(),"YM")</f>
        <v>2</v>
      </c>
      <c r="Y129" s="19">
        <f t="shared" ref="Y129:Y192" ca="1" si="19">DATEDIF(V129,TODAY(),"MD")</f>
        <v>24</v>
      </c>
      <c r="Z129" s="37" t="s">
        <v>41</v>
      </c>
      <c r="AA129" s="14" t="s">
        <v>74</v>
      </c>
      <c r="AD129" s="431" t="s">
        <v>3967</v>
      </c>
      <c r="AI129" s="329" t="s">
        <v>42</v>
      </c>
    </row>
    <row r="130" spans="1:35" s="21" customFormat="1" ht="15.5">
      <c r="A130" s="7">
        <f t="shared" si="14"/>
        <v>128</v>
      </c>
      <c r="B130" s="29" t="s">
        <v>1082</v>
      </c>
      <c r="C130" s="22" t="s">
        <v>1083</v>
      </c>
      <c r="D130" s="11" t="s">
        <v>1084</v>
      </c>
      <c r="E130" s="12" t="s">
        <v>35</v>
      </c>
      <c r="F130" s="14" t="s">
        <v>47</v>
      </c>
      <c r="G130" s="13" t="s">
        <v>47</v>
      </c>
      <c r="H130" s="14" t="s">
        <v>490</v>
      </c>
      <c r="I130" s="14" t="s">
        <v>39</v>
      </c>
      <c r="J130" s="14" t="s">
        <v>71</v>
      </c>
      <c r="K130" s="14" t="s">
        <v>41</v>
      </c>
      <c r="L130" s="50">
        <v>39006</v>
      </c>
      <c r="M130" s="14">
        <f t="shared" ca="1" si="16"/>
        <v>18</v>
      </c>
      <c r="N130" s="14" t="s">
        <v>884</v>
      </c>
      <c r="O130" s="14" t="s">
        <v>1085</v>
      </c>
      <c r="P130" s="14" t="s">
        <v>1085</v>
      </c>
      <c r="Q130" s="11" t="s">
        <v>1086</v>
      </c>
      <c r="R130" s="59" t="s">
        <v>1087</v>
      </c>
      <c r="S130" s="58" t="s">
        <v>752</v>
      </c>
      <c r="T130" s="58" t="s">
        <v>1088</v>
      </c>
      <c r="U130" s="13" t="s">
        <v>945</v>
      </c>
      <c r="V130" s="25">
        <v>45434</v>
      </c>
      <c r="W130" s="19">
        <f t="shared" ca="1" si="17"/>
        <v>1</v>
      </c>
      <c r="X130" s="19">
        <f t="shared" ca="1" si="18"/>
        <v>2</v>
      </c>
      <c r="Y130" s="19">
        <f t="shared" ca="1" si="19"/>
        <v>23</v>
      </c>
      <c r="Z130" s="14" t="s">
        <v>41</v>
      </c>
      <c r="AA130" s="14" t="s">
        <v>90</v>
      </c>
      <c r="AB130" s="20"/>
      <c r="AD130" s="430" t="s">
        <v>3978</v>
      </c>
      <c r="AI130" s="330" t="s">
        <v>42</v>
      </c>
    </row>
    <row r="131" spans="1:35" ht="15.5">
      <c r="A131" s="7">
        <f t="shared" si="14"/>
        <v>129</v>
      </c>
      <c r="B131" s="32" t="s">
        <v>1089</v>
      </c>
      <c r="C131" s="22" t="s">
        <v>1090</v>
      </c>
      <c r="D131" s="34" t="s">
        <v>1091</v>
      </c>
      <c r="E131" s="35" t="s">
        <v>129</v>
      </c>
      <c r="F131" s="37" t="s">
        <v>47</v>
      </c>
      <c r="G131" s="13" t="s">
        <v>47</v>
      </c>
      <c r="H131" s="37" t="s">
        <v>52</v>
      </c>
      <c r="I131" s="37" t="s">
        <v>39</v>
      </c>
      <c r="J131" s="37" t="s">
        <v>71</v>
      </c>
      <c r="K131" s="37" t="s">
        <v>41</v>
      </c>
      <c r="L131" s="51">
        <v>36295</v>
      </c>
      <c r="M131" s="37">
        <f t="shared" ca="1" si="16"/>
        <v>26</v>
      </c>
      <c r="N131" s="37" t="s">
        <v>1092</v>
      </c>
      <c r="O131" s="37" t="s">
        <v>1093</v>
      </c>
      <c r="P131" s="37" t="s">
        <v>1093</v>
      </c>
      <c r="Q131" s="34" t="s">
        <v>1094</v>
      </c>
      <c r="R131" s="62" t="s">
        <v>1095</v>
      </c>
      <c r="S131" s="40" t="s">
        <v>752</v>
      </c>
      <c r="U131" s="36" t="s">
        <v>945</v>
      </c>
      <c r="V131" s="41">
        <v>45435</v>
      </c>
      <c r="W131" s="19">
        <f t="shared" ca="1" si="17"/>
        <v>1</v>
      </c>
      <c r="X131" s="19">
        <f t="shared" ca="1" si="18"/>
        <v>2</v>
      </c>
      <c r="Y131" s="19">
        <f t="shared" ca="1" si="19"/>
        <v>22</v>
      </c>
      <c r="Z131" s="37" t="s">
        <v>41</v>
      </c>
      <c r="AA131" s="14" t="s">
        <v>74</v>
      </c>
      <c r="AD131" s="431" t="s">
        <v>3967</v>
      </c>
      <c r="AI131" s="329" t="s">
        <v>42</v>
      </c>
    </row>
    <row r="132" spans="1:35" ht="15.5">
      <c r="A132" s="7">
        <f t="shared" si="14"/>
        <v>130</v>
      </c>
      <c r="B132" s="32" t="s">
        <v>1096</v>
      </c>
      <c r="C132" s="22" t="s">
        <v>1097</v>
      </c>
      <c r="D132" s="34" t="s">
        <v>1098</v>
      </c>
      <c r="E132" s="35" t="s">
        <v>129</v>
      </c>
      <c r="F132" s="37" t="s">
        <v>47</v>
      </c>
      <c r="G132" s="13" t="s">
        <v>47</v>
      </c>
      <c r="H132" s="37" t="s">
        <v>52</v>
      </c>
      <c r="I132" s="37" t="s">
        <v>39</v>
      </c>
      <c r="J132" s="37" t="s">
        <v>71</v>
      </c>
      <c r="K132" s="37" t="s">
        <v>41</v>
      </c>
      <c r="L132" s="51">
        <v>36339</v>
      </c>
      <c r="M132" s="37">
        <f t="shared" ca="1" si="16"/>
        <v>26</v>
      </c>
      <c r="N132" s="37" t="s">
        <v>1099</v>
      </c>
      <c r="O132" s="37" t="s">
        <v>1100</v>
      </c>
      <c r="P132" s="37" t="s">
        <v>1100</v>
      </c>
      <c r="Q132" s="34" t="s">
        <v>1101</v>
      </c>
      <c r="R132" s="62" t="s">
        <v>1102</v>
      </c>
      <c r="S132" s="40" t="s">
        <v>752</v>
      </c>
      <c r="T132" s="63" t="s">
        <v>1103</v>
      </c>
      <c r="U132" s="36" t="s">
        <v>1104</v>
      </c>
      <c r="V132" s="41">
        <v>45435</v>
      </c>
      <c r="W132" s="19">
        <f t="shared" ca="1" si="17"/>
        <v>1</v>
      </c>
      <c r="X132" s="19">
        <f t="shared" ca="1" si="18"/>
        <v>2</v>
      </c>
      <c r="Y132" s="19">
        <f t="shared" ca="1" si="19"/>
        <v>22</v>
      </c>
      <c r="Z132" s="37" t="s">
        <v>41</v>
      </c>
      <c r="AA132" s="14" t="s">
        <v>74</v>
      </c>
      <c r="AD132" s="431" t="s">
        <v>3968</v>
      </c>
      <c r="AI132" s="329" t="s">
        <v>42</v>
      </c>
    </row>
    <row r="133" spans="1:35" s="21" customFormat="1" ht="15.5">
      <c r="A133" s="7">
        <f t="shared" si="14"/>
        <v>131</v>
      </c>
      <c r="B133" s="29" t="s">
        <v>1105</v>
      </c>
      <c r="C133" s="22" t="s">
        <v>1106</v>
      </c>
      <c r="D133" s="11" t="s">
        <v>1107</v>
      </c>
      <c r="E133" s="12" t="s">
        <v>129</v>
      </c>
      <c r="F133" s="14" t="s">
        <v>47</v>
      </c>
      <c r="G133" s="13" t="s">
        <v>47</v>
      </c>
      <c r="H133" s="14" t="s">
        <v>52</v>
      </c>
      <c r="I133" s="14" t="s">
        <v>39</v>
      </c>
      <c r="J133" s="14" t="s">
        <v>71</v>
      </c>
      <c r="K133" s="14" t="s">
        <v>53</v>
      </c>
      <c r="L133" s="50">
        <v>38500</v>
      </c>
      <c r="M133" s="14">
        <f t="shared" ca="1" si="16"/>
        <v>20</v>
      </c>
      <c r="N133" s="14" t="s">
        <v>1108</v>
      </c>
      <c r="O133" s="14" t="s">
        <v>1109</v>
      </c>
      <c r="P133" s="14" t="s">
        <v>1109</v>
      </c>
      <c r="Q133" s="11" t="s">
        <v>1110</v>
      </c>
      <c r="R133" s="64" t="s">
        <v>1111</v>
      </c>
      <c r="S133" s="17" t="s">
        <v>752</v>
      </c>
      <c r="T133" s="65" t="s">
        <v>1112</v>
      </c>
      <c r="U133" s="13" t="s">
        <v>945</v>
      </c>
      <c r="V133" s="25">
        <v>45435</v>
      </c>
      <c r="W133" s="19">
        <f t="shared" ca="1" si="17"/>
        <v>1</v>
      </c>
      <c r="X133" s="19">
        <f t="shared" ca="1" si="18"/>
        <v>2</v>
      </c>
      <c r="Y133" s="19">
        <f t="shared" ca="1" si="19"/>
        <v>22</v>
      </c>
      <c r="Z133" s="14" t="s">
        <v>41</v>
      </c>
      <c r="AA133" s="14" t="s">
        <v>74</v>
      </c>
      <c r="AB133" s="20"/>
      <c r="AD133" s="430" t="s">
        <v>3970</v>
      </c>
      <c r="AI133" s="330" t="s">
        <v>42</v>
      </c>
    </row>
    <row r="134" spans="1:35" ht="15.5">
      <c r="A134" s="7">
        <f t="shared" si="14"/>
        <v>132</v>
      </c>
      <c r="B134" s="32" t="s">
        <v>1120</v>
      </c>
      <c r="C134" s="42" t="s">
        <v>1121</v>
      </c>
      <c r="D134" s="34" t="s">
        <v>1122</v>
      </c>
      <c r="E134" s="35" t="s">
        <v>129</v>
      </c>
      <c r="F134" s="37" t="s">
        <v>47</v>
      </c>
      <c r="G134" s="13" t="s">
        <v>47</v>
      </c>
      <c r="H134" s="37" t="s">
        <v>52</v>
      </c>
      <c r="I134" s="37" t="s">
        <v>39</v>
      </c>
      <c r="J134" s="37" t="s">
        <v>71</v>
      </c>
      <c r="K134" s="37" t="s">
        <v>41</v>
      </c>
      <c r="L134" s="51">
        <v>35470</v>
      </c>
      <c r="M134" s="37">
        <f t="shared" ca="1" si="16"/>
        <v>28</v>
      </c>
      <c r="N134" s="37" t="s">
        <v>1123</v>
      </c>
      <c r="O134" s="37" t="s">
        <v>1124</v>
      </c>
      <c r="P134" s="37" t="s">
        <v>1124</v>
      </c>
      <c r="Q134" s="34" t="s">
        <v>1125</v>
      </c>
      <c r="R134" s="62" t="s">
        <v>1126</v>
      </c>
      <c r="S134" s="40" t="s">
        <v>752</v>
      </c>
      <c r="T134" s="63" t="s">
        <v>1127</v>
      </c>
      <c r="U134" s="36" t="s">
        <v>1128</v>
      </c>
      <c r="V134" s="41">
        <v>45437</v>
      </c>
      <c r="W134" s="19">
        <f t="shared" ca="1" si="17"/>
        <v>1</v>
      </c>
      <c r="X134" s="19">
        <f t="shared" ca="1" si="18"/>
        <v>2</v>
      </c>
      <c r="Y134" s="19">
        <f t="shared" ca="1" si="19"/>
        <v>20</v>
      </c>
      <c r="Z134" s="37" t="s">
        <v>41</v>
      </c>
      <c r="AA134" s="14" t="s">
        <v>74</v>
      </c>
      <c r="AD134" s="431" t="s">
        <v>3970</v>
      </c>
      <c r="AI134" s="329" t="s">
        <v>96</v>
      </c>
    </row>
    <row r="135" spans="1:35" ht="15.5" hidden="1">
      <c r="A135" s="7">
        <v>140</v>
      </c>
      <c r="B135" s="32" t="s">
        <v>1129</v>
      </c>
      <c r="C135" s="42" t="s">
        <v>1130</v>
      </c>
      <c r="D135" s="66" t="s">
        <v>1131</v>
      </c>
      <c r="E135" s="67" t="s">
        <v>35</v>
      </c>
      <c r="F135" s="63" t="s">
        <v>1132</v>
      </c>
      <c r="G135" s="13" t="s">
        <v>84</v>
      </c>
      <c r="I135" s="68" t="s">
        <v>343</v>
      </c>
      <c r="J135" s="68" t="s">
        <v>615</v>
      </c>
      <c r="K135" s="63" t="s">
        <v>1133</v>
      </c>
      <c r="L135" s="51">
        <v>34938</v>
      </c>
      <c r="M135" s="37">
        <f t="shared" ca="1" si="16"/>
        <v>29</v>
      </c>
      <c r="N135" s="37" t="s">
        <v>1134</v>
      </c>
      <c r="O135" s="63" t="s">
        <v>1135</v>
      </c>
      <c r="P135" s="63" t="s">
        <v>1135</v>
      </c>
      <c r="Q135" s="66" t="s">
        <v>1136</v>
      </c>
      <c r="R135" s="69" t="s">
        <v>1137</v>
      </c>
      <c r="S135" s="63" t="s">
        <v>1138</v>
      </c>
      <c r="T135" s="63" t="s">
        <v>1139</v>
      </c>
      <c r="U135" s="70" t="s">
        <v>1140</v>
      </c>
      <c r="V135" s="41">
        <v>45439</v>
      </c>
      <c r="W135" s="19">
        <f t="shared" ca="1" si="17"/>
        <v>1</v>
      </c>
      <c r="X135" s="19">
        <f t="shared" ca="1" si="18"/>
        <v>2</v>
      </c>
      <c r="Y135" s="19">
        <f t="shared" ca="1" si="19"/>
        <v>18</v>
      </c>
      <c r="Z135" s="37" t="s">
        <v>41</v>
      </c>
      <c r="AA135" s="14" t="s">
        <v>46</v>
      </c>
      <c r="AF135" s="6">
        <v>4</v>
      </c>
      <c r="AI135" s="329" t="s">
        <v>3152</v>
      </c>
    </row>
    <row r="136" spans="1:35" s="21" customFormat="1" ht="15.5">
      <c r="A136" s="7">
        <f t="shared" ref="A136:A143" si="20">A135+1</f>
        <v>141</v>
      </c>
      <c r="B136" s="29" t="s">
        <v>1159</v>
      </c>
      <c r="C136" s="22" t="s">
        <v>1160</v>
      </c>
      <c r="D136" s="457" t="s">
        <v>4181</v>
      </c>
      <c r="E136" s="75" t="s">
        <v>35</v>
      </c>
      <c r="F136" s="76" t="s">
        <v>134</v>
      </c>
      <c r="G136" s="13" t="s">
        <v>134</v>
      </c>
      <c r="H136" s="65" t="s">
        <v>1161</v>
      </c>
      <c r="I136" s="65" t="s">
        <v>39</v>
      </c>
      <c r="J136" s="65" t="s">
        <v>1162</v>
      </c>
      <c r="K136" s="65"/>
      <c r="L136" s="77">
        <v>31758</v>
      </c>
      <c r="M136" s="14">
        <f t="shared" ca="1" si="16"/>
        <v>38</v>
      </c>
      <c r="N136" s="65"/>
      <c r="O136" s="65" t="s">
        <v>1163</v>
      </c>
      <c r="P136" s="65" t="s">
        <v>1163</v>
      </c>
      <c r="Q136" s="78" t="s">
        <v>1164</v>
      </c>
      <c r="R136" s="79" t="s">
        <v>1165</v>
      </c>
      <c r="S136" s="17" t="s">
        <v>752</v>
      </c>
      <c r="T136" s="65" t="s">
        <v>1166</v>
      </c>
      <c r="U136" s="80"/>
      <c r="V136" s="25">
        <v>45446</v>
      </c>
      <c r="W136" s="19">
        <f t="shared" ca="1" si="17"/>
        <v>1</v>
      </c>
      <c r="X136" s="19">
        <f t="shared" ca="1" si="18"/>
        <v>2</v>
      </c>
      <c r="Y136" s="19">
        <f t="shared" ca="1" si="19"/>
        <v>11</v>
      </c>
      <c r="Z136" s="14" t="s">
        <v>41</v>
      </c>
      <c r="AA136" s="14" t="s">
        <v>46</v>
      </c>
      <c r="AB136" s="20"/>
      <c r="AF136" s="21">
        <v>5</v>
      </c>
      <c r="AI136" s="330" t="s">
        <v>42</v>
      </c>
    </row>
    <row r="137" spans="1:35" s="21" customFormat="1" ht="15.5">
      <c r="A137" s="7">
        <f t="shared" si="20"/>
        <v>142</v>
      </c>
      <c r="B137" s="29" t="s">
        <v>1167</v>
      </c>
      <c r="C137" s="22" t="s">
        <v>1168</v>
      </c>
      <c r="D137" s="457" t="s">
        <v>4179</v>
      </c>
      <c r="E137" s="75" t="s">
        <v>35</v>
      </c>
      <c r="F137" s="76" t="s">
        <v>1169</v>
      </c>
      <c r="G137" s="13" t="s">
        <v>134</v>
      </c>
      <c r="H137" s="65" t="s">
        <v>1161</v>
      </c>
      <c r="I137" s="65" t="s">
        <v>39</v>
      </c>
      <c r="J137" s="65" t="s">
        <v>1162</v>
      </c>
      <c r="K137" s="65"/>
      <c r="L137" s="77">
        <v>34518</v>
      </c>
      <c r="M137" s="14">
        <f t="shared" ca="1" si="16"/>
        <v>31</v>
      </c>
      <c r="N137" s="65"/>
      <c r="O137" s="65" t="s">
        <v>1170</v>
      </c>
      <c r="P137" s="65" t="s">
        <v>1170</v>
      </c>
      <c r="Q137" s="78" t="s">
        <v>1171</v>
      </c>
      <c r="R137" s="79" t="s">
        <v>1172</v>
      </c>
      <c r="S137" s="17" t="s">
        <v>752</v>
      </c>
      <c r="T137" s="65" t="s">
        <v>1173</v>
      </c>
      <c r="U137" s="80"/>
      <c r="V137" s="25">
        <v>45446</v>
      </c>
      <c r="W137" s="19">
        <f t="shared" ca="1" si="17"/>
        <v>1</v>
      </c>
      <c r="X137" s="19">
        <f t="shared" ca="1" si="18"/>
        <v>2</v>
      </c>
      <c r="Y137" s="19">
        <f t="shared" ca="1" si="19"/>
        <v>11</v>
      </c>
      <c r="Z137" s="14" t="s">
        <v>41</v>
      </c>
      <c r="AA137" s="14" t="s">
        <v>46</v>
      </c>
      <c r="AB137" s="20"/>
      <c r="AF137" s="21">
        <v>6</v>
      </c>
      <c r="AI137" s="330" t="s">
        <v>42</v>
      </c>
    </row>
    <row r="138" spans="1:35" s="21" customFormat="1" ht="15.5">
      <c r="A138" s="7">
        <f t="shared" si="20"/>
        <v>143</v>
      </c>
      <c r="B138" s="29" t="s">
        <v>1174</v>
      </c>
      <c r="C138" s="81" t="s">
        <v>1175</v>
      </c>
      <c r="D138" s="78" t="s">
        <v>1176</v>
      </c>
      <c r="E138" s="75" t="s">
        <v>129</v>
      </c>
      <c r="F138" s="143" t="s">
        <v>2566</v>
      </c>
      <c r="G138" s="13" t="s">
        <v>37</v>
      </c>
      <c r="H138" s="65" t="s">
        <v>1177</v>
      </c>
      <c r="I138" s="65" t="s">
        <v>39</v>
      </c>
      <c r="J138" s="65" t="s">
        <v>1178</v>
      </c>
      <c r="K138" s="65" t="s">
        <v>41</v>
      </c>
      <c r="L138" s="77">
        <v>36082</v>
      </c>
      <c r="M138" s="14">
        <f t="shared" ca="1" si="16"/>
        <v>26</v>
      </c>
      <c r="N138" s="331" t="s">
        <v>466</v>
      </c>
      <c r="O138" s="65" t="s">
        <v>1179</v>
      </c>
      <c r="P138" s="65" t="s">
        <v>1179</v>
      </c>
      <c r="Q138" s="65"/>
      <c r="R138" s="65"/>
      <c r="S138" s="17" t="s">
        <v>752</v>
      </c>
      <c r="T138" s="312" t="s">
        <v>3076</v>
      </c>
      <c r="U138" s="313" t="s">
        <v>3067</v>
      </c>
      <c r="V138" s="25">
        <v>44802</v>
      </c>
      <c r="W138" s="19">
        <f t="shared" ca="1" si="17"/>
        <v>2</v>
      </c>
      <c r="X138" s="19">
        <f t="shared" ca="1" si="18"/>
        <v>11</v>
      </c>
      <c r="Y138" s="19">
        <f t="shared" ca="1" si="19"/>
        <v>16</v>
      </c>
      <c r="Z138" s="14" t="s">
        <v>41</v>
      </c>
      <c r="AA138" s="14" t="s">
        <v>46</v>
      </c>
      <c r="AB138" s="20"/>
      <c r="AF138" s="21">
        <v>7</v>
      </c>
      <c r="AI138" s="330" t="s">
        <v>3152</v>
      </c>
    </row>
    <row r="139" spans="1:35" s="21" customFormat="1" ht="15.5">
      <c r="A139" s="7">
        <f t="shared" si="20"/>
        <v>144</v>
      </c>
      <c r="B139" s="29" t="s">
        <v>1180</v>
      </c>
      <c r="C139" s="81" t="s">
        <v>1181</v>
      </c>
      <c r="D139" s="269" t="s">
        <v>1182</v>
      </c>
      <c r="E139" s="75" t="s">
        <v>35</v>
      </c>
      <c r="F139" s="143" t="s">
        <v>2563</v>
      </c>
      <c r="G139" s="13" t="s">
        <v>99</v>
      </c>
      <c r="H139" s="65" t="s">
        <v>1183</v>
      </c>
      <c r="I139" s="65" t="s">
        <v>39</v>
      </c>
      <c r="J139" s="65" t="s">
        <v>1178</v>
      </c>
      <c r="K139" s="65" t="s">
        <v>799</v>
      </c>
      <c r="L139" s="77">
        <v>36692</v>
      </c>
      <c r="M139" s="14">
        <f t="shared" ca="1" si="16"/>
        <v>25</v>
      </c>
      <c r="N139" s="331" t="s">
        <v>42</v>
      </c>
      <c r="O139" s="65" t="s">
        <v>1184</v>
      </c>
      <c r="P139" s="65" t="s">
        <v>1184</v>
      </c>
      <c r="Q139" s="78" t="s">
        <v>1185</v>
      </c>
      <c r="R139" s="65"/>
      <c r="S139" s="17" t="s">
        <v>752</v>
      </c>
      <c r="T139" s="312" t="s">
        <v>3077</v>
      </c>
      <c r="U139" s="313" t="s">
        <v>3067</v>
      </c>
      <c r="V139" s="25">
        <v>43960</v>
      </c>
      <c r="W139" s="19">
        <f t="shared" ca="1" si="17"/>
        <v>5</v>
      </c>
      <c r="X139" s="19">
        <f t="shared" ca="1" si="18"/>
        <v>3</v>
      </c>
      <c r="Y139" s="19">
        <f t="shared" ca="1" si="19"/>
        <v>5</v>
      </c>
      <c r="Z139" s="14" t="s">
        <v>41</v>
      </c>
      <c r="AA139" s="14" t="s">
        <v>46</v>
      </c>
      <c r="AB139" s="20"/>
      <c r="AF139" s="21">
        <v>8</v>
      </c>
      <c r="AI139" s="330" t="s">
        <v>42</v>
      </c>
    </row>
    <row r="140" spans="1:35" s="21" customFormat="1" ht="15.5">
      <c r="A140" s="7">
        <f t="shared" si="20"/>
        <v>145</v>
      </c>
      <c r="B140" s="29" t="s">
        <v>1186</v>
      </c>
      <c r="C140" s="81" t="s">
        <v>1187</v>
      </c>
      <c r="D140" s="78" t="s">
        <v>1188</v>
      </c>
      <c r="E140" s="75" t="s">
        <v>1189</v>
      </c>
      <c r="F140" s="65" t="s">
        <v>47</v>
      </c>
      <c r="G140" s="13" t="s">
        <v>47</v>
      </c>
      <c r="H140" s="65" t="s">
        <v>52</v>
      </c>
      <c r="I140" s="65" t="s">
        <v>39</v>
      </c>
      <c r="J140" s="65" t="s">
        <v>1178</v>
      </c>
      <c r="K140" s="65" t="s">
        <v>1190</v>
      </c>
      <c r="L140" s="77">
        <v>38927</v>
      </c>
      <c r="M140" s="14">
        <f t="shared" ca="1" si="16"/>
        <v>19</v>
      </c>
      <c r="N140" s="65" t="s">
        <v>1191</v>
      </c>
      <c r="O140" s="65" t="s">
        <v>1192</v>
      </c>
      <c r="P140" s="65" t="s">
        <v>1192</v>
      </c>
      <c r="Q140" s="78" t="s">
        <v>1193</v>
      </c>
      <c r="R140" s="79" t="s">
        <v>1194</v>
      </c>
      <c r="S140" s="17" t="s">
        <v>752</v>
      </c>
      <c r="T140" s="65" t="s">
        <v>1195</v>
      </c>
      <c r="U140" s="80"/>
      <c r="V140" s="25">
        <v>45448</v>
      </c>
      <c r="W140" s="19">
        <f t="shared" ca="1" si="17"/>
        <v>1</v>
      </c>
      <c r="X140" s="19">
        <f t="shared" ca="1" si="18"/>
        <v>2</v>
      </c>
      <c r="Y140" s="19">
        <f t="shared" ca="1" si="19"/>
        <v>9</v>
      </c>
      <c r="Z140" s="14" t="s">
        <v>41</v>
      </c>
      <c r="AA140" s="14" t="s">
        <v>90</v>
      </c>
      <c r="AB140" s="20"/>
      <c r="AD140" s="430" t="s">
        <v>3978</v>
      </c>
      <c r="AI140" s="330" t="s">
        <v>42</v>
      </c>
    </row>
    <row r="141" spans="1:35" s="21" customFormat="1" ht="15.5">
      <c r="A141" s="7">
        <f t="shared" si="20"/>
        <v>146</v>
      </c>
      <c r="B141" s="29" t="s">
        <v>1196</v>
      </c>
      <c r="C141" s="81" t="s">
        <v>1197</v>
      </c>
      <c r="D141" s="78" t="s">
        <v>1198</v>
      </c>
      <c r="E141" s="75" t="s">
        <v>35</v>
      </c>
      <c r="F141" s="65" t="s">
        <v>47</v>
      </c>
      <c r="G141" s="13" t="s">
        <v>47</v>
      </c>
      <c r="H141" s="143" t="s">
        <v>52</v>
      </c>
      <c r="I141" s="65" t="s">
        <v>39</v>
      </c>
      <c r="J141" s="65" t="s">
        <v>1178</v>
      </c>
      <c r="K141" s="65" t="s">
        <v>41</v>
      </c>
      <c r="L141" s="77">
        <v>38735</v>
      </c>
      <c r="M141" s="14">
        <f t="shared" ca="1" si="16"/>
        <v>19</v>
      </c>
      <c r="N141" s="65" t="s">
        <v>1191</v>
      </c>
      <c r="O141" s="65" t="s">
        <v>1199</v>
      </c>
      <c r="P141" s="65" t="s">
        <v>1199</v>
      </c>
      <c r="Q141" s="78" t="s">
        <v>1200</v>
      </c>
      <c r="R141" s="79" t="s">
        <v>1201</v>
      </c>
      <c r="S141" s="17" t="s">
        <v>752</v>
      </c>
      <c r="T141" s="65" t="s">
        <v>1202</v>
      </c>
      <c r="U141" s="80"/>
      <c r="V141" s="25">
        <v>45449</v>
      </c>
      <c r="W141" s="19">
        <f t="shared" ca="1" si="17"/>
        <v>1</v>
      </c>
      <c r="X141" s="19">
        <f t="shared" ca="1" si="18"/>
        <v>2</v>
      </c>
      <c r="Y141" s="19">
        <f t="shared" ca="1" si="19"/>
        <v>8</v>
      </c>
      <c r="Z141" s="14" t="s">
        <v>41</v>
      </c>
      <c r="AA141" s="14" t="s">
        <v>74</v>
      </c>
      <c r="AB141" s="208" t="s">
        <v>2830</v>
      </c>
      <c r="AC141" s="211" t="s">
        <v>2533</v>
      </c>
      <c r="AD141" s="430" t="s">
        <v>3968</v>
      </c>
      <c r="AI141" s="330" t="s">
        <v>42</v>
      </c>
    </row>
    <row r="142" spans="1:35" ht="15.5">
      <c r="A142" s="7">
        <f t="shared" si="20"/>
        <v>147</v>
      </c>
      <c r="B142" s="32" t="s">
        <v>1203</v>
      </c>
      <c r="C142" s="42" t="s">
        <v>1204</v>
      </c>
      <c r="D142" s="66" t="s">
        <v>1205</v>
      </c>
      <c r="E142" s="67" t="s">
        <v>129</v>
      </c>
      <c r="F142" s="63" t="s">
        <v>47</v>
      </c>
      <c r="G142" s="13" t="s">
        <v>47</v>
      </c>
      <c r="H142" s="144" t="s">
        <v>266</v>
      </c>
      <c r="I142" s="63" t="s">
        <v>39</v>
      </c>
      <c r="J142" s="63" t="s">
        <v>1178</v>
      </c>
      <c r="K142" s="63" t="s">
        <v>344</v>
      </c>
      <c r="L142" s="73">
        <v>38772</v>
      </c>
      <c r="M142" s="37">
        <f t="shared" ca="1" si="16"/>
        <v>19</v>
      </c>
      <c r="N142" s="63" t="s">
        <v>1206</v>
      </c>
      <c r="O142" s="63" t="s">
        <v>1207</v>
      </c>
      <c r="P142" s="63" t="s">
        <v>1207</v>
      </c>
      <c r="Q142" s="66" t="s">
        <v>1208</v>
      </c>
      <c r="R142" s="74" t="s">
        <v>1209</v>
      </c>
      <c r="S142" s="40" t="s">
        <v>752</v>
      </c>
      <c r="T142" s="63" t="s">
        <v>1210</v>
      </c>
      <c r="V142" s="41">
        <v>45450</v>
      </c>
      <c r="W142" s="19">
        <f t="shared" ca="1" si="17"/>
        <v>1</v>
      </c>
      <c r="X142" s="19">
        <f t="shared" ca="1" si="18"/>
        <v>2</v>
      </c>
      <c r="Y142" s="19">
        <f t="shared" ca="1" si="19"/>
        <v>7</v>
      </c>
      <c r="Z142" s="37" t="s">
        <v>41</v>
      </c>
      <c r="AA142" s="14" t="s">
        <v>90</v>
      </c>
      <c r="AD142" s="431" t="s">
        <v>3977</v>
      </c>
      <c r="AI142" s="329" t="s">
        <v>42</v>
      </c>
    </row>
    <row r="143" spans="1:35" ht="15.5">
      <c r="A143" s="7">
        <f t="shared" si="20"/>
        <v>148</v>
      </c>
      <c r="B143" s="32" t="s">
        <v>1219</v>
      </c>
      <c r="C143" s="42" t="s">
        <v>1220</v>
      </c>
      <c r="D143" s="66" t="s">
        <v>1221</v>
      </c>
      <c r="E143" s="67" t="s">
        <v>129</v>
      </c>
      <c r="F143" s="63" t="s">
        <v>47</v>
      </c>
      <c r="G143" s="13" t="s">
        <v>47</v>
      </c>
      <c r="H143" s="63" t="s">
        <v>52</v>
      </c>
      <c r="I143" s="63" t="s">
        <v>39</v>
      </c>
      <c r="J143" s="63" t="s">
        <v>1178</v>
      </c>
      <c r="K143" s="63" t="s">
        <v>41</v>
      </c>
      <c r="L143" s="73">
        <v>38466</v>
      </c>
      <c r="M143" s="37">
        <f t="shared" ca="1" si="16"/>
        <v>20</v>
      </c>
      <c r="N143" s="63" t="s">
        <v>1222</v>
      </c>
      <c r="O143" s="63" t="s">
        <v>491</v>
      </c>
      <c r="P143" s="63" t="s">
        <v>491</v>
      </c>
      <c r="Q143" s="66" t="s">
        <v>1223</v>
      </c>
      <c r="S143" s="40" t="s">
        <v>752</v>
      </c>
      <c r="T143" s="63" t="s">
        <v>1224</v>
      </c>
      <c r="V143" s="41">
        <v>45451</v>
      </c>
      <c r="W143" s="19">
        <f t="shared" ca="1" si="17"/>
        <v>1</v>
      </c>
      <c r="X143" s="19">
        <f t="shared" ca="1" si="18"/>
        <v>2</v>
      </c>
      <c r="Y143" s="19">
        <f t="shared" ca="1" si="19"/>
        <v>6</v>
      </c>
      <c r="Z143" s="37" t="s">
        <v>41</v>
      </c>
      <c r="AA143" s="14" t="s">
        <v>74</v>
      </c>
      <c r="AD143" s="431" t="s">
        <v>3968</v>
      </c>
      <c r="AI143" s="329" t="s">
        <v>42</v>
      </c>
    </row>
    <row r="144" spans="1:35" ht="15.5" hidden="1">
      <c r="A144" s="7">
        <f t="shared" ref="A144:A185" si="21">A143+1</f>
        <v>149</v>
      </c>
      <c r="B144" s="32" t="s">
        <v>1235</v>
      </c>
      <c r="C144" s="42" t="s">
        <v>1236</v>
      </c>
      <c r="D144" s="71" t="s">
        <v>1237</v>
      </c>
      <c r="E144" s="35" t="s">
        <v>129</v>
      </c>
      <c r="F144" s="37" t="s">
        <v>1228</v>
      </c>
      <c r="G144" s="13" t="s">
        <v>91</v>
      </c>
      <c r="H144" s="37" t="s">
        <v>1238</v>
      </c>
      <c r="I144" s="37" t="s">
        <v>343</v>
      </c>
      <c r="J144" s="37" t="s">
        <v>40</v>
      </c>
      <c r="K144" s="37" t="s">
        <v>41</v>
      </c>
      <c r="L144" s="43">
        <v>25251</v>
      </c>
      <c r="M144" s="37">
        <f t="shared" ca="1" si="16"/>
        <v>56</v>
      </c>
      <c r="N144" s="37" t="s">
        <v>42</v>
      </c>
      <c r="O144" s="37" t="s">
        <v>1239</v>
      </c>
      <c r="P144" s="37" t="s">
        <v>1239</v>
      </c>
      <c r="Q144" s="34" t="s">
        <v>1240</v>
      </c>
      <c r="S144" s="42" t="s">
        <v>752</v>
      </c>
      <c r="T144" s="42"/>
      <c r="U144" s="36"/>
      <c r="V144" s="41">
        <v>45451</v>
      </c>
      <c r="W144" s="19">
        <f t="shared" ca="1" si="17"/>
        <v>1</v>
      </c>
      <c r="X144" s="19">
        <f t="shared" ca="1" si="18"/>
        <v>2</v>
      </c>
      <c r="Y144" s="19">
        <f t="shared" ca="1" si="19"/>
        <v>6</v>
      </c>
      <c r="Z144" s="37" t="s">
        <v>41</v>
      </c>
      <c r="AA144" s="14" t="s">
        <v>90</v>
      </c>
      <c r="AD144" s="431" t="s">
        <v>3979</v>
      </c>
      <c r="AI144" s="329" t="s">
        <v>42</v>
      </c>
    </row>
    <row r="145" spans="1:35" s="21" customFormat="1" ht="15.5">
      <c r="A145" s="7">
        <f t="shared" si="21"/>
        <v>150</v>
      </c>
      <c r="B145" s="29" t="s">
        <v>1241</v>
      </c>
      <c r="C145" s="81" t="s">
        <v>1242</v>
      </c>
      <c r="D145" s="78" t="s">
        <v>1243</v>
      </c>
      <c r="E145" s="12" t="s">
        <v>129</v>
      </c>
      <c r="F145" s="65" t="s">
        <v>47</v>
      </c>
      <c r="G145" s="13" t="s">
        <v>47</v>
      </c>
      <c r="H145" s="65" t="s">
        <v>52</v>
      </c>
      <c r="I145" s="65" t="s">
        <v>39</v>
      </c>
      <c r="J145" s="65" t="s">
        <v>1178</v>
      </c>
      <c r="K145" s="65" t="s">
        <v>41</v>
      </c>
      <c r="L145" s="77">
        <v>34391</v>
      </c>
      <c r="M145" s="14">
        <f t="shared" ca="1" si="16"/>
        <v>31</v>
      </c>
      <c r="N145" s="65" t="s">
        <v>1244</v>
      </c>
      <c r="O145" s="65" t="s">
        <v>1245</v>
      </c>
      <c r="P145" s="65" t="s">
        <v>1245</v>
      </c>
      <c r="Q145" s="78" t="s">
        <v>1246</v>
      </c>
      <c r="R145" s="65"/>
      <c r="S145" s="22" t="s">
        <v>752</v>
      </c>
      <c r="T145" s="65" t="s">
        <v>1247</v>
      </c>
      <c r="U145" s="80"/>
      <c r="V145" s="82">
        <v>45454</v>
      </c>
      <c r="W145" s="19">
        <f t="shared" ca="1" si="17"/>
        <v>1</v>
      </c>
      <c r="X145" s="19">
        <f t="shared" ca="1" si="18"/>
        <v>2</v>
      </c>
      <c r="Y145" s="19">
        <f t="shared" ca="1" si="19"/>
        <v>3</v>
      </c>
      <c r="Z145" s="14" t="s">
        <v>41</v>
      </c>
      <c r="AA145" s="14" t="s">
        <v>74</v>
      </c>
      <c r="AB145" s="20"/>
      <c r="AD145" s="430" t="s">
        <v>3969</v>
      </c>
      <c r="AI145" s="330" t="s">
        <v>42</v>
      </c>
    </row>
    <row r="146" spans="1:35" ht="15.5" hidden="1">
      <c r="A146" s="7">
        <f t="shared" si="21"/>
        <v>151</v>
      </c>
      <c r="B146" s="32" t="s">
        <v>1248</v>
      </c>
      <c r="C146" s="72" t="s">
        <v>1249</v>
      </c>
      <c r="D146" s="66" t="s">
        <v>1250</v>
      </c>
      <c r="E146" s="67" t="s">
        <v>35</v>
      </c>
      <c r="F146" s="63" t="s">
        <v>59</v>
      </c>
      <c r="G146" s="13" t="s">
        <v>59</v>
      </c>
      <c r="H146" s="63" t="s">
        <v>59</v>
      </c>
      <c r="I146" s="63" t="s">
        <v>343</v>
      </c>
      <c r="J146" s="63" t="s">
        <v>40</v>
      </c>
      <c r="K146" s="63" t="s">
        <v>41</v>
      </c>
      <c r="L146" s="73">
        <v>30878</v>
      </c>
      <c r="M146" s="37">
        <f t="shared" ca="1" si="16"/>
        <v>41</v>
      </c>
      <c r="N146" s="63" t="s">
        <v>1251</v>
      </c>
      <c r="O146" s="63" t="s">
        <v>1252</v>
      </c>
      <c r="P146" s="63" t="s">
        <v>1252</v>
      </c>
      <c r="Q146" s="66" t="s">
        <v>1253</v>
      </c>
      <c r="S146" s="42" t="s">
        <v>752</v>
      </c>
      <c r="T146" s="63" t="s">
        <v>1254</v>
      </c>
      <c r="U146" s="70" t="s">
        <v>1255</v>
      </c>
      <c r="V146" s="83">
        <v>45467</v>
      </c>
      <c r="W146" s="19">
        <f t="shared" ca="1" si="17"/>
        <v>1</v>
      </c>
      <c r="X146" s="19">
        <f t="shared" ca="1" si="18"/>
        <v>1</v>
      </c>
      <c r="Y146" s="19">
        <f t="shared" ca="1" si="19"/>
        <v>21</v>
      </c>
      <c r="Z146" s="37" t="s">
        <v>41</v>
      </c>
      <c r="AA146" s="14" t="s">
        <v>90</v>
      </c>
      <c r="AD146" s="431" t="s">
        <v>3979</v>
      </c>
      <c r="AI146" s="329" t="s">
        <v>42</v>
      </c>
    </row>
    <row r="147" spans="1:35" s="21" customFormat="1" ht="15.5">
      <c r="A147" s="7">
        <f t="shared" si="21"/>
        <v>152</v>
      </c>
      <c r="B147" s="29" t="s">
        <v>1297</v>
      </c>
      <c r="C147" s="81" t="s">
        <v>1298</v>
      </c>
      <c r="D147" s="78" t="s">
        <v>1299</v>
      </c>
      <c r="E147" s="75" t="s">
        <v>129</v>
      </c>
      <c r="F147" s="65" t="s">
        <v>47</v>
      </c>
      <c r="G147" s="13" t="s">
        <v>47</v>
      </c>
      <c r="H147" s="65" t="s">
        <v>52</v>
      </c>
      <c r="I147" s="65" t="s">
        <v>39</v>
      </c>
      <c r="J147" s="65" t="s">
        <v>71</v>
      </c>
      <c r="K147" s="65" t="s">
        <v>41</v>
      </c>
      <c r="L147" s="77">
        <v>37789</v>
      </c>
      <c r="M147" s="14">
        <f t="shared" ca="1" si="16"/>
        <v>22</v>
      </c>
      <c r="N147" s="65"/>
      <c r="O147" s="65" t="s">
        <v>1300</v>
      </c>
      <c r="P147" s="65" t="s">
        <v>1300</v>
      </c>
      <c r="Q147" s="78" t="s">
        <v>1301</v>
      </c>
      <c r="R147" s="64" t="s">
        <v>1302</v>
      </c>
      <c r="S147" s="22" t="s">
        <v>752</v>
      </c>
      <c r="T147" s="65" t="s">
        <v>1303</v>
      </c>
      <c r="U147" s="80" t="s">
        <v>1304</v>
      </c>
      <c r="V147" s="82">
        <v>45469</v>
      </c>
      <c r="W147" s="19">
        <f t="shared" ca="1" si="17"/>
        <v>1</v>
      </c>
      <c r="X147" s="19">
        <f t="shared" ca="1" si="18"/>
        <v>1</v>
      </c>
      <c r="Y147" s="19">
        <f t="shared" ca="1" si="19"/>
        <v>19</v>
      </c>
      <c r="Z147" s="14" t="s">
        <v>41</v>
      </c>
      <c r="AA147" s="14" t="s">
        <v>74</v>
      </c>
      <c r="AB147" s="20"/>
      <c r="AD147" s="430" t="s">
        <v>3972</v>
      </c>
    </row>
    <row r="148" spans="1:35" s="21" customFormat="1" ht="15.5">
      <c r="A148" s="7">
        <f t="shared" si="21"/>
        <v>153</v>
      </c>
      <c r="B148" s="29" t="s">
        <v>1305</v>
      </c>
      <c r="C148" s="81" t="s">
        <v>1306</v>
      </c>
      <c r="D148" s="78" t="s">
        <v>1307</v>
      </c>
      <c r="E148" s="75" t="s">
        <v>129</v>
      </c>
      <c r="F148" s="65" t="s">
        <v>47</v>
      </c>
      <c r="G148" s="13" t="s">
        <v>47</v>
      </c>
      <c r="H148" s="65" t="s">
        <v>52</v>
      </c>
      <c r="I148" s="65" t="s">
        <v>39</v>
      </c>
      <c r="J148" s="65" t="s">
        <v>71</v>
      </c>
      <c r="K148" s="78" t="s">
        <v>41</v>
      </c>
      <c r="L148" s="77">
        <v>38720</v>
      </c>
      <c r="M148" s="14">
        <f t="shared" ca="1" si="16"/>
        <v>19</v>
      </c>
      <c r="N148" s="65" t="s">
        <v>1308</v>
      </c>
      <c r="O148" s="65" t="s">
        <v>1309</v>
      </c>
      <c r="P148" s="65" t="s">
        <v>1309</v>
      </c>
      <c r="Q148" s="78" t="s">
        <v>1310</v>
      </c>
      <c r="R148" s="64" t="s">
        <v>1311</v>
      </c>
      <c r="S148" s="22" t="s">
        <v>752</v>
      </c>
      <c r="T148" s="65" t="s">
        <v>1312</v>
      </c>
      <c r="U148" s="80"/>
      <c r="V148" s="82">
        <v>45470</v>
      </c>
      <c r="W148" s="19">
        <f t="shared" ca="1" si="17"/>
        <v>1</v>
      </c>
      <c r="X148" s="19">
        <f t="shared" ca="1" si="18"/>
        <v>1</v>
      </c>
      <c r="Y148" s="19">
        <f t="shared" ca="1" si="19"/>
        <v>18</v>
      </c>
      <c r="Z148" s="14" t="s">
        <v>41</v>
      </c>
      <c r="AA148" s="14" t="s">
        <v>74</v>
      </c>
      <c r="AB148" s="20"/>
      <c r="AD148" s="430" t="s">
        <v>3969</v>
      </c>
      <c r="AI148" s="330" t="s">
        <v>42</v>
      </c>
    </row>
    <row r="149" spans="1:35" s="21" customFormat="1" ht="15.5">
      <c r="A149" s="7">
        <f t="shared" si="21"/>
        <v>154</v>
      </c>
      <c r="B149" s="29" t="s">
        <v>1313</v>
      </c>
      <c r="C149" s="81" t="s">
        <v>1314</v>
      </c>
      <c r="D149" s="78" t="s">
        <v>1315</v>
      </c>
      <c r="E149" s="75" t="s">
        <v>35</v>
      </c>
      <c r="F149" s="65" t="s">
        <v>47</v>
      </c>
      <c r="G149" s="13" t="s">
        <v>47</v>
      </c>
      <c r="H149" s="65" t="s">
        <v>52</v>
      </c>
      <c r="I149" s="65" t="s">
        <v>39</v>
      </c>
      <c r="J149" s="65" t="s">
        <v>71</v>
      </c>
      <c r="K149" s="65" t="s">
        <v>423</v>
      </c>
      <c r="L149" s="77">
        <v>38741</v>
      </c>
      <c r="M149" s="14">
        <f t="shared" ca="1" si="16"/>
        <v>19</v>
      </c>
      <c r="N149" s="65" t="s">
        <v>858</v>
      </c>
      <c r="O149" s="65" t="s">
        <v>1316</v>
      </c>
      <c r="P149" s="65" t="s">
        <v>1316</v>
      </c>
      <c r="Q149" s="78" t="s">
        <v>1317</v>
      </c>
      <c r="R149" s="64" t="s">
        <v>1318</v>
      </c>
      <c r="S149" s="22" t="s">
        <v>752</v>
      </c>
      <c r="T149" s="65" t="s">
        <v>1319</v>
      </c>
      <c r="U149" s="80"/>
      <c r="V149" s="82">
        <v>45470</v>
      </c>
      <c r="W149" s="19">
        <f t="shared" ca="1" si="17"/>
        <v>1</v>
      </c>
      <c r="X149" s="19">
        <f t="shared" ca="1" si="18"/>
        <v>1</v>
      </c>
      <c r="Y149" s="19">
        <f t="shared" ca="1" si="19"/>
        <v>18</v>
      </c>
      <c r="Z149" s="14" t="s">
        <v>41</v>
      </c>
      <c r="AA149" s="14" t="s">
        <v>74</v>
      </c>
      <c r="AB149" s="20"/>
      <c r="AD149" s="430" t="s">
        <v>3966</v>
      </c>
      <c r="AI149" s="330" t="s">
        <v>42</v>
      </c>
    </row>
    <row r="150" spans="1:35" s="21" customFormat="1" ht="15.5">
      <c r="A150" s="7">
        <f t="shared" si="21"/>
        <v>155</v>
      </c>
      <c r="B150" s="29" t="s">
        <v>1320</v>
      </c>
      <c r="C150" s="81" t="s">
        <v>1321</v>
      </c>
      <c r="D150" s="78" t="s">
        <v>1322</v>
      </c>
      <c r="E150" s="75" t="s">
        <v>35</v>
      </c>
      <c r="F150" s="65" t="s">
        <v>47</v>
      </c>
      <c r="G150" s="13" t="s">
        <v>47</v>
      </c>
      <c r="H150" s="65" t="s">
        <v>52</v>
      </c>
      <c r="I150" s="65" t="s">
        <v>39</v>
      </c>
      <c r="J150" s="65" t="s">
        <v>71</v>
      </c>
      <c r="K150" s="78" t="s">
        <v>41</v>
      </c>
      <c r="L150" s="77">
        <v>39077</v>
      </c>
      <c r="M150" s="14">
        <f t="shared" ca="1" si="16"/>
        <v>18</v>
      </c>
      <c r="N150" s="65" t="s">
        <v>1191</v>
      </c>
      <c r="O150" s="65" t="s">
        <v>1192</v>
      </c>
      <c r="P150" s="65" t="s">
        <v>1192</v>
      </c>
      <c r="Q150" s="78" t="s">
        <v>1323</v>
      </c>
      <c r="R150" s="64" t="s">
        <v>1324</v>
      </c>
      <c r="S150" s="22" t="s">
        <v>752</v>
      </c>
      <c r="T150" s="65" t="s">
        <v>1325</v>
      </c>
      <c r="U150" s="80"/>
      <c r="V150" s="82">
        <v>45471</v>
      </c>
      <c r="W150" s="19">
        <f t="shared" ca="1" si="17"/>
        <v>1</v>
      </c>
      <c r="X150" s="19">
        <f t="shared" ca="1" si="18"/>
        <v>1</v>
      </c>
      <c r="Y150" s="19">
        <f t="shared" ca="1" si="19"/>
        <v>17</v>
      </c>
      <c r="Z150" s="14" t="s">
        <v>41</v>
      </c>
      <c r="AA150" s="14" t="s">
        <v>74</v>
      </c>
      <c r="AB150" s="20"/>
      <c r="AD150" s="430" t="s">
        <v>3972</v>
      </c>
      <c r="AI150" s="330" t="s">
        <v>42</v>
      </c>
    </row>
    <row r="151" spans="1:35" s="21" customFormat="1" ht="15.5">
      <c r="A151" s="7">
        <f t="shared" si="21"/>
        <v>156</v>
      </c>
      <c r="B151" s="29" t="s">
        <v>1326</v>
      </c>
      <c r="C151" s="81" t="s">
        <v>1327</v>
      </c>
      <c r="D151" s="78" t="s">
        <v>1328</v>
      </c>
      <c r="E151" s="75" t="s">
        <v>35</v>
      </c>
      <c r="F151" s="65" t="s">
        <v>47</v>
      </c>
      <c r="G151" s="13" t="s">
        <v>47</v>
      </c>
      <c r="H151" s="65" t="s">
        <v>52</v>
      </c>
      <c r="I151" s="65" t="s">
        <v>39</v>
      </c>
      <c r="J151" s="65" t="s">
        <v>71</v>
      </c>
      <c r="K151" s="78" t="s">
        <v>41</v>
      </c>
      <c r="L151" s="77">
        <v>38721</v>
      </c>
      <c r="M151" s="14">
        <f t="shared" ca="1" si="16"/>
        <v>19</v>
      </c>
      <c r="N151" s="65" t="s">
        <v>1329</v>
      </c>
      <c r="O151" s="65" t="s">
        <v>1330</v>
      </c>
      <c r="P151" s="65" t="s">
        <v>1330</v>
      </c>
      <c r="Q151" s="78" t="s">
        <v>1331</v>
      </c>
      <c r="R151" s="64" t="s">
        <v>1332</v>
      </c>
      <c r="S151" s="22" t="s">
        <v>752</v>
      </c>
      <c r="T151" s="65" t="s">
        <v>1333</v>
      </c>
      <c r="U151" s="80"/>
      <c r="V151" s="82">
        <v>45471</v>
      </c>
      <c r="W151" s="19">
        <f t="shared" ca="1" si="17"/>
        <v>1</v>
      </c>
      <c r="X151" s="19">
        <f t="shared" ca="1" si="18"/>
        <v>1</v>
      </c>
      <c r="Y151" s="19">
        <f t="shared" ca="1" si="19"/>
        <v>17</v>
      </c>
      <c r="Z151" s="14" t="s">
        <v>41</v>
      </c>
      <c r="AA151" s="14" t="s">
        <v>74</v>
      </c>
      <c r="AB151" s="20"/>
      <c r="AD151" s="430" t="s">
        <v>3972</v>
      </c>
      <c r="AI151" s="330" t="s">
        <v>42</v>
      </c>
    </row>
    <row r="152" spans="1:35" ht="15.5">
      <c r="A152" s="7">
        <f t="shared" si="21"/>
        <v>157</v>
      </c>
      <c r="B152" s="32" t="s">
        <v>1334</v>
      </c>
      <c r="C152" s="72" t="s">
        <v>1335</v>
      </c>
      <c r="D152" s="66" t="s">
        <v>1336</v>
      </c>
      <c r="E152" s="67" t="s">
        <v>129</v>
      </c>
      <c r="F152" s="63" t="s">
        <v>47</v>
      </c>
      <c r="G152" s="13" t="s">
        <v>47</v>
      </c>
      <c r="H152" s="63" t="s">
        <v>52</v>
      </c>
      <c r="I152" s="63" t="s">
        <v>39</v>
      </c>
      <c r="J152" s="63" t="s">
        <v>71</v>
      </c>
      <c r="K152" s="66" t="s">
        <v>41</v>
      </c>
      <c r="L152" s="73">
        <v>36854</v>
      </c>
      <c r="M152" s="37">
        <f t="shared" ca="1" si="16"/>
        <v>24</v>
      </c>
      <c r="P152" s="63" t="s">
        <v>1337</v>
      </c>
      <c r="Q152" s="66" t="s">
        <v>1338</v>
      </c>
      <c r="S152" s="42" t="s">
        <v>752</v>
      </c>
      <c r="T152" s="63" t="s">
        <v>1339</v>
      </c>
      <c r="V152" s="83">
        <v>45474</v>
      </c>
      <c r="W152" s="19">
        <f t="shared" ca="1" si="17"/>
        <v>1</v>
      </c>
      <c r="X152" s="19">
        <f t="shared" ca="1" si="18"/>
        <v>1</v>
      </c>
      <c r="Y152" s="19">
        <f t="shared" ca="1" si="19"/>
        <v>13</v>
      </c>
      <c r="Z152" s="37" t="s">
        <v>41</v>
      </c>
      <c r="AA152" s="37" t="s">
        <v>74</v>
      </c>
      <c r="AD152" s="431" t="s">
        <v>3970</v>
      </c>
    </row>
    <row r="153" spans="1:35" s="21" customFormat="1" ht="15.5">
      <c r="A153" s="7">
        <f t="shared" si="21"/>
        <v>158</v>
      </c>
      <c r="B153" s="29" t="s">
        <v>1346</v>
      </c>
      <c r="C153" s="81" t="s">
        <v>1347</v>
      </c>
      <c r="D153" s="78" t="s">
        <v>1342</v>
      </c>
      <c r="E153" s="75" t="s">
        <v>129</v>
      </c>
      <c r="F153" s="65" t="s">
        <v>47</v>
      </c>
      <c r="G153" s="13" t="s">
        <v>47</v>
      </c>
      <c r="H153" s="65" t="s">
        <v>52</v>
      </c>
      <c r="I153" s="65" t="s">
        <v>39</v>
      </c>
      <c r="J153" s="65" t="s">
        <v>71</v>
      </c>
      <c r="K153" s="78" t="s">
        <v>41</v>
      </c>
      <c r="L153" s="77">
        <v>38467</v>
      </c>
      <c r="M153" s="14">
        <f t="shared" ca="1" si="16"/>
        <v>20</v>
      </c>
      <c r="N153" s="65"/>
      <c r="O153" s="65"/>
      <c r="P153" s="65" t="s">
        <v>65</v>
      </c>
      <c r="Q153" s="78" t="s">
        <v>1348</v>
      </c>
      <c r="R153" s="64" t="s">
        <v>1349</v>
      </c>
      <c r="S153" s="22" t="s">
        <v>752</v>
      </c>
      <c r="T153" s="65" t="s">
        <v>1350</v>
      </c>
      <c r="U153" s="80"/>
      <c r="V153" s="82">
        <v>45475</v>
      </c>
      <c r="W153" s="19">
        <f t="shared" ca="1" si="17"/>
        <v>1</v>
      </c>
      <c r="X153" s="19">
        <f t="shared" ca="1" si="18"/>
        <v>1</v>
      </c>
      <c r="Y153" s="19">
        <f t="shared" ca="1" si="19"/>
        <v>12</v>
      </c>
      <c r="Z153" s="14" t="s">
        <v>41</v>
      </c>
      <c r="AA153" s="14" t="s">
        <v>74</v>
      </c>
      <c r="AB153" s="208" t="s">
        <v>2817</v>
      </c>
      <c r="AC153" s="209" t="s">
        <v>2535</v>
      </c>
      <c r="AD153" s="430" t="s">
        <v>3968</v>
      </c>
    </row>
    <row r="154" spans="1:35" s="21" customFormat="1" ht="15.5">
      <c r="A154" s="7">
        <f t="shared" si="21"/>
        <v>159</v>
      </c>
      <c r="B154" s="29" t="s">
        <v>1357</v>
      </c>
      <c r="C154" s="85" t="s">
        <v>1358</v>
      </c>
      <c r="D154" s="65"/>
      <c r="E154" s="75"/>
      <c r="F154" s="65" t="s">
        <v>1353</v>
      </c>
      <c r="G154" s="13" t="s">
        <v>47</v>
      </c>
      <c r="H154" s="143" t="s">
        <v>52</v>
      </c>
      <c r="I154" s="65" t="s">
        <v>39</v>
      </c>
      <c r="J154" s="65" t="s">
        <v>71</v>
      </c>
      <c r="K154" s="78" t="s">
        <v>41</v>
      </c>
      <c r="L154" s="77"/>
      <c r="M154" s="14"/>
      <c r="N154" s="65"/>
      <c r="O154" s="65"/>
      <c r="P154" s="65"/>
      <c r="Q154" s="65"/>
      <c r="R154" s="65"/>
      <c r="S154" s="65"/>
      <c r="T154" s="65"/>
      <c r="U154" s="80"/>
      <c r="V154" s="82">
        <v>45478</v>
      </c>
      <c r="W154" s="19">
        <f t="shared" ca="1" si="17"/>
        <v>1</v>
      </c>
      <c r="X154" s="19">
        <f t="shared" ca="1" si="18"/>
        <v>1</v>
      </c>
      <c r="Y154" s="19">
        <f t="shared" ca="1" si="19"/>
        <v>9</v>
      </c>
      <c r="Z154" s="14" t="s">
        <v>41</v>
      </c>
      <c r="AA154" s="14" t="s">
        <v>74</v>
      </c>
      <c r="AB154" s="20"/>
      <c r="AD154" s="430" t="s">
        <v>3972</v>
      </c>
    </row>
    <row r="155" spans="1:35" s="21" customFormat="1" ht="15.5">
      <c r="A155" s="7">
        <f t="shared" si="21"/>
        <v>160</v>
      </c>
      <c r="B155" s="29" t="s">
        <v>1359</v>
      </c>
      <c r="C155" s="85" t="s">
        <v>1360</v>
      </c>
      <c r="D155" s="65"/>
      <c r="E155" s="75"/>
      <c r="F155" s="65" t="s">
        <v>1353</v>
      </c>
      <c r="G155" s="13" t="s">
        <v>47</v>
      </c>
      <c r="H155" s="143" t="s">
        <v>52</v>
      </c>
      <c r="I155" s="65" t="s">
        <v>39</v>
      </c>
      <c r="J155" s="65" t="s">
        <v>71</v>
      </c>
      <c r="K155" s="78" t="s">
        <v>41</v>
      </c>
      <c r="L155" s="77"/>
      <c r="M155" s="14"/>
      <c r="N155" s="65"/>
      <c r="O155" s="65"/>
      <c r="P155" s="65"/>
      <c r="Q155" s="65"/>
      <c r="R155" s="65"/>
      <c r="S155" s="65"/>
      <c r="T155" s="65"/>
      <c r="U155" s="80"/>
      <c r="V155" s="82">
        <v>45478</v>
      </c>
      <c r="W155" s="19">
        <f t="shared" ca="1" si="17"/>
        <v>1</v>
      </c>
      <c r="X155" s="19">
        <f t="shared" ca="1" si="18"/>
        <v>1</v>
      </c>
      <c r="Y155" s="19">
        <f t="shared" ca="1" si="19"/>
        <v>9</v>
      </c>
      <c r="Z155" s="14" t="s">
        <v>41</v>
      </c>
      <c r="AA155" s="14" t="s">
        <v>74</v>
      </c>
      <c r="AB155" s="20"/>
      <c r="AD155" s="430" t="s">
        <v>3972</v>
      </c>
    </row>
    <row r="156" spans="1:35" s="21" customFormat="1" ht="15.5">
      <c r="A156" s="7">
        <f t="shared" si="21"/>
        <v>161</v>
      </c>
      <c r="B156" s="29" t="s">
        <v>1361</v>
      </c>
      <c r="C156" s="81" t="s">
        <v>1362</v>
      </c>
      <c r="D156" s="78" t="s">
        <v>1363</v>
      </c>
      <c r="E156" s="75" t="s">
        <v>35</v>
      </c>
      <c r="F156" s="65" t="s">
        <v>47</v>
      </c>
      <c r="G156" s="13" t="s">
        <v>47</v>
      </c>
      <c r="H156" s="65" t="s">
        <v>52</v>
      </c>
      <c r="I156" s="65" t="s">
        <v>1364</v>
      </c>
      <c r="J156" s="65" t="s">
        <v>71</v>
      </c>
      <c r="K156" s="65" t="s">
        <v>41</v>
      </c>
      <c r="L156" s="77">
        <v>39005</v>
      </c>
      <c r="M156" s="14">
        <f t="shared" ref="M156:M187" ca="1" si="22">INT((TODAY()-L156)/365)</f>
        <v>18</v>
      </c>
      <c r="N156" s="87" t="s">
        <v>733</v>
      </c>
      <c r="O156" s="65" t="s">
        <v>1365</v>
      </c>
      <c r="P156" s="65" t="s">
        <v>1365</v>
      </c>
      <c r="Q156" s="78" t="s">
        <v>1366</v>
      </c>
      <c r="R156" s="64" t="s">
        <v>1367</v>
      </c>
      <c r="S156" s="78" t="s">
        <v>752</v>
      </c>
      <c r="T156" s="65" t="s">
        <v>1368</v>
      </c>
      <c r="U156" s="80"/>
      <c r="V156" s="82">
        <v>45519</v>
      </c>
      <c r="W156" s="19">
        <f t="shared" ca="1" si="17"/>
        <v>0</v>
      </c>
      <c r="X156" s="19">
        <f t="shared" ca="1" si="18"/>
        <v>11</v>
      </c>
      <c r="Y156" s="19">
        <f t="shared" ca="1" si="19"/>
        <v>30</v>
      </c>
      <c r="Z156" s="14" t="s">
        <v>41</v>
      </c>
      <c r="AA156" s="14" t="s">
        <v>74</v>
      </c>
      <c r="AB156" s="20"/>
      <c r="AD156" s="430" t="s">
        <v>3969</v>
      </c>
      <c r="AI156" s="330" t="s">
        <v>96</v>
      </c>
    </row>
    <row r="157" spans="1:35" s="21" customFormat="1" ht="15.5">
      <c r="A157" s="7">
        <f t="shared" si="21"/>
        <v>162</v>
      </c>
      <c r="B157" s="29" t="s">
        <v>1369</v>
      </c>
      <c r="C157" s="81" t="s">
        <v>1370</v>
      </c>
      <c r="D157" s="78" t="s">
        <v>1371</v>
      </c>
      <c r="E157" s="75" t="s">
        <v>35</v>
      </c>
      <c r="F157" s="65" t="s">
        <v>47</v>
      </c>
      <c r="G157" s="13" t="s">
        <v>47</v>
      </c>
      <c r="H157" s="65" t="s">
        <v>266</v>
      </c>
      <c r="I157" s="65" t="s">
        <v>1364</v>
      </c>
      <c r="J157" s="65" t="s">
        <v>71</v>
      </c>
      <c r="K157" s="65" t="s">
        <v>41</v>
      </c>
      <c r="L157" s="77">
        <v>39027</v>
      </c>
      <c r="M157" s="14">
        <f t="shared" ca="1" si="22"/>
        <v>18</v>
      </c>
      <c r="N157" s="65" t="s">
        <v>792</v>
      </c>
      <c r="O157" s="65" t="s">
        <v>1372</v>
      </c>
      <c r="P157" s="65" t="s">
        <v>1372</v>
      </c>
      <c r="Q157" s="78" t="s">
        <v>1373</v>
      </c>
      <c r="R157" s="64" t="s">
        <v>1374</v>
      </c>
      <c r="S157" s="78" t="s">
        <v>752</v>
      </c>
      <c r="T157" s="65" t="s">
        <v>1375</v>
      </c>
      <c r="U157" s="80"/>
      <c r="V157" s="82">
        <v>45519</v>
      </c>
      <c r="W157" s="19">
        <f t="shared" ca="1" si="17"/>
        <v>0</v>
      </c>
      <c r="X157" s="19">
        <f t="shared" ca="1" si="18"/>
        <v>11</v>
      </c>
      <c r="Y157" s="19">
        <f t="shared" ca="1" si="19"/>
        <v>30</v>
      </c>
      <c r="Z157" s="14" t="s">
        <v>41</v>
      </c>
      <c r="AA157" s="14" t="s">
        <v>90</v>
      </c>
      <c r="AB157" s="20"/>
      <c r="AD157" s="430" t="s">
        <v>3977</v>
      </c>
      <c r="AI157" s="330" t="s">
        <v>42</v>
      </c>
    </row>
    <row r="158" spans="1:35" s="21" customFormat="1" ht="15.5">
      <c r="A158" s="7">
        <f t="shared" si="21"/>
        <v>163</v>
      </c>
      <c r="B158" s="29" t="s">
        <v>1391</v>
      </c>
      <c r="C158" s="81" t="s">
        <v>1392</v>
      </c>
      <c r="D158" s="78" t="s">
        <v>1393</v>
      </c>
      <c r="E158" s="75" t="s">
        <v>35</v>
      </c>
      <c r="F158" s="65" t="s">
        <v>47</v>
      </c>
      <c r="G158" s="13" t="s">
        <v>47</v>
      </c>
      <c r="H158" s="65" t="s">
        <v>52</v>
      </c>
      <c r="I158" s="65" t="s">
        <v>1364</v>
      </c>
      <c r="J158" s="65" t="s">
        <v>71</v>
      </c>
      <c r="K158" s="65" t="s">
        <v>41</v>
      </c>
      <c r="L158" s="77">
        <v>38813</v>
      </c>
      <c r="M158" s="14">
        <f t="shared" ca="1" si="22"/>
        <v>19</v>
      </c>
      <c r="N158" s="65" t="s">
        <v>1394</v>
      </c>
      <c r="O158" s="65" t="s">
        <v>509</v>
      </c>
      <c r="P158" s="65" t="s">
        <v>509</v>
      </c>
      <c r="Q158" s="78" t="s">
        <v>1395</v>
      </c>
      <c r="R158" s="64" t="s">
        <v>1396</v>
      </c>
      <c r="S158" s="78" t="s">
        <v>752</v>
      </c>
      <c r="T158" s="65" t="s">
        <v>1397</v>
      </c>
      <c r="U158" s="80" t="s">
        <v>1398</v>
      </c>
      <c r="V158" s="82">
        <v>45524</v>
      </c>
      <c r="W158" s="19">
        <f t="shared" ca="1" si="17"/>
        <v>0</v>
      </c>
      <c r="X158" s="19">
        <f t="shared" ca="1" si="18"/>
        <v>11</v>
      </c>
      <c r="Y158" s="19">
        <f t="shared" ca="1" si="19"/>
        <v>25</v>
      </c>
      <c r="Z158" s="14" t="s">
        <v>41</v>
      </c>
      <c r="AA158" s="14" t="s">
        <v>74</v>
      </c>
      <c r="AB158" s="20"/>
      <c r="AD158" s="430" t="s">
        <v>3967</v>
      </c>
      <c r="AI158" s="330" t="s">
        <v>42</v>
      </c>
    </row>
    <row r="159" spans="1:35" s="21" customFormat="1" ht="15.5">
      <c r="A159" s="7">
        <f t="shared" si="21"/>
        <v>164</v>
      </c>
      <c r="B159" s="29" t="s">
        <v>1412</v>
      </c>
      <c r="C159" s="81" t="s">
        <v>1413</v>
      </c>
      <c r="D159" s="78" t="s">
        <v>1414</v>
      </c>
      <c r="E159" s="75" t="s">
        <v>35</v>
      </c>
      <c r="F159" s="65" t="s">
        <v>47</v>
      </c>
      <c r="G159" s="13" t="s">
        <v>47</v>
      </c>
      <c r="H159" s="65" t="s">
        <v>52</v>
      </c>
      <c r="I159" s="65" t="s">
        <v>1364</v>
      </c>
      <c r="J159" s="65" t="s">
        <v>71</v>
      </c>
      <c r="K159" s="65" t="s">
        <v>41</v>
      </c>
      <c r="L159" s="77">
        <v>38858</v>
      </c>
      <c r="M159" s="14">
        <f t="shared" ca="1" si="22"/>
        <v>19</v>
      </c>
      <c r="N159" s="65" t="s">
        <v>1415</v>
      </c>
      <c r="O159" s="65" t="s">
        <v>941</v>
      </c>
      <c r="P159" s="65" t="s">
        <v>941</v>
      </c>
      <c r="Q159" s="78" t="s">
        <v>1416</v>
      </c>
      <c r="R159" s="65"/>
      <c r="S159" s="78" t="s">
        <v>752</v>
      </c>
      <c r="T159" s="65" t="s">
        <v>1417</v>
      </c>
      <c r="U159" s="80"/>
      <c r="V159" s="82">
        <v>45525</v>
      </c>
      <c r="W159" s="19">
        <f t="shared" ca="1" si="17"/>
        <v>0</v>
      </c>
      <c r="X159" s="19">
        <f t="shared" ca="1" si="18"/>
        <v>11</v>
      </c>
      <c r="Y159" s="19">
        <f t="shared" ca="1" si="19"/>
        <v>24</v>
      </c>
      <c r="Z159" s="14" t="s">
        <v>41</v>
      </c>
      <c r="AA159" s="14" t="s">
        <v>74</v>
      </c>
      <c r="AB159" s="208" t="s">
        <v>2830</v>
      </c>
      <c r="AC159" s="209" t="s">
        <v>2533</v>
      </c>
      <c r="AD159" s="430" t="s">
        <v>3966</v>
      </c>
      <c r="AI159" s="330" t="s">
        <v>42</v>
      </c>
    </row>
    <row r="160" spans="1:35" ht="15.5">
      <c r="A160" s="7">
        <f t="shared" si="21"/>
        <v>165</v>
      </c>
      <c r="B160" s="95" t="s">
        <v>1431</v>
      </c>
      <c r="C160" s="96" t="s">
        <v>1432</v>
      </c>
      <c r="D160" s="97" t="s">
        <v>1433</v>
      </c>
      <c r="E160" s="67" t="s">
        <v>35</v>
      </c>
      <c r="F160" s="63" t="s">
        <v>47</v>
      </c>
      <c r="G160" s="13" t="s">
        <v>47</v>
      </c>
      <c r="H160" s="36" t="s">
        <v>52</v>
      </c>
      <c r="I160" s="63" t="s">
        <v>1364</v>
      </c>
      <c r="J160" s="36" t="s">
        <v>40</v>
      </c>
      <c r="K160" s="63" t="s">
        <v>41</v>
      </c>
      <c r="L160" s="98">
        <v>32364</v>
      </c>
      <c r="M160" s="37">
        <f t="shared" ca="1" si="22"/>
        <v>37</v>
      </c>
      <c r="N160" s="36" t="s">
        <v>54</v>
      </c>
      <c r="O160" s="36" t="s">
        <v>1434</v>
      </c>
      <c r="P160" s="36" t="s">
        <v>1434</v>
      </c>
      <c r="Q160" s="99" t="s">
        <v>1435</v>
      </c>
      <c r="R160" s="74" t="s">
        <v>1436</v>
      </c>
      <c r="S160" s="100" t="s">
        <v>752</v>
      </c>
      <c r="T160" s="100" t="s">
        <v>1437</v>
      </c>
      <c r="U160" s="101" t="s">
        <v>1438</v>
      </c>
      <c r="V160" s="83">
        <v>45534</v>
      </c>
      <c r="W160" s="19">
        <f t="shared" ca="1" si="17"/>
        <v>0</v>
      </c>
      <c r="X160" s="19">
        <f t="shared" ca="1" si="18"/>
        <v>11</v>
      </c>
      <c r="Y160" s="19">
        <f t="shared" ca="1" si="19"/>
        <v>15</v>
      </c>
      <c r="Z160" s="36" t="s">
        <v>41</v>
      </c>
      <c r="AA160" s="14" t="s">
        <v>74</v>
      </c>
      <c r="AD160" s="431" t="s">
        <v>3966</v>
      </c>
      <c r="AI160" s="329" t="s">
        <v>96</v>
      </c>
    </row>
    <row r="161" spans="1:35" ht="15.5">
      <c r="A161" s="7">
        <f t="shared" si="21"/>
        <v>166</v>
      </c>
      <c r="B161" s="31" t="s">
        <v>1439</v>
      </c>
      <c r="C161" s="72" t="s">
        <v>1440</v>
      </c>
      <c r="D161" s="66" t="s">
        <v>1441</v>
      </c>
      <c r="E161" s="67" t="s">
        <v>129</v>
      </c>
      <c r="F161" s="63" t="s">
        <v>47</v>
      </c>
      <c r="G161" s="13" t="s">
        <v>149</v>
      </c>
      <c r="I161" s="102" t="s">
        <v>1442</v>
      </c>
      <c r="J161" s="63" t="s">
        <v>430</v>
      </c>
      <c r="K161" s="63" t="s">
        <v>1443</v>
      </c>
      <c r="L161" s="73">
        <v>26922</v>
      </c>
      <c r="M161" s="63">
        <f t="shared" ca="1" si="22"/>
        <v>51</v>
      </c>
      <c r="N161" s="328" t="s">
        <v>3153</v>
      </c>
      <c r="O161" s="63" t="s">
        <v>1444</v>
      </c>
      <c r="P161" s="63" t="s">
        <v>1444</v>
      </c>
      <c r="Q161" s="66" t="s">
        <v>1445</v>
      </c>
      <c r="R161" s="74"/>
      <c r="S161" s="63" t="s">
        <v>752</v>
      </c>
      <c r="V161" s="83">
        <v>45537</v>
      </c>
      <c r="W161" s="19">
        <f t="shared" ca="1" si="17"/>
        <v>0</v>
      </c>
      <c r="X161" s="19">
        <f t="shared" ca="1" si="18"/>
        <v>11</v>
      </c>
      <c r="Y161" s="19">
        <f t="shared" ca="1" si="19"/>
        <v>12</v>
      </c>
      <c r="Z161" s="37" t="s">
        <v>41</v>
      </c>
      <c r="AA161" s="14" t="s">
        <v>46</v>
      </c>
      <c r="AF161" s="6">
        <v>9</v>
      </c>
      <c r="AI161" s="329" t="s">
        <v>3152</v>
      </c>
    </row>
    <row r="162" spans="1:35" s="21" customFormat="1" ht="15.5">
      <c r="A162" s="7">
        <f t="shared" si="21"/>
        <v>167</v>
      </c>
      <c r="B162" s="8" t="s">
        <v>1446</v>
      </c>
      <c r="C162" s="81" t="s">
        <v>1447</v>
      </c>
      <c r="D162" s="78" t="s">
        <v>1448</v>
      </c>
      <c r="E162" s="75" t="s">
        <v>35</v>
      </c>
      <c r="F162" s="65" t="s">
        <v>47</v>
      </c>
      <c r="G162" s="13" t="s">
        <v>47</v>
      </c>
      <c r="H162" s="65" t="s">
        <v>52</v>
      </c>
      <c r="I162" s="65" t="s">
        <v>39</v>
      </c>
      <c r="J162" s="65" t="s">
        <v>71</v>
      </c>
      <c r="K162" s="65" t="s">
        <v>41</v>
      </c>
      <c r="L162" s="77">
        <v>34284</v>
      </c>
      <c r="M162" s="65">
        <f t="shared" ca="1" si="22"/>
        <v>31</v>
      </c>
      <c r="N162" s="65" t="s">
        <v>1449</v>
      </c>
      <c r="O162" s="65" t="s">
        <v>1450</v>
      </c>
      <c r="P162" s="65" t="s">
        <v>1450</v>
      </c>
      <c r="Q162" s="78" t="s">
        <v>1451</v>
      </c>
      <c r="R162" s="64" t="s">
        <v>1452</v>
      </c>
      <c r="S162" s="65" t="s">
        <v>752</v>
      </c>
      <c r="T162" s="65" t="s">
        <v>1453</v>
      </c>
      <c r="U162" s="80" t="s">
        <v>1454</v>
      </c>
      <c r="V162" s="82">
        <v>45539</v>
      </c>
      <c r="W162" s="19">
        <f t="shared" ca="1" si="17"/>
        <v>0</v>
      </c>
      <c r="X162" s="19">
        <f t="shared" ca="1" si="18"/>
        <v>11</v>
      </c>
      <c r="Y162" s="19">
        <f t="shared" ca="1" si="19"/>
        <v>10</v>
      </c>
      <c r="Z162" s="14" t="s">
        <v>41</v>
      </c>
      <c r="AA162" s="14" t="s">
        <v>74</v>
      </c>
      <c r="AB162" s="20"/>
      <c r="AD162" s="430" t="s">
        <v>3967</v>
      </c>
      <c r="AI162" s="330" t="s">
        <v>103</v>
      </c>
    </row>
    <row r="163" spans="1:35" s="21" customFormat="1" ht="15.5">
      <c r="A163" s="7">
        <f t="shared" si="21"/>
        <v>168</v>
      </c>
      <c r="B163" s="8" t="s">
        <v>1455</v>
      </c>
      <c r="C163" s="81" t="s">
        <v>1456</v>
      </c>
      <c r="D163" s="78" t="s">
        <v>1457</v>
      </c>
      <c r="E163" s="75" t="s">
        <v>35</v>
      </c>
      <c r="F163" s="65" t="s">
        <v>47</v>
      </c>
      <c r="G163" s="13" t="s">
        <v>47</v>
      </c>
      <c r="H163" s="65" t="s">
        <v>52</v>
      </c>
      <c r="I163" s="65" t="s">
        <v>39</v>
      </c>
      <c r="J163" s="65" t="s">
        <v>40</v>
      </c>
      <c r="K163" s="65" t="s">
        <v>41</v>
      </c>
      <c r="L163" s="77">
        <v>32443</v>
      </c>
      <c r="M163" s="65">
        <f t="shared" ca="1" si="22"/>
        <v>36</v>
      </c>
      <c r="N163" s="65" t="s">
        <v>1458</v>
      </c>
      <c r="O163" s="65" t="s">
        <v>1459</v>
      </c>
      <c r="P163" s="65" t="s">
        <v>1459</v>
      </c>
      <c r="Q163" s="78" t="s">
        <v>1460</v>
      </c>
      <c r="R163" s="65"/>
      <c r="S163" s="65" t="s">
        <v>752</v>
      </c>
      <c r="T163" s="65" t="s">
        <v>1461</v>
      </c>
      <c r="U163" s="80" t="s">
        <v>945</v>
      </c>
      <c r="V163" s="82">
        <v>45540</v>
      </c>
      <c r="W163" s="19">
        <f t="shared" ca="1" si="17"/>
        <v>0</v>
      </c>
      <c r="X163" s="19">
        <f t="shared" ca="1" si="18"/>
        <v>11</v>
      </c>
      <c r="Y163" s="19">
        <f t="shared" ca="1" si="19"/>
        <v>9</v>
      </c>
      <c r="Z163" s="14" t="s">
        <v>41</v>
      </c>
      <c r="AA163" s="14" t="s">
        <v>74</v>
      </c>
      <c r="AB163" s="20"/>
      <c r="AD163" s="430" t="s">
        <v>3965</v>
      </c>
      <c r="AI163" s="330" t="s">
        <v>96</v>
      </c>
    </row>
    <row r="164" spans="1:35" s="21" customFormat="1" ht="15.5">
      <c r="A164" s="7">
        <f t="shared" si="21"/>
        <v>169</v>
      </c>
      <c r="B164" s="8" t="s">
        <v>1462</v>
      </c>
      <c r="C164" s="81" t="s">
        <v>1463</v>
      </c>
      <c r="D164" s="78" t="s">
        <v>1464</v>
      </c>
      <c r="E164" s="75" t="s">
        <v>35</v>
      </c>
      <c r="F164" s="65" t="s">
        <v>47</v>
      </c>
      <c r="G164" s="13" t="s">
        <v>47</v>
      </c>
      <c r="H164" s="65" t="s">
        <v>52</v>
      </c>
      <c r="I164" s="65" t="s">
        <v>39</v>
      </c>
      <c r="J164" s="65" t="s">
        <v>40</v>
      </c>
      <c r="K164" s="65" t="s">
        <v>41</v>
      </c>
      <c r="L164" s="77">
        <v>33476</v>
      </c>
      <c r="M164" s="65">
        <f t="shared" ca="1" si="22"/>
        <v>33</v>
      </c>
      <c r="N164" s="65" t="s">
        <v>1465</v>
      </c>
      <c r="O164" s="65" t="s">
        <v>1466</v>
      </c>
      <c r="P164" s="65" t="s">
        <v>1466</v>
      </c>
      <c r="Q164" s="78" t="s">
        <v>1467</v>
      </c>
      <c r="R164" s="65"/>
      <c r="S164" s="65" t="s">
        <v>752</v>
      </c>
      <c r="T164" s="65" t="s">
        <v>1468</v>
      </c>
      <c r="U164" s="80" t="s">
        <v>945</v>
      </c>
      <c r="V164" s="82">
        <v>45540</v>
      </c>
      <c r="W164" s="19">
        <f t="shared" ca="1" si="17"/>
        <v>0</v>
      </c>
      <c r="X164" s="19">
        <f t="shared" ca="1" si="18"/>
        <v>11</v>
      </c>
      <c r="Y164" s="19">
        <f t="shared" ca="1" si="19"/>
        <v>9</v>
      </c>
      <c r="Z164" s="14" t="s">
        <v>41</v>
      </c>
      <c r="AA164" s="14" t="s">
        <v>74</v>
      </c>
      <c r="AB164" s="20"/>
      <c r="AD164" s="430" t="s">
        <v>3969</v>
      </c>
      <c r="AI164" s="330" t="s">
        <v>96</v>
      </c>
    </row>
    <row r="165" spans="1:35" ht="15.5">
      <c r="A165" s="7">
        <f t="shared" si="21"/>
        <v>170</v>
      </c>
      <c r="B165" s="31" t="s">
        <v>1469</v>
      </c>
      <c r="C165" s="72" t="s">
        <v>1470</v>
      </c>
      <c r="D165" s="66" t="s">
        <v>1471</v>
      </c>
      <c r="E165" s="67" t="s">
        <v>35</v>
      </c>
      <c r="F165" s="63" t="s">
        <v>47</v>
      </c>
      <c r="G165" s="13" t="s">
        <v>47</v>
      </c>
      <c r="H165" s="63" t="s">
        <v>52</v>
      </c>
      <c r="I165" s="63" t="s">
        <v>39</v>
      </c>
      <c r="J165" s="63" t="s">
        <v>71</v>
      </c>
      <c r="K165" s="63" t="s">
        <v>41</v>
      </c>
      <c r="L165" s="73">
        <v>38945</v>
      </c>
      <c r="M165" s="63">
        <f t="shared" ca="1" si="22"/>
        <v>19</v>
      </c>
      <c r="N165" s="63" t="s">
        <v>1472</v>
      </c>
      <c r="O165" s="63" t="s">
        <v>1473</v>
      </c>
      <c r="P165" s="63" t="s">
        <v>1473</v>
      </c>
      <c r="Q165" s="66" t="s">
        <v>1474</v>
      </c>
      <c r="R165" s="74" t="s">
        <v>1475</v>
      </c>
      <c r="S165" s="63" t="s">
        <v>752</v>
      </c>
      <c r="T165" s="63" t="s">
        <v>1476</v>
      </c>
      <c r="U165" s="70" t="s">
        <v>945</v>
      </c>
      <c r="V165" s="83">
        <v>45540</v>
      </c>
      <c r="W165" s="19">
        <f t="shared" ca="1" si="17"/>
        <v>0</v>
      </c>
      <c r="X165" s="19">
        <f t="shared" ca="1" si="18"/>
        <v>11</v>
      </c>
      <c r="Y165" s="19">
        <f t="shared" ca="1" si="19"/>
        <v>9</v>
      </c>
      <c r="Z165" s="37" t="s">
        <v>41</v>
      </c>
      <c r="AA165" s="14" t="s">
        <v>74</v>
      </c>
      <c r="AB165" s="210" t="s">
        <v>2830</v>
      </c>
      <c r="AC165" s="211" t="s">
        <v>2533</v>
      </c>
      <c r="AD165" s="431" t="s">
        <v>3968</v>
      </c>
      <c r="AI165" s="329" t="s">
        <v>42</v>
      </c>
    </row>
    <row r="166" spans="1:35" s="21" customFormat="1" ht="15.5">
      <c r="A166" s="7">
        <f t="shared" si="21"/>
        <v>171</v>
      </c>
      <c r="B166" s="8" t="s">
        <v>1477</v>
      </c>
      <c r="C166" s="81" t="s">
        <v>1478</v>
      </c>
      <c r="D166" s="78" t="s">
        <v>1479</v>
      </c>
      <c r="E166" s="75" t="s">
        <v>35</v>
      </c>
      <c r="F166" s="65" t="s">
        <v>47</v>
      </c>
      <c r="G166" s="13" t="s">
        <v>47</v>
      </c>
      <c r="H166" s="65" t="s">
        <v>52</v>
      </c>
      <c r="I166" s="65" t="s">
        <v>39</v>
      </c>
      <c r="J166" s="65" t="s">
        <v>40</v>
      </c>
      <c r="K166" s="65" t="s">
        <v>41</v>
      </c>
      <c r="L166" s="77">
        <v>31820</v>
      </c>
      <c r="M166" s="65">
        <f t="shared" ca="1" si="22"/>
        <v>38</v>
      </c>
      <c r="N166" s="65" t="s">
        <v>1480</v>
      </c>
      <c r="O166" s="65" t="s">
        <v>1481</v>
      </c>
      <c r="P166" s="65" t="s">
        <v>1481</v>
      </c>
      <c r="Q166" s="78" t="s">
        <v>1482</v>
      </c>
      <c r="R166" s="65"/>
      <c r="S166" s="65" t="s">
        <v>752</v>
      </c>
      <c r="T166" s="65" t="s">
        <v>1483</v>
      </c>
      <c r="U166" s="80" t="s">
        <v>945</v>
      </c>
      <c r="V166" s="82">
        <v>45540</v>
      </c>
      <c r="W166" s="19">
        <f t="shared" ca="1" si="17"/>
        <v>0</v>
      </c>
      <c r="X166" s="19">
        <f t="shared" ca="1" si="18"/>
        <v>11</v>
      </c>
      <c r="Y166" s="19">
        <f t="shared" ca="1" si="19"/>
        <v>9</v>
      </c>
      <c r="Z166" s="14" t="s">
        <v>41</v>
      </c>
      <c r="AA166" s="14" t="s">
        <v>74</v>
      </c>
      <c r="AB166" s="20"/>
      <c r="AD166" s="430" t="s">
        <v>3970</v>
      </c>
      <c r="AI166" s="330" t="s">
        <v>42</v>
      </c>
    </row>
    <row r="167" spans="1:35" s="21" customFormat="1" ht="15.5">
      <c r="A167" s="7">
        <f t="shared" si="21"/>
        <v>172</v>
      </c>
      <c r="B167" s="8" t="s">
        <v>1484</v>
      </c>
      <c r="C167" s="81" t="s">
        <v>1485</v>
      </c>
      <c r="D167" s="78" t="s">
        <v>1486</v>
      </c>
      <c r="E167" s="75" t="s">
        <v>129</v>
      </c>
      <c r="F167" s="296" t="s">
        <v>47</v>
      </c>
      <c r="G167" s="296" t="s">
        <v>47</v>
      </c>
      <c r="H167" s="296" t="s">
        <v>311</v>
      </c>
      <c r="I167" s="65" t="s">
        <v>39</v>
      </c>
      <c r="J167" s="65" t="s">
        <v>71</v>
      </c>
      <c r="K167" s="65" t="s">
        <v>41</v>
      </c>
      <c r="L167" s="77">
        <v>36814</v>
      </c>
      <c r="M167" s="65">
        <f t="shared" ca="1" si="22"/>
        <v>24</v>
      </c>
      <c r="N167" s="65" t="s">
        <v>1487</v>
      </c>
      <c r="O167" s="65" t="s">
        <v>1488</v>
      </c>
      <c r="P167" s="65" t="s">
        <v>1488</v>
      </c>
      <c r="Q167" s="78" t="s">
        <v>1489</v>
      </c>
      <c r="R167" s="65"/>
      <c r="S167" s="65" t="s">
        <v>752</v>
      </c>
      <c r="T167" s="65" t="s">
        <v>1490</v>
      </c>
      <c r="U167" s="80" t="s">
        <v>945</v>
      </c>
      <c r="V167" s="82">
        <v>45541</v>
      </c>
      <c r="W167" s="19">
        <f t="shared" ca="1" si="17"/>
        <v>0</v>
      </c>
      <c r="X167" s="19">
        <f t="shared" ca="1" si="18"/>
        <v>11</v>
      </c>
      <c r="Y167" s="19">
        <f t="shared" ca="1" si="19"/>
        <v>8</v>
      </c>
      <c r="Z167" s="14" t="s">
        <v>41</v>
      </c>
      <c r="AA167" s="14" t="s">
        <v>314</v>
      </c>
      <c r="AB167" s="20"/>
      <c r="AD167" s="439" t="s">
        <v>3987</v>
      </c>
      <c r="AI167" s="330" t="s">
        <v>3152</v>
      </c>
    </row>
    <row r="168" spans="1:35" s="21" customFormat="1" ht="15.5">
      <c r="A168" s="7">
        <f t="shared" si="21"/>
        <v>173</v>
      </c>
      <c r="B168" s="8" t="s">
        <v>1491</v>
      </c>
      <c r="C168" s="81" t="s">
        <v>3588</v>
      </c>
      <c r="D168" s="78" t="s">
        <v>1493</v>
      </c>
      <c r="E168" s="75" t="s">
        <v>35</v>
      </c>
      <c r="F168" s="65" t="s">
        <v>47</v>
      </c>
      <c r="G168" s="13" t="s">
        <v>47</v>
      </c>
      <c r="H168" s="65" t="s">
        <v>52</v>
      </c>
      <c r="I168" s="65" t="s">
        <v>39</v>
      </c>
      <c r="J168" s="65" t="s">
        <v>71</v>
      </c>
      <c r="K168" s="65" t="s">
        <v>41</v>
      </c>
      <c r="L168" s="77">
        <v>35943</v>
      </c>
      <c r="M168" s="65">
        <f t="shared" ca="1" si="22"/>
        <v>27</v>
      </c>
      <c r="N168" s="65" t="s">
        <v>1494</v>
      </c>
      <c r="O168" s="65" t="s">
        <v>941</v>
      </c>
      <c r="P168" s="65" t="s">
        <v>941</v>
      </c>
      <c r="Q168" s="78" t="s">
        <v>1495</v>
      </c>
      <c r="R168" s="65"/>
      <c r="S168" s="65" t="s">
        <v>752</v>
      </c>
      <c r="T168" s="65" t="s">
        <v>1496</v>
      </c>
      <c r="U168" s="80" t="s">
        <v>945</v>
      </c>
      <c r="V168" s="82">
        <v>45544</v>
      </c>
      <c r="W168" s="19">
        <f t="shared" ca="1" si="17"/>
        <v>0</v>
      </c>
      <c r="X168" s="19">
        <f t="shared" ca="1" si="18"/>
        <v>11</v>
      </c>
      <c r="Y168" s="19">
        <f t="shared" ca="1" si="19"/>
        <v>5</v>
      </c>
      <c r="Z168" s="14" t="s">
        <v>41</v>
      </c>
      <c r="AA168" s="14" t="s">
        <v>74</v>
      </c>
      <c r="AB168" s="20"/>
      <c r="AD168" s="430" t="s">
        <v>3967</v>
      </c>
      <c r="AI168" s="330" t="s">
        <v>42</v>
      </c>
    </row>
    <row r="169" spans="1:35" s="21" customFormat="1" ht="15.5">
      <c r="A169" s="7">
        <f t="shared" si="21"/>
        <v>174</v>
      </c>
      <c r="B169" s="8" t="s">
        <v>1497</v>
      </c>
      <c r="C169" s="81" t="s">
        <v>1498</v>
      </c>
      <c r="D169" s="78" t="s">
        <v>1499</v>
      </c>
      <c r="E169" s="75" t="s">
        <v>35</v>
      </c>
      <c r="F169" s="65" t="s">
        <v>47</v>
      </c>
      <c r="G169" s="13" t="s">
        <v>47</v>
      </c>
      <c r="H169" s="65" t="s">
        <v>52</v>
      </c>
      <c r="I169" s="65" t="s">
        <v>39</v>
      </c>
      <c r="J169" s="65" t="s">
        <v>430</v>
      </c>
      <c r="K169" s="65" t="s">
        <v>41</v>
      </c>
      <c r="L169" s="77">
        <v>31096</v>
      </c>
      <c r="M169" s="65">
        <f t="shared" ca="1" si="22"/>
        <v>40</v>
      </c>
      <c r="N169" s="65" t="s">
        <v>1500</v>
      </c>
      <c r="O169" s="65" t="s">
        <v>1501</v>
      </c>
      <c r="P169" s="65" t="s">
        <v>1501</v>
      </c>
      <c r="Q169" s="78" t="s">
        <v>1502</v>
      </c>
      <c r="R169" s="64" t="s">
        <v>1503</v>
      </c>
      <c r="S169" s="65" t="s">
        <v>752</v>
      </c>
      <c r="T169" s="65" t="s">
        <v>1504</v>
      </c>
      <c r="U169" s="80" t="s">
        <v>1505</v>
      </c>
      <c r="V169" s="82">
        <v>45547</v>
      </c>
      <c r="W169" s="19">
        <f t="shared" ca="1" si="17"/>
        <v>0</v>
      </c>
      <c r="X169" s="19">
        <f t="shared" ca="1" si="18"/>
        <v>11</v>
      </c>
      <c r="Y169" s="19">
        <f t="shared" ca="1" si="19"/>
        <v>2</v>
      </c>
      <c r="Z169" s="14" t="s">
        <v>41</v>
      </c>
      <c r="AA169" s="14" t="s">
        <v>90</v>
      </c>
      <c r="AB169" s="20"/>
      <c r="AD169" s="430" t="s">
        <v>3975</v>
      </c>
      <c r="AI169" s="330" t="s">
        <v>96</v>
      </c>
    </row>
    <row r="170" spans="1:35" s="21" customFormat="1" ht="15.5">
      <c r="A170" s="7">
        <f t="shared" si="21"/>
        <v>175</v>
      </c>
      <c r="B170" s="8" t="s">
        <v>1506</v>
      </c>
      <c r="C170" s="81" t="s">
        <v>1507</v>
      </c>
      <c r="D170" s="78" t="s">
        <v>1508</v>
      </c>
      <c r="E170" s="75" t="s">
        <v>35</v>
      </c>
      <c r="F170" s="65" t="s">
        <v>47</v>
      </c>
      <c r="G170" s="13" t="s">
        <v>47</v>
      </c>
      <c r="H170" s="65" t="s">
        <v>52</v>
      </c>
      <c r="I170" s="65" t="s">
        <v>39</v>
      </c>
      <c r="J170" s="65" t="s">
        <v>71</v>
      </c>
      <c r="K170" s="65" t="s">
        <v>41</v>
      </c>
      <c r="L170" s="77">
        <v>38349</v>
      </c>
      <c r="M170" s="65">
        <f t="shared" ca="1" si="22"/>
        <v>20</v>
      </c>
      <c r="N170" s="65" t="s">
        <v>1509</v>
      </c>
      <c r="O170" s="65" t="s">
        <v>1510</v>
      </c>
      <c r="P170" s="65" t="s">
        <v>1510</v>
      </c>
      <c r="Q170" s="78" t="s">
        <v>1511</v>
      </c>
      <c r="R170" s="64" t="s">
        <v>1512</v>
      </c>
      <c r="S170" s="65" t="s">
        <v>752</v>
      </c>
      <c r="T170" s="65" t="s">
        <v>1513</v>
      </c>
      <c r="U170" s="80" t="s">
        <v>945</v>
      </c>
      <c r="V170" s="82">
        <v>45547</v>
      </c>
      <c r="W170" s="19">
        <f t="shared" ca="1" si="17"/>
        <v>0</v>
      </c>
      <c r="X170" s="19">
        <f t="shared" ca="1" si="18"/>
        <v>11</v>
      </c>
      <c r="Y170" s="19">
        <f t="shared" ca="1" si="19"/>
        <v>2</v>
      </c>
      <c r="Z170" s="14" t="s">
        <v>41</v>
      </c>
      <c r="AA170" s="14" t="s">
        <v>74</v>
      </c>
      <c r="AB170" s="20"/>
      <c r="AD170" s="430" t="s">
        <v>3970</v>
      </c>
      <c r="AI170" s="330" t="s">
        <v>42</v>
      </c>
    </row>
    <row r="171" spans="1:35" ht="15.5">
      <c r="A171" s="7">
        <f t="shared" si="21"/>
        <v>176</v>
      </c>
      <c r="B171" s="31" t="s">
        <v>1514</v>
      </c>
      <c r="C171" s="72" t="s">
        <v>1515</v>
      </c>
      <c r="D171" s="66" t="s">
        <v>1516</v>
      </c>
      <c r="E171" s="67" t="s">
        <v>35</v>
      </c>
      <c r="F171" s="63" t="s">
        <v>47</v>
      </c>
      <c r="G171" s="13" t="s">
        <v>47</v>
      </c>
      <c r="H171" s="63" t="s">
        <v>1517</v>
      </c>
      <c r="I171" s="63" t="s">
        <v>39</v>
      </c>
      <c r="J171" s="63" t="s">
        <v>71</v>
      </c>
      <c r="K171" s="63" t="s">
        <v>41</v>
      </c>
      <c r="L171" s="73">
        <v>38765</v>
      </c>
      <c r="M171" s="63">
        <f t="shared" ca="1" si="22"/>
        <v>19</v>
      </c>
      <c r="N171" s="63" t="s">
        <v>1518</v>
      </c>
      <c r="O171" s="63" t="s">
        <v>1519</v>
      </c>
      <c r="P171" s="63" t="s">
        <v>1519</v>
      </c>
      <c r="Q171" s="66" t="s">
        <v>1520</v>
      </c>
      <c r="R171" s="74" t="s">
        <v>1521</v>
      </c>
      <c r="S171" s="63" t="s">
        <v>752</v>
      </c>
      <c r="T171" s="63" t="s">
        <v>1522</v>
      </c>
      <c r="U171" s="70" t="s">
        <v>945</v>
      </c>
      <c r="V171" s="83">
        <v>45547</v>
      </c>
      <c r="W171" s="19">
        <f t="shared" ca="1" si="17"/>
        <v>0</v>
      </c>
      <c r="X171" s="19">
        <f t="shared" ca="1" si="18"/>
        <v>11</v>
      </c>
      <c r="Y171" s="19">
        <f t="shared" ca="1" si="19"/>
        <v>2</v>
      </c>
      <c r="Z171" s="37" t="s">
        <v>41</v>
      </c>
      <c r="AA171" s="37" t="s">
        <v>90</v>
      </c>
      <c r="AD171" s="431" t="s">
        <v>3978</v>
      </c>
      <c r="AI171" s="329" t="s">
        <v>42</v>
      </c>
    </row>
    <row r="172" spans="1:35" s="21" customFormat="1" ht="15.5">
      <c r="A172" s="7">
        <f t="shared" si="21"/>
        <v>177</v>
      </c>
      <c r="B172" s="8" t="s">
        <v>1523</v>
      </c>
      <c r="C172" s="81" t="s">
        <v>1524</v>
      </c>
      <c r="D172" s="78" t="s">
        <v>1525</v>
      </c>
      <c r="E172" s="75" t="s">
        <v>129</v>
      </c>
      <c r="F172" s="65" t="s">
        <v>47</v>
      </c>
      <c r="G172" s="13" t="s">
        <v>47</v>
      </c>
      <c r="H172" s="65" t="s">
        <v>52</v>
      </c>
      <c r="I172" s="65" t="s">
        <v>39</v>
      </c>
      <c r="J172" s="65" t="s">
        <v>71</v>
      </c>
      <c r="K172" s="65" t="s">
        <v>41</v>
      </c>
      <c r="L172" s="77">
        <v>38388</v>
      </c>
      <c r="M172" s="65">
        <f t="shared" ca="1" si="22"/>
        <v>20</v>
      </c>
      <c r="N172" s="65" t="s">
        <v>1526</v>
      </c>
      <c r="O172" s="65" t="s">
        <v>1527</v>
      </c>
      <c r="P172" s="65" t="s">
        <v>1527</v>
      </c>
      <c r="Q172" s="78" t="s">
        <v>1528</v>
      </c>
      <c r="R172" s="64" t="s">
        <v>1529</v>
      </c>
      <c r="S172" s="65" t="s">
        <v>752</v>
      </c>
      <c r="T172" s="65" t="s">
        <v>1530</v>
      </c>
      <c r="U172" s="80" t="s">
        <v>945</v>
      </c>
      <c r="V172" s="82">
        <v>45549</v>
      </c>
      <c r="W172" s="19">
        <f t="shared" ca="1" si="17"/>
        <v>0</v>
      </c>
      <c r="X172" s="19">
        <f t="shared" ca="1" si="18"/>
        <v>11</v>
      </c>
      <c r="Y172" s="19">
        <f t="shared" ca="1" si="19"/>
        <v>0</v>
      </c>
      <c r="Z172" s="14" t="s">
        <v>41</v>
      </c>
      <c r="AA172" s="14" t="s">
        <v>74</v>
      </c>
      <c r="AB172" s="20"/>
      <c r="AD172" s="430" t="s">
        <v>3967</v>
      </c>
      <c r="AI172" s="330" t="s">
        <v>42</v>
      </c>
    </row>
    <row r="173" spans="1:35" s="21" customFormat="1" ht="15.5">
      <c r="A173" s="7">
        <f t="shared" si="21"/>
        <v>178</v>
      </c>
      <c r="B173" s="8" t="s">
        <v>1531</v>
      </c>
      <c r="C173" s="81" t="s">
        <v>1532</v>
      </c>
      <c r="D173" s="78" t="s">
        <v>1533</v>
      </c>
      <c r="E173" s="75" t="s">
        <v>129</v>
      </c>
      <c r="F173" s="65" t="s">
        <v>47</v>
      </c>
      <c r="G173" s="13" t="s">
        <v>47</v>
      </c>
      <c r="H173" s="65" t="s">
        <v>52</v>
      </c>
      <c r="I173" s="65" t="s">
        <v>39</v>
      </c>
      <c r="J173" s="65" t="s">
        <v>40</v>
      </c>
      <c r="K173" s="65" t="s">
        <v>41</v>
      </c>
      <c r="L173" s="77">
        <v>36033</v>
      </c>
      <c r="M173" s="65">
        <f t="shared" ca="1" si="22"/>
        <v>26</v>
      </c>
      <c r="N173" s="65" t="s">
        <v>690</v>
      </c>
      <c r="O173" s="65" t="s">
        <v>1534</v>
      </c>
      <c r="P173" s="65" t="s">
        <v>1534</v>
      </c>
      <c r="Q173" s="78" t="s">
        <v>1535</v>
      </c>
      <c r="R173" s="64" t="s">
        <v>1536</v>
      </c>
      <c r="S173" s="65" t="s">
        <v>752</v>
      </c>
      <c r="T173" s="65" t="s">
        <v>1537</v>
      </c>
      <c r="U173" s="80" t="s">
        <v>1538</v>
      </c>
      <c r="V173" s="82">
        <v>45555</v>
      </c>
      <c r="W173" s="19">
        <f t="shared" ca="1" si="17"/>
        <v>0</v>
      </c>
      <c r="X173" s="19">
        <f t="shared" ca="1" si="18"/>
        <v>10</v>
      </c>
      <c r="Y173" s="19">
        <f t="shared" ca="1" si="19"/>
        <v>25</v>
      </c>
      <c r="Z173" s="14" t="s">
        <v>41</v>
      </c>
      <c r="AA173" s="14" t="s">
        <v>74</v>
      </c>
      <c r="AB173" s="20"/>
      <c r="AD173" s="430" t="s">
        <v>3966</v>
      </c>
      <c r="AI173" s="330" t="s">
        <v>42</v>
      </c>
    </row>
    <row r="174" spans="1:35" s="21" customFormat="1" ht="15.5">
      <c r="A174" s="7">
        <f t="shared" si="21"/>
        <v>179</v>
      </c>
      <c r="B174" s="8" t="s">
        <v>1547</v>
      </c>
      <c r="C174" s="81" t="s">
        <v>1492</v>
      </c>
      <c r="D174" s="78" t="s">
        <v>1548</v>
      </c>
      <c r="E174" s="75" t="s">
        <v>35</v>
      </c>
      <c r="F174" s="65" t="s">
        <v>47</v>
      </c>
      <c r="G174" s="13" t="s">
        <v>47</v>
      </c>
      <c r="H174" s="65" t="s">
        <v>52</v>
      </c>
      <c r="I174" s="65" t="s">
        <v>39</v>
      </c>
      <c r="J174" s="65" t="s">
        <v>71</v>
      </c>
      <c r="K174" s="65" t="s">
        <v>41</v>
      </c>
      <c r="L174" s="77">
        <v>33118</v>
      </c>
      <c r="M174" s="65">
        <f t="shared" ca="1" si="22"/>
        <v>34</v>
      </c>
      <c r="N174" s="65" t="s">
        <v>1549</v>
      </c>
      <c r="O174" s="65" t="s">
        <v>1543</v>
      </c>
      <c r="P174" s="65" t="s">
        <v>1543</v>
      </c>
      <c r="Q174" s="78" t="s">
        <v>1550</v>
      </c>
      <c r="R174" s="64" t="s">
        <v>1551</v>
      </c>
      <c r="S174" s="65" t="s">
        <v>752</v>
      </c>
      <c r="T174" s="65" t="s">
        <v>1552</v>
      </c>
      <c r="U174" s="80" t="s">
        <v>945</v>
      </c>
      <c r="V174" s="82">
        <v>45560</v>
      </c>
      <c r="W174" s="19">
        <f t="shared" ca="1" si="17"/>
        <v>0</v>
      </c>
      <c r="X174" s="19">
        <f t="shared" ca="1" si="18"/>
        <v>10</v>
      </c>
      <c r="Y174" s="19">
        <f t="shared" ca="1" si="19"/>
        <v>20</v>
      </c>
      <c r="Z174" s="14" t="s">
        <v>41</v>
      </c>
      <c r="AA174" s="14" t="s">
        <v>74</v>
      </c>
      <c r="AB174" s="20"/>
      <c r="AD174" s="430" t="s">
        <v>3973</v>
      </c>
      <c r="AI174" s="330" t="s">
        <v>42</v>
      </c>
    </row>
    <row r="175" spans="1:35" s="21" customFormat="1" ht="15.5">
      <c r="A175" s="7">
        <f t="shared" si="21"/>
        <v>180</v>
      </c>
      <c r="B175" s="8" t="s">
        <v>1553</v>
      </c>
      <c r="C175" s="81" t="s">
        <v>1554</v>
      </c>
      <c r="D175" s="78" t="s">
        <v>1555</v>
      </c>
      <c r="E175" s="75" t="s">
        <v>35</v>
      </c>
      <c r="F175" s="65" t="s">
        <v>47</v>
      </c>
      <c r="G175" s="13" t="s">
        <v>47</v>
      </c>
      <c r="H175" s="65" t="s">
        <v>52</v>
      </c>
      <c r="I175" s="65" t="s">
        <v>39</v>
      </c>
      <c r="J175" s="65" t="s">
        <v>71</v>
      </c>
      <c r="K175" s="65" t="s">
        <v>41</v>
      </c>
      <c r="L175" s="77">
        <v>36891</v>
      </c>
      <c r="M175" s="65">
        <f t="shared" ca="1" si="22"/>
        <v>24</v>
      </c>
      <c r="N175" s="65" t="s">
        <v>1556</v>
      </c>
      <c r="O175" s="65" t="s">
        <v>1557</v>
      </c>
      <c r="P175" s="65" t="s">
        <v>1557</v>
      </c>
      <c r="Q175" s="78" t="s">
        <v>1558</v>
      </c>
      <c r="R175" s="64" t="s">
        <v>1559</v>
      </c>
      <c r="S175" s="65" t="s">
        <v>752</v>
      </c>
      <c r="T175" s="65" t="s">
        <v>1476</v>
      </c>
      <c r="U175" s="80" t="s">
        <v>945</v>
      </c>
      <c r="V175" s="82">
        <v>45561</v>
      </c>
      <c r="W175" s="19">
        <f t="shared" ca="1" si="17"/>
        <v>0</v>
      </c>
      <c r="X175" s="19">
        <f t="shared" ca="1" si="18"/>
        <v>10</v>
      </c>
      <c r="Y175" s="19">
        <f t="shared" ca="1" si="19"/>
        <v>19</v>
      </c>
      <c r="Z175" s="14" t="s">
        <v>41</v>
      </c>
      <c r="AA175" s="14" t="s">
        <v>74</v>
      </c>
      <c r="AB175" s="208" t="s">
        <v>2817</v>
      </c>
      <c r="AC175" s="209" t="s">
        <v>2533</v>
      </c>
      <c r="AD175" s="430" t="s">
        <v>3966</v>
      </c>
      <c r="AI175" s="330" t="s">
        <v>42</v>
      </c>
    </row>
    <row r="176" spans="1:35" s="21" customFormat="1" ht="15.5">
      <c r="A176" s="7">
        <f t="shared" si="21"/>
        <v>181</v>
      </c>
      <c r="B176" s="8" t="s">
        <v>1560</v>
      </c>
      <c r="C176" s="81" t="s">
        <v>1561</v>
      </c>
      <c r="D176" s="78" t="s">
        <v>1562</v>
      </c>
      <c r="E176" s="75" t="s">
        <v>35</v>
      </c>
      <c r="F176" s="65" t="s">
        <v>47</v>
      </c>
      <c r="G176" s="13" t="s">
        <v>47</v>
      </c>
      <c r="H176" s="65" t="s">
        <v>52</v>
      </c>
      <c r="I176" s="65" t="s">
        <v>39</v>
      </c>
      <c r="J176" s="65" t="s">
        <v>71</v>
      </c>
      <c r="K176" s="65" t="s">
        <v>41</v>
      </c>
      <c r="L176" s="77">
        <v>37410</v>
      </c>
      <c r="M176" s="65">
        <f t="shared" ca="1" si="22"/>
        <v>23</v>
      </c>
      <c r="N176" s="65" t="s">
        <v>1556</v>
      </c>
      <c r="O176" s="65" t="s">
        <v>1563</v>
      </c>
      <c r="P176" s="65" t="s">
        <v>1563</v>
      </c>
      <c r="Q176" s="78" t="s">
        <v>1564</v>
      </c>
      <c r="R176" s="64" t="s">
        <v>1565</v>
      </c>
      <c r="S176" s="65" t="s">
        <v>752</v>
      </c>
      <c r="T176" s="65" t="s">
        <v>1566</v>
      </c>
      <c r="U176" s="80" t="s">
        <v>945</v>
      </c>
      <c r="V176" s="82">
        <v>45561</v>
      </c>
      <c r="W176" s="19">
        <f t="shared" ca="1" si="17"/>
        <v>0</v>
      </c>
      <c r="X176" s="19">
        <f t="shared" ca="1" si="18"/>
        <v>10</v>
      </c>
      <c r="Y176" s="19">
        <f t="shared" ca="1" si="19"/>
        <v>19</v>
      </c>
      <c r="Z176" s="14" t="s">
        <v>41</v>
      </c>
      <c r="AA176" s="14" t="s">
        <v>74</v>
      </c>
      <c r="AB176" s="20"/>
      <c r="AD176" s="430" t="s">
        <v>3970</v>
      </c>
      <c r="AI176" s="330" t="s">
        <v>42</v>
      </c>
    </row>
    <row r="177" spans="1:35" ht="15.5">
      <c r="A177" s="7">
        <f t="shared" si="21"/>
        <v>182</v>
      </c>
      <c r="B177" s="31" t="s">
        <v>1575</v>
      </c>
      <c r="C177" s="72" t="s">
        <v>1576</v>
      </c>
      <c r="D177" s="66" t="s">
        <v>1577</v>
      </c>
      <c r="E177" s="67" t="s">
        <v>129</v>
      </c>
      <c r="F177" s="63" t="s">
        <v>47</v>
      </c>
      <c r="G177" s="13" t="s">
        <v>47</v>
      </c>
      <c r="H177" s="63" t="s">
        <v>52</v>
      </c>
      <c r="I177" s="63" t="s">
        <v>39</v>
      </c>
      <c r="J177" s="63" t="s">
        <v>71</v>
      </c>
      <c r="K177" s="63" t="s">
        <v>41</v>
      </c>
      <c r="L177" s="73">
        <v>38071</v>
      </c>
      <c r="M177" s="63">
        <f t="shared" ca="1" si="22"/>
        <v>21</v>
      </c>
      <c r="N177" s="63" t="s">
        <v>1578</v>
      </c>
      <c r="O177" s="63" t="s">
        <v>1579</v>
      </c>
      <c r="P177" s="63" t="s">
        <v>1579</v>
      </c>
      <c r="Q177" s="66" t="s">
        <v>1580</v>
      </c>
      <c r="S177" s="63" t="s">
        <v>752</v>
      </c>
      <c r="T177" s="63" t="s">
        <v>1581</v>
      </c>
      <c r="U177" s="70" t="s">
        <v>945</v>
      </c>
      <c r="V177" s="83">
        <v>45561</v>
      </c>
      <c r="W177" s="19">
        <f t="shared" ca="1" si="17"/>
        <v>0</v>
      </c>
      <c r="X177" s="19">
        <f t="shared" ca="1" si="18"/>
        <v>10</v>
      </c>
      <c r="Y177" s="19">
        <f t="shared" ca="1" si="19"/>
        <v>19</v>
      </c>
      <c r="Z177" s="37" t="s">
        <v>41</v>
      </c>
      <c r="AA177" s="37" t="s">
        <v>74</v>
      </c>
      <c r="AB177" s="210" t="s">
        <v>2817</v>
      </c>
      <c r="AC177" s="211" t="s">
        <v>2535</v>
      </c>
      <c r="AD177" s="431" t="s">
        <v>3968</v>
      </c>
      <c r="AI177" s="329" t="s">
        <v>42</v>
      </c>
    </row>
    <row r="178" spans="1:35" s="21" customFormat="1" ht="15.5">
      <c r="A178" s="7">
        <f t="shared" si="21"/>
        <v>183</v>
      </c>
      <c r="B178" s="8" t="s">
        <v>1582</v>
      </c>
      <c r="C178" s="81" t="s">
        <v>1583</v>
      </c>
      <c r="D178" s="78" t="s">
        <v>1584</v>
      </c>
      <c r="E178" s="75" t="s">
        <v>35</v>
      </c>
      <c r="F178" s="65" t="s">
        <v>47</v>
      </c>
      <c r="G178" s="13" t="s">
        <v>47</v>
      </c>
      <c r="H178" s="65" t="s">
        <v>52</v>
      </c>
      <c r="I178" s="65" t="s">
        <v>39</v>
      </c>
      <c r="J178" s="65" t="s">
        <v>40</v>
      </c>
      <c r="K178" s="65" t="s">
        <v>41</v>
      </c>
      <c r="L178" s="77">
        <v>33319</v>
      </c>
      <c r="M178" s="65">
        <f t="shared" ca="1" si="22"/>
        <v>34</v>
      </c>
      <c r="N178" s="65" t="s">
        <v>846</v>
      </c>
      <c r="O178" s="65" t="s">
        <v>1585</v>
      </c>
      <c r="P178" s="65" t="s">
        <v>1585</v>
      </c>
      <c r="Q178" s="78" t="s">
        <v>1586</v>
      </c>
      <c r="R178" s="65"/>
      <c r="S178" s="65" t="s">
        <v>752</v>
      </c>
      <c r="T178" s="65" t="s">
        <v>1587</v>
      </c>
      <c r="U178" s="80" t="s">
        <v>737</v>
      </c>
      <c r="V178" s="82">
        <v>45565</v>
      </c>
      <c r="W178" s="19">
        <f t="shared" ca="1" si="17"/>
        <v>0</v>
      </c>
      <c r="X178" s="19">
        <f t="shared" ca="1" si="18"/>
        <v>10</v>
      </c>
      <c r="Y178" s="19">
        <f t="shared" ca="1" si="19"/>
        <v>15</v>
      </c>
      <c r="Z178" s="14" t="s">
        <v>41</v>
      </c>
      <c r="AA178" s="14" t="s">
        <v>74</v>
      </c>
      <c r="AB178" s="20"/>
      <c r="AD178" s="430" t="s">
        <v>3970</v>
      </c>
      <c r="AI178" s="330" t="s">
        <v>42</v>
      </c>
    </row>
    <row r="179" spans="1:35" ht="15.5">
      <c r="A179" s="7">
        <f t="shared" si="21"/>
        <v>184</v>
      </c>
      <c r="B179" s="31" t="s">
        <v>1604</v>
      </c>
      <c r="C179" s="72" t="s">
        <v>1605</v>
      </c>
      <c r="D179" s="66" t="s">
        <v>1606</v>
      </c>
      <c r="E179" s="67" t="s">
        <v>129</v>
      </c>
      <c r="F179" s="63" t="s">
        <v>47</v>
      </c>
      <c r="G179" s="13" t="s">
        <v>47</v>
      </c>
      <c r="H179" s="63" t="s">
        <v>52</v>
      </c>
      <c r="I179" s="63" t="s">
        <v>39</v>
      </c>
      <c r="J179" s="63" t="s">
        <v>71</v>
      </c>
      <c r="K179" s="63" t="s">
        <v>799</v>
      </c>
      <c r="L179" s="73">
        <v>36430</v>
      </c>
      <c r="M179" s="63">
        <f t="shared" ca="1" si="22"/>
        <v>25</v>
      </c>
      <c r="N179" s="63" t="s">
        <v>1077</v>
      </c>
      <c r="O179" s="63" t="s">
        <v>1607</v>
      </c>
      <c r="P179" s="63" t="s">
        <v>1607</v>
      </c>
      <c r="Q179" s="66" t="s">
        <v>1608</v>
      </c>
      <c r="R179" s="74" t="s">
        <v>1609</v>
      </c>
      <c r="S179" s="63" t="s">
        <v>752</v>
      </c>
      <c r="T179" s="63" t="s">
        <v>1610</v>
      </c>
      <c r="U179" s="70" t="s">
        <v>1538</v>
      </c>
      <c r="V179" s="83">
        <v>45567</v>
      </c>
      <c r="W179" s="19">
        <f t="shared" ca="1" si="17"/>
        <v>0</v>
      </c>
      <c r="X179" s="19">
        <f t="shared" ca="1" si="18"/>
        <v>10</v>
      </c>
      <c r="Y179" s="19">
        <f t="shared" ca="1" si="19"/>
        <v>12</v>
      </c>
      <c r="Z179" s="37" t="s">
        <v>41</v>
      </c>
      <c r="AA179" s="37" t="s">
        <v>74</v>
      </c>
      <c r="AD179" s="431" t="s">
        <v>3969</v>
      </c>
      <c r="AI179" s="329" t="s">
        <v>42</v>
      </c>
    </row>
    <row r="180" spans="1:35" ht="15.5">
      <c r="A180" s="7">
        <f t="shared" si="21"/>
        <v>185</v>
      </c>
      <c r="B180" s="31" t="s">
        <v>1628</v>
      </c>
      <c r="C180" s="72" t="s">
        <v>1629</v>
      </c>
      <c r="D180" s="66" t="s">
        <v>1630</v>
      </c>
      <c r="E180" s="67" t="s">
        <v>129</v>
      </c>
      <c r="F180" s="306" t="s">
        <v>634</v>
      </c>
      <c r="G180" s="13" t="s">
        <v>84</v>
      </c>
      <c r="H180" s="306" t="s">
        <v>84</v>
      </c>
      <c r="I180" s="63" t="s">
        <v>39</v>
      </c>
      <c r="J180" s="63" t="s">
        <v>1178</v>
      </c>
      <c r="K180" s="63" t="s">
        <v>41</v>
      </c>
      <c r="L180" s="73">
        <v>38417</v>
      </c>
      <c r="M180" s="63">
        <f t="shared" ca="1" si="22"/>
        <v>20</v>
      </c>
      <c r="N180" s="63" t="s">
        <v>690</v>
      </c>
      <c r="O180" s="63" t="s">
        <v>1631</v>
      </c>
      <c r="P180" s="63" t="s">
        <v>1631</v>
      </c>
      <c r="Q180" s="66" t="s">
        <v>1632</v>
      </c>
      <c r="R180" s="74" t="s">
        <v>1633</v>
      </c>
      <c r="S180" s="63" t="s">
        <v>752</v>
      </c>
      <c r="T180" s="63" t="s">
        <v>1634</v>
      </c>
      <c r="U180" s="70" t="s">
        <v>945</v>
      </c>
      <c r="V180" s="83">
        <v>45569</v>
      </c>
      <c r="W180" s="19">
        <f t="shared" ca="1" si="17"/>
        <v>0</v>
      </c>
      <c r="X180" s="19">
        <f t="shared" ca="1" si="18"/>
        <v>10</v>
      </c>
      <c r="Y180" s="19">
        <f t="shared" ca="1" si="19"/>
        <v>10</v>
      </c>
      <c r="Z180" s="37" t="s">
        <v>41</v>
      </c>
      <c r="AA180" s="14" t="s">
        <v>46</v>
      </c>
      <c r="AD180" s="431" t="s">
        <v>3974</v>
      </c>
      <c r="AI180" s="329" t="s">
        <v>42</v>
      </c>
    </row>
    <row r="181" spans="1:35" ht="15.5">
      <c r="A181" s="7">
        <f t="shared" si="21"/>
        <v>186</v>
      </c>
      <c r="B181" s="31" t="s">
        <v>1635</v>
      </c>
      <c r="C181" s="72" t="s">
        <v>1636</v>
      </c>
      <c r="D181" s="66" t="s">
        <v>1637</v>
      </c>
      <c r="E181" s="67" t="s">
        <v>129</v>
      </c>
      <c r="F181" s="63" t="s">
        <v>47</v>
      </c>
      <c r="G181" s="13" t="s">
        <v>47</v>
      </c>
      <c r="H181" s="63" t="s">
        <v>311</v>
      </c>
      <c r="I181" s="63" t="s">
        <v>39</v>
      </c>
      <c r="J181" s="63" t="s">
        <v>1178</v>
      </c>
      <c r="K181" s="63" t="s">
        <v>41</v>
      </c>
      <c r="L181" s="73">
        <v>38289</v>
      </c>
      <c r="M181" s="63">
        <f t="shared" ca="1" si="22"/>
        <v>20</v>
      </c>
      <c r="N181" s="63" t="s">
        <v>1638</v>
      </c>
      <c r="O181" s="63" t="s">
        <v>1639</v>
      </c>
      <c r="P181" s="63" t="s">
        <v>1639</v>
      </c>
      <c r="Q181" s="66" t="s">
        <v>1640</v>
      </c>
      <c r="R181" s="74" t="s">
        <v>1641</v>
      </c>
      <c r="S181" s="63" t="s">
        <v>752</v>
      </c>
      <c r="T181" s="63" t="s">
        <v>1642</v>
      </c>
      <c r="U181" s="70" t="s">
        <v>1643</v>
      </c>
      <c r="V181" s="83">
        <v>45573</v>
      </c>
      <c r="W181" s="19">
        <f t="shared" ca="1" si="17"/>
        <v>0</v>
      </c>
      <c r="X181" s="19">
        <f t="shared" ca="1" si="18"/>
        <v>10</v>
      </c>
      <c r="Y181" s="19">
        <f t="shared" ca="1" si="19"/>
        <v>6</v>
      </c>
      <c r="Z181" s="37" t="s">
        <v>41</v>
      </c>
      <c r="AA181" s="14" t="s">
        <v>314</v>
      </c>
      <c r="AD181" s="440" t="s">
        <v>3985</v>
      </c>
      <c r="AI181" s="329" t="s">
        <v>96</v>
      </c>
    </row>
    <row r="182" spans="1:35" ht="15.5">
      <c r="A182" s="7">
        <f t="shared" si="21"/>
        <v>187</v>
      </c>
      <c r="B182" s="31" t="s">
        <v>1651</v>
      </c>
      <c r="C182" s="72" t="s">
        <v>1652</v>
      </c>
      <c r="D182" s="66" t="s">
        <v>1653</v>
      </c>
      <c r="E182" s="67" t="s">
        <v>35</v>
      </c>
      <c r="F182" s="63" t="s">
        <v>47</v>
      </c>
      <c r="G182" s="13" t="s">
        <v>47</v>
      </c>
      <c r="H182" s="63" t="s">
        <v>52</v>
      </c>
      <c r="I182" s="63" t="s">
        <v>39</v>
      </c>
      <c r="J182" s="63" t="s">
        <v>1178</v>
      </c>
      <c r="K182" s="63" t="s">
        <v>41</v>
      </c>
      <c r="L182" s="73">
        <v>39034</v>
      </c>
      <c r="M182" s="63">
        <f t="shared" ca="1" si="22"/>
        <v>18</v>
      </c>
      <c r="N182" s="63" t="s">
        <v>1654</v>
      </c>
      <c r="O182" s="63" t="s">
        <v>370</v>
      </c>
      <c r="P182" s="63" t="s">
        <v>370</v>
      </c>
      <c r="Q182" s="66" t="s">
        <v>1655</v>
      </c>
      <c r="R182" s="74" t="s">
        <v>1656</v>
      </c>
      <c r="S182" s="63" t="s">
        <v>752</v>
      </c>
      <c r="T182" s="63" t="s">
        <v>1657</v>
      </c>
      <c r="U182" s="70" t="s">
        <v>945</v>
      </c>
      <c r="V182" s="83">
        <v>45574</v>
      </c>
      <c r="W182" s="19">
        <f t="shared" ca="1" si="17"/>
        <v>0</v>
      </c>
      <c r="X182" s="19">
        <f t="shared" ca="1" si="18"/>
        <v>10</v>
      </c>
      <c r="Y182" s="19">
        <f t="shared" ca="1" si="19"/>
        <v>5</v>
      </c>
      <c r="Z182" s="37" t="s">
        <v>41</v>
      </c>
      <c r="AA182" s="14" t="s">
        <v>74</v>
      </c>
      <c r="AD182" s="431" t="s">
        <v>3973</v>
      </c>
      <c r="AI182" s="329" t="s">
        <v>42</v>
      </c>
    </row>
    <row r="183" spans="1:35" ht="15.5">
      <c r="A183" s="7">
        <f t="shared" si="21"/>
        <v>188</v>
      </c>
      <c r="B183" s="31" t="s">
        <v>1658</v>
      </c>
      <c r="C183" s="72" t="s">
        <v>1659</v>
      </c>
      <c r="D183" s="66" t="s">
        <v>1660</v>
      </c>
      <c r="E183" s="67" t="s">
        <v>35</v>
      </c>
      <c r="F183" s="63" t="s">
        <v>47</v>
      </c>
      <c r="G183" s="13" t="s">
        <v>47</v>
      </c>
      <c r="H183" s="63" t="s">
        <v>52</v>
      </c>
      <c r="I183" s="63" t="s">
        <v>39</v>
      </c>
      <c r="J183" s="63" t="s">
        <v>1178</v>
      </c>
      <c r="K183" s="63" t="s">
        <v>41</v>
      </c>
      <c r="L183" s="73">
        <v>38791</v>
      </c>
      <c r="M183" s="63">
        <f t="shared" ca="1" si="22"/>
        <v>19</v>
      </c>
      <c r="N183" s="63" t="s">
        <v>1661</v>
      </c>
      <c r="O183" s="63" t="s">
        <v>1252</v>
      </c>
      <c r="P183" s="63" t="s">
        <v>1252</v>
      </c>
      <c r="Q183" s="66" t="s">
        <v>1662</v>
      </c>
      <c r="S183" s="63" t="s">
        <v>752</v>
      </c>
      <c r="T183" s="63" t="s">
        <v>1663</v>
      </c>
      <c r="U183" s="70" t="s">
        <v>945</v>
      </c>
      <c r="V183" s="83">
        <v>45574</v>
      </c>
      <c r="W183" s="19">
        <f t="shared" ca="1" si="17"/>
        <v>0</v>
      </c>
      <c r="X183" s="19">
        <f t="shared" ca="1" si="18"/>
        <v>10</v>
      </c>
      <c r="Y183" s="19">
        <f t="shared" ca="1" si="19"/>
        <v>5</v>
      </c>
      <c r="Z183" s="37" t="s">
        <v>41</v>
      </c>
      <c r="AA183" s="14" t="s">
        <v>74</v>
      </c>
      <c r="AD183" s="431" t="s">
        <v>3973</v>
      </c>
      <c r="AI183" s="329" t="s">
        <v>96</v>
      </c>
    </row>
    <row r="184" spans="1:35" ht="15.5">
      <c r="A184" s="7">
        <f t="shared" si="21"/>
        <v>189</v>
      </c>
      <c r="B184" s="31" t="s">
        <v>1664</v>
      </c>
      <c r="C184" s="72" t="s">
        <v>1665</v>
      </c>
      <c r="D184" s="66" t="s">
        <v>1666</v>
      </c>
      <c r="E184" s="67" t="s">
        <v>35</v>
      </c>
      <c r="F184" s="63" t="s">
        <v>47</v>
      </c>
      <c r="G184" s="13" t="s">
        <v>47</v>
      </c>
      <c r="H184" s="438" t="s">
        <v>3047</v>
      </c>
      <c r="I184" s="63" t="s">
        <v>39</v>
      </c>
      <c r="J184" s="63" t="s">
        <v>1178</v>
      </c>
      <c r="K184" s="63" t="s">
        <v>41</v>
      </c>
      <c r="L184" s="73">
        <v>38264</v>
      </c>
      <c r="M184" s="63">
        <f t="shared" ca="1" si="22"/>
        <v>20</v>
      </c>
      <c r="N184" s="63" t="s">
        <v>1667</v>
      </c>
      <c r="O184" s="63" t="s">
        <v>1668</v>
      </c>
      <c r="P184" s="63" t="s">
        <v>1668</v>
      </c>
      <c r="Q184" s="66" t="s">
        <v>1669</v>
      </c>
      <c r="R184" s="74" t="s">
        <v>1670</v>
      </c>
      <c r="S184" s="63" t="s">
        <v>752</v>
      </c>
      <c r="T184" s="63" t="s">
        <v>1671</v>
      </c>
      <c r="U184" s="70" t="s">
        <v>1672</v>
      </c>
      <c r="V184" s="83">
        <v>45576</v>
      </c>
      <c r="W184" s="19">
        <f t="shared" ca="1" si="17"/>
        <v>0</v>
      </c>
      <c r="X184" s="19">
        <f t="shared" ca="1" si="18"/>
        <v>10</v>
      </c>
      <c r="Y184" s="19">
        <f t="shared" ca="1" si="19"/>
        <v>3</v>
      </c>
      <c r="Z184" s="37" t="s">
        <v>41</v>
      </c>
      <c r="AA184" s="14" t="s">
        <v>90</v>
      </c>
      <c r="AD184" s="431" t="s">
        <v>3978</v>
      </c>
      <c r="AI184" s="329" t="s">
        <v>42</v>
      </c>
    </row>
    <row r="185" spans="1:35" ht="15.5">
      <c r="A185" s="7">
        <f t="shared" si="21"/>
        <v>190</v>
      </c>
      <c r="B185" s="31" t="s">
        <v>1680</v>
      </c>
      <c r="C185" s="72" t="s">
        <v>1681</v>
      </c>
      <c r="D185" s="66" t="s">
        <v>1682</v>
      </c>
      <c r="E185" s="67" t="s">
        <v>35</v>
      </c>
      <c r="F185" s="63" t="s">
        <v>47</v>
      </c>
      <c r="G185" s="13" t="s">
        <v>47</v>
      </c>
      <c r="H185" s="144" t="s">
        <v>1261</v>
      </c>
      <c r="I185" s="63" t="s">
        <v>39</v>
      </c>
      <c r="J185" s="63" t="s">
        <v>71</v>
      </c>
      <c r="K185" s="63" t="s">
        <v>41</v>
      </c>
      <c r="L185" s="73">
        <v>37539</v>
      </c>
      <c r="M185" s="63">
        <f t="shared" ca="1" si="22"/>
        <v>22</v>
      </c>
      <c r="N185" s="63" t="s">
        <v>1683</v>
      </c>
      <c r="O185" s="63" t="s">
        <v>1684</v>
      </c>
      <c r="P185" s="63" t="s">
        <v>1684</v>
      </c>
      <c r="Q185" s="66" t="s">
        <v>1685</v>
      </c>
      <c r="R185" s="74" t="s">
        <v>1686</v>
      </c>
      <c r="S185" s="63" t="s">
        <v>752</v>
      </c>
      <c r="T185" s="63" t="s">
        <v>1687</v>
      </c>
      <c r="U185" s="70" t="s">
        <v>945</v>
      </c>
      <c r="V185" s="83">
        <v>45581</v>
      </c>
      <c r="W185" s="19">
        <f t="shared" ca="1" si="17"/>
        <v>0</v>
      </c>
      <c r="X185" s="19">
        <f t="shared" ca="1" si="18"/>
        <v>9</v>
      </c>
      <c r="Y185" s="19">
        <f t="shared" ca="1" si="19"/>
        <v>29</v>
      </c>
      <c r="Z185" s="37" t="s">
        <v>41</v>
      </c>
      <c r="AA185" s="14" t="s">
        <v>90</v>
      </c>
      <c r="AD185" s="431" t="s">
        <v>3978</v>
      </c>
      <c r="AI185" s="329" t="s">
        <v>42</v>
      </c>
    </row>
    <row r="186" spans="1:35" s="108" customFormat="1" ht="15.5" hidden="1">
      <c r="A186" s="7">
        <v>196</v>
      </c>
      <c r="B186" s="88" t="s">
        <v>1704</v>
      </c>
      <c r="C186" s="103" t="s">
        <v>1705</v>
      </c>
      <c r="D186" s="104" t="s">
        <v>1706</v>
      </c>
      <c r="E186" s="86" t="s">
        <v>129</v>
      </c>
      <c r="F186" s="178" t="s">
        <v>1699</v>
      </c>
      <c r="G186" s="178" t="s">
        <v>1699</v>
      </c>
      <c r="H186" s="70" t="s">
        <v>1699</v>
      </c>
      <c r="I186" s="178" t="s">
        <v>343</v>
      </c>
      <c r="J186" s="70" t="s">
        <v>71</v>
      </c>
      <c r="K186" s="70" t="s">
        <v>41</v>
      </c>
      <c r="L186" s="105">
        <v>38737</v>
      </c>
      <c r="M186" s="70">
        <f t="shared" ca="1" si="22"/>
        <v>19</v>
      </c>
      <c r="N186" s="70" t="s">
        <v>674</v>
      </c>
      <c r="O186" s="70" t="s">
        <v>1700</v>
      </c>
      <c r="P186" s="70" t="s">
        <v>1700</v>
      </c>
      <c r="Q186" s="104" t="s">
        <v>1707</v>
      </c>
      <c r="R186" s="106" t="s">
        <v>1708</v>
      </c>
      <c r="S186" s="70" t="s">
        <v>752</v>
      </c>
      <c r="T186" s="70" t="s">
        <v>1709</v>
      </c>
      <c r="U186" s="70" t="s">
        <v>945</v>
      </c>
      <c r="V186" s="105">
        <v>45583</v>
      </c>
      <c r="W186" s="19">
        <f t="shared" ca="1" si="17"/>
        <v>0</v>
      </c>
      <c r="X186" s="19">
        <f t="shared" ca="1" si="18"/>
        <v>9</v>
      </c>
      <c r="Y186" s="19">
        <f t="shared" ca="1" si="19"/>
        <v>27</v>
      </c>
      <c r="Z186" s="36" t="s">
        <v>41</v>
      </c>
      <c r="AA186" s="14" t="s">
        <v>90</v>
      </c>
      <c r="AB186" s="107"/>
      <c r="AD186" s="435" t="s">
        <v>3980</v>
      </c>
      <c r="AI186" s="332" t="s">
        <v>42</v>
      </c>
    </row>
    <row r="187" spans="1:35" ht="15.5">
      <c r="A187" s="7">
        <f t="shared" ref="A187:A189" si="23">A186+1</f>
        <v>197</v>
      </c>
      <c r="B187" s="31" t="s">
        <v>1710</v>
      </c>
      <c r="C187" s="72" t="s">
        <v>1711</v>
      </c>
      <c r="D187" s="66" t="s">
        <v>1712</v>
      </c>
      <c r="E187" s="86" t="s">
        <v>129</v>
      </c>
      <c r="F187" s="63" t="s">
        <v>47</v>
      </c>
      <c r="G187" s="13" t="s">
        <v>47</v>
      </c>
      <c r="H187" s="63" t="s">
        <v>52</v>
      </c>
      <c r="I187" s="63" t="s">
        <v>39</v>
      </c>
      <c r="J187" s="63" t="s">
        <v>71</v>
      </c>
      <c r="K187" s="63" t="s">
        <v>344</v>
      </c>
      <c r="L187" s="73">
        <v>36610</v>
      </c>
      <c r="M187" s="63">
        <f t="shared" ca="1" si="22"/>
        <v>25</v>
      </c>
      <c r="N187" s="63" t="s">
        <v>1713</v>
      </c>
      <c r="O187" s="63" t="s">
        <v>1714</v>
      </c>
      <c r="P187" s="63" t="s">
        <v>1714</v>
      </c>
      <c r="Q187" s="66" t="s">
        <v>1715</v>
      </c>
      <c r="S187" s="63" t="s">
        <v>752</v>
      </c>
      <c r="T187" s="63" t="s">
        <v>1716</v>
      </c>
      <c r="U187" s="63" t="s">
        <v>1717</v>
      </c>
      <c r="V187" s="83">
        <v>45587</v>
      </c>
      <c r="W187" s="19">
        <f t="shared" ca="1" si="17"/>
        <v>0</v>
      </c>
      <c r="X187" s="19">
        <f t="shared" ca="1" si="18"/>
        <v>9</v>
      </c>
      <c r="Y187" s="19">
        <f t="shared" ca="1" si="19"/>
        <v>23</v>
      </c>
      <c r="Z187" s="37" t="s">
        <v>41</v>
      </c>
      <c r="AA187" s="14" t="s">
        <v>74</v>
      </c>
      <c r="AD187" s="431" t="s">
        <v>3966</v>
      </c>
      <c r="AI187" s="329" t="s">
        <v>42</v>
      </c>
    </row>
    <row r="188" spans="1:35" ht="15.5">
      <c r="A188" s="7">
        <f t="shared" si="23"/>
        <v>198</v>
      </c>
      <c r="B188" s="31" t="s">
        <v>1718</v>
      </c>
      <c r="C188" s="72" t="s">
        <v>1719</v>
      </c>
      <c r="D188" s="66" t="s">
        <v>1720</v>
      </c>
      <c r="E188" s="67" t="s">
        <v>35</v>
      </c>
      <c r="F188" s="63" t="s">
        <v>47</v>
      </c>
      <c r="G188" s="13" t="s">
        <v>47</v>
      </c>
      <c r="H188" s="144" t="s">
        <v>1261</v>
      </c>
      <c r="I188" s="63" t="s">
        <v>39</v>
      </c>
      <c r="J188" s="63" t="s">
        <v>71</v>
      </c>
      <c r="K188" s="63" t="s">
        <v>1190</v>
      </c>
      <c r="L188" s="73">
        <v>38005</v>
      </c>
      <c r="M188" s="63">
        <f t="shared" ref="M188:M219" ca="1" si="24">INT((TODAY()-L188)/365)</f>
        <v>21</v>
      </c>
      <c r="N188" s="63" t="s">
        <v>884</v>
      </c>
      <c r="O188" s="63" t="s">
        <v>1721</v>
      </c>
      <c r="P188" s="63" t="s">
        <v>1721</v>
      </c>
      <c r="Q188" s="66" t="s">
        <v>1722</v>
      </c>
      <c r="R188" s="74" t="s">
        <v>1723</v>
      </c>
      <c r="S188" s="63" t="s">
        <v>752</v>
      </c>
      <c r="T188" s="63" t="s">
        <v>1724</v>
      </c>
      <c r="U188" s="70" t="s">
        <v>1725</v>
      </c>
      <c r="V188" s="83">
        <v>45588</v>
      </c>
      <c r="W188" s="19">
        <f t="shared" ca="1" si="17"/>
        <v>0</v>
      </c>
      <c r="X188" s="19">
        <f t="shared" ca="1" si="18"/>
        <v>9</v>
      </c>
      <c r="Y188" s="19">
        <f t="shared" ca="1" si="19"/>
        <v>22</v>
      </c>
      <c r="Z188" s="37" t="s">
        <v>41</v>
      </c>
      <c r="AA188" s="14" t="s">
        <v>90</v>
      </c>
      <c r="AD188" s="431" t="s">
        <v>3978</v>
      </c>
      <c r="AI188" s="329" t="s">
        <v>42</v>
      </c>
    </row>
    <row r="189" spans="1:35" ht="15.5">
      <c r="A189" s="7">
        <f t="shared" si="23"/>
        <v>199</v>
      </c>
      <c r="B189" s="31" t="s">
        <v>1726</v>
      </c>
      <c r="C189" s="72" t="s">
        <v>1727</v>
      </c>
      <c r="D189" s="66" t="s">
        <v>1728</v>
      </c>
      <c r="E189" s="67" t="s">
        <v>35</v>
      </c>
      <c r="F189" s="63" t="s">
        <v>47</v>
      </c>
      <c r="G189" s="13" t="s">
        <v>47</v>
      </c>
      <c r="H189" s="144" t="s">
        <v>1878</v>
      </c>
      <c r="I189" s="63" t="s">
        <v>39</v>
      </c>
      <c r="J189" s="63" t="s">
        <v>40</v>
      </c>
      <c r="K189" s="63" t="s">
        <v>41</v>
      </c>
      <c r="L189" s="73">
        <v>33522</v>
      </c>
      <c r="M189" s="63">
        <f t="shared" ca="1" si="24"/>
        <v>33</v>
      </c>
      <c r="N189" s="63" t="s">
        <v>1729</v>
      </c>
      <c r="O189" s="63" t="s">
        <v>1730</v>
      </c>
      <c r="P189" s="63" t="s">
        <v>1730</v>
      </c>
      <c r="Q189" s="66" t="s">
        <v>1731</v>
      </c>
      <c r="R189" s="74" t="s">
        <v>1732</v>
      </c>
      <c r="S189" s="63" t="s">
        <v>752</v>
      </c>
      <c r="T189" s="63" t="s">
        <v>1733</v>
      </c>
      <c r="U189" s="70" t="s">
        <v>1734</v>
      </c>
      <c r="V189" s="83">
        <v>45589</v>
      </c>
      <c r="W189" s="19">
        <f t="shared" ca="1" si="17"/>
        <v>0</v>
      </c>
      <c r="X189" s="19">
        <f t="shared" ca="1" si="18"/>
        <v>9</v>
      </c>
      <c r="Y189" s="19">
        <f t="shared" ca="1" si="19"/>
        <v>21</v>
      </c>
      <c r="Z189" s="37" t="s">
        <v>41</v>
      </c>
      <c r="AA189" s="297" t="s">
        <v>46</v>
      </c>
      <c r="AF189" s="6">
        <v>0</v>
      </c>
      <c r="AI189" s="329" t="s">
        <v>3152</v>
      </c>
    </row>
    <row r="190" spans="1:35" ht="15.5" hidden="1">
      <c r="A190" s="7">
        <v>200</v>
      </c>
      <c r="B190" s="31" t="s">
        <v>1735</v>
      </c>
      <c r="C190" s="72" t="s">
        <v>1736</v>
      </c>
      <c r="D190" s="66" t="s">
        <v>1737</v>
      </c>
      <c r="E190" s="67" t="s">
        <v>129</v>
      </c>
      <c r="F190" s="63" t="s">
        <v>47</v>
      </c>
      <c r="G190" s="13" t="s">
        <v>47</v>
      </c>
      <c r="H190" s="63" t="s">
        <v>59</v>
      </c>
      <c r="I190" s="63" t="s">
        <v>343</v>
      </c>
      <c r="J190" s="63" t="s">
        <v>71</v>
      </c>
      <c r="K190" s="63" t="s">
        <v>41</v>
      </c>
      <c r="L190" s="73">
        <v>32887</v>
      </c>
      <c r="M190" s="63">
        <f t="shared" ca="1" si="24"/>
        <v>35</v>
      </c>
      <c r="N190" s="63" t="s">
        <v>1542</v>
      </c>
      <c r="O190" s="63" t="s">
        <v>1738</v>
      </c>
      <c r="P190" s="63" t="s">
        <v>1738</v>
      </c>
      <c r="Q190" s="66" t="s">
        <v>1739</v>
      </c>
      <c r="R190" s="74" t="s">
        <v>1740</v>
      </c>
      <c r="S190" s="63" t="s">
        <v>752</v>
      </c>
      <c r="T190" s="63" t="s">
        <v>1741</v>
      </c>
      <c r="U190" s="70" t="s">
        <v>1742</v>
      </c>
      <c r="V190" s="83">
        <v>45589</v>
      </c>
      <c r="W190" s="19">
        <f t="shared" ca="1" si="17"/>
        <v>0</v>
      </c>
      <c r="X190" s="19">
        <f t="shared" ca="1" si="18"/>
        <v>9</v>
      </c>
      <c r="Y190" s="19">
        <f t="shared" ca="1" si="19"/>
        <v>21</v>
      </c>
      <c r="Z190" s="37" t="s">
        <v>41</v>
      </c>
      <c r="AA190" s="14" t="s">
        <v>90</v>
      </c>
      <c r="AD190" s="431" t="s">
        <v>3979</v>
      </c>
      <c r="AI190" s="329" t="s">
        <v>42</v>
      </c>
    </row>
    <row r="191" spans="1:35" ht="15.5">
      <c r="A191" s="7">
        <f t="shared" ref="A191:A197" si="25">A190+1</f>
        <v>201</v>
      </c>
      <c r="B191" s="31" t="s">
        <v>1743</v>
      </c>
      <c r="C191" s="72" t="s">
        <v>1744</v>
      </c>
      <c r="D191" s="66" t="s">
        <v>1745</v>
      </c>
      <c r="E191" s="67" t="s">
        <v>129</v>
      </c>
      <c r="F191" s="63" t="s">
        <v>47</v>
      </c>
      <c r="G191" s="13" t="s">
        <v>47</v>
      </c>
      <c r="H191" s="63" t="s">
        <v>52</v>
      </c>
      <c r="I191" s="63" t="s">
        <v>39</v>
      </c>
      <c r="J191" s="63" t="s">
        <v>71</v>
      </c>
      <c r="K191" s="63" t="s">
        <v>41</v>
      </c>
      <c r="L191" s="73">
        <v>33127</v>
      </c>
      <c r="M191" s="63">
        <f t="shared" ca="1" si="24"/>
        <v>34</v>
      </c>
      <c r="N191" s="63" t="s">
        <v>1036</v>
      </c>
      <c r="O191" s="63" t="s">
        <v>1746</v>
      </c>
      <c r="P191" s="63" t="s">
        <v>1746</v>
      </c>
      <c r="Q191" s="66" t="s">
        <v>1747</v>
      </c>
      <c r="S191" s="63" t="s">
        <v>752</v>
      </c>
      <c r="T191" s="63" t="s">
        <v>1748</v>
      </c>
      <c r="U191" s="70" t="s">
        <v>1749</v>
      </c>
      <c r="V191" s="83">
        <v>45597</v>
      </c>
      <c r="W191" s="19">
        <f t="shared" ca="1" si="17"/>
        <v>0</v>
      </c>
      <c r="X191" s="19">
        <f t="shared" ca="1" si="18"/>
        <v>9</v>
      </c>
      <c r="Y191" s="19">
        <f t="shared" ca="1" si="19"/>
        <v>13</v>
      </c>
      <c r="Z191" s="37" t="s">
        <v>41</v>
      </c>
      <c r="AA191" s="14" t="s">
        <v>74</v>
      </c>
      <c r="AD191" s="431" t="s">
        <v>3973</v>
      </c>
      <c r="AI191" s="329" t="s">
        <v>42</v>
      </c>
    </row>
    <row r="192" spans="1:35" ht="15.5">
      <c r="A192" s="7">
        <f t="shared" si="25"/>
        <v>202</v>
      </c>
      <c r="B192" s="31" t="s">
        <v>1750</v>
      </c>
      <c r="C192" s="72" t="s">
        <v>1751</v>
      </c>
      <c r="D192" s="66" t="s">
        <v>1752</v>
      </c>
      <c r="E192" s="67" t="s">
        <v>129</v>
      </c>
      <c r="F192" s="63" t="s">
        <v>47</v>
      </c>
      <c r="G192" s="13" t="s">
        <v>47</v>
      </c>
      <c r="H192" s="63" t="s">
        <v>52</v>
      </c>
      <c r="I192" s="63" t="s">
        <v>39</v>
      </c>
      <c r="J192" s="63" t="s">
        <v>71</v>
      </c>
      <c r="K192" s="63" t="s">
        <v>41</v>
      </c>
      <c r="L192" s="73">
        <v>38447</v>
      </c>
      <c r="M192" s="63">
        <f t="shared" ca="1" si="24"/>
        <v>20</v>
      </c>
      <c r="N192" s="63" t="s">
        <v>1019</v>
      </c>
      <c r="O192" s="63" t="s">
        <v>1753</v>
      </c>
      <c r="P192" s="63" t="s">
        <v>1753</v>
      </c>
      <c r="Q192" s="66" t="s">
        <v>1754</v>
      </c>
      <c r="S192" s="63" t="s">
        <v>752</v>
      </c>
      <c r="T192" s="63" t="s">
        <v>1755</v>
      </c>
      <c r="V192" s="83">
        <v>45597</v>
      </c>
      <c r="W192" s="19">
        <f t="shared" ca="1" si="17"/>
        <v>0</v>
      </c>
      <c r="X192" s="19">
        <f t="shared" ca="1" si="18"/>
        <v>9</v>
      </c>
      <c r="Y192" s="19">
        <f t="shared" ca="1" si="19"/>
        <v>13</v>
      </c>
      <c r="Z192" s="37" t="s">
        <v>41</v>
      </c>
      <c r="AA192" s="14" t="s">
        <v>74</v>
      </c>
      <c r="AD192" s="431" t="s">
        <v>3973</v>
      </c>
      <c r="AI192" s="329" t="s">
        <v>42</v>
      </c>
    </row>
    <row r="193" spans="1:35" ht="15.5">
      <c r="A193" s="7">
        <f t="shared" si="25"/>
        <v>203</v>
      </c>
      <c r="B193" s="31" t="s">
        <v>1756</v>
      </c>
      <c r="C193" s="72" t="s">
        <v>1757</v>
      </c>
      <c r="D193" s="66" t="s">
        <v>1758</v>
      </c>
      <c r="E193" s="67" t="s">
        <v>35</v>
      </c>
      <c r="F193" s="63" t="s">
        <v>47</v>
      </c>
      <c r="G193" s="13" t="s">
        <v>47</v>
      </c>
      <c r="H193" s="63" t="s">
        <v>52</v>
      </c>
      <c r="I193" s="63" t="s">
        <v>39</v>
      </c>
      <c r="J193" s="63" t="s">
        <v>71</v>
      </c>
      <c r="K193" s="63" t="s">
        <v>41</v>
      </c>
      <c r="L193" s="73">
        <v>38988</v>
      </c>
      <c r="M193" s="63">
        <f t="shared" ca="1" si="24"/>
        <v>18</v>
      </c>
      <c r="N193" s="63" t="s">
        <v>1759</v>
      </c>
      <c r="O193" s="63" t="s">
        <v>1760</v>
      </c>
      <c r="P193" s="63" t="s">
        <v>1760</v>
      </c>
      <c r="Q193" s="66" t="s">
        <v>1761</v>
      </c>
      <c r="R193" s="74" t="s">
        <v>1762</v>
      </c>
      <c r="S193" s="63" t="s">
        <v>752</v>
      </c>
      <c r="T193" s="63" t="s">
        <v>1763</v>
      </c>
      <c r="V193" s="83">
        <v>45598</v>
      </c>
      <c r="W193" s="19">
        <f t="shared" ref="W193:W256" ca="1" si="26">DATEDIF(V193,TODAY(),"Y")</f>
        <v>0</v>
      </c>
      <c r="X193" s="19">
        <f t="shared" ref="X193:X256" ca="1" si="27">DATEDIF(V193,TODAY(),"YM")</f>
        <v>9</v>
      </c>
      <c r="Y193" s="19">
        <f t="shared" ref="Y193:Y256" ca="1" si="28">DATEDIF(V193,TODAY(),"MD")</f>
        <v>12</v>
      </c>
      <c r="Z193" s="37" t="s">
        <v>41</v>
      </c>
      <c r="AA193" s="14" t="s">
        <v>74</v>
      </c>
      <c r="AD193" s="431" t="s">
        <v>3973</v>
      </c>
      <c r="AI193" s="329" t="s">
        <v>42</v>
      </c>
    </row>
    <row r="194" spans="1:35" ht="15.5">
      <c r="A194" s="7">
        <f t="shared" si="25"/>
        <v>204</v>
      </c>
      <c r="B194" s="31" t="s">
        <v>1764</v>
      </c>
      <c r="C194" s="72" t="s">
        <v>1765</v>
      </c>
      <c r="D194" s="66" t="s">
        <v>1766</v>
      </c>
      <c r="E194" s="67" t="s">
        <v>129</v>
      </c>
      <c r="F194" s="63" t="s">
        <v>47</v>
      </c>
      <c r="G194" s="13" t="s">
        <v>47</v>
      </c>
      <c r="H194" s="63" t="s">
        <v>311</v>
      </c>
      <c r="I194" s="63" t="s">
        <v>39</v>
      </c>
      <c r="J194" s="63" t="s">
        <v>71</v>
      </c>
      <c r="K194" s="63" t="s">
        <v>41</v>
      </c>
      <c r="L194" s="73">
        <v>36456</v>
      </c>
      <c r="M194" s="63">
        <f t="shared" ca="1" si="24"/>
        <v>25</v>
      </c>
      <c r="N194" s="63" t="s">
        <v>1767</v>
      </c>
      <c r="O194" s="63" t="s">
        <v>1768</v>
      </c>
      <c r="P194" s="63" t="s">
        <v>1768</v>
      </c>
      <c r="Q194" s="66" t="s">
        <v>1769</v>
      </c>
      <c r="S194" s="63" t="s">
        <v>752</v>
      </c>
      <c r="T194" s="63" t="s">
        <v>1770</v>
      </c>
      <c r="V194" s="83">
        <v>45600</v>
      </c>
      <c r="W194" s="19">
        <f t="shared" ca="1" si="26"/>
        <v>0</v>
      </c>
      <c r="X194" s="19">
        <f t="shared" ca="1" si="27"/>
        <v>9</v>
      </c>
      <c r="Y194" s="19">
        <f t="shared" ca="1" si="28"/>
        <v>10</v>
      </c>
      <c r="Z194" s="37" t="s">
        <v>41</v>
      </c>
      <c r="AA194" s="37" t="s">
        <v>314</v>
      </c>
      <c r="AD194" s="440" t="s">
        <v>3989</v>
      </c>
      <c r="AI194" s="329" t="s">
        <v>42</v>
      </c>
    </row>
    <row r="195" spans="1:35" ht="15.5">
      <c r="A195" s="7">
        <f t="shared" si="25"/>
        <v>205</v>
      </c>
      <c r="B195" s="31" t="s">
        <v>1764</v>
      </c>
      <c r="C195" s="72" t="s">
        <v>1771</v>
      </c>
      <c r="D195" s="66" t="s">
        <v>1772</v>
      </c>
      <c r="E195" s="67" t="s">
        <v>129</v>
      </c>
      <c r="F195" s="63" t="s">
        <v>47</v>
      </c>
      <c r="G195" s="13" t="s">
        <v>47</v>
      </c>
      <c r="H195" s="63" t="s">
        <v>311</v>
      </c>
      <c r="I195" s="63" t="s">
        <v>39</v>
      </c>
      <c r="J195" s="63" t="s">
        <v>71</v>
      </c>
      <c r="K195" s="63" t="s">
        <v>41</v>
      </c>
      <c r="L195" s="73">
        <v>36118</v>
      </c>
      <c r="M195" s="63">
        <f t="shared" ca="1" si="24"/>
        <v>26</v>
      </c>
      <c r="N195" s="63" t="s">
        <v>1773</v>
      </c>
      <c r="O195" s="63" t="s">
        <v>816</v>
      </c>
      <c r="P195" s="63" t="s">
        <v>816</v>
      </c>
      <c r="Q195" s="66" t="s">
        <v>1774</v>
      </c>
      <c r="S195" s="63" t="s">
        <v>752</v>
      </c>
      <c r="T195" s="63" t="s">
        <v>1775</v>
      </c>
      <c r="V195" s="83">
        <v>45600</v>
      </c>
      <c r="W195" s="19">
        <f t="shared" ca="1" si="26"/>
        <v>0</v>
      </c>
      <c r="X195" s="19">
        <f t="shared" ca="1" si="27"/>
        <v>9</v>
      </c>
      <c r="Y195" s="19">
        <f t="shared" ca="1" si="28"/>
        <v>10</v>
      </c>
      <c r="Z195" s="37" t="s">
        <v>41</v>
      </c>
      <c r="AA195" s="37" t="s">
        <v>314</v>
      </c>
      <c r="AD195" s="440" t="s">
        <v>3986</v>
      </c>
      <c r="AI195" s="329" t="s">
        <v>42</v>
      </c>
    </row>
    <row r="196" spans="1:35" ht="15.5">
      <c r="A196" s="7">
        <f t="shared" si="25"/>
        <v>206</v>
      </c>
      <c r="B196" s="31" t="s">
        <v>1776</v>
      </c>
      <c r="C196" s="72" t="s">
        <v>1777</v>
      </c>
      <c r="D196" s="66" t="s">
        <v>1778</v>
      </c>
      <c r="E196" s="67" t="s">
        <v>129</v>
      </c>
      <c r="F196" s="63" t="s">
        <v>47</v>
      </c>
      <c r="G196" s="13" t="s">
        <v>47</v>
      </c>
      <c r="H196" s="63" t="s">
        <v>311</v>
      </c>
      <c r="I196" s="63" t="s">
        <v>39</v>
      </c>
      <c r="J196" s="63" t="s">
        <v>40</v>
      </c>
      <c r="K196" s="63" t="s">
        <v>41</v>
      </c>
      <c r="L196" s="73">
        <v>35265</v>
      </c>
      <c r="M196" s="63">
        <f t="shared" ca="1" si="24"/>
        <v>29</v>
      </c>
      <c r="N196" s="63" t="s">
        <v>957</v>
      </c>
      <c r="O196" s="63" t="s">
        <v>1779</v>
      </c>
      <c r="P196" s="63" t="s">
        <v>1779</v>
      </c>
      <c r="Q196" s="63" t="s">
        <v>1780</v>
      </c>
      <c r="S196" s="63" t="s">
        <v>752</v>
      </c>
      <c r="T196" s="63" t="s">
        <v>1781</v>
      </c>
      <c r="V196" s="83">
        <v>45600</v>
      </c>
      <c r="W196" s="19">
        <f t="shared" ca="1" si="26"/>
        <v>0</v>
      </c>
      <c r="X196" s="19">
        <f t="shared" ca="1" si="27"/>
        <v>9</v>
      </c>
      <c r="Y196" s="19">
        <f t="shared" ca="1" si="28"/>
        <v>10</v>
      </c>
      <c r="Z196" s="37" t="s">
        <v>41</v>
      </c>
      <c r="AA196" s="37" t="s">
        <v>314</v>
      </c>
      <c r="AD196" s="440" t="s">
        <v>3987</v>
      </c>
      <c r="AI196" s="329" t="s">
        <v>42</v>
      </c>
    </row>
    <row r="197" spans="1:35" ht="15.5">
      <c r="A197" s="7">
        <f t="shared" si="25"/>
        <v>207</v>
      </c>
      <c r="B197" s="31" t="s">
        <v>1782</v>
      </c>
      <c r="C197" s="72" t="s">
        <v>1783</v>
      </c>
      <c r="D197" s="66" t="s">
        <v>1784</v>
      </c>
      <c r="E197" s="67" t="s">
        <v>129</v>
      </c>
      <c r="F197" s="63" t="s">
        <v>47</v>
      </c>
      <c r="G197" s="13" t="s">
        <v>47</v>
      </c>
      <c r="H197" s="63" t="s">
        <v>311</v>
      </c>
      <c r="I197" s="63" t="s">
        <v>39</v>
      </c>
      <c r="J197" s="63" t="s">
        <v>71</v>
      </c>
      <c r="K197" s="63" t="s">
        <v>41</v>
      </c>
      <c r="L197" s="73">
        <v>36209</v>
      </c>
      <c r="M197" s="63">
        <f t="shared" ca="1" si="24"/>
        <v>26</v>
      </c>
      <c r="N197" s="63" t="s">
        <v>690</v>
      </c>
      <c r="O197" s="63" t="s">
        <v>1785</v>
      </c>
      <c r="P197" s="63" t="s">
        <v>1785</v>
      </c>
      <c r="Q197" s="66" t="s">
        <v>1786</v>
      </c>
      <c r="S197" s="63" t="s">
        <v>752</v>
      </c>
      <c r="T197" s="63" t="s">
        <v>1787</v>
      </c>
      <c r="V197" s="83">
        <v>45600</v>
      </c>
      <c r="W197" s="19">
        <f t="shared" ca="1" si="26"/>
        <v>0</v>
      </c>
      <c r="X197" s="19">
        <f t="shared" ca="1" si="27"/>
        <v>9</v>
      </c>
      <c r="Y197" s="19">
        <f t="shared" ca="1" si="28"/>
        <v>10</v>
      </c>
      <c r="Z197" s="37" t="s">
        <v>41</v>
      </c>
      <c r="AA197" s="37" t="s">
        <v>314</v>
      </c>
      <c r="AD197" s="440" t="s">
        <v>3983</v>
      </c>
      <c r="AI197" s="329" t="s">
        <v>42</v>
      </c>
    </row>
    <row r="198" spans="1:35" ht="15.5" hidden="1">
      <c r="A198" s="7">
        <v>210</v>
      </c>
      <c r="B198" s="31" t="s">
        <v>1820</v>
      </c>
      <c r="C198" s="42" t="s">
        <v>1821</v>
      </c>
      <c r="D198" s="66" t="s">
        <v>1822</v>
      </c>
      <c r="E198" s="67" t="s">
        <v>35</v>
      </c>
      <c r="F198" s="63" t="s">
        <v>59</v>
      </c>
      <c r="G198" s="13" t="s">
        <v>59</v>
      </c>
      <c r="H198" s="63" t="s">
        <v>59</v>
      </c>
      <c r="I198" s="63" t="s">
        <v>343</v>
      </c>
      <c r="J198" s="63" t="s">
        <v>40</v>
      </c>
      <c r="K198" s="63" t="s">
        <v>41</v>
      </c>
      <c r="L198" s="73">
        <v>32442</v>
      </c>
      <c r="M198" s="63">
        <f t="shared" ca="1" si="24"/>
        <v>36</v>
      </c>
      <c r="N198" s="63" t="s">
        <v>1823</v>
      </c>
      <c r="O198" s="63" t="s">
        <v>1824</v>
      </c>
      <c r="P198" s="63" t="s">
        <v>1824</v>
      </c>
      <c r="Q198" s="66" t="s">
        <v>1825</v>
      </c>
      <c r="S198" s="63" t="s">
        <v>752</v>
      </c>
      <c r="T198" s="63" t="s">
        <v>1826</v>
      </c>
      <c r="V198" s="83">
        <v>45607</v>
      </c>
      <c r="W198" s="19">
        <f t="shared" ca="1" si="26"/>
        <v>0</v>
      </c>
      <c r="X198" s="19">
        <f t="shared" ca="1" si="27"/>
        <v>9</v>
      </c>
      <c r="Y198" s="19">
        <f t="shared" ca="1" si="28"/>
        <v>3</v>
      </c>
      <c r="Z198" s="37" t="s">
        <v>41</v>
      </c>
      <c r="AA198" s="109" t="s">
        <v>90</v>
      </c>
      <c r="AD198" s="431" t="s">
        <v>3979</v>
      </c>
      <c r="AI198" s="329" t="s">
        <v>42</v>
      </c>
    </row>
    <row r="199" spans="1:35" ht="15.5">
      <c r="A199" s="7">
        <f t="shared" ref="A199:A202" si="29">A198+1</f>
        <v>211</v>
      </c>
      <c r="B199" s="31" t="s">
        <v>1827</v>
      </c>
      <c r="C199" s="42" t="s">
        <v>1828</v>
      </c>
      <c r="D199" s="66" t="s">
        <v>1829</v>
      </c>
      <c r="E199" s="67" t="s">
        <v>129</v>
      </c>
      <c r="F199" s="63" t="s">
        <v>47</v>
      </c>
      <c r="G199" s="13" t="s">
        <v>47</v>
      </c>
      <c r="H199" s="63" t="s">
        <v>52</v>
      </c>
      <c r="I199" s="63" t="s">
        <v>39</v>
      </c>
      <c r="J199" s="63" t="s">
        <v>71</v>
      </c>
      <c r="K199" s="63" t="s">
        <v>41</v>
      </c>
      <c r="L199" s="73">
        <v>38187</v>
      </c>
      <c r="M199" s="63">
        <f t="shared" ca="1" si="24"/>
        <v>21</v>
      </c>
      <c r="N199" s="63" t="s">
        <v>957</v>
      </c>
      <c r="O199" s="63" t="s">
        <v>1488</v>
      </c>
      <c r="P199" s="63" t="s">
        <v>1488</v>
      </c>
      <c r="Q199" s="66" t="s">
        <v>1830</v>
      </c>
      <c r="S199" s="63" t="s">
        <v>752</v>
      </c>
      <c r="T199" s="63" t="s">
        <v>1831</v>
      </c>
      <c r="V199" s="83">
        <v>45608</v>
      </c>
      <c r="W199" s="19">
        <f t="shared" ca="1" si="26"/>
        <v>0</v>
      </c>
      <c r="X199" s="19">
        <f t="shared" ca="1" si="27"/>
        <v>9</v>
      </c>
      <c r="Y199" s="19">
        <f t="shared" ca="1" si="28"/>
        <v>2</v>
      </c>
      <c r="Z199" s="37" t="s">
        <v>41</v>
      </c>
      <c r="AA199" s="37" t="s">
        <v>74</v>
      </c>
      <c r="AD199" s="431" t="s">
        <v>3970</v>
      </c>
      <c r="AI199" s="329" t="s">
        <v>42</v>
      </c>
    </row>
    <row r="200" spans="1:35" ht="15.5">
      <c r="A200" s="7">
        <f t="shared" si="29"/>
        <v>212</v>
      </c>
      <c r="B200" s="31" t="s">
        <v>1838</v>
      </c>
      <c r="C200" s="42" t="s">
        <v>1839</v>
      </c>
      <c r="D200" s="66" t="s">
        <v>1840</v>
      </c>
      <c r="E200" s="67" t="s">
        <v>129</v>
      </c>
      <c r="F200" s="63" t="s">
        <v>47</v>
      </c>
      <c r="G200" s="13" t="s">
        <v>47</v>
      </c>
      <c r="H200" s="63" t="s">
        <v>52</v>
      </c>
      <c r="I200" s="63" t="s">
        <v>39</v>
      </c>
      <c r="J200" s="63" t="s">
        <v>71</v>
      </c>
      <c r="K200" s="63" t="s">
        <v>41</v>
      </c>
      <c r="L200" s="73">
        <v>37678</v>
      </c>
      <c r="M200" s="63">
        <f t="shared" ca="1" si="24"/>
        <v>22</v>
      </c>
      <c r="N200" s="63" t="s">
        <v>1773</v>
      </c>
      <c r="O200" s="63" t="s">
        <v>1239</v>
      </c>
      <c r="P200" s="63" t="s">
        <v>1239</v>
      </c>
      <c r="Q200" s="66" t="s">
        <v>1841</v>
      </c>
      <c r="S200" s="63" t="s">
        <v>752</v>
      </c>
      <c r="T200" s="63" t="s">
        <v>1842</v>
      </c>
      <c r="V200" s="83">
        <v>45608</v>
      </c>
      <c r="W200" s="19">
        <f t="shared" ca="1" si="26"/>
        <v>0</v>
      </c>
      <c r="X200" s="19">
        <f t="shared" ca="1" si="27"/>
        <v>9</v>
      </c>
      <c r="Y200" s="19">
        <f t="shared" ca="1" si="28"/>
        <v>2</v>
      </c>
      <c r="Z200" s="37" t="s">
        <v>41</v>
      </c>
      <c r="AA200" s="37" t="s">
        <v>74</v>
      </c>
      <c r="AD200" s="431" t="s">
        <v>3973</v>
      </c>
      <c r="AI200" s="329" t="s">
        <v>42</v>
      </c>
    </row>
    <row r="201" spans="1:35" ht="15.5">
      <c r="A201" s="7">
        <f t="shared" si="29"/>
        <v>213</v>
      </c>
      <c r="B201" s="8" t="s">
        <v>1843</v>
      </c>
      <c r="C201" s="72" t="s">
        <v>1844</v>
      </c>
      <c r="D201" s="66" t="s">
        <v>1845</v>
      </c>
      <c r="E201" s="67" t="s">
        <v>129</v>
      </c>
      <c r="F201" s="63" t="s">
        <v>47</v>
      </c>
      <c r="G201" s="13" t="s">
        <v>47</v>
      </c>
      <c r="H201" s="63" t="s">
        <v>52</v>
      </c>
      <c r="I201" s="63" t="s">
        <v>39</v>
      </c>
      <c r="J201" s="63" t="s">
        <v>71</v>
      </c>
      <c r="K201" s="63" t="s">
        <v>53</v>
      </c>
      <c r="L201" s="73">
        <v>38921</v>
      </c>
      <c r="M201" s="63">
        <f t="shared" ca="1" si="24"/>
        <v>19</v>
      </c>
      <c r="N201" s="63" t="s">
        <v>1846</v>
      </c>
      <c r="O201" s="63" t="s">
        <v>1847</v>
      </c>
      <c r="P201" s="63" t="s">
        <v>1847</v>
      </c>
      <c r="Q201" s="66" t="s">
        <v>1848</v>
      </c>
      <c r="R201" s="74" t="s">
        <v>1849</v>
      </c>
      <c r="S201" s="63" t="s">
        <v>752</v>
      </c>
      <c r="T201" s="63" t="s">
        <v>1850</v>
      </c>
      <c r="V201" s="83">
        <v>45610</v>
      </c>
      <c r="W201" s="19">
        <f t="shared" ca="1" si="26"/>
        <v>0</v>
      </c>
      <c r="X201" s="19">
        <f t="shared" ca="1" si="27"/>
        <v>9</v>
      </c>
      <c r="Y201" s="19">
        <f t="shared" ca="1" si="28"/>
        <v>0</v>
      </c>
      <c r="Z201" s="37" t="s">
        <v>41</v>
      </c>
      <c r="AA201" s="37" t="s">
        <v>74</v>
      </c>
      <c r="AD201" s="431" t="s">
        <v>3968</v>
      </c>
      <c r="AI201" s="329" t="s">
        <v>42</v>
      </c>
    </row>
    <row r="202" spans="1:35" ht="15.5">
      <c r="A202" s="7">
        <f t="shared" si="29"/>
        <v>214</v>
      </c>
      <c r="B202" s="31" t="s">
        <v>1875</v>
      </c>
      <c r="C202" s="72" t="s">
        <v>1876</v>
      </c>
      <c r="D202" s="66" t="s">
        <v>1877</v>
      </c>
      <c r="E202" s="67" t="s">
        <v>35</v>
      </c>
      <c r="F202" s="63" t="s">
        <v>47</v>
      </c>
      <c r="G202" s="13" t="s">
        <v>47</v>
      </c>
      <c r="H202" s="63" t="s">
        <v>1878</v>
      </c>
      <c r="I202" s="63" t="s">
        <v>39</v>
      </c>
      <c r="J202" s="63" t="s">
        <v>71</v>
      </c>
      <c r="K202" s="63" t="s">
        <v>41</v>
      </c>
      <c r="L202" s="73">
        <v>38477</v>
      </c>
      <c r="M202" s="63">
        <f t="shared" ca="1" si="24"/>
        <v>20</v>
      </c>
      <c r="N202" s="63" t="s">
        <v>864</v>
      </c>
      <c r="O202" s="63" t="s">
        <v>1879</v>
      </c>
      <c r="P202" s="63" t="s">
        <v>1879</v>
      </c>
      <c r="Q202" s="66" t="s">
        <v>1880</v>
      </c>
      <c r="R202" s="74" t="s">
        <v>1881</v>
      </c>
      <c r="S202" s="63" t="s">
        <v>752</v>
      </c>
      <c r="T202" s="63" t="s">
        <v>1882</v>
      </c>
      <c r="V202" s="83">
        <v>45617</v>
      </c>
      <c r="W202" s="19">
        <f t="shared" ca="1" si="26"/>
        <v>0</v>
      </c>
      <c r="X202" s="19">
        <f t="shared" ca="1" si="27"/>
        <v>8</v>
      </c>
      <c r="Y202" s="19">
        <f t="shared" ca="1" si="28"/>
        <v>24</v>
      </c>
      <c r="Z202" s="37" t="s">
        <v>41</v>
      </c>
      <c r="AA202" s="37" t="s">
        <v>90</v>
      </c>
      <c r="AD202" s="431" t="s">
        <v>3981</v>
      </c>
      <c r="AI202" s="329" t="s">
        <v>42</v>
      </c>
    </row>
    <row r="203" spans="1:35" ht="15.5" hidden="1">
      <c r="A203" s="7">
        <v>215</v>
      </c>
      <c r="B203" s="31" t="s">
        <v>1883</v>
      </c>
      <c r="C203" s="72" t="s">
        <v>1884</v>
      </c>
      <c r="D203" s="66" t="s">
        <v>1885</v>
      </c>
      <c r="E203" s="67" t="s">
        <v>1189</v>
      </c>
      <c r="F203" s="63" t="s">
        <v>1238</v>
      </c>
      <c r="G203" s="13" t="s">
        <v>47</v>
      </c>
      <c r="H203" s="63" t="s">
        <v>1238</v>
      </c>
      <c r="I203" s="63" t="s">
        <v>343</v>
      </c>
      <c r="J203" s="63" t="s">
        <v>40</v>
      </c>
      <c r="K203" s="63" t="s">
        <v>41</v>
      </c>
      <c r="L203" s="73">
        <v>32898</v>
      </c>
      <c r="M203" s="63">
        <f t="shared" ca="1" si="24"/>
        <v>35</v>
      </c>
      <c r="N203" s="63" t="s">
        <v>1052</v>
      </c>
      <c r="O203" s="63" t="s">
        <v>1886</v>
      </c>
      <c r="P203" s="63" t="s">
        <v>1886</v>
      </c>
      <c r="Q203" s="66" t="s">
        <v>1887</v>
      </c>
      <c r="S203" s="63" t="s">
        <v>752</v>
      </c>
      <c r="T203" s="63" t="s">
        <v>1888</v>
      </c>
      <c r="V203" s="83">
        <v>45616</v>
      </c>
      <c r="W203" s="19">
        <f t="shared" ca="1" si="26"/>
        <v>0</v>
      </c>
      <c r="X203" s="19">
        <f t="shared" ca="1" si="27"/>
        <v>8</v>
      </c>
      <c r="Y203" s="19">
        <f t="shared" ca="1" si="28"/>
        <v>25</v>
      </c>
      <c r="Z203" s="37" t="s">
        <v>41</v>
      </c>
      <c r="AA203" s="37" t="s">
        <v>90</v>
      </c>
      <c r="AD203" s="431" t="s">
        <v>3979</v>
      </c>
      <c r="AI203" s="329" t="s">
        <v>42</v>
      </c>
    </row>
    <row r="204" spans="1:35" ht="15.5">
      <c r="A204" s="7">
        <f t="shared" ref="A204:A205" si="30">A203+1</f>
        <v>216</v>
      </c>
      <c r="B204" s="31" t="s">
        <v>1889</v>
      </c>
      <c r="C204" s="72" t="s">
        <v>1890</v>
      </c>
      <c r="D204" s="66" t="s">
        <v>1891</v>
      </c>
      <c r="E204" s="35" t="s">
        <v>35</v>
      </c>
      <c r="F204" s="37" t="s">
        <v>47</v>
      </c>
      <c r="G204" s="13" t="s">
        <v>47</v>
      </c>
      <c r="H204" s="63" t="s">
        <v>52</v>
      </c>
      <c r="I204" s="37" t="s">
        <v>39</v>
      </c>
      <c r="J204" s="63" t="s">
        <v>71</v>
      </c>
      <c r="K204" s="63" t="s">
        <v>41</v>
      </c>
      <c r="L204" s="51">
        <v>38055</v>
      </c>
      <c r="M204" s="37">
        <f t="shared" ca="1" si="24"/>
        <v>21</v>
      </c>
      <c r="N204" s="63" t="s">
        <v>1892</v>
      </c>
      <c r="O204" s="63" t="s">
        <v>1893</v>
      </c>
      <c r="P204" s="63" t="s">
        <v>1893</v>
      </c>
      <c r="Q204" s="66" t="s">
        <v>1894</v>
      </c>
      <c r="R204" s="74" t="s">
        <v>1895</v>
      </c>
      <c r="S204" s="56" t="s">
        <v>752</v>
      </c>
      <c r="T204" s="63" t="s">
        <v>1896</v>
      </c>
      <c r="U204" s="70" t="s">
        <v>1897</v>
      </c>
      <c r="V204" s="83">
        <v>45621</v>
      </c>
      <c r="W204" s="19">
        <f t="shared" ca="1" si="26"/>
        <v>0</v>
      </c>
      <c r="X204" s="19">
        <f t="shared" ca="1" si="27"/>
        <v>8</v>
      </c>
      <c r="Y204" s="19">
        <f t="shared" ca="1" si="28"/>
        <v>20</v>
      </c>
      <c r="Z204" s="37" t="s">
        <v>41</v>
      </c>
      <c r="AA204" s="37" t="s">
        <v>74</v>
      </c>
      <c r="AD204" s="431" t="s">
        <v>3970</v>
      </c>
      <c r="AI204" s="329" t="s">
        <v>42</v>
      </c>
    </row>
    <row r="205" spans="1:35" ht="15.5">
      <c r="A205" s="7">
        <f t="shared" si="30"/>
        <v>217</v>
      </c>
      <c r="B205" s="31" t="s">
        <v>1898</v>
      </c>
      <c r="C205" s="72" t="s">
        <v>1899</v>
      </c>
      <c r="D205" s="66" t="s">
        <v>1900</v>
      </c>
      <c r="E205" s="67" t="s">
        <v>129</v>
      </c>
      <c r="F205" s="37" t="s">
        <v>47</v>
      </c>
      <c r="G205" s="13" t="s">
        <v>47</v>
      </c>
      <c r="H205" s="63" t="s">
        <v>52</v>
      </c>
      <c r="I205" s="37" t="s">
        <v>39</v>
      </c>
      <c r="J205" s="63" t="s">
        <v>63</v>
      </c>
      <c r="K205" s="63" t="s">
        <v>41</v>
      </c>
      <c r="L205" s="51">
        <v>37115</v>
      </c>
      <c r="M205" s="37">
        <f t="shared" ca="1" si="24"/>
        <v>24</v>
      </c>
      <c r="N205" s="63" t="s">
        <v>1901</v>
      </c>
      <c r="O205" s="63" t="s">
        <v>1902</v>
      </c>
      <c r="P205" s="63" t="s">
        <v>1902</v>
      </c>
      <c r="Q205" s="66" t="s">
        <v>1903</v>
      </c>
      <c r="R205" s="74" t="s">
        <v>1904</v>
      </c>
      <c r="S205" s="56" t="s">
        <v>752</v>
      </c>
      <c r="T205" s="63" t="s">
        <v>1905</v>
      </c>
      <c r="U205" s="70" t="s">
        <v>1906</v>
      </c>
      <c r="V205" s="83">
        <v>45621</v>
      </c>
      <c r="W205" s="19">
        <f t="shared" ca="1" si="26"/>
        <v>0</v>
      </c>
      <c r="X205" s="19">
        <f t="shared" ca="1" si="27"/>
        <v>8</v>
      </c>
      <c r="Y205" s="19">
        <f t="shared" ca="1" si="28"/>
        <v>20</v>
      </c>
      <c r="Z205" s="37" t="s">
        <v>41</v>
      </c>
      <c r="AA205" s="37" t="s">
        <v>74</v>
      </c>
      <c r="AD205" s="431" t="s">
        <v>3973</v>
      </c>
      <c r="AI205" s="329" t="s">
        <v>96</v>
      </c>
    </row>
    <row r="206" spans="1:35" ht="15.5" hidden="1">
      <c r="A206" s="7">
        <f t="shared" ref="A206:A207" si="31">A205+1</f>
        <v>218</v>
      </c>
      <c r="B206" s="31" t="s">
        <v>1914</v>
      </c>
      <c r="C206" s="42" t="s">
        <v>1915</v>
      </c>
      <c r="D206" s="66" t="s">
        <v>1916</v>
      </c>
      <c r="E206" s="67" t="s">
        <v>35</v>
      </c>
      <c r="F206" s="102" t="s">
        <v>130</v>
      </c>
      <c r="G206" s="13" t="s">
        <v>80</v>
      </c>
      <c r="I206" s="102" t="s">
        <v>343</v>
      </c>
      <c r="J206" s="63" t="s">
        <v>71</v>
      </c>
      <c r="K206" s="63" t="s">
        <v>1190</v>
      </c>
      <c r="L206" s="51">
        <v>37473</v>
      </c>
      <c r="M206" s="14">
        <f t="shared" ca="1" si="24"/>
        <v>23</v>
      </c>
      <c r="N206" s="63" t="s">
        <v>1005</v>
      </c>
      <c r="O206" s="63" t="s">
        <v>1917</v>
      </c>
      <c r="P206" s="63" t="s">
        <v>1917</v>
      </c>
      <c r="Q206" s="66" t="s">
        <v>1918</v>
      </c>
      <c r="R206" s="74" t="s">
        <v>1919</v>
      </c>
      <c r="S206" s="63" t="s">
        <v>752</v>
      </c>
      <c r="T206" s="63" t="s">
        <v>1920</v>
      </c>
      <c r="U206" s="70" t="s">
        <v>1921</v>
      </c>
      <c r="V206" s="110">
        <v>45628</v>
      </c>
      <c r="W206" s="19">
        <f t="shared" ca="1" si="26"/>
        <v>0</v>
      </c>
      <c r="X206" s="19">
        <f t="shared" ca="1" si="27"/>
        <v>8</v>
      </c>
      <c r="Y206" s="19">
        <f t="shared" ca="1" si="28"/>
        <v>12</v>
      </c>
      <c r="Z206" s="63" t="s">
        <v>41</v>
      </c>
      <c r="AA206" s="466" t="s">
        <v>46</v>
      </c>
      <c r="AF206" s="6">
        <v>1</v>
      </c>
      <c r="AI206" s="329" t="s">
        <v>3152</v>
      </c>
    </row>
    <row r="207" spans="1:35" ht="15.5">
      <c r="A207" s="7">
        <f t="shared" si="31"/>
        <v>219</v>
      </c>
      <c r="B207" s="31" t="s">
        <v>1922</v>
      </c>
      <c r="C207" s="42" t="s">
        <v>1923</v>
      </c>
      <c r="D207" s="66" t="s">
        <v>1924</v>
      </c>
      <c r="E207" s="67" t="s">
        <v>35</v>
      </c>
      <c r="F207" s="63" t="s">
        <v>47</v>
      </c>
      <c r="G207" s="13" t="s">
        <v>47</v>
      </c>
      <c r="H207" s="144" t="s">
        <v>1878</v>
      </c>
      <c r="I207" s="63" t="s">
        <v>39</v>
      </c>
      <c r="J207" s="63" t="s">
        <v>71</v>
      </c>
      <c r="K207" s="63" t="s">
        <v>1190</v>
      </c>
      <c r="L207" s="51">
        <v>38695</v>
      </c>
      <c r="M207" s="14">
        <f t="shared" ca="1" si="24"/>
        <v>19</v>
      </c>
      <c r="N207" s="63" t="s">
        <v>864</v>
      </c>
      <c r="O207" s="63" t="s">
        <v>1925</v>
      </c>
      <c r="P207" s="63" t="s">
        <v>1925</v>
      </c>
      <c r="Q207" s="66" t="s">
        <v>1926</v>
      </c>
      <c r="S207" s="63" t="s">
        <v>752</v>
      </c>
      <c r="T207" s="63" t="s">
        <v>1927</v>
      </c>
      <c r="U207" s="70" t="s">
        <v>1928</v>
      </c>
      <c r="V207" s="83">
        <v>45631</v>
      </c>
      <c r="W207" s="19">
        <f t="shared" ca="1" si="26"/>
        <v>0</v>
      </c>
      <c r="X207" s="19">
        <f t="shared" ca="1" si="27"/>
        <v>8</v>
      </c>
      <c r="Y207" s="19">
        <f t="shared" ca="1" si="28"/>
        <v>9</v>
      </c>
      <c r="Z207" s="63" t="s">
        <v>41</v>
      </c>
      <c r="AA207" s="466" t="s">
        <v>90</v>
      </c>
      <c r="AD207" s="431" t="s">
        <v>3981</v>
      </c>
      <c r="AI207" s="329" t="s">
        <v>42</v>
      </c>
    </row>
    <row r="208" spans="1:35" ht="15.5" hidden="1">
      <c r="A208" s="7">
        <v>220</v>
      </c>
      <c r="B208" s="31" t="s">
        <v>1929</v>
      </c>
      <c r="C208" s="42" t="s">
        <v>1930</v>
      </c>
      <c r="D208" s="66" t="s">
        <v>1931</v>
      </c>
      <c r="E208" s="67" t="s">
        <v>129</v>
      </c>
      <c r="F208" s="102" t="s">
        <v>67</v>
      </c>
      <c r="G208" s="13" t="s">
        <v>67</v>
      </c>
      <c r="I208" s="102" t="s">
        <v>343</v>
      </c>
      <c r="J208" s="63" t="s">
        <v>40</v>
      </c>
      <c r="K208" s="63" t="s">
        <v>1190</v>
      </c>
      <c r="L208" s="51">
        <v>38440</v>
      </c>
      <c r="M208" s="14">
        <f t="shared" ca="1" si="24"/>
        <v>20</v>
      </c>
      <c r="N208" s="63" t="s">
        <v>1932</v>
      </c>
      <c r="O208" s="63" t="s">
        <v>1933</v>
      </c>
      <c r="P208" s="63" t="s">
        <v>1933</v>
      </c>
      <c r="Q208" s="66" t="s">
        <v>1934</v>
      </c>
      <c r="S208" s="63" t="s">
        <v>752</v>
      </c>
      <c r="U208" s="70" t="s">
        <v>1935</v>
      </c>
      <c r="V208" s="83">
        <v>45631</v>
      </c>
      <c r="W208" s="19">
        <f t="shared" ca="1" si="26"/>
        <v>0</v>
      </c>
      <c r="X208" s="19">
        <f t="shared" ca="1" si="27"/>
        <v>8</v>
      </c>
      <c r="Y208" s="19">
        <f t="shared" ca="1" si="28"/>
        <v>9</v>
      </c>
      <c r="Z208" s="63" t="s">
        <v>41</v>
      </c>
      <c r="AA208" s="63" t="s">
        <v>46</v>
      </c>
      <c r="AF208" s="6">
        <v>2</v>
      </c>
      <c r="AI208" s="329" t="s">
        <v>103</v>
      </c>
    </row>
    <row r="209" spans="1:35" ht="15.5">
      <c r="A209" s="7">
        <f t="shared" ref="A209:A222" si="32">A208+1</f>
        <v>221</v>
      </c>
      <c r="B209" s="31" t="s">
        <v>1936</v>
      </c>
      <c r="C209" s="22" t="s">
        <v>1937</v>
      </c>
      <c r="D209" s="66" t="s">
        <v>1938</v>
      </c>
      <c r="E209" s="67" t="s">
        <v>35</v>
      </c>
      <c r="F209" s="63" t="s">
        <v>47</v>
      </c>
      <c r="G209" s="13" t="s">
        <v>47</v>
      </c>
      <c r="H209" s="63" t="s">
        <v>52</v>
      </c>
      <c r="I209" s="63" t="s">
        <v>39</v>
      </c>
      <c r="J209" s="63" t="s">
        <v>71</v>
      </c>
      <c r="K209" s="63" t="s">
        <v>1190</v>
      </c>
      <c r="L209" s="51">
        <v>34417</v>
      </c>
      <c r="M209" s="14">
        <f t="shared" ca="1" si="24"/>
        <v>31</v>
      </c>
      <c r="N209" s="63" t="s">
        <v>1052</v>
      </c>
      <c r="O209" s="63" t="s">
        <v>1939</v>
      </c>
      <c r="P209" s="63" t="s">
        <v>1939</v>
      </c>
      <c r="Q209" s="66" t="s">
        <v>1940</v>
      </c>
      <c r="R209" s="74" t="s">
        <v>1941</v>
      </c>
      <c r="S209" s="63" t="s">
        <v>752</v>
      </c>
      <c r="T209" s="63" t="s">
        <v>120</v>
      </c>
      <c r="U209" s="70" t="s">
        <v>1942</v>
      </c>
      <c r="V209" s="83">
        <v>45635</v>
      </c>
      <c r="W209" s="19">
        <f t="shared" ca="1" si="26"/>
        <v>0</v>
      </c>
      <c r="X209" s="19">
        <f t="shared" ca="1" si="27"/>
        <v>8</v>
      </c>
      <c r="Y209" s="19">
        <f t="shared" ca="1" si="28"/>
        <v>5</v>
      </c>
      <c r="Z209" s="63" t="s">
        <v>41</v>
      </c>
      <c r="AA209" s="466" t="s">
        <v>74</v>
      </c>
      <c r="AD209" s="431" t="s">
        <v>3967</v>
      </c>
      <c r="AI209" s="329" t="s">
        <v>42</v>
      </c>
    </row>
    <row r="210" spans="1:35" ht="15.5">
      <c r="A210" s="7">
        <f t="shared" si="32"/>
        <v>222</v>
      </c>
      <c r="B210" s="31" t="s">
        <v>1960</v>
      </c>
      <c r="C210" s="42" t="s">
        <v>1961</v>
      </c>
      <c r="D210" s="66" t="s">
        <v>1962</v>
      </c>
      <c r="E210" s="67" t="s">
        <v>35</v>
      </c>
      <c r="F210" s="63" t="s">
        <v>47</v>
      </c>
      <c r="G210" s="13" t="s">
        <v>47</v>
      </c>
      <c r="H210" s="63" t="s">
        <v>52</v>
      </c>
      <c r="I210" s="63" t="s">
        <v>39</v>
      </c>
      <c r="J210" s="63" t="s">
        <v>71</v>
      </c>
      <c r="K210" s="63" t="s">
        <v>1190</v>
      </c>
      <c r="L210" s="105" t="s">
        <v>1963</v>
      </c>
      <c r="M210" s="14" t="e">
        <f t="shared" ca="1" si="24"/>
        <v>#VALUE!</v>
      </c>
      <c r="N210" s="63" t="s">
        <v>1052</v>
      </c>
      <c r="O210" s="63" t="s">
        <v>1964</v>
      </c>
      <c r="P210" s="63" t="s">
        <v>1964</v>
      </c>
      <c r="Q210" s="66" t="s">
        <v>1965</v>
      </c>
      <c r="R210" s="74" t="s">
        <v>1966</v>
      </c>
      <c r="S210" s="63" t="s">
        <v>752</v>
      </c>
      <c r="T210" s="63" t="s">
        <v>1967</v>
      </c>
      <c r="U210" s="70" t="s">
        <v>1942</v>
      </c>
      <c r="V210" s="83">
        <v>45635</v>
      </c>
      <c r="W210" s="19">
        <f t="shared" ca="1" si="26"/>
        <v>0</v>
      </c>
      <c r="X210" s="19">
        <f t="shared" ca="1" si="27"/>
        <v>8</v>
      </c>
      <c r="Y210" s="19">
        <f t="shared" ca="1" si="28"/>
        <v>5</v>
      </c>
      <c r="Z210" s="63" t="s">
        <v>41</v>
      </c>
      <c r="AA210" s="466" t="s">
        <v>74</v>
      </c>
      <c r="AD210" s="431" t="s">
        <v>3967</v>
      </c>
      <c r="AI210" s="329" t="s">
        <v>42</v>
      </c>
    </row>
    <row r="211" spans="1:35" ht="15.5">
      <c r="A211" s="7">
        <f t="shared" si="32"/>
        <v>223</v>
      </c>
      <c r="B211" s="31" t="s">
        <v>1968</v>
      </c>
      <c r="C211" s="42" t="s">
        <v>1969</v>
      </c>
      <c r="D211" s="66" t="s">
        <v>1970</v>
      </c>
      <c r="E211" s="67" t="s">
        <v>35</v>
      </c>
      <c r="F211" s="63" t="s">
        <v>47</v>
      </c>
      <c r="G211" s="13" t="s">
        <v>47</v>
      </c>
      <c r="H211" s="63" t="s">
        <v>52</v>
      </c>
      <c r="I211" s="63" t="s">
        <v>39</v>
      </c>
      <c r="J211" s="63" t="s">
        <v>71</v>
      </c>
      <c r="K211" s="63" t="s">
        <v>1190</v>
      </c>
      <c r="L211" s="105">
        <v>37504</v>
      </c>
      <c r="M211" s="14">
        <f t="shared" ca="1" si="24"/>
        <v>22</v>
      </c>
      <c r="N211" s="63" t="s">
        <v>1191</v>
      </c>
      <c r="O211" s="63" t="s">
        <v>1971</v>
      </c>
      <c r="P211" s="63" t="s">
        <v>1972</v>
      </c>
      <c r="Q211" s="66" t="s">
        <v>1973</v>
      </c>
      <c r="R211" s="74" t="s">
        <v>1974</v>
      </c>
      <c r="S211" s="63" t="s">
        <v>752</v>
      </c>
      <c r="T211" s="63" t="s">
        <v>1975</v>
      </c>
      <c r="U211" s="70" t="s">
        <v>1976</v>
      </c>
      <c r="V211" s="83">
        <v>45636</v>
      </c>
      <c r="W211" s="19">
        <f t="shared" ca="1" si="26"/>
        <v>0</v>
      </c>
      <c r="X211" s="19">
        <f t="shared" ca="1" si="27"/>
        <v>8</v>
      </c>
      <c r="Y211" s="19">
        <f t="shared" ca="1" si="28"/>
        <v>4</v>
      </c>
      <c r="Z211" s="63" t="s">
        <v>41</v>
      </c>
      <c r="AA211" s="466" t="s">
        <v>74</v>
      </c>
      <c r="AD211" s="431" t="s">
        <v>3965</v>
      </c>
      <c r="AI211" s="329" t="s">
        <v>42</v>
      </c>
    </row>
    <row r="212" spans="1:35" ht="15.5">
      <c r="A212" s="7">
        <f t="shared" si="32"/>
        <v>224</v>
      </c>
      <c r="B212" s="31" t="s">
        <v>2024</v>
      </c>
      <c r="C212" s="91" t="s">
        <v>2025</v>
      </c>
      <c r="D212" s="112" t="s">
        <v>2026</v>
      </c>
      <c r="E212" s="67" t="s">
        <v>129</v>
      </c>
      <c r="F212" s="63" t="s">
        <v>47</v>
      </c>
      <c r="G212" s="13" t="s">
        <v>47</v>
      </c>
      <c r="H212" s="63" t="s">
        <v>52</v>
      </c>
      <c r="I212" s="63" t="s">
        <v>39</v>
      </c>
      <c r="J212" s="63" t="s">
        <v>71</v>
      </c>
      <c r="K212" s="63" t="s">
        <v>53</v>
      </c>
      <c r="L212" s="73">
        <v>38546</v>
      </c>
      <c r="M212" s="63">
        <f t="shared" ca="1" si="24"/>
        <v>20</v>
      </c>
      <c r="N212" s="63" t="s">
        <v>2027</v>
      </c>
      <c r="O212" s="63" t="s">
        <v>2028</v>
      </c>
      <c r="P212" s="63" t="s">
        <v>2028</v>
      </c>
      <c r="Q212" s="66" t="s">
        <v>2029</v>
      </c>
      <c r="R212" s="74" t="s">
        <v>2030</v>
      </c>
      <c r="S212" s="63" t="s">
        <v>752</v>
      </c>
      <c r="T212" s="63" t="s">
        <v>1709</v>
      </c>
      <c r="U212" s="70" t="s">
        <v>2031</v>
      </c>
      <c r="V212" s="83">
        <v>45656</v>
      </c>
      <c r="W212" s="70">
        <f t="shared" ca="1" si="26"/>
        <v>0</v>
      </c>
      <c r="X212" s="70">
        <f t="shared" ca="1" si="27"/>
        <v>7</v>
      </c>
      <c r="Y212" s="70">
        <f t="shared" ca="1" si="28"/>
        <v>15</v>
      </c>
      <c r="Z212" s="63" t="s">
        <v>41</v>
      </c>
      <c r="AA212" s="466" t="s">
        <v>74</v>
      </c>
      <c r="AB212" s="210" t="s">
        <v>2840</v>
      </c>
      <c r="AC212" s="211" t="s">
        <v>2535</v>
      </c>
      <c r="AD212" s="431" t="s">
        <v>3968</v>
      </c>
      <c r="AI212" s="329" t="s">
        <v>42</v>
      </c>
    </row>
    <row r="213" spans="1:35" ht="16" customHeight="1">
      <c r="A213" s="7">
        <f t="shared" si="32"/>
        <v>225</v>
      </c>
      <c r="B213" s="31" t="s">
        <v>2032</v>
      </c>
      <c r="C213" s="118" t="s">
        <v>2033</v>
      </c>
      <c r="D213" s="112" t="s">
        <v>2034</v>
      </c>
      <c r="E213" s="67" t="s">
        <v>129</v>
      </c>
      <c r="F213" s="63" t="s">
        <v>47</v>
      </c>
      <c r="G213" s="13" t="s">
        <v>47</v>
      </c>
      <c r="H213" s="273" t="s">
        <v>38</v>
      </c>
      <c r="I213" s="63" t="s">
        <v>39</v>
      </c>
      <c r="J213" s="63" t="s">
        <v>71</v>
      </c>
      <c r="K213" s="63" t="s">
        <v>2035</v>
      </c>
      <c r="L213" s="73">
        <v>38280</v>
      </c>
      <c r="M213" s="63">
        <f t="shared" ca="1" si="24"/>
        <v>20</v>
      </c>
      <c r="N213" s="63" t="s">
        <v>2036</v>
      </c>
      <c r="O213" s="63" t="s">
        <v>2037</v>
      </c>
      <c r="P213" s="63" t="s">
        <v>2037</v>
      </c>
      <c r="Q213" s="66" t="s">
        <v>2038</v>
      </c>
      <c r="R213" s="74" t="s">
        <v>2039</v>
      </c>
      <c r="S213" s="63" t="s">
        <v>752</v>
      </c>
      <c r="T213" s="63" t="s">
        <v>2040</v>
      </c>
      <c r="U213" s="70" t="s">
        <v>2041</v>
      </c>
      <c r="V213" s="83">
        <v>45656</v>
      </c>
      <c r="W213" s="70">
        <f t="shared" ca="1" si="26"/>
        <v>0</v>
      </c>
      <c r="X213" s="70">
        <f t="shared" ca="1" si="27"/>
        <v>7</v>
      </c>
      <c r="Y213" s="70">
        <f t="shared" ca="1" si="28"/>
        <v>15</v>
      </c>
      <c r="Z213" s="63" t="s">
        <v>41</v>
      </c>
      <c r="AA213" s="466" t="s">
        <v>74</v>
      </c>
      <c r="AD213" s="431" t="s">
        <v>3965</v>
      </c>
      <c r="AI213" s="329" t="s">
        <v>42</v>
      </c>
    </row>
    <row r="214" spans="1:35" ht="15.5">
      <c r="A214" s="7">
        <f t="shared" si="32"/>
        <v>226</v>
      </c>
      <c r="B214" s="31" t="s">
        <v>2057</v>
      </c>
      <c r="C214" s="113" t="s">
        <v>2058</v>
      </c>
      <c r="D214" s="66" t="s">
        <v>2059</v>
      </c>
      <c r="E214" s="67" t="s">
        <v>35</v>
      </c>
      <c r="F214" s="63" t="s">
        <v>47</v>
      </c>
      <c r="G214" s="13" t="s">
        <v>47</v>
      </c>
      <c r="H214" s="63" t="s">
        <v>145</v>
      </c>
      <c r="I214" s="63" t="s">
        <v>39</v>
      </c>
      <c r="J214" s="63" t="s">
        <v>40</v>
      </c>
      <c r="K214" s="63" t="s">
        <v>41</v>
      </c>
      <c r="L214" s="73">
        <v>37237</v>
      </c>
      <c r="M214" s="63">
        <f t="shared" ca="1" si="24"/>
        <v>23</v>
      </c>
      <c r="N214" s="63" t="s">
        <v>1773</v>
      </c>
      <c r="O214" s="63" t="s">
        <v>2060</v>
      </c>
      <c r="P214" s="63" t="s">
        <v>2060</v>
      </c>
      <c r="Q214" s="66" t="s">
        <v>2061</v>
      </c>
      <c r="R214" s="74" t="s">
        <v>2062</v>
      </c>
      <c r="S214" s="63" t="s">
        <v>752</v>
      </c>
      <c r="T214" s="63" t="s">
        <v>2063</v>
      </c>
      <c r="U214" s="70" t="s">
        <v>2064</v>
      </c>
      <c r="V214" s="83">
        <v>45659</v>
      </c>
      <c r="W214" s="70">
        <f t="shared" ca="1" si="26"/>
        <v>0</v>
      </c>
      <c r="X214" s="70">
        <f t="shared" ca="1" si="27"/>
        <v>7</v>
      </c>
      <c r="Y214" s="70">
        <f t="shared" ca="1" si="28"/>
        <v>12</v>
      </c>
      <c r="Z214" s="63" t="s">
        <v>41</v>
      </c>
      <c r="AA214" s="466" t="s">
        <v>90</v>
      </c>
      <c r="AD214" s="431" t="s">
        <v>3975</v>
      </c>
      <c r="AI214" s="329" t="s">
        <v>42</v>
      </c>
    </row>
    <row r="215" spans="1:35" ht="15.5">
      <c r="A215" s="7">
        <f t="shared" si="32"/>
        <v>227</v>
      </c>
      <c r="B215" s="31" t="s">
        <v>2065</v>
      </c>
      <c r="C215" s="114" t="s">
        <v>2066</v>
      </c>
      <c r="D215" s="66" t="s">
        <v>2067</v>
      </c>
      <c r="E215" s="67" t="s">
        <v>129</v>
      </c>
      <c r="F215" s="63" t="s">
        <v>47</v>
      </c>
      <c r="G215" s="13" t="s">
        <v>47</v>
      </c>
      <c r="H215" s="63" t="s">
        <v>52</v>
      </c>
      <c r="I215" s="63" t="s">
        <v>39</v>
      </c>
      <c r="J215" s="63" t="s">
        <v>71</v>
      </c>
      <c r="K215" s="63" t="s">
        <v>41</v>
      </c>
      <c r="L215" s="73">
        <v>38127</v>
      </c>
      <c r="M215" s="63">
        <f t="shared" ca="1" si="24"/>
        <v>21</v>
      </c>
      <c r="N215" s="63" t="s">
        <v>2068</v>
      </c>
      <c r="O215" s="63" t="s">
        <v>2069</v>
      </c>
      <c r="P215" s="63" t="s">
        <v>2070</v>
      </c>
      <c r="Q215" s="66" t="s">
        <v>2071</v>
      </c>
      <c r="R215" s="74" t="s">
        <v>2072</v>
      </c>
      <c r="S215" s="63" t="s">
        <v>752</v>
      </c>
      <c r="T215" s="63" t="s">
        <v>2073</v>
      </c>
      <c r="U215" s="70" t="s">
        <v>2074</v>
      </c>
      <c r="V215" s="83">
        <v>45659</v>
      </c>
      <c r="W215" s="70">
        <f t="shared" ca="1" si="26"/>
        <v>0</v>
      </c>
      <c r="X215" s="70">
        <f t="shared" ca="1" si="27"/>
        <v>7</v>
      </c>
      <c r="Y215" s="70">
        <f t="shared" ca="1" si="28"/>
        <v>12</v>
      </c>
      <c r="Z215" s="63" t="s">
        <v>41</v>
      </c>
      <c r="AA215" s="466" t="s">
        <v>74</v>
      </c>
      <c r="AD215" s="431" t="s">
        <v>3973</v>
      </c>
      <c r="AI215" s="329" t="s">
        <v>42</v>
      </c>
    </row>
    <row r="216" spans="1:35" ht="15.5">
      <c r="A216" s="7">
        <f t="shared" si="32"/>
        <v>228</v>
      </c>
      <c r="B216" s="31" t="s">
        <v>2136</v>
      </c>
      <c r="C216" s="37" t="s">
        <v>2137</v>
      </c>
      <c r="D216" s="66" t="s">
        <v>2138</v>
      </c>
      <c r="E216" s="67" t="s">
        <v>129</v>
      </c>
      <c r="F216" s="63" t="s">
        <v>47</v>
      </c>
      <c r="G216" s="13" t="s">
        <v>47</v>
      </c>
      <c r="H216" s="63" t="s">
        <v>52</v>
      </c>
      <c r="I216" s="63" t="s">
        <v>39</v>
      </c>
      <c r="J216" s="63" t="s">
        <v>71</v>
      </c>
      <c r="K216" s="63" t="s">
        <v>41</v>
      </c>
      <c r="L216" s="73">
        <v>38667</v>
      </c>
      <c r="M216" s="63">
        <f t="shared" ca="1" si="24"/>
        <v>19</v>
      </c>
      <c r="N216" s="63" t="s">
        <v>713</v>
      </c>
      <c r="O216" s="63" t="s">
        <v>2139</v>
      </c>
      <c r="P216" s="63" t="s">
        <v>2139</v>
      </c>
      <c r="Q216" s="66" t="s">
        <v>2140</v>
      </c>
      <c r="S216" s="63" t="s">
        <v>752</v>
      </c>
      <c r="T216" s="63" t="s">
        <v>2141</v>
      </c>
      <c r="U216" s="70" t="s">
        <v>2142</v>
      </c>
      <c r="V216" s="83">
        <v>45667</v>
      </c>
      <c r="W216" s="70">
        <f t="shared" ca="1" si="26"/>
        <v>0</v>
      </c>
      <c r="X216" s="70">
        <f t="shared" ca="1" si="27"/>
        <v>7</v>
      </c>
      <c r="Y216" s="70">
        <f t="shared" ca="1" si="28"/>
        <v>4</v>
      </c>
      <c r="Z216" s="63" t="s">
        <v>41</v>
      </c>
      <c r="AA216" s="466" t="s">
        <v>74</v>
      </c>
      <c r="AD216" s="431" t="s">
        <v>3971</v>
      </c>
      <c r="AI216" s="329" t="s">
        <v>42</v>
      </c>
    </row>
    <row r="217" spans="1:35" ht="15.5">
      <c r="A217" s="7">
        <f t="shared" si="32"/>
        <v>229</v>
      </c>
      <c r="B217" s="31" t="s">
        <v>2198</v>
      </c>
      <c r="C217" s="72" t="s">
        <v>2199</v>
      </c>
      <c r="D217" s="457" t="s">
        <v>4180</v>
      </c>
      <c r="E217" s="67" t="s">
        <v>35</v>
      </c>
      <c r="F217" s="63" t="s">
        <v>47</v>
      </c>
      <c r="G217" s="13" t="s">
        <v>47</v>
      </c>
      <c r="H217" s="63" t="s">
        <v>1878</v>
      </c>
      <c r="I217" s="63" t="s">
        <v>39</v>
      </c>
      <c r="J217" s="63" t="s">
        <v>71</v>
      </c>
      <c r="K217" s="63" t="s">
        <v>2201</v>
      </c>
      <c r="L217" s="73">
        <v>35607</v>
      </c>
      <c r="M217" s="63">
        <f t="shared" ca="1" si="24"/>
        <v>28</v>
      </c>
      <c r="N217" s="63" t="s">
        <v>103</v>
      </c>
      <c r="O217" s="63" t="s">
        <v>2202</v>
      </c>
      <c r="P217" s="63" t="s">
        <v>2202</v>
      </c>
      <c r="Q217" s="66" t="s">
        <v>2203</v>
      </c>
      <c r="S217" s="63" t="s">
        <v>2204</v>
      </c>
      <c r="V217" s="83">
        <v>45670</v>
      </c>
      <c r="W217" s="70">
        <f t="shared" ca="1" si="26"/>
        <v>0</v>
      </c>
      <c r="X217" s="70">
        <f t="shared" ca="1" si="27"/>
        <v>7</v>
      </c>
      <c r="Y217" s="70">
        <f t="shared" ca="1" si="28"/>
        <v>1</v>
      </c>
      <c r="Z217" s="63" t="s">
        <v>41</v>
      </c>
      <c r="AA217" s="466" t="s">
        <v>46</v>
      </c>
      <c r="AF217" s="6">
        <v>3</v>
      </c>
      <c r="AI217" s="329" t="s">
        <v>103</v>
      </c>
    </row>
    <row r="218" spans="1:35" ht="15.5">
      <c r="A218" s="7">
        <f t="shared" si="32"/>
        <v>230</v>
      </c>
      <c r="B218" s="31" t="s">
        <v>2213</v>
      </c>
      <c r="C218" s="268" t="s">
        <v>2214</v>
      </c>
      <c r="D218" s="66" t="s">
        <v>2215</v>
      </c>
      <c r="E218" s="67" t="s">
        <v>129</v>
      </c>
      <c r="F218" s="63" t="s">
        <v>47</v>
      </c>
      <c r="G218" s="13" t="s">
        <v>47</v>
      </c>
      <c r="H218" s="63" t="s">
        <v>52</v>
      </c>
      <c r="I218" s="63" t="s">
        <v>39</v>
      </c>
      <c r="J218" s="63" t="s">
        <v>71</v>
      </c>
      <c r="K218" s="63" t="s">
        <v>41</v>
      </c>
      <c r="L218" s="77">
        <v>38974</v>
      </c>
      <c r="M218" s="63">
        <f t="shared" ca="1" si="24"/>
        <v>18</v>
      </c>
      <c r="N218" s="63" t="s">
        <v>2216</v>
      </c>
      <c r="O218" s="63" t="s">
        <v>2217</v>
      </c>
      <c r="P218" s="63" t="s">
        <v>2217</v>
      </c>
      <c r="Q218" s="66" t="s">
        <v>2218</v>
      </c>
      <c r="R218" s="74" t="s">
        <v>2219</v>
      </c>
      <c r="S218" s="63" t="s">
        <v>752</v>
      </c>
      <c r="T218" s="63" t="s">
        <v>2220</v>
      </c>
      <c r="U218" s="70" t="s">
        <v>2221</v>
      </c>
      <c r="V218" s="83">
        <v>45672</v>
      </c>
      <c r="W218" s="70">
        <f t="shared" ca="1" si="26"/>
        <v>0</v>
      </c>
      <c r="X218" s="70">
        <f t="shared" ca="1" si="27"/>
        <v>6</v>
      </c>
      <c r="Y218" s="70">
        <f t="shared" ca="1" si="28"/>
        <v>30</v>
      </c>
      <c r="Z218" s="63" t="s">
        <v>41</v>
      </c>
      <c r="AA218" s="466" t="s">
        <v>74</v>
      </c>
      <c r="AD218" s="431" t="s">
        <v>3965</v>
      </c>
      <c r="AI218" s="329" t="s">
        <v>42</v>
      </c>
    </row>
    <row r="219" spans="1:35" ht="15.5">
      <c r="A219" s="7">
        <f t="shared" si="32"/>
        <v>231</v>
      </c>
      <c r="B219" s="31" t="s">
        <v>2280</v>
      </c>
      <c r="C219" s="118" t="s">
        <v>2281</v>
      </c>
      <c r="D219" s="119" t="s">
        <v>2282</v>
      </c>
      <c r="E219" s="67" t="s">
        <v>129</v>
      </c>
      <c r="F219" s="63" t="s">
        <v>47</v>
      </c>
      <c r="G219" s="13" t="s">
        <v>47</v>
      </c>
      <c r="H219" s="63" t="s">
        <v>52</v>
      </c>
      <c r="I219" s="63" t="s">
        <v>39</v>
      </c>
      <c r="J219" s="70" t="s">
        <v>71</v>
      </c>
      <c r="K219" s="63" t="s">
        <v>53</v>
      </c>
      <c r="L219" s="73">
        <v>38230</v>
      </c>
      <c r="M219" s="63">
        <f t="shared" ca="1" si="24"/>
        <v>20</v>
      </c>
      <c r="N219" s="63" t="s">
        <v>2283</v>
      </c>
      <c r="O219" s="63" t="s">
        <v>2284</v>
      </c>
      <c r="P219" s="63" t="s">
        <v>2284</v>
      </c>
      <c r="Q219" s="66" t="s">
        <v>2285</v>
      </c>
      <c r="R219" s="74" t="s">
        <v>2286</v>
      </c>
      <c r="S219" s="63" t="s">
        <v>752</v>
      </c>
      <c r="T219" s="63" t="s">
        <v>2287</v>
      </c>
      <c r="U219" s="70" t="s">
        <v>2263</v>
      </c>
      <c r="V219" s="83">
        <v>45674</v>
      </c>
      <c r="W219" s="70">
        <f t="shared" ca="1" si="26"/>
        <v>0</v>
      </c>
      <c r="X219" s="70">
        <f t="shared" ca="1" si="27"/>
        <v>6</v>
      </c>
      <c r="Y219" s="70">
        <f t="shared" ca="1" si="28"/>
        <v>28</v>
      </c>
      <c r="Z219" s="63" t="s">
        <v>41</v>
      </c>
      <c r="AA219" s="466" t="s">
        <v>74</v>
      </c>
      <c r="AD219" s="431" t="s">
        <v>3970</v>
      </c>
      <c r="AI219" s="329" t="s">
        <v>42</v>
      </c>
    </row>
    <row r="220" spans="1:35" ht="15.5">
      <c r="A220" s="7">
        <f t="shared" si="32"/>
        <v>232</v>
      </c>
      <c r="B220" s="31" t="s">
        <v>2321</v>
      </c>
      <c r="C220" s="113" t="s">
        <v>2322</v>
      </c>
      <c r="D220" s="119" t="s">
        <v>2323</v>
      </c>
      <c r="E220" s="67" t="s">
        <v>129</v>
      </c>
      <c r="F220" s="464" t="s">
        <v>634</v>
      </c>
      <c r="G220" s="13" t="s">
        <v>84</v>
      </c>
      <c r="H220" s="464" t="s">
        <v>1878</v>
      </c>
      <c r="I220" s="63" t="s">
        <v>39</v>
      </c>
      <c r="J220" s="63" t="s">
        <v>71</v>
      </c>
      <c r="K220" s="63" t="s">
        <v>53</v>
      </c>
      <c r="L220" s="73">
        <v>37247</v>
      </c>
      <c r="M220" s="63">
        <f t="shared" ref="M220:M251" ca="1" si="33">INT((TODAY()-L220)/365)</f>
        <v>23</v>
      </c>
      <c r="N220" s="63" t="s">
        <v>2324</v>
      </c>
      <c r="O220" s="63" t="s">
        <v>2325</v>
      </c>
      <c r="P220" s="63" t="s">
        <v>2325</v>
      </c>
      <c r="Q220" s="66" t="s">
        <v>2326</v>
      </c>
      <c r="R220" s="74" t="s">
        <v>2327</v>
      </c>
      <c r="S220" s="63" t="s">
        <v>752</v>
      </c>
      <c r="T220" s="63" t="s">
        <v>2328</v>
      </c>
      <c r="U220" s="70" t="s">
        <v>2329</v>
      </c>
      <c r="V220" s="83">
        <v>45675</v>
      </c>
      <c r="W220" s="70">
        <f t="shared" ca="1" si="26"/>
        <v>0</v>
      </c>
      <c r="X220" s="70">
        <f t="shared" ca="1" si="27"/>
        <v>6</v>
      </c>
      <c r="Y220" s="70">
        <f t="shared" ca="1" si="28"/>
        <v>27</v>
      </c>
      <c r="Z220" s="63" t="s">
        <v>41</v>
      </c>
      <c r="AA220" s="466" t="s">
        <v>46</v>
      </c>
      <c r="AD220" s="431" t="s">
        <v>3981</v>
      </c>
      <c r="AI220" s="329" t="s">
        <v>42</v>
      </c>
    </row>
    <row r="221" spans="1:35" ht="15.5">
      <c r="A221" s="7">
        <f t="shared" si="32"/>
        <v>233</v>
      </c>
      <c r="B221" s="31" t="s">
        <v>2417</v>
      </c>
      <c r="C221" s="113" t="s">
        <v>2967</v>
      </c>
      <c r="D221" s="78" t="s">
        <v>2418</v>
      </c>
      <c r="E221" s="67" t="s">
        <v>129</v>
      </c>
      <c r="F221" s="63" t="s">
        <v>47</v>
      </c>
      <c r="G221" s="13" t="s">
        <v>47</v>
      </c>
      <c r="H221" s="253" t="s">
        <v>38</v>
      </c>
      <c r="I221" s="63" t="s">
        <v>39</v>
      </c>
      <c r="J221" s="63" t="s">
        <v>71</v>
      </c>
      <c r="K221" s="63" t="s">
        <v>1190</v>
      </c>
      <c r="L221" s="73">
        <v>38638</v>
      </c>
      <c r="M221" s="63">
        <f t="shared" ca="1" si="33"/>
        <v>19</v>
      </c>
      <c r="N221" s="63" t="s">
        <v>2419</v>
      </c>
      <c r="O221" s="63" t="s">
        <v>2420</v>
      </c>
      <c r="P221" s="63" t="s">
        <v>2420</v>
      </c>
      <c r="Q221" s="66" t="s">
        <v>2421</v>
      </c>
      <c r="R221" s="74" t="s">
        <v>2422</v>
      </c>
      <c r="S221" s="63" t="s">
        <v>752</v>
      </c>
      <c r="T221" s="63" t="s">
        <v>2423</v>
      </c>
      <c r="V221" s="83">
        <v>45679</v>
      </c>
      <c r="W221" s="70">
        <f t="shared" ca="1" si="26"/>
        <v>0</v>
      </c>
      <c r="X221" s="70">
        <f t="shared" ca="1" si="27"/>
        <v>6</v>
      </c>
      <c r="Y221" s="70">
        <f t="shared" ca="1" si="28"/>
        <v>23</v>
      </c>
      <c r="Z221" s="63" t="s">
        <v>41</v>
      </c>
      <c r="AA221" s="466" t="s">
        <v>90</v>
      </c>
      <c r="AD221" s="431" t="s">
        <v>3974</v>
      </c>
      <c r="AI221" s="329" t="s">
        <v>42</v>
      </c>
    </row>
    <row r="222" spans="1:35" ht="15.5">
      <c r="A222" s="7">
        <f t="shared" si="32"/>
        <v>234</v>
      </c>
      <c r="B222" s="31" t="s">
        <v>2424</v>
      </c>
      <c r="C222" s="113" t="s">
        <v>2425</v>
      </c>
      <c r="D222" s="78" t="s">
        <v>2426</v>
      </c>
      <c r="E222" s="67" t="s">
        <v>35</v>
      </c>
      <c r="F222" s="63" t="s">
        <v>47</v>
      </c>
      <c r="G222" s="13" t="s">
        <v>47</v>
      </c>
      <c r="H222" s="63" t="s">
        <v>52</v>
      </c>
      <c r="I222" s="63" t="s">
        <v>39</v>
      </c>
      <c r="J222" s="63" t="s">
        <v>40</v>
      </c>
      <c r="K222" s="63" t="s">
        <v>1190</v>
      </c>
      <c r="L222" s="73">
        <v>35330</v>
      </c>
      <c r="M222" s="63">
        <f t="shared" ca="1" si="33"/>
        <v>28</v>
      </c>
      <c r="N222" s="63" t="s">
        <v>2427</v>
      </c>
      <c r="O222" s="63" t="s">
        <v>2428</v>
      </c>
      <c r="P222" s="63" t="s">
        <v>2420</v>
      </c>
      <c r="Q222" s="66" t="s">
        <v>2429</v>
      </c>
      <c r="S222" s="63" t="s">
        <v>752</v>
      </c>
      <c r="T222" s="63" t="s">
        <v>2430</v>
      </c>
      <c r="U222" s="70" t="s">
        <v>2431</v>
      </c>
      <c r="V222" s="83">
        <v>45679</v>
      </c>
      <c r="W222" s="70">
        <f t="shared" ca="1" si="26"/>
        <v>0</v>
      </c>
      <c r="X222" s="70">
        <f t="shared" ca="1" si="27"/>
        <v>6</v>
      </c>
      <c r="Y222" s="70">
        <f t="shared" ca="1" si="28"/>
        <v>23</v>
      </c>
      <c r="Z222" s="63" t="s">
        <v>41</v>
      </c>
      <c r="AA222" s="466" t="s">
        <v>74</v>
      </c>
      <c r="AD222" s="431" t="s">
        <v>3967</v>
      </c>
      <c r="AI222" s="329" t="s">
        <v>42</v>
      </c>
    </row>
    <row r="223" spans="1:35" ht="15.5" hidden="1">
      <c r="A223" s="7">
        <f t="shared" ref="A223:A234" si="34">A222+1</f>
        <v>235</v>
      </c>
      <c r="B223" s="31" t="s">
        <v>2448</v>
      </c>
      <c r="C223" s="113" t="s">
        <v>2449</v>
      </c>
      <c r="D223" s="299" t="s">
        <v>2450</v>
      </c>
      <c r="E223" s="67" t="s">
        <v>1189</v>
      </c>
      <c r="F223" s="102" t="s">
        <v>2451</v>
      </c>
      <c r="G223" s="13" t="s">
        <v>84</v>
      </c>
      <c r="H223" s="63" t="s">
        <v>2452</v>
      </c>
      <c r="I223" s="102" t="s">
        <v>343</v>
      </c>
      <c r="J223" s="63" t="s">
        <v>71</v>
      </c>
      <c r="K223" s="63" t="s">
        <v>1190</v>
      </c>
      <c r="L223" s="73">
        <v>37236</v>
      </c>
      <c r="M223" s="63">
        <f t="shared" ca="1" si="33"/>
        <v>23</v>
      </c>
      <c r="N223" s="63" t="s">
        <v>1005</v>
      </c>
      <c r="O223" s="298" t="s">
        <v>1239</v>
      </c>
      <c r="P223" s="300" t="s">
        <v>1239</v>
      </c>
      <c r="Q223" s="66" t="s">
        <v>2453</v>
      </c>
      <c r="S223" s="63" t="s">
        <v>752</v>
      </c>
      <c r="T223" s="63" t="s">
        <v>2454</v>
      </c>
      <c r="V223" s="83">
        <v>45677</v>
      </c>
      <c r="W223" s="70">
        <f t="shared" ca="1" si="26"/>
        <v>0</v>
      </c>
      <c r="X223" s="70">
        <f t="shared" ca="1" si="27"/>
        <v>6</v>
      </c>
      <c r="Y223" s="70">
        <f t="shared" ca="1" si="28"/>
        <v>25</v>
      </c>
      <c r="Z223" s="63" t="s">
        <v>41</v>
      </c>
      <c r="AA223" s="466" t="s">
        <v>46</v>
      </c>
      <c r="AI223" s="329" t="s">
        <v>3152</v>
      </c>
    </row>
    <row r="224" spans="1:35" ht="15.5">
      <c r="A224" s="7">
        <f t="shared" si="34"/>
        <v>236</v>
      </c>
      <c r="B224" s="121" t="s">
        <v>2473</v>
      </c>
      <c r="C224" s="123" t="s">
        <v>2474</v>
      </c>
      <c r="D224" s="151" t="s">
        <v>2700</v>
      </c>
      <c r="E224" s="134" t="s">
        <v>35</v>
      </c>
      <c r="F224" s="136" t="s">
        <v>47</v>
      </c>
      <c r="G224" s="136" t="s">
        <v>47</v>
      </c>
      <c r="H224" s="84" t="s">
        <v>1261</v>
      </c>
      <c r="I224" s="136" t="s">
        <v>39</v>
      </c>
      <c r="J224" s="63" t="s">
        <v>71</v>
      </c>
      <c r="K224" s="153" t="s">
        <v>1190</v>
      </c>
      <c r="L224" s="73">
        <v>37107</v>
      </c>
      <c r="M224" s="63">
        <f t="shared" ca="1" si="33"/>
        <v>24</v>
      </c>
      <c r="N224" s="153" t="s">
        <v>2699</v>
      </c>
      <c r="O224" s="153" t="s">
        <v>2698</v>
      </c>
      <c r="P224" s="153" t="s">
        <v>2698</v>
      </c>
      <c r="Q224" s="151" t="s">
        <v>2697</v>
      </c>
      <c r="R224" s="149" t="s">
        <v>2696</v>
      </c>
      <c r="S224" s="63" t="s">
        <v>752</v>
      </c>
      <c r="T224" s="153" t="s">
        <v>2695</v>
      </c>
      <c r="U224" s="154" t="s">
        <v>2694</v>
      </c>
      <c r="V224" s="83">
        <v>45691</v>
      </c>
      <c r="W224" s="70">
        <f t="shared" ca="1" si="26"/>
        <v>0</v>
      </c>
      <c r="X224" s="70">
        <f t="shared" ca="1" si="27"/>
        <v>6</v>
      </c>
      <c r="Y224" s="70">
        <f t="shared" ca="1" si="28"/>
        <v>11</v>
      </c>
      <c r="Z224" s="63" t="s">
        <v>41</v>
      </c>
      <c r="AA224" s="466" t="s">
        <v>74</v>
      </c>
      <c r="AD224" s="431" t="s">
        <v>3967</v>
      </c>
      <c r="AI224" s="329" t="s">
        <v>3152</v>
      </c>
    </row>
    <row r="225" spans="1:35" ht="15.5">
      <c r="A225" s="7">
        <f t="shared" si="34"/>
        <v>237</v>
      </c>
      <c r="B225" s="121" t="s">
        <v>2479</v>
      </c>
      <c r="C225" s="123" t="s">
        <v>2480</v>
      </c>
      <c r="D225" s="151" t="s">
        <v>2735</v>
      </c>
      <c r="E225" s="134" t="s">
        <v>35</v>
      </c>
      <c r="F225" s="136" t="s">
        <v>47</v>
      </c>
      <c r="G225" s="136" t="s">
        <v>47</v>
      </c>
      <c r="H225" s="253" t="s">
        <v>145</v>
      </c>
      <c r="I225" s="136" t="s">
        <v>39</v>
      </c>
      <c r="J225" s="63" t="s">
        <v>71</v>
      </c>
      <c r="K225" s="153" t="s">
        <v>1190</v>
      </c>
      <c r="L225" s="73">
        <v>35808</v>
      </c>
      <c r="M225" s="63">
        <f t="shared" ca="1" si="33"/>
        <v>27</v>
      </c>
      <c r="N225" s="153" t="s">
        <v>2734</v>
      </c>
      <c r="O225" s="153" t="s">
        <v>2733</v>
      </c>
      <c r="P225" s="153" t="s">
        <v>2733</v>
      </c>
      <c r="Q225" s="151" t="s">
        <v>2732</v>
      </c>
      <c r="R225" s="149" t="s">
        <v>2731</v>
      </c>
      <c r="S225" s="63" t="s">
        <v>752</v>
      </c>
      <c r="T225" s="153" t="s">
        <v>2730</v>
      </c>
      <c r="U225" s="154" t="s">
        <v>2729</v>
      </c>
      <c r="V225" s="83">
        <v>45691</v>
      </c>
      <c r="W225" s="70">
        <f t="shared" ca="1" si="26"/>
        <v>0</v>
      </c>
      <c r="X225" s="70">
        <f t="shared" ca="1" si="27"/>
        <v>6</v>
      </c>
      <c r="Y225" s="70">
        <f t="shared" ca="1" si="28"/>
        <v>11</v>
      </c>
      <c r="Z225" s="63" t="s">
        <v>41</v>
      </c>
      <c r="AA225" s="466" t="s">
        <v>90</v>
      </c>
      <c r="AB225" s="210" t="s">
        <v>2830</v>
      </c>
      <c r="AD225" s="431" t="s">
        <v>3975</v>
      </c>
      <c r="AI225" s="329" t="s">
        <v>42</v>
      </c>
    </row>
    <row r="226" spans="1:35" ht="15.5">
      <c r="A226" s="7">
        <f t="shared" si="34"/>
        <v>238</v>
      </c>
      <c r="B226" s="121" t="s">
        <v>2481</v>
      </c>
      <c r="C226" s="123" t="s">
        <v>2482</v>
      </c>
      <c r="D226" s="135" t="s">
        <v>2509</v>
      </c>
      <c r="E226" s="134" t="s">
        <v>129</v>
      </c>
      <c r="F226" s="136" t="s">
        <v>47</v>
      </c>
      <c r="G226" s="136" t="s">
        <v>47</v>
      </c>
      <c r="H226" s="63" t="s">
        <v>52</v>
      </c>
      <c r="I226" s="136" t="s">
        <v>39</v>
      </c>
      <c r="J226" s="63" t="s">
        <v>71</v>
      </c>
      <c r="K226" s="136" t="s">
        <v>1443</v>
      </c>
      <c r="L226" s="73">
        <v>36893</v>
      </c>
      <c r="M226" s="63">
        <f t="shared" ca="1" si="33"/>
        <v>24</v>
      </c>
      <c r="N226" s="136" t="s">
        <v>2510</v>
      </c>
      <c r="O226" s="136" t="s">
        <v>2511</v>
      </c>
      <c r="P226" s="136" t="s">
        <v>2511</v>
      </c>
      <c r="Q226" s="135" t="s">
        <v>2512</v>
      </c>
      <c r="S226" s="63" t="s">
        <v>752</v>
      </c>
      <c r="T226" s="136" t="s">
        <v>1423</v>
      </c>
      <c r="U226" s="137" t="s">
        <v>2513</v>
      </c>
      <c r="V226" s="83">
        <v>45691</v>
      </c>
      <c r="W226" s="70">
        <f t="shared" ca="1" si="26"/>
        <v>0</v>
      </c>
      <c r="X226" s="70">
        <f t="shared" ca="1" si="27"/>
        <v>6</v>
      </c>
      <c r="Y226" s="70">
        <f t="shared" ca="1" si="28"/>
        <v>11</v>
      </c>
      <c r="Z226" s="63" t="s">
        <v>41</v>
      </c>
      <c r="AA226" s="466" t="s">
        <v>74</v>
      </c>
      <c r="AD226" s="431" t="s">
        <v>3966</v>
      </c>
      <c r="AI226" s="329" t="s">
        <v>42</v>
      </c>
    </row>
    <row r="227" spans="1:35" ht="15.5">
      <c r="A227" s="7">
        <f t="shared" si="34"/>
        <v>239</v>
      </c>
      <c r="B227" s="121" t="s">
        <v>2485</v>
      </c>
      <c r="C227" s="123" t="s">
        <v>2486</v>
      </c>
      <c r="D227" s="151" t="s">
        <v>2723</v>
      </c>
      <c r="E227" s="138" t="s">
        <v>129</v>
      </c>
      <c r="F227" s="136" t="s">
        <v>47</v>
      </c>
      <c r="G227" s="136" t="s">
        <v>47</v>
      </c>
      <c r="H227" s="63" t="s">
        <v>52</v>
      </c>
      <c r="I227" s="136" t="s">
        <v>39</v>
      </c>
      <c r="J227" s="63" t="s">
        <v>71</v>
      </c>
      <c r="K227" s="153" t="s">
        <v>41</v>
      </c>
      <c r="L227" s="73">
        <v>37731</v>
      </c>
      <c r="M227" s="63">
        <f t="shared" ca="1" si="33"/>
        <v>22</v>
      </c>
      <c r="N227" s="153" t="s">
        <v>786</v>
      </c>
      <c r="O227" s="146" t="s">
        <v>1971</v>
      </c>
      <c r="P227" s="146" t="s">
        <v>1971</v>
      </c>
      <c r="Q227" s="151" t="s">
        <v>2722</v>
      </c>
      <c r="S227" s="63" t="s">
        <v>752</v>
      </c>
      <c r="T227" s="153" t="s">
        <v>2721</v>
      </c>
      <c r="U227" s="154" t="s">
        <v>2263</v>
      </c>
      <c r="V227" s="83">
        <v>45691</v>
      </c>
      <c r="W227" s="70">
        <f t="shared" ca="1" si="26"/>
        <v>0</v>
      </c>
      <c r="X227" s="70">
        <f t="shared" ca="1" si="27"/>
        <v>6</v>
      </c>
      <c r="Y227" s="70">
        <f t="shared" ca="1" si="28"/>
        <v>11</v>
      </c>
      <c r="Z227" s="63" t="s">
        <v>41</v>
      </c>
      <c r="AA227" s="466" t="s">
        <v>74</v>
      </c>
      <c r="AB227" s="210" t="s">
        <v>2816</v>
      </c>
      <c r="AC227" s="211" t="s">
        <v>2535</v>
      </c>
      <c r="AD227" s="431" t="s">
        <v>3966</v>
      </c>
      <c r="AI227" s="329" t="s">
        <v>42</v>
      </c>
    </row>
    <row r="228" spans="1:35" ht="15.5">
      <c r="A228" s="7">
        <f t="shared" si="34"/>
        <v>240</v>
      </c>
      <c r="B228" s="121" t="s">
        <v>2491</v>
      </c>
      <c r="C228" s="126" t="s">
        <v>2492</v>
      </c>
      <c r="D228" s="151" t="s">
        <v>2701</v>
      </c>
      <c r="E228" s="138" t="s">
        <v>35</v>
      </c>
      <c r="F228" s="136" t="s">
        <v>47</v>
      </c>
      <c r="G228" s="136" t="s">
        <v>47</v>
      </c>
      <c r="H228" s="63" t="s">
        <v>52</v>
      </c>
      <c r="I228" s="136" t="s">
        <v>39</v>
      </c>
      <c r="J228" s="153" t="s">
        <v>40</v>
      </c>
      <c r="K228" s="153" t="s">
        <v>1190</v>
      </c>
      <c r="L228" s="73">
        <v>38632</v>
      </c>
      <c r="M228" s="63">
        <f t="shared" ca="1" si="33"/>
        <v>19</v>
      </c>
      <c r="N228" s="153" t="s">
        <v>2702</v>
      </c>
      <c r="O228" s="153" t="s">
        <v>2703</v>
      </c>
      <c r="P228" s="153" t="s">
        <v>2703</v>
      </c>
      <c r="Q228" s="151" t="s">
        <v>2704</v>
      </c>
      <c r="R228" s="149" t="s">
        <v>2705</v>
      </c>
      <c r="S228" s="63" t="s">
        <v>752</v>
      </c>
      <c r="T228" s="153" t="s">
        <v>2706</v>
      </c>
      <c r="U228" s="154" t="s">
        <v>2255</v>
      </c>
      <c r="V228" s="83">
        <v>45691</v>
      </c>
      <c r="W228" s="70">
        <f t="shared" ca="1" si="26"/>
        <v>0</v>
      </c>
      <c r="X228" s="70">
        <f t="shared" ca="1" si="27"/>
        <v>6</v>
      </c>
      <c r="Y228" s="70">
        <f t="shared" ca="1" si="28"/>
        <v>11</v>
      </c>
      <c r="Z228" s="63" t="s">
        <v>41</v>
      </c>
      <c r="AA228" s="466" t="s">
        <v>74</v>
      </c>
      <c r="AD228" s="431" t="s">
        <v>3965</v>
      </c>
      <c r="AI228" s="329" t="s">
        <v>42</v>
      </c>
    </row>
    <row r="229" spans="1:35" ht="15.5">
      <c r="A229" s="7">
        <f t="shared" si="34"/>
        <v>241</v>
      </c>
      <c r="B229" s="121" t="s">
        <v>2515</v>
      </c>
      <c r="C229" s="115" t="s">
        <v>2522</v>
      </c>
      <c r="D229" s="151" t="s">
        <v>2664</v>
      </c>
      <c r="E229" s="152" t="s">
        <v>35</v>
      </c>
      <c r="F229" s="136" t="s">
        <v>47</v>
      </c>
      <c r="G229" s="136" t="s">
        <v>47</v>
      </c>
      <c r="H229" s="63" t="s">
        <v>52</v>
      </c>
      <c r="I229" s="136" t="s">
        <v>39</v>
      </c>
      <c r="J229" s="63" t="s">
        <v>71</v>
      </c>
      <c r="K229" s="153" t="s">
        <v>344</v>
      </c>
      <c r="L229" s="73">
        <v>39006</v>
      </c>
      <c r="M229" s="63">
        <f t="shared" ca="1" si="33"/>
        <v>18</v>
      </c>
      <c r="N229" s="153" t="s">
        <v>2665</v>
      </c>
      <c r="O229" s="153" t="s">
        <v>2666</v>
      </c>
      <c r="P229" s="153" t="s">
        <v>2666</v>
      </c>
      <c r="Q229" s="151" t="s">
        <v>2667</v>
      </c>
      <c r="R229" s="149" t="s">
        <v>2668</v>
      </c>
      <c r="S229" s="63" t="s">
        <v>752</v>
      </c>
      <c r="T229" s="153" t="s">
        <v>2669</v>
      </c>
      <c r="U229" s="154" t="s">
        <v>2670</v>
      </c>
      <c r="V229" s="83">
        <v>45693</v>
      </c>
      <c r="W229" s="70">
        <f t="shared" ca="1" si="26"/>
        <v>0</v>
      </c>
      <c r="X229" s="70">
        <f t="shared" ca="1" si="27"/>
        <v>6</v>
      </c>
      <c r="Y229" s="70">
        <f t="shared" ca="1" si="28"/>
        <v>9</v>
      </c>
      <c r="Z229" s="63" t="s">
        <v>41</v>
      </c>
      <c r="AA229" s="466" t="s">
        <v>74</v>
      </c>
      <c r="AD229" s="431" t="s">
        <v>3967</v>
      </c>
      <c r="AI229" s="329" t="s">
        <v>42</v>
      </c>
    </row>
    <row r="230" spans="1:35" ht="15.5">
      <c r="A230" s="7">
        <f t="shared" si="34"/>
        <v>242</v>
      </c>
      <c r="B230" s="121" t="s">
        <v>2541</v>
      </c>
      <c r="C230" s="72" t="s">
        <v>2551</v>
      </c>
      <c r="D230" s="147" t="s">
        <v>2600</v>
      </c>
      <c r="E230" s="148" t="s">
        <v>35</v>
      </c>
      <c r="F230" s="136" t="s">
        <v>47</v>
      </c>
      <c r="G230" s="136" t="s">
        <v>47</v>
      </c>
      <c r="H230" s="63" t="s">
        <v>52</v>
      </c>
      <c r="I230" s="136" t="s">
        <v>39</v>
      </c>
      <c r="J230" s="63" t="s">
        <v>71</v>
      </c>
      <c r="K230" s="146" t="s">
        <v>41</v>
      </c>
      <c r="L230" s="73">
        <v>39118</v>
      </c>
      <c r="M230" s="63">
        <f t="shared" ca="1" si="33"/>
        <v>18</v>
      </c>
      <c r="N230" s="146" t="s">
        <v>2601</v>
      </c>
      <c r="O230" s="146" t="s">
        <v>2420</v>
      </c>
      <c r="P230" s="146" t="s">
        <v>2420</v>
      </c>
      <c r="Q230" s="147" t="s">
        <v>2602</v>
      </c>
      <c r="R230" s="149" t="s">
        <v>2603</v>
      </c>
      <c r="S230" s="63" t="s">
        <v>752</v>
      </c>
      <c r="T230" s="146" t="s">
        <v>2604</v>
      </c>
      <c r="U230" s="150" t="s">
        <v>2605</v>
      </c>
      <c r="V230" s="83">
        <v>45695</v>
      </c>
      <c r="W230" s="70">
        <f t="shared" ca="1" si="26"/>
        <v>0</v>
      </c>
      <c r="X230" s="70">
        <f t="shared" ca="1" si="27"/>
        <v>6</v>
      </c>
      <c r="Y230" s="70">
        <f t="shared" ca="1" si="28"/>
        <v>7</v>
      </c>
      <c r="Z230" s="63" t="s">
        <v>41</v>
      </c>
      <c r="AA230" s="466" t="s">
        <v>74</v>
      </c>
      <c r="AD230" s="431" t="s">
        <v>3965</v>
      </c>
      <c r="AI230" s="329" t="s">
        <v>42</v>
      </c>
    </row>
    <row r="231" spans="1:35" ht="15.5">
      <c r="A231" s="7">
        <f t="shared" si="34"/>
        <v>243</v>
      </c>
      <c r="B231" s="121" t="s">
        <v>2543</v>
      </c>
      <c r="C231" s="72" t="s">
        <v>2553</v>
      </c>
      <c r="D231" s="147" t="s">
        <v>2623</v>
      </c>
      <c r="E231" s="148" t="s">
        <v>35</v>
      </c>
      <c r="F231" s="136" t="s">
        <v>47</v>
      </c>
      <c r="G231" s="136" t="s">
        <v>47</v>
      </c>
      <c r="H231" s="63" t="s">
        <v>52</v>
      </c>
      <c r="I231" s="136" t="s">
        <v>39</v>
      </c>
      <c r="J231" s="63" t="s">
        <v>71</v>
      </c>
      <c r="K231" s="146" t="s">
        <v>41</v>
      </c>
      <c r="L231" s="73">
        <v>38539</v>
      </c>
      <c r="M231" s="63">
        <f t="shared" ca="1" si="33"/>
        <v>20</v>
      </c>
      <c r="N231" s="146" t="s">
        <v>2595</v>
      </c>
      <c r="O231" s="146" t="s">
        <v>2624</v>
      </c>
      <c r="P231" s="146" t="s">
        <v>2624</v>
      </c>
      <c r="Q231" s="147" t="s">
        <v>2625</v>
      </c>
      <c r="R231" s="149" t="s">
        <v>2626</v>
      </c>
      <c r="S231" s="63" t="s">
        <v>752</v>
      </c>
      <c r="T231" s="146" t="s">
        <v>2627</v>
      </c>
      <c r="U231" s="150" t="s">
        <v>2263</v>
      </c>
      <c r="V231" s="83">
        <v>45695</v>
      </c>
      <c r="W231" s="70">
        <f t="shared" ca="1" si="26"/>
        <v>0</v>
      </c>
      <c r="X231" s="70">
        <f t="shared" ca="1" si="27"/>
        <v>6</v>
      </c>
      <c r="Y231" s="70">
        <f t="shared" ca="1" si="28"/>
        <v>7</v>
      </c>
      <c r="Z231" s="63" t="s">
        <v>41</v>
      </c>
      <c r="AA231" s="466" t="s">
        <v>74</v>
      </c>
      <c r="AD231" s="431" t="s">
        <v>3973</v>
      </c>
      <c r="AI231" s="329" t="s">
        <v>42</v>
      </c>
    </row>
    <row r="232" spans="1:35" ht="15.5">
      <c r="A232" s="7">
        <f t="shared" si="34"/>
        <v>244</v>
      </c>
      <c r="B232" s="121" t="s">
        <v>2545</v>
      </c>
      <c r="C232" s="72" t="s">
        <v>2555</v>
      </c>
      <c r="D232" s="147" t="s">
        <v>2635</v>
      </c>
      <c r="E232" s="148" t="s">
        <v>35</v>
      </c>
      <c r="F232" s="136" t="s">
        <v>47</v>
      </c>
      <c r="G232" s="136" t="s">
        <v>47</v>
      </c>
      <c r="H232" s="383" t="s">
        <v>38</v>
      </c>
      <c r="I232" s="136" t="s">
        <v>39</v>
      </c>
      <c r="J232" s="63" t="s">
        <v>71</v>
      </c>
      <c r="K232" s="146" t="s">
        <v>41</v>
      </c>
      <c r="L232" s="73">
        <v>38195</v>
      </c>
      <c r="M232" s="63">
        <f t="shared" ca="1" si="33"/>
        <v>21</v>
      </c>
      <c r="N232" s="146" t="s">
        <v>2636</v>
      </c>
      <c r="O232" s="146" t="s">
        <v>2637</v>
      </c>
      <c r="P232" s="146" t="s">
        <v>2637</v>
      </c>
      <c r="Q232" s="147" t="s">
        <v>2638</v>
      </c>
      <c r="R232" s="149" t="s">
        <v>2639</v>
      </c>
      <c r="S232" s="63" t="s">
        <v>752</v>
      </c>
      <c r="T232" s="146" t="s">
        <v>2640</v>
      </c>
      <c r="U232" s="150" t="s">
        <v>2641</v>
      </c>
      <c r="V232" s="83">
        <v>45695</v>
      </c>
      <c r="W232" s="70">
        <f t="shared" ca="1" si="26"/>
        <v>0</v>
      </c>
      <c r="X232" s="70">
        <f t="shared" ca="1" si="27"/>
        <v>6</v>
      </c>
      <c r="Y232" s="70">
        <f t="shared" ca="1" si="28"/>
        <v>7</v>
      </c>
      <c r="Z232" s="63" t="s">
        <v>41</v>
      </c>
      <c r="AA232" s="466" t="s">
        <v>90</v>
      </c>
      <c r="AD232" s="431" t="s">
        <v>3974</v>
      </c>
      <c r="AI232" s="329" t="s">
        <v>42</v>
      </c>
    </row>
    <row r="233" spans="1:35" ht="15.5">
      <c r="A233" s="7">
        <f t="shared" si="34"/>
        <v>245</v>
      </c>
      <c r="B233" s="121" t="s">
        <v>2547</v>
      </c>
      <c r="C233" s="72" t="s">
        <v>2557</v>
      </c>
      <c r="D233" s="147" t="s">
        <v>2617</v>
      </c>
      <c r="E233" s="148" t="s">
        <v>129</v>
      </c>
      <c r="F233" s="136" t="s">
        <v>47</v>
      </c>
      <c r="G233" s="136" t="s">
        <v>47</v>
      </c>
      <c r="H233" s="63" t="s">
        <v>52</v>
      </c>
      <c r="I233" s="136" t="s">
        <v>39</v>
      </c>
      <c r="J233" s="63" t="s">
        <v>71</v>
      </c>
      <c r="K233" s="146" t="s">
        <v>41</v>
      </c>
      <c r="L233" s="73">
        <v>38282</v>
      </c>
      <c r="M233" s="63">
        <f t="shared" ca="1" si="33"/>
        <v>20</v>
      </c>
      <c r="N233" s="146" t="s">
        <v>2618</v>
      </c>
      <c r="O233" s="146" t="s">
        <v>2619</v>
      </c>
      <c r="P233" s="146" t="s">
        <v>2619</v>
      </c>
      <c r="Q233" s="147" t="s">
        <v>2620</v>
      </c>
      <c r="R233" s="149" t="s">
        <v>2621</v>
      </c>
      <c r="S233" s="63" t="s">
        <v>752</v>
      </c>
      <c r="T233" s="146" t="s">
        <v>2622</v>
      </c>
      <c r="U233" s="150" t="s">
        <v>2263</v>
      </c>
      <c r="V233" s="83">
        <v>45695</v>
      </c>
      <c r="W233" s="70">
        <f t="shared" ca="1" si="26"/>
        <v>0</v>
      </c>
      <c r="X233" s="70">
        <f t="shared" ca="1" si="27"/>
        <v>6</v>
      </c>
      <c r="Y233" s="70">
        <f t="shared" ca="1" si="28"/>
        <v>7</v>
      </c>
      <c r="Z233" s="63" t="s">
        <v>41</v>
      </c>
      <c r="AA233" s="466" t="s">
        <v>74</v>
      </c>
      <c r="AD233" s="431" t="s">
        <v>3973</v>
      </c>
      <c r="AI233" s="329" t="s">
        <v>42</v>
      </c>
    </row>
    <row r="234" spans="1:35" ht="14.5" customHeight="1">
      <c r="A234" s="7">
        <f t="shared" si="34"/>
        <v>246</v>
      </c>
      <c r="B234" s="121" t="s">
        <v>2548</v>
      </c>
      <c r="C234" s="116" t="s">
        <v>2558</v>
      </c>
      <c r="D234" s="147" t="s">
        <v>2642</v>
      </c>
      <c r="E234" s="148" t="s">
        <v>129</v>
      </c>
      <c r="F234" s="136" t="s">
        <v>47</v>
      </c>
      <c r="G234" s="136" t="s">
        <v>47</v>
      </c>
      <c r="H234" s="63" t="s">
        <v>52</v>
      </c>
      <c r="I234" s="136" t="s">
        <v>39</v>
      </c>
      <c r="J234" s="63" t="s">
        <v>71</v>
      </c>
      <c r="K234" s="146" t="s">
        <v>41</v>
      </c>
      <c r="L234" s="73">
        <v>38208</v>
      </c>
      <c r="M234" s="63">
        <f t="shared" ca="1" si="33"/>
        <v>21</v>
      </c>
      <c r="N234" s="146" t="s">
        <v>2643</v>
      </c>
      <c r="O234" s="146" t="s">
        <v>1971</v>
      </c>
      <c r="P234" s="146" t="s">
        <v>1971</v>
      </c>
      <c r="Q234" s="147" t="s">
        <v>2644</v>
      </c>
      <c r="R234" s="149" t="s">
        <v>2645</v>
      </c>
      <c r="S234" s="63" t="s">
        <v>752</v>
      </c>
      <c r="T234" s="146" t="s">
        <v>2646</v>
      </c>
      <c r="U234" s="150" t="s">
        <v>2263</v>
      </c>
      <c r="V234" s="83">
        <v>45695</v>
      </c>
      <c r="W234" s="70">
        <f t="shared" ca="1" si="26"/>
        <v>0</v>
      </c>
      <c r="X234" s="70">
        <f t="shared" ca="1" si="27"/>
        <v>6</v>
      </c>
      <c r="Y234" s="70">
        <f t="shared" ca="1" si="28"/>
        <v>7</v>
      </c>
      <c r="Z234" s="63" t="s">
        <v>41</v>
      </c>
      <c r="AA234" s="466" t="s">
        <v>74</v>
      </c>
      <c r="AD234" s="431" t="s">
        <v>3969</v>
      </c>
      <c r="AI234" s="329" t="s">
        <v>42</v>
      </c>
    </row>
    <row r="235" spans="1:35" ht="15.5" hidden="1">
      <c r="A235" s="7">
        <v>257</v>
      </c>
      <c r="B235" s="145" t="s">
        <v>2593</v>
      </c>
      <c r="C235" s="116" t="s">
        <v>2771</v>
      </c>
      <c r="E235" s="157" t="s">
        <v>35</v>
      </c>
      <c r="F235" s="158" t="s">
        <v>1699</v>
      </c>
      <c r="G235" s="158" t="s">
        <v>1699</v>
      </c>
      <c r="H235" s="158" t="s">
        <v>1699</v>
      </c>
      <c r="I235" s="158" t="s">
        <v>343</v>
      </c>
      <c r="J235" s="158" t="s">
        <v>40</v>
      </c>
      <c r="K235" s="158" t="s">
        <v>41</v>
      </c>
      <c r="L235" s="73">
        <v>32906</v>
      </c>
      <c r="M235" s="63">
        <f t="shared" ca="1" si="33"/>
        <v>35</v>
      </c>
      <c r="N235" s="158" t="s">
        <v>931</v>
      </c>
      <c r="O235" s="158" t="s">
        <v>2772</v>
      </c>
      <c r="P235" s="158" t="s">
        <v>2772</v>
      </c>
      <c r="Q235" s="175" t="s">
        <v>2200</v>
      </c>
      <c r="S235" s="63" t="s">
        <v>752</v>
      </c>
      <c r="T235" s="158"/>
      <c r="U235" s="178" t="s">
        <v>2773</v>
      </c>
      <c r="V235" s="83">
        <v>45698</v>
      </c>
      <c r="W235" s="70">
        <f t="shared" ca="1" si="26"/>
        <v>0</v>
      </c>
      <c r="X235" s="70">
        <f t="shared" ca="1" si="27"/>
        <v>6</v>
      </c>
      <c r="Y235" s="70">
        <f t="shared" ca="1" si="28"/>
        <v>4</v>
      </c>
      <c r="Z235" s="63" t="s">
        <v>41</v>
      </c>
      <c r="AA235" s="158" t="s">
        <v>90</v>
      </c>
      <c r="AD235" s="431" t="s">
        <v>3980</v>
      </c>
      <c r="AI235" s="329" t="s">
        <v>42</v>
      </c>
    </row>
    <row r="236" spans="1:35" ht="15.5">
      <c r="A236" s="7">
        <f t="shared" ref="A236:A237" si="35">A235+1</f>
        <v>258</v>
      </c>
      <c r="B236" s="145" t="s">
        <v>2911</v>
      </c>
      <c r="C236" s="72" t="s">
        <v>2912</v>
      </c>
      <c r="D236" s="246" t="s">
        <v>2913</v>
      </c>
      <c r="E236" s="247" t="s">
        <v>35</v>
      </c>
      <c r="F236" s="248" t="s">
        <v>47</v>
      </c>
      <c r="G236" s="248" t="s">
        <v>47</v>
      </c>
      <c r="H236" s="248" t="s">
        <v>52</v>
      </c>
      <c r="I236" s="248" t="s">
        <v>39</v>
      </c>
      <c r="J236" s="248" t="s">
        <v>1162</v>
      </c>
      <c r="K236" s="248" t="s">
        <v>41</v>
      </c>
      <c r="L236" s="73">
        <v>34412</v>
      </c>
      <c r="M236" s="63">
        <f t="shared" ca="1" si="33"/>
        <v>31</v>
      </c>
      <c r="N236" s="248" t="s">
        <v>2427</v>
      </c>
      <c r="O236" s="248" t="s">
        <v>2914</v>
      </c>
      <c r="P236" s="248" t="s">
        <v>2914</v>
      </c>
      <c r="Q236" s="246" t="s">
        <v>2915</v>
      </c>
      <c r="S236" s="248" t="s">
        <v>752</v>
      </c>
      <c r="T236" s="248" t="s">
        <v>1709</v>
      </c>
      <c r="U236" s="249" t="s">
        <v>2720</v>
      </c>
      <c r="V236" s="83">
        <v>45706</v>
      </c>
      <c r="W236" s="70">
        <f t="shared" ca="1" si="26"/>
        <v>0</v>
      </c>
      <c r="X236" s="70">
        <f t="shared" ca="1" si="27"/>
        <v>5</v>
      </c>
      <c r="Y236" s="70">
        <f t="shared" ca="1" si="28"/>
        <v>27</v>
      </c>
      <c r="Z236" s="63" t="s">
        <v>41</v>
      </c>
      <c r="AA236" s="466" t="s">
        <v>74</v>
      </c>
      <c r="AB236" s="250" t="s">
        <v>2910</v>
      </c>
      <c r="AD236" s="431" t="s">
        <v>3965</v>
      </c>
      <c r="AI236" s="329" t="s">
        <v>42</v>
      </c>
    </row>
    <row r="237" spans="1:35" ht="15.5">
      <c r="A237" s="7">
        <f t="shared" si="35"/>
        <v>259</v>
      </c>
      <c r="B237" s="145" t="s">
        <v>2976</v>
      </c>
      <c r="C237" s="72" t="s">
        <v>2978</v>
      </c>
      <c r="D237" s="284" t="s">
        <v>3014</v>
      </c>
      <c r="E237" s="271" t="s">
        <v>35</v>
      </c>
      <c r="F237" s="285" t="s">
        <v>47</v>
      </c>
      <c r="G237" s="248" t="s">
        <v>47</v>
      </c>
      <c r="H237" s="285" t="s">
        <v>1261</v>
      </c>
      <c r="I237" s="285" t="s">
        <v>39</v>
      </c>
      <c r="J237" s="285" t="s">
        <v>71</v>
      </c>
      <c r="K237" s="285" t="s">
        <v>41</v>
      </c>
      <c r="L237" s="73">
        <v>37301</v>
      </c>
      <c r="M237" s="63">
        <f t="shared" ca="1" si="33"/>
        <v>23</v>
      </c>
      <c r="N237" s="285" t="s">
        <v>3015</v>
      </c>
      <c r="O237" s="285" t="s">
        <v>3016</v>
      </c>
      <c r="P237" s="285" t="s">
        <v>3016</v>
      </c>
      <c r="Q237" s="284" t="s">
        <v>3017</v>
      </c>
      <c r="R237" s="149" t="s">
        <v>3018</v>
      </c>
      <c r="S237" s="248" t="s">
        <v>752</v>
      </c>
      <c r="T237" s="285" t="s">
        <v>3019</v>
      </c>
      <c r="V237" s="83">
        <v>45709</v>
      </c>
      <c r="W237" s="70">
        <f t="shared" ca="1" si="26"/>
        <v>0</v>
      </c>
      <c r="X237" s="70">
        <f t="shared" ca="1" si="27"/>
        <v>5</v>
      </c>
      <c r="Y237" s="70">
        <f t="shared" ca="1" si="28"/>
        <v>24</v>
      </c>
      <c r="Z237" s="63" t="s">
        <v>41</v>
      </c>
      <c r="AA237" s="466" t="s">
        <v>90</v>
      </c>
      <c r="AD237" s="431" t="s">
        <v>3978</v>
      </c>
      <c r="AI237" s="329" t="s">
        <v>42</v>
      </c>
    </row>
    <row r="238" spans="1:35" ht="15.5" hidden="1">
      <c r="A238" s="7">
        <v>262</v>
      </c>
      <c r="B238" s="145" t="s">
        <v>2986</v>
      </c>
      <c r="C238" s="72" t="s">
        <v>2987</v>
      </c>
      <c r="D238" s="356" t="s">
        <v>3005</v>
      </c>
      <c r="E238" s="272" t="s">
        <v>35</v>
      </c>
      <c r="F238" s="273" t="s">
        <v>91</v>
      </c>
      <c r="G238" s="273" t="s">
        <v>91</v>
      </c>
      <c r="H238" s="273" t="s">
        <v>91</v>
      </c>
      <c r="I238" s="273" t="s">
        <v>343</v>
      </c>
      <c r="J238" s="273" t="s">
        <v>71</v>
      </c>
      <c r="K238" s="273" t="s">
        <v>41</v>
      </c>
      <c r="L238" s="73">
        <v>37096</v>
      </c>
      <c r="M238" s="63">
        <f t="shared" ca="1" si="33"/>
        <v>24</v>
      </c>
      <c r="N238" s="273" t="s">
        <v>757</v>
      </c>
      <c r="O238" s="282" t="s">
        <v>3013</v>
      </c>
      <c r="P238" s="282" t="s">
        <v>3013</v>
      </c>
      <c r="Q238" s="280" t="s">
        <v>3012</v>
      </c>
      <c r="R238" s="149" t="s">
        <v>3011</v>
      </c>
      <c r="S238" s="248" t="s">
        <v>752</v>
      </c>
      <c r="T238" s="282" t="s">
        <v>3010</v>
      </c>
      <c r="U238" s="283" t="s">
        <v>2729</v>
      </c>
      <c r="V238" s="83">
        <v>45717</v>
      </c>
      <c r="W238" s="70">
        <f t="shared" ca="1" si="26"/>
        <v>0</v>
      </c>
      <c r="X238" s="70">
        <f t="shared" ca="1" si="27"/>
        <v>5</v>
      </c>
      <c r="Y238" s="70">
        <f t="shared" ca="1" si="28"/>
        <v>13</v>
      </c>
      <c r="Z238" s="63" t="s">
        <v>41</v>
      </c>
      <c r="AA238" s="270" t="s">
        <v>46</v>
      </c>
      <c r="AF238" s="6">
        <v>5</v>
      </c>
      <c r="AI238" s="329" t="s">
        <v>42</v>
      </c>
    </row>
    <row r="239" spans="1:35" ht="15.5" hidden="1">
      <c r="A239" s="7">
        <v>263</v>
      </c>
      <c r="B239" s="145" t="s">
        <v>3032</v>
      </c>
      <c r="C239" s="72" t="s">
        <v>3033</v>
      </c>
      <c r="D239" s="320" t="s">
        <v>3034</v>
      </c>
      <c r="E239" s="291" t="s">
        <v>35</v>
      </c>
      <c r="F239" s="292" t="s">
        <v>3035</v>
      </c>
      <c r="G239" s="292" t="s">
        <v>3035</v>
      </c>
      <c r="H239" s="292" t="s">
        <v>3035</v>
      </c>
      <c r="I239" s="292" t="s">
        <v>343</v>
      </c>
      <c r="J239" s="292" t="s">
        <v>40</v>
      </c>
      <c r="K239" s="292" t="s">
        <v>837</v>
      </c>
      <c r="L239" s="73">
        <v>34244</v>
      </c>
      <c r="M239" s="63">
        <f t="shared" ca="1" si="33"/>
        <v>31</v>
      </c>
      <c r="N239" s="292" t="s">
        <v>3036</v>
      </c>
      <c r="O239" s="290" t="s">
        <v>3037</v>
      </c>
      <c r="P239" s="290" t="s">
        <v>3037</v>
      </c>
      <c r="Q239" s="293" t="s">
        <v>3038</v>
      </c>
      <c r="R239" s="149" t="s">
        <v>3039</v>
      </c>
      <c r="S239" s="292" t="s">
        <v>752</v>
      </c>
      <c r="T239" s="292" t="s">
        <v>3040</v>
      </c>
      <c r="U239" s="294" t="s">
        <v>3041</v>
      </c>
      <c r="V239" s="83">
        <v>45730</v>
      </c>
      <c r="W239" s="70">
        <f t="shared" ca="1" si="26"/>
        <v>0</v>
      </c>
      <c r="X239" s="70">
        <f t="shared" ca="1" si="27"/>
        <v>5</v>
      </c>
      <c r="Y239" s="70">
        <f t="shared" ca="1" si="28"/>
        <v>0</v>
      </c>
      <c r="Z239" s="63" t="s">
        <v>41</v>
      </c>
      <c r="AA239" s="292" t="s">
        <v>46</v>
      </c>
      <c r="AF239" s="6">
        <v>6</v>
      </c>
      <c r="AI239" s="329" t="s">
        <v>3152</v>
      </c>
    </row>
    <row r="240" spans="1:35" ht="15.5">
      <c r="A240" s="7">
        <f t="shared" ref="A240:A292" si="36">A239+1</f>
        <v>264</v>
      </c>
      <c r="B240" s="145" t="s">
        <v>3087</v>
      </c>
      <c r="C240" s="72" t="s">
        <v>3097</v>
      </c>
      <c r="D240" s="324" t="s">
        <v>3107</v>
      </c>
      <c r="E240" s="314" t="s">
        <v>35</v>
      </c>
      <c r="F240" s="315" t="s">
        <v>47</v>
      </c>
      <c r="G240" s="315" t="s">
        <v>47</v>
      </c>
      <c r="H240" s="315" t="s">
        <v>52</v>
      </c>
      <c r="I240" s="315" t="s">
        <v>39</v>
      </c>
      <c r="J240" s="315" t="s">
        <v>40</v>
      </c>
      <c r="K240" s="315" t="s">
        <v>41</v>
      </c>
      <c r="L240" s="73">
        <v>35565</v>
      </c>
      <c r="M240" s="63">
        <f t="shared" ca="1" si="33"/>
        <v>28</v>
      </c>
      <c r="N240" s="315" t="s">
        <v>3108</v>
      </c>
      <c r="O240" s="315" t="s">
        <v>3109</v>
      </c>
      <c r="P240" s="315" t="s">
        <v>3109</v>
      </c>
      <c r="Q240" s="316" t="s">
        <v>3110</v>
      </c>
      <c r="R240" s="149" t="s">
        <v>3111</v>
      </c>
      <c r="S240" s="315" t="s">
        <v>752</v>
      </c>
      <c r="T240" s="315" t="s">
        <v>3112</v>
      </c>
      <c r="U240" s="317" t="s">
        <v>3067</v>
      </c>
      <c r="V240" s="83">
        <v>45758</v>
      </c>
      <c r="W240" s="70">
        <f t="shared" ca="1" si="26"/>
        <v>0</v>
      </c>
      <c r="X240" s="70">
        <f t="shared" ca="1" si="27"/>
        <v>4</v>
      </c>
      <c r="Y240" s="70">
        <f t="shared" ca="1" si="28"/>
        <v>3</v>
      </c>
      <c r="Z240" s="63" t="s">
        <v>41</v>
      </c>
      <c r="AA240" s="466" t="s">
        <v>74</v>
      </c>
      <c r="AD240" s="431" t="s">
        <v>3971</v>
      </c>
      <c r="AI240" s="329" t="s">
        <v>96</v>
      </c>
    </row>
    <row r="241" spans="1:35" ht="15.5">
      <c r="A241" s="7">
        <f t="shared" si="36"/>
        <v>265</v>
      </c>
      <c r="B241" s="145" t="s">
        <v>3088</v>
      </c>
      <c r="C241" s="72" t="s">
        <v>3098</v>
      </c>
      <c r="D241" s="324" t="s">
        <v>3113</v>
      </c>
      <c r="E241" s="314" t="s">
        <v>35</v>
      </c>
      <c r="F241" s="315" t="s">
        <v>47</v>
      </c>
      <c r="G241" s="315" t="s">
        <v>47</v>
      </c>
      <c r="H241" s="315" t="s">
        <v>52</v>
      </c>
      <c r="I241" s="315" t="s">
        <v>39</v>
      </c>
      <c r="J241" s="315" t="s">
        <v>1178</v>
      </c>
      <c r="K241" s="315" t="s">
        <v>41</v>
      </c>
      <c r="L241" s="73">
        <v>38951</v>
      </c>
      <c r="M241" s="63">
        <f t="shared" ca="1" si="33"/>
        <v>18</v>
      </c>
      <c r="N241" s="315" t="s">
        <v>3114</v>
      </c>
      <c r="O241" s="315" t="s">
        <v>82</v>
      </c>
      <c r="P241" s="315" t="s">
        <v>82</v>
      </c>
      <c r="Q241" s="316" t="s">
        <v>3115</v>
      </c>
      <c r="R241" s="149" t="s">
        <v>3116</v>
      </c>
      <c r="S241" s="315" t="s">
        <v>752</v>
      </c>
      <c r="T241" s="315" t="s">
        <v>1202</v>
      </c>
      <c r="U241" s="317" t="s">
        <v>3117</v>
      </c>
      <c r="V241" s="83">
        <v>45758</v>
      </c>
      <c r="W241" s="70">
        <f t="shared" ca="1" si="26"/>
        <v>0</v>
      </c>
      <c r="X241" s="70">
        <f t="shared" ca="1" si="27"/>
        <v>4</v>
      </c>
      <c r="Y241" s="70">
        <f t="shared" ca="1" si="28"/>
        <v>3</v>
      </c>
      <c r="Z241" s="63" t="s">
        <v>41</v>
      </c>
      <c r="AA241" s="466" t="s">
        <v>74</v>
      </c>
      <c r="AD241" s="431" t="s">
        <v>3973</v>
      </c>
      <c r="AI241" s="329" t="s">
        <v>96</v>
      </c>
    </row>
    <row r="242" spans="1:35" ht="15.5">
      <c r="A242" s="7">
        <f t="shared" si="36"/>
        <v>266</v>
      </c>
      <c r="B242" s="145" t="s">
        <v>3089</v>
      </c>
      <c r="C242" s="72" t="s">
        <v>3099</v>
      </c>
      <c r="D242" s="324" t="s">
        <v>3118</v>
      </c>
      <c r="E242" s="314" t="s">
        <v>35</v>
      </c>
      <c r="F242" s="464" t="s">
        <v>634</v>
      </c>
      <c r="G242" s="464" t="s">
        <v>84</v>
      </c>
      <c r="H242" s="464" t="s">
        <v>52</v>
      </c>
      <c r="I242" s="315" t="s">
        <v>39</v>
      </c>
      <c r="J242" s="315" t="s">
        <v>1178</v>
      </c>
      <c r="K242" s="315" t="s">
        <v>344</v>
      </c>
      <c r="L242" s="73">
        <v>38515</v>
      </c>
      <c r="M242" s="63">
        <f t="shared" ca="1" si="33"/>
        <v>20</v>
      </c>
      <c r="N242" s="315" t="s">
        <v>690</v>
      </c>
      <c r="O242" s="315" t="s">
        <v>3119</v>
      </c>
      <c r="P242" s="315" t="s">
        <v>3119</v>
      </c>
      <c r="Q242" s="316" t="s">
        <v>3120</v>
      </c>
      <c r="R242" s="149" t="s">
        <v>3121</v>
      </c>
      <c r="S242" s="315" t="s">
        <v>752</v>
      </c>
      <c r="T242" s="315" t="s">
        <v>3122</v>
      </c>
      <c r="U242" s="317" t="s">
        <v>3123</v>
      </c>
      <c r="V242" s="83">
        <v>45758</v>
      </c>
      <c r="W242" s="70">
        <f t="shared" ca="1" si="26"/>
        <v>0</v>
      </c>
      <c r="X242" s="70">
        <f t="shared" ca="1" si="27"/>
        <v>4</v>
      </c>
      <c r="Y242" s="70">
        <f t="shared" ca="1" si="28"/>
        <v>3</v>
      </c>
      <c r="Z242" s="63" t="s">
        <v>41</v>
      </c>
      <c r="AA242" s="466" t="s">
        <v>46</v>
      </c>
      <c r="AI242" s="329" t="s">
        <v>42</v>
      </c>
    </row>
    <row r="243" spans="1:35" ht="15.5">
      <c r="A243" s="7">
        <f t="shared" si="36"/>
        <v>267</v>
      </c>
      <c r="B243" s="145" t="s">
        <v>3092</v>
      </c>
      <c r="C243" s="118" t="s">
        <v>3102</v>
      </c>
      <c r="D243" s="458" t="s">
        <v>4171</v>
      </c>
      <c r="E243" s="314" t="s">
        <v>129</v>
      </c>
      <c r="F243" s="315" t="s">
        <v>47</v>
      </c>
      <c r="G243" s="315" t="s">
        <v>47</v>
      </c>
      <c r="H243" s="315" t="s">
        <v>1878</v>
      </c>
      <c r="I243" s="315" t="s">
        <v>39</v>
      </c>
      <c r="L243" s="73">
        <v>38951</v>
      </c>
      <c r="M243" s="63">
        <f t="shared" ca="1" si="33"/>
        <v>18</v>
      </c>
      <c r="N243" s="328" t="s">
        <v>42</v>
      </c>
      <c r="S243" s="315" t="s">
        <v>752</v>
      </c>
      <c r="V243" s="83">
        <v>45758</v>
      </c>
      <c r="W243" s="70">
        <f t="shared" ca="1" si="26"/>
        <v>0</v>
      </c>
      <c r="X243" s="70">
        <f t="shared" ca="1" si="27"/>
        <v>4</v>
      </c>
      <c r="Y243" s="70">
        <f t="shared" ca="1" si="28"/>
        <v>3</v>
      </c>
      <c r="Z243" s="63" t="s">
        <v>41</v>
      </c>
      <c r="AA243" s="466" t="s">
        <v>90</v>
      </c>
      <c r="AD243" s="431" t="s">
        <v>3981</v>
      </c>
      <c r="AI243" s="329" t="s">
        <v>42</v>
      </c>
    </row>
    <row r="244" spans="1:35" ht="15.5">
      <c r="A244" s="7">
        <f t="shared" si="36"/>
        <v>268</v>
      </c>
      <c r="B244" s="145" t="s">
        <v>3093</v>
      </c>
      <c r="C244" s="81" t="s">
        <v>3103</v>
      </c>
      <c r="D244" s="458" t="s">
        <v>4172</v>
      </c>
      <c r="E244" s="314" t="s">
        <v>129</v>
      </c>
      <c r="F244" s="315" t="s">
        <v>47</v>
      </c>
      <c r="G244" s="315" t="s">
        <v>47</v>
      </c>
      <c r="H244" s="315" t="s">
        <v>1878</v>
      </c>
      <c r="I244" s="315" t="s">
        <v>39</v>
      </c>
      <c r="L244" s="73">
        <v>38951</v>
      </c>
      <c r="M244" s="63">
        <f t="shared" ca="1" si="33"/>
        <v>18</v>
      </c>
      <c r="N244" s="328" t="s">
        <v>42</v>
      </c>
      <c r="S244" s="315" t="s">
        <v>752</v>
      </c>
      <c r="V244" s="83">
        <v>45758</v>
      </c>
      <c r="W244" s="70">
        <f t="shared" ca="1" si="26"/>
        <v>0</v>
      </c>
      <c r="X244" s="70">
        <f t="shared" ca="1" si="27"/>
        <v>4</v>
      </c>
      <c r="Y244" s="70">
        <f t="shared" ca="1" si="28"/>
        <v>3</v>
      </c>
      <c r="Z244" s="63" t="s">
        <v>41</v>
      </c>
      <c r="AA244" s="466" t="s">
        <v>90</v>
      </c>
      <c r="AD244" s="431" t="s">
        <v>3981</v>
      </c>
      <c r="AI244" s="329" t="s">
        <v>42</v>
      </c>
    </row>
    <row r="245" spans="1:35" ht="15.5">
      <c r="A245" s="7">
        <f t="shared" si="36"/>
        <v>269</v>
      </c>
      <c r="B245" s="145" t="s">
        <v>3094</v>
      </c>
      <c r="C245" s="81" t="s">
        <v>3104</v>
      </c>
      <c r="D245" s="458" t="s">
        <v>4173</v>
      </c>
      <c r="E245" s="314" t="s">
        <v>35</v>
      </c>
      <c r="F245" s="315" t="s">
        <v>47</v>
      </c>
      <c r="G245" s="315" t="s">
        <v>47</v>
      </c>
      <c r="H245" s="315" t="s">
        <v>1878</v>
      </c>
      <c r="I245" s="315" t="s">
        <v>39</v>
      </c>
      <c r="L245" s="73">
        <v>38951</v>
      </c>
      <c r="M245" s="63">
        <f t="shared" ca="1" si="33"/>
        <v>18</v>
      </c>
      <c r="N245" s="328" t="s">
        <v>42</v>
      </c>
      <c r="S245" s="315" t="s">
        <v>752</v>
      </c>
      <c r="V245" s="83">
        <v>45758</v>
      </c>
      <c r="W245" s="70">
        <f t="shared" ca="1" si="26"/>
        <v>0</v>
      </c>
      <c r="X245" s="70">
        <f t="shared" ca="1" si="27"/>
        <v>4</v>
      </c>
      <c r="Y245" s="70">
        <f t="shared" ca="1" si="28"/>
        <v>3</v>
      </c>
      <c r="Z245" s="63" t="s">
        <v>41</v>
      </c>
      <c r="AA245" s="466" t="s">
        <v>90</v>
      </c>
      <c r="AD245" s="431" t="s">
        <v>3981</v>
      </c>
      <c r="AI245" s="329" t="s">
        <v>42</v>
      </c>
    </row>
    <row r="246" spans="1:35" ht="15.5">
      <c r="A246" s="7">
        <f t="shared" si="36"/>
        <v>270</v>
      </c>
      <c r="B246" s="145" t="s">
        <v>3095</v>
      </c>
      <c r="C246" s="81" t="s">
        <v>3105</v>
      </c>
      <c r="D246" s="458" t="s">
        <v>4174</v>
      </c>
      <c r="E246" s="314" t="s">
        <v>35</v>
      </c>
      <c r="F246" s="315" t="s">
        <v>47</v>
      </c>
      <c r="G246" s="315" t="s">
        <v>47</v>
      </c>
      <c r="H246" s="315" t="s">
        <v>1878</v>
      </c>
      <c r="I246" s="315" t="s">
        <v>39</v>
      </c>
      <c r="L246" s="73">
        <v>38951</v>
      </c>
      <c r="M246" s="63">
        <f t="shared" ca="1" si="33"/>
        <v>18</v>
      </c>
      <c r="N246" s="328" t="s">
        <v>42</v>
      </c>
      <c r="S246" s="315" t="s">
        <v>752</v>
      </c>
      <c r="V246" s="83">
        <v>45758</v>
      </c>
      <c r="W246" s="70">
        <f t="shared" ca="1" si="26"/>
        <v>0</v>
      </c>
      <c r="X246" s="70">
        <f t="shared" ca="1" si="27"/>
        <v>4</v>
      </c>
      <c r="Y246" s="70">
        <f t="shared" ca="1" si="28"/>
        <v>3</v>
      </c>
      <c r="Z246" s="63" t="s">
        <v>41</v>
      </c>
      <c r="AA246" s="466" t="s">
        <v>90</v>
      </c>
      <c r="AD246" s="431" t="s">
        <v>3981</v>
      </c>
      <c r="AI246" s="329" t="s">
        <v>42</v>
      </c>
    </row>
    <row r="247" spans="1:35" ht="15.5">
      <c r="A247" s="7">
        <f t="shared" si="36"/>
        <v>271</v>
      </c>
      <c r="B247" s="145" t="s">
        <v>3096</v>
      </c>
      <c r="C247" s="81" t="s">
        <v>3106</v>
      </c>
      <c r="D247" s="458" t="s">
        <v>4175</v>
      </c>
      <c r="E247" s="314" t="s">
        <v>35</v>
      </c>
      <c r="F247" s="315" t="s">
        <v>47</v>
      </c>
      <c r="G247" s="315" t="s">
        <v>47</v>
      </c>
      <c r="H247" s="315" t="s">
        <v>1878</v>
      </c>
      <c r="I247" s="315" t="s">
        <v>39</v>
      </c>
      <c r="L247" s="73">
        <v>38951</v>
      </c>
      <c r="M247" s="63">
        <f t="shared" ca="1" si="33"/>
        <v>18</v>
      </c>
      <c r="N247" s="328" t="s">
        <v>42</v>
      </c>
      <c r="S247" s="315" t="s">
        <v>752</v>
      </c>
      <c r="V247" s="83">
        <v>45758</v>
      </c>
      <c r="W247" s="70">
        <f t="shared" ca="1" si="26"/>
        <v>0</v>
      </c>
      <c r="X247" s="70">
        <f t="shared" ca="1" si="27"/>
        <v>4</v>
      </c>
      <c r="Y247" s="70">
        <f t="shared" ca="1" si="28"/>
        <v>3</v>
      </c>
      <c r="Z247" s="63" t="s">
        <v>41</v>
      </c>
      <c r="AA247" s="466" t="s">
        <v>90</v>
      </c>
      <c r="AD247" s="431" t="s">
        <v>3981</v>
      </c>
      <c r="AI247" s="329" t="s">
        <v>42</v>
      </c>
    </row>
    <row r="248" spans="1:35" ht="15.5">
      <c r="A248" s="7">
        <f t="shared" si="36"/>
        <v>272</v>
      </c>
      <c r="B248" s="145" t="s">
        <v>3135</v>
      </c>
      <c r="C248" s="72" t="s">
        <v>3144</v>
      </c>
      <c r="D248" s="454" t="s">
        <v>4170</v>
      </c>
      <c r="E248" s="325" t="s">
        <v>35</v>
      </c>
      <c r="F248" s="315" t="s">
        <v>47</v>
      </c>
      <c r="G248" s="315" t="s">
        <v>47</v>
      </c>
      <c r="H248" s="364" t="s">
        <v>311</v>
      </c>
      <c r="I248" s="315" t="s">
        <v>39</v>
      </c>
      <c r="L248" s="73">
        <v>38954</v>
      </c>
      <c r="M248" s="63">
        <f t="shared" ca="1" si="33"/>
        <v>18</v>
      </c>
      <c r="N248" s="328" t="s">
        <v>42</v>
      </c>
      <c r="S248" s="315" t="s">
        <v>752</v>
      </c>
      <c r="V248" s="83">
        <v>45761</v>
      </c>
      <c r="W248" s="70">
        <f t="shared" ca="1" si="26"/>
        <v>0</v>
      </c>
      <c r="X248" s="70">
        <f t="shared" ca="1" si="27"/>
        <v>4</v>
      </c>
      <c r="Y248" s="70">
        <f t="shared" ca="1" si="28"/>
        <v>0</v>
      </c>
      <c r="Z248" s="63" t="s">
        <v>41</v>
      </c>
      <c r="AA248" s="466" t="s">
        <v>314</v>
      </c>
      <c r="AD248" s="440" t="s">
        <v>3986</v>
      </c>
      <c r="AI248" s="329" t="s">
        <v>42</v>
      </c>
    </row>
    <row r="249" spans="1:35" ht="15.5">
      <c r="A249" s="7">
        <f t="shared" si="36"/>
        <v>273</v>
      </c>
      <c r="B249" s="145" t="s">
        <v>3136</v>
      </c>
      <c r="C249" s="72" t="s">
        <v>3145</v>
      </c>
      <c r="D249" s="456" t="s">
        <v>4176</v>
      </c>
      <c r="E249" s="325" t="s">
        <v>129</v>
      </c>
      <c r="F249" s="315" t="s">
        <v>47</v>
      </c>
      <c r="G249" s="315" t="s">
        <v>47</v>
      </c>
      <c r="H249" s="374" t="s">
        <v>1878</v>
      </c>
      <c r="I249" s="315" t="s">
        <v>39</v>
      </c>
      <c r="L249" s="73">
        <v>38955</v>
      </c>
      <c r="M249" s="63">
        <f t="shared" ca="1" si="33"/>
        <v>18</v>
      </c>
      <c r="N249" s="328" t="s">
        <v>42</v>
      </c>
      <c r="S249" s="315" t="s">
        <v>752</v>
      </c>
      <c r="V249" s="83">
        <v>45761</v>
      </c>
      <c r="W249" s="70">
        <f t="shared" ca="1" si="26"/>
        <v>0</v>
      </c>
      <c r="X249" s="70">
        <f t="shared" ca="1" si="27"/>
        <v>4</v>
      </c>
      <c r="Y249" s="70">
        <f t="shared" ca="1" si="28"/>
        <v>0</v>
      </c>
      <c r="Z249" s="63" t="s">
        <v>41</v>
      </c>
      <c r="AA249" s="466" t="s">
        <v>90</v>
      </c>
      <c r="AD249" s="431" t="s">
        <v>3981</v>
      </c>
      <c r="AI249" s="329" t="s">
        <v>42</v>
      </c>
    </row>
    <row r="250" spans="1:35" ht="15.5">
      <c r="A250" s="7">
        <f t="shared" si="36"/>
        <v>274</v>
      </c>
      <c r="B250" s="145" t="s">
        <v>3138</v>
      </c>
      <c r="C250" s="72" t="s">
        <v>3147</v>
      </c>
      <c r="D250" s="456" t="s">
        <v>4178</v>
      </c>
      <c r="E250" s="325" t="s">
        <v>129</v>
      </c>
      <c r="F250" s="315" t="s">
        <v>47</v>
      </c>
      <c r="G250" s="315" t="s">
        <v>47</v>
      </c>
      <c r="H250" s="364" t="s">
        <v>311</v>
      </c>
      <c r="I250" s="315" t="s">
        <v>39</v>
      </c>
      <c r="J250" s="333" t="s">
        <v>1178</v>
      </c>
      <c r="L250" s="73">
        <v>38957</v>
      </c>
      <c r="M250" s="63">
        <f t="shared" ca="1" si="33"/>
        <v>18</v>
      </c>
      <c r="N250" s="328" t="s">
        <v>42</v>
      </c>
      <c r="S250" s="315" t="s">
        <v>752</v>
      </c>
      <c r="V250" s="83">
        <v>45761</v>
      </c>
      <c r="W250" s="70">
        <f t="shared" ca="1" si="26"/>
        <v>0</v>
      </c>
      <c r="X250" s="70">
        <f t="shared" ca="1" si="27"/>
        <v>4</v>
      </c>
      <c r="Y250" s="70">
        <f t="shared" ca="1" si="28"/>
        <v>0</v>
      </c>
      <c r="Z250" s="63" t="s">
        <v>41</v>
      </c>
      <c r="AA250" s="466" t="s">
        <v>314</v>
      </c>
      <c r="AD250" s="440" t="s">
        <v>3987</v>
      </c>
      <c r="AI250" s="329" t="s">
        <v>42</v>
      </c>
    </row>
    <row r="251" spans="1:35" ht="15.5">
      <c r="A251" s="7">
        <f t="shared" si="36"/>
        <v>275</v>
      </c>
      <c r="B251" s="145" t="s">
        <v>3139</v>
      </c>
      <c r="C251" s="72" t="s">
        <v>3148</v>
      </c>
      <c r="D251" s="456" t="s">
        <v>4177</v>
      </c>
      <c r="E251" s="325" t="s">
        <v>35</v>
      </c>
      <c r="F251" s="315" t="s">
        <v>47</v>
      </c>
      <c r="G251" s="315" t="s">
        <v>47</v>
      </c>
      <c r="H251" s="364" t="s">
        <v>1261</v>
      </c>
      <c r="I251" s="315" t="s">
        <v>39</v>
      </c>
      <c r="J251" s="333" t="s">
        <v>1178</v>
      </c>
      <c r="L251" s="73">
        <v>38958</v>
      </c>
      <c r="M251" s="63">
        <f t="shared" ca="1" si="33"/>
        <v>18</v>
      </c>
      <c r="N251" s="328" t="s">
        <v>42</v>
      </c>
      <c r="S251" s="315" t="s">
        <v>752</v>
      </c>
      <c r="V251" s="83">
        <v>45761</v>
      </c>
      <c r="W251" s="70">
        <f t="shared" ca="1" si="26"/>
        <v>0</v>
      </c>
      <c r="X251" s="70">
        <f t="shared" ca="1" si="27"/>
        <v>4</v>
      </c>
      <c r="Y251" s="70">
        <f t="shared" ca="1" si="28"/>
        <v>0</v>
      </c>
      <c r="Z251" s="63" t="s">
        <v>41</v>
      </c>
      <c r="AA251" s="466" t="s">
        <v>90</v>
      </c>
      <c r="AD251" s="431" t="s">
        <v>3982</v>
      </c>
      <c r="AI251" s="329" t="s">
        <v>42</v>
      </c>
    </row>
    <row r="252" spans="1:35" ht="15.5">
      <c r="A252" s="7">
        <f t="shared" si="36"/>
        <v>276</v>
      </c>
      <c r="B252" s="145" t="s">
        <v>3155</v>
      </c>
      <c r="C252" s="72" t="s">
        <v>3161</v>
      </c>
      <c r="D252" s="334" t="s">
        <v>3186</v>
      </c>
      <c r="E252" s="335" t="s">
        <v>35</v>
      </c>
      <c r="F252" s="315" t="s">
        <v>47</v>
      </c>
      <c r="G252" s="315" t="s">
        <v>47</v>
      </c>
      <c r="H252" s="333" t="s">
        <v>3187</v>
      </c>
      <c r="I252" s="315" t="s">
        <v>39</v>
      </c>
      <c r="J252" s="333" t="s">
        <v>1178</v>
      </c>
      <c r="K252" s="333" t="s">
        <v>1190</v>
      </c>
      <c r="L252" s="73">
        <v>37485</v>
      </c>
      <c r="M252" s="63">
        <f t="shared" ref="M252:M283" ca="1" si="37">INT((TODAY()-L252)/365)</f>
        <v>23</v>
      </c>
      <c r="N252" s="333" t="s">
        <v>42</v>
      </c>
      <c r="O252" s="333" t="s">
        <v>3188</v>
      </c>
      <c r="P252" s="333" t="s">
        <v>3188</v>
      </c>
      <c r="Q252" s="334" t="s">
        <v>3189</v>
      </c>
      <c r="R252" s="149" t="s">
        <v>3190</v>
      </c>
      <c r="S252" s="333" t="s">
        <v>752</v>
      </c>
      <c r="T252" s="333" t="s">
        <v>3191</v>
      </c>
      <c r="V252" s="83">
        <v>45771</v>
      </c>
      <c r="W252" s="70">
        <f t="shared" ca="1" si="26"/>
        <v>0</v>
      </c>
      <c r="X252" s="70">
        <f t="shared" ca="1" si="27"/>
        <v>3</v>
      </c>
      <c r="Y252" s="70">
        <f t="shared" ca="1" si="28"/>
        <v>21</v>
      </c>
      <c r="Z252" s="63" t="s">
        <v>41</v>
      </c>
      <c r="AA252" s="466" t="s">
        <v>90</v>
      </c>
      <c r="AD252" s="431" t="s">
        <v>3978</v>
      </c>
    </row>
    <row r="253" spans="1:35" ht="15.5">
      <c r="A253" s="7">
        <f t="shared" si="36"/>
        <v>277</v>
      </c>
      <c r="B253" s="145" t="s">
        <v>3157</v>
      </c>
      <c r="C253" s="72" t="s">
        <v>3163</v>
      </c>
      <c r="D253" s="334" t="s">
        <v>3176</v>
      </c>
      <c r="E253" s="335" t="s">
        <v>35</v>
      </c>
      <c r="F253" s="315" t="s">
        <v>47</v>
      </c>
      <c r="G253" s="315" t="s">
        <v>47</v>
      </c>
      <c r="H253" s="333" t="s">
        <v>1261</v>
      </c>
      <c r="I253" s="315" t="s">
        <v>39</v>
      </c>
      <c r="J253" s="333" t="s">
        <v>1178</v>
      </c>
      <c r="K253" s="333" t="s">
        <v>41</v>
      </c>
      <c r="L253" s="73">
        <v>37363</v>
      </c>
      <c r="M253" s="63">
        <f t="shared" ca="1" si="37"/>
        <v>23</v>
      </c>
      <c r="N253" s="333" t="s">
        <v>42</v>
      </c>
      <c r="O253" s="333" t="s">
        <v>3177</v>
      </c>
      <c r="P253" s="333" t="s">
        <v>3177</v>
      </c>
      <c r="Q253" s="334" t="s">
        <v>3178</v>
      </c>
      <c r="R253" s="149" t="s">
        <v>3179</v>
      </c>
      <c r="S253" s="333" t="s">
        <v>752</v>
      </c>
      <c r="T253" s="333" t="s">
        <v>3180</v>
      </c>
      <c r="V253" s="83">
        <v>45771</v>
      </c>
      <c r="W253" s="70">
        <f t="shared" ca="1" si="26"/>
        <v>0</v>
      </c>
      <c r="X253" s="70">
        <f t="shared" ca="1" si="27"/>
        <v>3</v>
      </c>
      <c r="Y253" s="70">
        <f t="shared" ca="1" si="28"/>
        <v>21</v>
      </c>
      <c r="Z253" s="63" t="s">
        <v>41</v>
      </c>
      <c r="AA253" s="466" t="s">
        <v>90</v>
      </c>
      <c r="AD253" s="431" t="s">
        <v>3978</v>
      </c>
    </row>
    <row r="254" spans="1:35" ht="15.5">
      <c r="A254" s="7">
        <f t="shared" si="36"/>
        <v>278</v>
      </c>
      <c r="B254" s="145" t="s">
        <v>3198</v>
      </c>
      <c r="C254" s="72" t="s">
        <v>3204</v>
      </c>
      <c r="D254" s="358" t="s">
        <v>3306</v>
      </c>
      <c r="E254" s="338" t="s">
        <v>129</v>
      </c>
      <c r="F254" s="315" t="s">
        <v>47</v>
      </c>
      <c r="G254" s="315" t="s">
        <v>47</v>
      </c>
      <c r="H254" s="339" t="s">
        <v>311</v>
      </c>
      <c r="I254" s="315" t="s">
        <v>39</v>
      </c>
      <c r="J254" s="355" t="s">
        <v>40</v>
      </c>
      <c r="K254" s="355" t="s">
        <v>1190</v>
      </c>
      <c r="L254" s="73">
        <v>34912</v>
      </c>
      <c r="M254" s="63">
        <f t="shared" ca="1" si="37"/>
        <v>30</v>
      </c>
      <c r="N254" s="355" t="s">
        <v>42</v>
      </c>
      <c r="O254" s="355" t="s">
        <v>460</v>
      </c>
      <c r="P254" s="355" t="s">
        <v>460</v>
      </c>
      <c r="Q254" s="358" t="s">
        <v>3307</v>
      </c>
      <c r="S254" s="333" t="s">
        <v>752</v>
      </c>
      <c r="T254" s="355" t="s">
        <v>3308</v>
      </c>
      <c r="V254" s="83">
        <v>45772</v>
      </c>
      <c r="W254" s="70">
        <f t="shared" ca="1" si="26"/>
        <v>0</v>
      </c>
      <c r="X254" s="70">
        <f t="shared" ca="1" si="27"/>
        <v>3</v>
      </c>
      <c r="Y254" s="70">
        <f t="shared" ca="1" si="28"/>
        <v>20</v>
      </c>
      <c r="Z254" s="63" t="s">
        <v>41</v>
      </c>
      <c r="AA254" s="466" t="s">
        <v>314</v>
      </c>
      <c r="AD254" s="440" t="s">
        <v>3985</v>
      </c>
    </row>
    <row r="255" spans="1:35" ht="15.5">
      <c r="A255" s="7">
        <f t="shared" si="36"/>
        <v>279</v>
      </c>
      <c r="B255" s="145" t="s">
        <v>3200</v>
      </c>
      <c r="C255" s="72" t="s">
        <v>3206</v>
      </c>
      <c r="D255" s="358" t="s">
        <v>3305</v>
      </c>
      <c r="E255" s="338" t="s">
        <v>129</v>
      </c>
      <c r="F255" s="315" t="s">
        <v>47</v>
      </c>
      <c r="G255" s="315" t="s">
        <v>47</v>
      </c>
      <c r="H255" s="355" t="s">
        <v>266</v>
      </c>
      <c r="I255" s="315" t="s">
        <v>39</v>
      </c>
      <c r="J255" s="355" t="s">
        <v>71</v>
      </c>
      <c r="K255" s="339" t="s">
        <v>41</v>
      </c>
      <c r="L255" s="73">
        <v>38960</v>
      </c>
      <c r="M255" s="63">
        <f t="shared" ca="1" si="37"/>
        <v>18</v>
      </c>
      <c r="N255" s="355" t="s">
        <v>42</v>
      </c>
      <c r="O255" s="355" t="s">
        <v>3304</v>
      </c>
      <c r="P255" s="355" t="s">
        <v>3304</v>
      </c>
      <c r="Q255" s="358" t="s">
        <v>3303</v>
      </c>
      <c r="R255" s="149" t="s">
        <v>3302</v>
      </c>
      <c r="S255" s="333" t="s">
        <v>752</v>
      </c>
      <c r="T255" s="355" t="s">
        <v>3301</v>
      </c>
      <c r="V255" s="83">
        <v>45772</v>
      </c>
      <c r="W255" s="70">
        <f t="shared" ca="1" si="26"/>
        <v>0</v>
      </c>
      <c r="X255" s="70">
        <f t="shared" ca="1" si="27"/>
        <v>3</v>
      </c>
      <c r="Y255" s="70">
        <f t="shared" ca="1" si="28"/>
        <v>20</v>
      </c>
      <c r="Z255" s="63" t="s">
        <v>41</v>
      </c>
      <c r="AA255" s="466" t="s">
        <v>90</v>
      </c>
      <c r="AD255" s="431" t="s">
        <v>3977</v>
      </c>
    </row>
    <row r="256" spans="1:35" ht="15.5">
      <c r="A256" s="7">
        <f t="shared" si="36"/>
        <v>280</v>
      </c>
      <c r="B256" s="145" t="s">
        <v>3201</v>
      </c>
      <c r="C256" s="72" t="s">
        <v>3207</v>
      </c>
      <c r="D256" s="358" t="s">
        <v>3285</v>
      </c>
      <c r="E256" s="338" t="s">
        <v>129</v>
      </c>
      <c r="F256" s="315" t="s">
        <v>47</v>
      </c>
      <c r="G256" s="315" t="s">
        <v>47</v>
      </c>
      <c r="H256" s="355" t="s">
        <v>266</v>
      </c>
      <c r="I256" s="315" t="s">
        <v>39</v>
      </c>
      <c r="J256" s="355" t="s">
        <v>71</v>
      </c>
      <c r="K256" s="339" t="s">
        <v>41</v>
      </c>
      <c r="L256" s="73">
        <v>36941</v>
      </c>
      <c r="M256" s="63">
        <f t="shared" ca="1" si="37"/>
        <v>24</v>
      </c>
      <c r="N256" s="355" t="s">
        <v>42</v>
      </c>
      <c r="O256" s="355" t="s">
        <v>82</v>
      </c>
      <c r="P256" s="355" t="s">
        <v>82</v>
      </c>
      <c r="Q256" s="358" t="s">
        <v>3286</v>
      </c>
      <c r="R256" s="149" t="s">
        <v>3287</v>
      </c>
      <c r="S256" s="333" t="s">
        <v>752</v>
      </c>
      <c r="T256" s="355" t="s">
        <v>3288</v>
      </c>
      <c r="U256" s="359" t="s">
        <v>3289</v>
      </c>
      <c r="V256" s="83">
        <v>45772</v>
      </c>
      <c r="W256" s="70">
        <f t="shared" ca="1" si="26"/>
        <v>0</v>
      </c>
      <c r="X256" s="70">
        <f t="shared" ca="1" si="27"/>
        <v>3</v>
      </c>
      <c r="Y256" s="70">
        <f t="shared" ca="1" si="28"/>
        <v>20</v>
      </c>
      <c r="Z256" s="63" t="s">
        <v>41</v>
      </c>
      <c r="AA256" s="466" t="s">
        <v>90</v>
      </c>
      <c r="AD256" s="431" t="s">
        <v>3977</v>
      </c>
    </row>
    <row r="257" spans="1:30" ht="15.5">
      <c r="A257" s="7">
        <f t="shared" si="36"/>
        <v>281</v>
      </c>
      <c r="B257" s="145" t="s">
        <v>3222</v>
      </c>
      <c r="C257" s="72" t="s">
        <v>3231</v>
      </c>
      <c r="D257" s="358" t="s">
        <v>3271</v>
      </c>
      <c r="E257" s="357" t="s">
        <v>129</v>
      </c>
      <c r="F257" s="315" t="s">
        <v>47</v>
      </c>
      <c r="G257" s="315" t="s">
        <v>47</v>
      </c>
      <c r="H257" s="355" t="s">
        <v>74</v>
      </c>
      <c r="I257" s="315" t="s">
        <v>39</v>
      </c>
      <c r="J257" s="355" t="s">
        <v>71</v>
      </c>
      <c r="K257" s="355" t="s">
        <v>344</v>
      </c>
      <c r="L257" s="73">
        <v>38327</v>
      </c>
      <c r="M257" s="63">
        <f t="shared" ca="1" si="37"/>
        <v>20</v>
      </c>
      <c r="N257" s="355" t="s">
        <v>42</v>
      </c>
      <c r="O257" s="355" t="s">
        <v>3272</v>
      </c>
      <c r="P257" s="355" t="s">
        <v>3272</v>
      </c>
      <c r="Q257" s="358" t="s">
        <v>3273</v>
      </c>
      <c r="S257" s="333" t="s">
        <v>752</v>
      </c>
      <c r="T257" s="355" t="s">
        <v>3274</v>
      </c>
      <c r="U257" s="359" t="s">
        <v>1032</v>
      </c>
      <c r="V257" s="83">
        <v>45782</v>
      </c>
      <c r="W257" s="70">
        <f t="shared" ref="W257:W320" ca="1" si="38">DATEDIF(V257,TODAY(),"Y")</f>
        <v>0</v>
      </c>
      <c r="X257" s="70">
        <f t="shared" ref="X257:X320" ca="1" si="39">DATEDIF(V257,TODAY(),"YM")</f>
        <v>3</v>
      </c>
      <c r="Y257" s="70">
        <f t="shared" ref="Y257:Y320" ca="1" si="40">DATEDIF(V257,TODAY(),"MD")</f>
        <v>9</v>
      </c>
      <c r="Z257" s="63" t="s">
        <v>41</v>
      </c>
      <c r="AA257" s="466" t="s">
        <v>74</v>
      </c>
      <c r="AD257" s="431" t="s">
        <v>3967</v>
      </c>
    </row>
    <row r="258" spans="1:30" ht="15.5">
      <c r="A258" s="7">
        <f t="shared" si="36"/>
        <v>282</v>
      </c>
      <c r="B258" s="145" t="s">
        <v>3224</v>
      </c>
      <c r="C258" s="72" t="s">
        <v>3233</v>
      </c>
      <c r="D258" s="358" t="s">
        <v>3280</v>
      </c>
      <c r="E258" s="357" t="s">
        <v>129</v>
      </c>
      <c r="F258" s="315" t="s">
        <v>47</v>
      </c>
      <c r="G258" s="315" t="s">
        <v>47</v>
      </c>
      <c r="H258" s="355" t="s">
        <v>74</v>
      </c>
      <c r="I258" s="315" t="s">
        <v>39</v>
      </c>
      <c r="J258" s="355" t="s">
        <v>71</v>
      </c>
      <c r="K258" s="355" t="s">
        <v>799</v>
      </c>
      <c r="L258" s="73">
        <v>36200</v>
      </c>
      <c r="M258" s="63">
        <f t="shared" ca="1" si="37"/>
        <v>26</v>
      </c>
      <c r="N258" s="355" t="s">
        <v>42</v>
      </c>
      <c r="O258" s="355" t="s">
        <v>3279</v>
      </c>
      <c r="P258" s="355" t="s">
        <v>3279</v>
      </c>
      <c r="Q258" s="358" t="s">
        <v>3278</v>
      </c>
      <c r="R258" s="149" t="s">
        <v>3277</v>
      </c>
      <c r="S258" s="333" t="s">
        <v>752</v>
      </c>
      <c r="T258" s="355" t="s">
        <v>3276</v>
      </c>
      <c r="U258" s="359" t="s">
        <v>3275</v>
      </c>
      <c r="V258" s="83">
        <v>45782</v>
      </c>
      <c r="W258" s="70">
        <f t="shared" ca="1" si="38"/>
        <v>0</v>
      </c>
      <c r="X258" s="70">
        <f t="shared" ca="1" si="39"/>
        <v>3</v>
      </c>
      <c r="Y258" s="70">
        <f t="shared" ca="1" si="40"/>
        <v>9</v>
      </c>
      <c r="Z258" s="63" t="s">
        <v>41</v>
      </c>
      <c r="AA258" s="466" t="s">
        <v>74</v>
      </c>
      <c r="AD258" s="431" t="s">
        <v>3973</v>
      </c>
    </row>
    <row r="259" spans="1:30" ht="15.5">
      <c r="A259" s="7">
        <f t="shared" si="36"/>
        <v>283</v>
      </c>
      <c r="B259" s="145" t="s">
        <v>3226</v>
      </c>
      <c r="C259" s="72" t="s">
        <v>3235</v>
      </c>
      <c r="D259" s="358" t="s">
        <v>3270</v>
      </c>
      <c r="E259" s="357" t="s">
        <v>35</v>
      </c>
      <c r="F259" s="315" t="s">
        <v>47</v>
      </c>
      <c r="G259" s="315" t="s">
        <v>47</v>
      </c>
      <c r="H259" s="355" t="s">
        <v>74</v>
      </c>
      <c r="I259" s="315" t="s">
        <v>39</v>
      </c>
      <c r="J259" s="355" t="s">
        <v>71</v>
      </c>
      <c r="K259" s="355" t="s">
        <v>344</v>
      </c>
      <c r="L259" s="73">
        <v>38523</v>
      </c>
      <c r="M259" s="63">
        <f t="shared" ca="1" si="37"/>
        <v>20</v>
      </c>
      <c r="N259" s="355" t="s">
        <v>42</v>
      </c>
      <c r="O259" s="355" t="s">
        <v>3269</v>
      </c>
      <c r="P259" s="355" t="s">
        <v>3269</v>
      </c>
      <c r="Q259" s="358" t="s">
        <v>3268</v>
      </c>
      <c r="S259" s="333" t="s">
        <v>752</v>
      </c>
      <c r="T259" s="355" t="s">
        <v>3267</v>
      </c>
      <c r="U259" s="359" t="s">
        <v>1032</v>
      </c>
      <c r="V259" s="83">
        <v>45782</v>
      </c>
      <c r="W259" s="70">
        <f t="shared" ca="1" si="38"/>
        <v>0</v>
      </c>
      <c r="X259" s="70">
        <f t="shared" ca="1" si="39"/>
        <v>3</v>
      </c>
      <c r="Y259" s="70">
        <f t="shared" ca="1" si="40"/>
        <v>9</v>
      </c>
      <c r="Z259" s="63" t="s">
        <v>41</v>
      </c>
      <c r="AA259" s="466" t="s">
        <v>74</v>
      </c>
      <c r="AD259" s="431" t="s">
        <v>3965</v>
      </c>
    </row>
    <row r="260" spans="1:30" ht="15.5">
      <c r="A260" s="7">
        <f t="shared" si="36"/>
        <v>284</v>
      </c>
      <c r="B260" s="145" t="s">
        <v>3314</v>
      </c>
      <c r="C260" s="72" t="s">
        <v>3319</v>
      </c>
      <c r="D260" s="361" t="s">
        <v>3329</v>
      </c>
      <c r="E260" s="362" t="s">
        <v>35</v>
      </c>
      <c r="F260" s="315" t="s">
        <v>47</v>
      </c>
      <c r="G260" s="315" t="s">
        <v>47</v>
      </c>
      <c r="H260" s="360" t="s">
        <v>1878</v>
      </c>
      <c r="I260" s="315" t="s">
        <v>39</v>
      </c>
      <c r="J260" s="355" t="s">
        <v>71</v>
      </c>
      <c r="K260" s="360" t="s">
        <v>41</v>
      </c>
      <c r="L260" s="73">
        <v>39128</v>
      </c>
      <c r="M260" s="63">
        <f t="shared" ca="1" si="37"/>
        <v>18</v>
      </c>
      <c r="N260" s="355" t="s">
        <v>42</v>
      </c>
      <c r="O260" s="360" t="s">
        <v>3330</v>
      </c>
      <c r="P260" s="360" t="s">
        <v>3330</v>
      </c>
      <c r="Q260" s="361" t="s">
        <v>3331</v>
      </c>
      <c r="R260" s="149" t="s">
        <v>3332</v>
      </c>
      <c r="S260" s="360" t="s">
        <v>752</v>
      </c>
      <c r="T260" s="360" t="s">
        <v>3333</v>
      </c>
      <c r="V260" s="83">
        <v>45783</v>
      </c>
      <c r="W260" s="70">
        <f t="shared" ca="1" si="38"/>
        <v>0</v>
      </c>
      <c r="X260" s="70">
        <f t="shared" ca="1" si="39"/>
        <v>3</v>
      </c>
      <c r="Y260" s="70">
        <f t="shared" ca="1" si="40"/>
        <v>8</v>
      </c>
      <c r="Z260" s="63" t="s">
        <v>41</v>
      </c>
      <c r="AA260" s="466" t="s">
        <v>90</v>
      </c>
      <c r="AD260" s="440" t="s">
        <v>3981</v>
      </c>
    </row>
    <row r="261" spans="1:30" ht="15.5">
      <c r="A261" s="7">
        <f t="shared" si="36"/>
        <v>285</v>
      </c>
      <c r="B261" s="145" t="s">
        <v>3315</v>
      </c>
      <c r="C261" s="72" t="s">
        <v>3320</v>
      </c>
      <c r="D261" s="361" t="s">
        <v>3334</v>
      </c>
      <c r="E261" s="362" t="s">
        <v>35</v>
      </c>
      <c r="F261" s="315" t="s">
        <v>47</v>
      </c>
      <c r="G261" s="315" t="s">
        <v>47</v>
      </c>
      <c r="H261" s="360" t="s">
        <v>1878</v>
      </c>
      <c r="I261" s="315" t="s">
        <v>39</v>
      </c>
      <c r="J261" s="360" t="s">
        <v>40</v>
      </c>
      <c r="K261" s="360" t="s">
        <v>41</v>
      </c>
      <c r="L261" s="73">
        <v>36089</v>
      </c>
      <c r="M261" s="63">
        <f t="shared" ca="1" si="37"/>
        <v>26</v>
      </c>
      <c r="N261" s="355" t="s">
        <v>42</v>
      </c>
      <c r="O261" s="360" t="s">
        <v>3335</v>
      </c>
      <c r="P261" s="360" t="s">
        <v>3335</v>
      </c>
      <c r="Q261" s="361" t="s">
        <v>3336</v>
      </c>
      <c r="R261" s="149" t="s">
        <v>3337</v>
      </c>
      <c r="S261" s="360" t="s">
        <v>752</v>
      </c>
      <c r="T261" s="360" t="s">
        <v>1741</v>
      </c>
      <c r="U261" s="363" t="s">
        <v>2416</v>
      </c>
      <c r="V261" s="83">
        <v>45783</v>
      </c>
      <c r="W261" s="70">
        <f t="shared" ca="1" si="38"/>
        <v>0</v>
      </c>
      <c r="X261" s="70">
        <f t="shared" ca="1" si="39"/>
        <v>3</v>
      </c>
      <c r="Y261" s="70">
        <f t="shared" ca="1" si="40"/>
        <v>8</v>
      </c>
      <c r="Z261" s="63" t="s">
        <v>41</v>
      </c>
      <c r="AA261" s="466" t="s">
        <v>90</v>
      </c>
      <c r="AD261" s="431" t="s">
        <v>3981</v>
      </c>
    </row>
    <row r="262" spans="1:30" ht="15.5">
      <c r="A262" s="7">
        <f t="shared" si="36"/>
        <v>286</v>
      </c>
      <c r="B262" s="145" t="s">
        <v>3316</v>
      </c>
      <c r="C262" s="72" t="s">
        <v>3321</v>
      </c>
      <c r="D262" s="361" t="s">
        <v>3338</v>
      </c>
      <c r="E262" s="362" t="s">
        <v>35</v>
      </c>
      <c r="F262" s="315" t="s">
        <v>47</v>
      </c>
      <c r="G262" s="315" t="s">
        <v>47</v>
      </c>
      <c r="H262" s="360" t="s">
        <v>1878</v>
      </c>
      <c r="I262" s="315" t="s">
        <v>39</v>
      </c>
      <c r="J262" s="355" t="s">
        <v>71</v>
      </c>
      <c r="K262" s="360" t="s">
        <v>3339</v>
      </c>
      <c r="L262" s="73">
        <v>38744</v>
      </c>
      <c r="M262" s="63">
        <f t="shared" ca="1" si="37"/>
        <v>19</v>
      </c>
      <c r="N262" s="355" t="s">
        <v>42</v>
      </c>
      <c r="O262" s="360" t="s">
        <v>3340</v>
      </c>
      <c r="P262" s="360" t="s">
        <v>3340</v>
      </c>
      <c r="Q262" s="361" t="s">
        <v>3341</v>
      </c>
      <c r="R262" s="149" t="s">
        <v>3342</v>
      </c>
      <c r="S262" s="360" t="s">
        <v>752</v>
      </c>
      <c r="T262" s="360" t="s">
        <v>1709</v>
      </c>
      <c r="U262" s="363" t="s">
        <v>3343</v>
      </c>
      <c r="V262" s="83">
        <v>45783</v>
      </c>
      <c r="W262" s="70">
        <f t="shared" ca="1" si="38"/>
        <v>0</v>
      </c>
      <c r="X262" s="70">
        <f t="shared" ca="1" si="39"/>
        <v>3</v>
      </c>
      <c r="Y262" s="70">
        <f t="shared" ca="1" si="40"/>
        <v>8</v>
      </c>
      <c r="Z262" s="63" t="s">
        <v>41</v>
      </c>
      <c r="AA262" s="466" t="s">
        <v>90</v>
      </c>
      <c r="AD262" s="431" t="s">
        <v>3981</v>
      </c>
    </row>
    <row r="263" spans="1:30" ht="15.5">
      <c r="A263" s="7">
        <f t="shared" si="36"/>
        <v>287</v>
      </c>
      <c r="B263" s="145" t="s">
        <v>3317</v>
      </c>
      <c r="C263" s="72" t="s">
        <v>3322</v>
      </c>
      <c r="D263" s="361" t="s">
        <v>3344</v>
      </c>
      <c r="E263" s="362" t="s">
        <v>35</v>
      </c>
      <c r="F263" s="315" t="s">
        <v>47</v>
      </c>
      <c r="G263" s="315" t="s">
        <v>47</v>
      </c>
      <c r="H263" s="360" t="s">
        <v>1878</v>
      </c>
      <c r="I263" s="315" t="s">
        <v>39</v>
      </c>
      <c r="J263" s="355" t="s">
        <v>71</v>
      </c>
      <c r="K263" s="360" t="s">
        <v>41</v>
      </c>
      <c r="L263" s="73">
        <v>37549</v>
      </c>
      <c r="M263" s="63">
        <f t="shared" ca="1" si="37"/>
        <v>22</v>
      </c>
      <c r="N263" s="355" t="s">
        <v>42</v>
      </c>
      <c r="O263" s="360" t="s">
        <v>3345</v>
      </c>
      <c r="P263" s="360" t="s">
        <v>3345</v>
      </c>
      <c r="Q263" s="361" t="s">
        <v>3346</v>
      </c>
      <c r="R263" s="149" t="s">
        <v>3347</v>
      </c>
      <c r="S263" s="360" t="s">
        <v>752</v>
      </c>
      <c r="T263" s="360" t="s">
        <v>3348</v>
      </c>
      <c r="U263" s="363" t="s">
        <v>3349</v>
      </c>
      <c r="V263" s="83">
        <v>45783</v>
      </c>
      <c r="W263" s="70">
        <f t="shared" ca="1" si="38"/>
        <v>0</v>
      </c>
      <c r="X263" s="70">
        <f t="shared" ca="1" si="39"/>
        <v>3</v>
      </c>
      <c r="Y263" s="70">
        <f t="shared" ca="1" si="40"/>
        <v>8</v>
      </c>
      <c r="Z263" s="63" t="s">
        <v>41</v>
      </c>
      <c r="AA263" s="466" t="s">
        <v>90</v>
      </c>
      <c r="AD263" s="431" t="s">
        <v>3981</v>
      </c>
    </row>
    <row r="264" spans="1:30" ht="15.5">
      <c r="A264" s="7">
        <f t="shared" si="36"/>
        <v>288</v>
      </c>
      <c r="B264" s="145" t="s">
        <v>3357</v>
      </c>
      <c r="C264" s="72" t="s">
        <v>1202</v>
      </c>
      <c r="D264" s="366" t="s">
        <v>3405</v>
      </c>
      <c r="E264" s="365" t="s">
        <v>35</v>
      </c>
      <c r="F264" s="315" t="s">
        <v>47</v>
      </c>
      <c r="G264" s="315" t="s">
        <v>47</v>
      </c>
      <c r="H264" s="364" t="s">
        <v>52</v>
      </c>
      <c r="I264" s="315" t="s">
        <v>39</v>
      </c>
      <c r="J264" s="364" t="s">
        <v>40</v>
      </c>
      <c r="K264" s="360" t="s">
        <v>41</v>
      </c>
      <c r="L264" s="73">
        <v>31827</v>
      </c>
      <c r="M264" s="63">
        <f t="shared" ca="1" si="37"/>
        <v>38</v>
      </c>
      <c r="N264" s="364" t="s">
        <v>96</v>
      </c>
      <c r="O264" s="364" t="s">
        <v>3406</v>
      </c>
      <c r="P264" s="364" t="s">
        <v>3406</v>
      </c>
      <c r="Q264" s="366" t="s">
        <v>3407</v>
      </c>
      <c r="S264" s="364" t="s">
        <v>752</v>
      </c>
      <c r="T264" s="364" t="s">
        <v>3408</v>
      </c>
      <c r="U264" s="367" t="s">
        <v>3409</v>
      </c>
      <c r="V264" s="83">
        <v>45784</v>
      </c>
      <c r="W264" s="70">
        <f t="shared" ca="1" si="38"/>
        <v>0</v>
      </c>
      <c r="X264" s="70">
        <f t="shared" ca="1" si="39"/>
        <v>3</v>
      </c>
      <c r="Y264" s="70">
        <f t="shared" ca="1" si="40"/>
        <v>7</v>
      </c>
      <c r="Z264" s="63" t="s">
        <v>41</v>
      </c>
      <c r="AA264" s="466" t="s">
        <v>74</v>
      </c>
      <c r="AD264" s="431" t="s">
        <v>3968</v>
      </c>
    </row>
    <row r="265" spans="1:30" ht="15.5">
      <c r="A265" s="7">
        <f t="shared" si="36"/>
        <v>289</v>
      </c>
      <c r="B265" s="145" t="s">
        <v>3358</v>
      </c>
      <c r="C265" s="72" t="s">
        <v>3370</v>
      </c>
      <c r="D265" s="366" t="s">
        <v>3410</v>
      </c>
      <c r="E265" s="365" t="s">
        <v>35</v>
      </c>
      <c r="F265" s="315" t="s">
        <v>47</v>
      </c>
      <c r="G265" s="315" t="s">
        <v>47</v>
      </c>
      <c r="H265" s="364" t="s">
        <v>52</v>
      </c>
      <c r="I265" s="315" t="s">
        <v>39</v>
      </c>
      <c r="J265" s="364" t="s">
        <v>40</v>
      </c>
      <c r="K265" s="360" t="s">
        <v>41</v>
      </c>
      <c r="L265" s="73">
        <v>28929</v>
      </c>
      <c r="M265" s="63">
        <f t="shared" ca="1" si="37"/>
        <v>46</v>
      </c>
      <c r="N265" s="364" t="s">
        <v>96</v>
      </c>
      <c r="O265" s="364" t="s">
        <v>3411</v>
      </c>
      <c r="P265" s="364" t="s">
        <v>3411</v>
      </c>
      <c r="Q265" s="366" t="s">
        <v>3412</v>
      </c>
      <c r="S265" s="360" t="s">
        <v>752</v>
      </c>
      <c r="T265" s="364" t="s">
        <v>3413</v>
      </c>
      <c r="U265" s="367" t="s">
        <v>3409</v>
      </c>
      <c r="V265" s="83">
        <v>45784</v>
      </c>
      <c r="W265" s="70">
        <f t="shared" ca="1" si="38"/>
        <v>0</v>
      </c>
      <c r="X265" s="70">
        <f t="shared" ca="1" si="39"/>
        <v>3</v>
      </c>
      <c r="Y265" s="70">
        <f t="shared" ca="1" si="40"/>
        <v>7</v>
      </c>
      <c r="Z265" s="63" t="s">
        <v>41</v>
      </c>
      <c r="AA265" s="466" t="s">
        <v>74</v>
      </c>
      <c r="AD265" s="431" t="s">
        <v>3968</v>
      </c>
    </row>
    <row r="266" spans="1:30" ht="15.5">
      <c r="A266" s="7">
        <f t="shared" si="36"/>
        <v>290</v>
      </c>
      <c r="B266" s="145" t="s">
        <v>3359</v>
      </c>
      <c r="C266" s="72" t="s">
        <v>3371</v>
      </c>
      <c r="D266" s="366" t="s">
        <v>3414</v>
      </c>
      <c r="E266" s="365" t="s">
        <v>35</v>
      </c>
      <c r="F266" s="315" t="s">
        <v>47</v>
      </c>
      <c r="G266" s="315" t="s">
        <v>47</v>
      </c>
      <c r="H266" s="364" t="s">
        <v>52</v>
      </c>
      <c r="I266" s="315" t="s">
        <v>39</v>
      </c>
      <c r="J266" s="364" t="s">
        <v>615</v>
      </c>
      <c r="K266" s="360" t="s">
        <v>41</v>
      </c>
      <c r="L266" s="73">
        <v>30886</v>
      </c>
      <c r="M266" s="63">
        <f t="shared" ca="1" si="37"/>
        <v>41</v>
      </c>
      <c r="N266" s="364" t="s">
        <v>42</v>
      </c>
      <c r="O266" s="364" t="s">
        <v>3416</v>
      </c>
      <c r="P266" s="364" t="s">
        <v>3416</v>
      </c>
      <c r="Q266" s="366" t="s">
        <v>3417</v>
      </c>
      <c r="S266" s="360" t="s">
        <v>752</v>
      </c>
      <c r="T266" s="364" t="s">
        <v>3415</v>
      </c>
      <c r="U266" s="367" t="s">
        <v>3409</v>
      </c>
      <c r="V266" s="83">
        <v>45784</v>
      </c>
      <c r="W266" s="70">
        <f t="shared" ca="1" si="38"/>
        <v>0</v>
      </c>
      <c r="X266" s="70">
        <f t="shared" ca="1" si="39"/>
        <v>3</v>
      </c>
      <c r="Y266" s="70">
        <f t="shared" ca="1" si="40"/>
        <v>7</v>
      </c>
      <c r="Z266" s="63" t="s">
        <v>41</v>
      </c>
      <c r="AA266" s="466" t="s">
        <v>74</v>
      </c>
      <c r="AD266" s="431" t="s">
        <v>3965</v>
      </c>
    </row>
    <row r="267" spans="1:30" ht="15.5">
      <c r="A267" s="7">
        <f t="shared" si="36"/>
        <v>291</v>
      </c>
      <c r="B267" s="145" t="s">
        <v>3360</v>
      </c>
      <c r="C267" s="72" t="s">
        <v>3372</v>
      </c>
      <c r="D267" s="366" t="s">
        <v>3418</v>
      </c>
      <c r="E267" s="365" t="s">
        <v>35</v>
      </c>
      <c r="F267" s="315" t="s">
        <v>47</v>
      </c>
      <c r="G267" s="315" t="s">
        <v>47</v>
      </c>
      <c r="H267" s="364" t="s">
        <v>52</v>
      </c>
      <c r="I267" s="315" t="s">
        <v>39</v>
      </c>
      <c r="J267" s="364" t="s">
        <v>40</v>
      </c>
      <c r="K267" s="360" t="s">
        <v>41</v>
      </c>
      <c r="L267" s="73">
        <v>33874</v>
      </c>
      <c r="M267" s="63">
        <f t="shared" ca="1" si="37"/>
        <v>32</v>
      </c>
      <c r="N267" s="364" t="s">
        <v>3419</v>
      </c>
      <c r="O267" s="364" t="s">
        <v>3416</v>
      </c>
      <c r="P267" s="364" t="s">
        <v>3416</v>
      </c>
      <c r="Q267" s="366" t="s">
        <v>3420</v>
      </c>
      <c r="S267" s="360" t="s">
        <v>752</v>
      </c>
      <c r="T267" s="364" t="s">
        <v>3421</v>
      </c>
      <c r="U267" s="367" t="s">
        <v>3409</v>
      </c>
      <c r="V267" s="83">
        <v>45784</v>
      </c>
      <c r="W267" s="70">
        <f t="shared" ca="1" si="38"/>
        <v>0</v>
      </c>
      <c r="X267" s="70">
        <f t="shared" ca="1" si="39"/>
        <v>3</v>
      </c>
      <c r="Y267" s="70">
        <f t="shared" ca="1" si="40"/>
        <v>7</v>
      </c>
      <c r="Z267" s="63" t="s">
        <v>41</v>
      </c>
      <c r="AA267" s="466" t="s">
        <v>74</v>
      </c>
      <c r="AD267" s="431" t="s">
        <v>3965</v>
      </c>
    </row>
    <row r="268" spans="1:30" ht="15.5">
      <c r="A268" s="7">
        <f t="shared" si="36"/>
        <v>292</v>
      </c>
      <c r="B268" s="145" t="s">
        <v>3361</v>
      </c>
      <c r="C268" s="72" t="s">
        <v>3373</v>
      </c>
      <c r="D268" s="366" t="s">
        <v>3425</v>
      </c>
      <c r="E268" s="365" t="s">
        <v>35</v>
      </c>
      <c r="F268" s="315" t="s">
        <v>47</v>
      </c>
      <c r="G268" s="315" t="s">
        <v>47</v>
      </c>
      <c r="H268" s="364" t="s">
        <v>52</v>
      </c>
      <c r="I268" s="315" t="s">
        <v>39</v>
      </c>
      <c r="J268" s="364" t="s">
        <v>71</v>
      </c>
      <c r="K268" s="360" t="s">
        <v>41</v>
      </c>
      <c r="L268" s="73">
        <v>37031</v>
      </c>
      <c r="M268" s="63">
        <f t="shared" ca="1" si="37"/>
        <v>24</v>
      </c>
      <c r="N268" s="364" t="s">
        <v>96</v>
      </c>
      <c r="O268" s="364" t="s">
        <v>3424</v>
      </c>
      <c r="P268" s="364" t="s">
        <v>3424</v>
      </c>
      <c r="Q268" s="366" t="s">
        <v>3423</v>
      </c>
      <c r="S268" s="360" t="s">
        <v>752</v>
      </c>
      <c r="T268" s="364" t="s">
        <v>3422</v>
      </c>
      <c r="U268" s="367" t="s">
        <v>3409</v>
      </c>
      <c r="V268" s="83">
        <v>45784</v>
      </c>
      <c r="W268" s="70">
        <f t="shared" ca="1" si="38"/>
        <v>0</v>
      </c>
      <c r="X268" s="70">
        <f t="shared" ca="1" si="39"/>
        <v>3</v>
      </c>
      <c r="Y268" s="70">
        <f t="shared" ca="1" si="40"/>
        <v>7</v>
      </c>
      <c r="Z268" s="63" t="s">
        <v>41</v>
      </c>
      <c r="AA268" s="466" t="s">
        <v>74</v>
      </c>
      <c r="AD268" s="431" t="s">
        <v>3970</v>
      </c>
    </row>
    <row r="269" spans="1:30" ht="15.5">
      <c r="A269" s="7">
        <f t="shared" si="36"/>
        <v>293</v>
      </c>
      <c r="B269" s="145" t="s">
        <v>3362</v>
      </c>
      <c r="C269" s="72" t="s">
        <v>3430</v>
      </c>
      <c r="D269" s="366" t="s">
        <v>3426</v>
      </c>
      <c r="E269" s="365" t="s">
        <v>35</v>
      </c>
      <c r="F269" s="315" t="s">
        <v>47</v>
      </c>
      <c r="G269" s="315" t="s">
        <v>47</v>
      </c>
      <c r="H269" s="364" t="s">
        <v>52</v>
      </c>
      <c r="I269" s="315" t="s">
        <v>39</v>
      </c>
      <c r="J269" s="364" t="s">
        <v>40</v>
      </c>
      <c r="K269" s="360" t="s">
        <v>41</v>
      </c>
      <c r="L269" s="73">
        <v>29257</v>
      </c>
      <c r="M269" s="63">
        <f t="shared" ca="1" si="37"/>
        <v>45</v>
      </c>
      <c r="N269" s="364" t="s">
        <v>96</v>
      </c>
      <c r="O269" s="364" t="s">
        <v>3427</v>
      </c>
      <c r="P269" s="364" t="s">
        <v>3427</v>
      </c>
      <c r="Q269" s="366" t="s">
        <v>3428</v>
      </c>
      <c r="S269" s="360" t="s">
        <v>752</v>
      </c>
      <c r="T269" s="364" t="s">
        <v>3429</v>
      </c>
      <c r="U269" s="367" t="s">
        <v>3409</v>
      </c>
      <c r="V269" s="83">
        <v>45785</v>
      </c>
      <c r="W269" s="70">
        <f t="shared" ca="1" si="38"/>
        <v>0</v>
      </c>
      <c r="X269" s="70">
        <f t="shared" ca="1" si="39"/>
        <v>3</v>
      </c>
      <c r="Y269" s="70">
        <f t="shared" ca="1" si="40"/>
        <v>6</v>
      </c>
      <c r="Z269" s="63" t="s">
        <v>41</v>
      </c>
      <c r="AA269" s="466" t="s">
        <v>74</v>
      </c>
      <c r="AD269" s="431" t="s">
        <v>3973</v>
      </c>
    </row>
    <row r="270" spans="1:30" ht="15.5">
      <c r="A270" s="7">
        <f t="shared" si="36"/>
        <v>294</v>
      </c>
      <c r="B270" s="145" t="s">
        <v>3432</v>
      </c>
      <c r="C270" s="72" t="s">
        <v>3442</v>
      </c>
      <c r="D270" s="370" t="s">
        <v>3443</v>
      </c>
      <c r="E270" s="365" t="s">
        <v>35</v>
      </c>
      <c r="F270" s="315" t="s">
        <v>47</v>
      </c>
      <c r="G270" s="315" t="s">
        <v>47</v>
      </c>
      <c r="H270" s="368" t="s">
        <v>52</v>
      </c>
      <c r="I270" s="315" t="s">
        <v>39</v>
      </c>
      <c r="J270" s="364" t="s">
        <v>71</v>
      </c>
      <c r="K270" s="360" t="s">
        <v>41</v>
      </c>
      <c r="L270" s="73">
        <v>39089</v>
      </c>
      <c r="M270" s="63">
        <f t="shared" ca="1" si="37"/>
        <v>18</v>
      </c>
      <c r="N270" s="364" t="s">
        <v>42</v>
      </c>
      <c r="O270" s="368" t="s">
        <v>3304</v>
      </c>
      <c r="P270" s="368" t="s">
        <v>3304</v>
      </c>
      <c r="Q270" s="370" t="s">
        <v>3444</v>
      </c>
      <c r="S270" s="360" t="s">
        <v>752</v>
      </c>
      <c r="T270" s="368" t="s">
        <v>3445</v>
      </c>
      <c r="V270" s="83">
        <v>45785</v>
      </c>
      <c r="W270" s="70">
        <f t="shared" ca="1" si="38"/>
        <v>0</v>
      </c>
      <c r="X270" s="70">
        <f t="shared" ca="1" si="39"/>
        <v>3</v>
      </c>
      <c r="Y270" s="70">
        <f t="shared" ca="1" si="40"/>
        <v>6</v>
      </c>
      <c r="Z270" s="63" t="s">
        <v>41</v>
      </c>
      <c r="AA270" s="466" t="s">
        <v>90</v>
      </c>
      <c r="AD270" s="431" t="s">
        <v>3981</v>
      </c>
    </row>
    <row r="271" spans="1:30" ht="15.5">
      <c r="A271" s="7">
        <f t="shared" si="36"/>
        <v>295</v>
      </c>
      <c r="B271" s="145" t="s">
        <v>3433</v>
      </c>
      <c r="C271" s="72" t="s">
        <v>3446</v>
      </c>
      <c r="D271" s="370" t="s">
        <v>3447</v>
      </c>
      <c r="E271" s="369" t="s">
        <v>129</v>
      </c>
      <c r="F271" s="315" t="s">
        <v>47</v>
      </c>
      <c r="G271" s="315" t="s">
        <v>47</v>
      </c>
      <c r="H271" s="368" t="s">
        <v>1878</v>
      </c>
      <c r="I271" s="315" t="s">
        <v>39</v>
      </c>
      <c r="J271" s="364" t="s">
        <v>71</v>
      </c>
      <c r="K271" s="360" t="s">
        <v>41</v>
      </c>
      <c r="L271" s="73">
        <v>39167</v>
      </c>
      <c r="M271" s="63">
        <f t="shared" ca="1" si="37"/>
        <v>18</v>
      </c>
      <c r="N271" s="364" t="s">
        <v>42</v>
      </c>
      <c r="O271" s="368" t="s">
        <v>3448</v>
      </c>
      <c r="P271" s="368" t="s">
        <v>3448</v>
      </c>
      <c r="Q271" s="370" t="s">
        <v>3449</v>
      </c>
      <c r="S271" s="360" t="s">
        <v>752</v>
      </c>
      <c r="T271" s="368" t="s">
        <v>3450</v>
      </c>
      <c r="V271" s="83">
        <v>45785</v>
      </c>
      <c r="W271" s="70">
        <f t="shared" ca="1" si="38"/>
        <v>0</v>
      </c>
      <c r="X271" s="70">
        <f t="shared" ca="1" si="39"/>
        <v>3</v>
      </c>
      <c r="Y271" s="70">
        <f t="shared" ca="1" si="40"/>
        <v>6</v>
      </c>
      <c r="Z271" s="63" t="s">
        <v>41</v>
      </c>
      <c r="AA271" s="466" t="s">
        <v>90</v>
      </c>
      <c r="AD271" s="431" t="s">
        <v>3981</v>
      </c>
    </row>
    <row r="272" spans="1:30" ht="15.5">
      <c r="A272" s="7">
        <f t="shared" si="36"/>
        <v>296</v>
      </c>
      <c r="B272" s="145" t="s">
        <v>3434</v>
      </c>
      <c r="C272" s="72" t="s">
        <v>3451</v>
      </c>
      <c r="D272" s="370" t="s">
        <v>3452</v>
      </c>
      <c r="E272" s="369" t="s">
        <v>129</v>
      </c>
      <c r="F272" s="315" t="s">
        <v>47</v>
      </c>
      <c r="G272" s="315" t="s">
        <v>47</v>
      </c>
      <c r="H272" s="368" t="s">
        <v>1878</v>
      </c>
      <c r="I272" s="315" t="s">
        <v>39</v>
      </c>
      <c r="J272" s="364" t="s">
        <v>71</v>
      </c>
      <c r="K272" s="360" t="s">
        <v>41</v>
      </c>
      <c r="L272" s="73">
        <v>39191</v>
      </c>
      <c r="M272" s="63">
        <f t="shared" ca="1" si="37"/>
        <v>18</v>
      </c>
      <c r="N272" s="364" t="s">
        <v>42</v>
      </c>
      <c r="O272" s="368" t="s">
        <v>3453</v>
      </c>
      <c r="P272" s="368" t="s">
        <v>3453</v>
      </c>
      <c r="Q272" s="370" t="s">
        <v>3454</v>
      </c>
      <c r="S272" s="360" t="s">
        <v>752</v>
      </c>
      <c r="T272" s="368" t="s">
        <v>3455</v>
      </c>
      <c r="V272" s="83">
        <v>45785</v>
      </c>
      <c r="W272" s="70">
        <f t="shared" ca="1" si="38"/>
        <v>0</v>
      </c>
      <c r="X272" s="70">
        <f t="shared" ca="1" si="39"/>
        <v>3</v>
      </c>
      <c r="Y272" s="70">
        <f t="shared" ca="1" si="40"/>
        <v>6</v>
      </c>
      <c r="Z272" s="63" t="s">
        <v>41</v>
      </c>
      <c r="AA272" s="466" t="s">
        <v>90</v>
      </c>
      <c r="AD272" s="431" t="s">
        <v>3981</v>
      </c>
    </row>
    <row r="273" spans="1:32" ht="15.5">
      <c r="A273" s="7">
        <f t="shared" si="36"/>
        <v>297</v>
      </c>
      <c r="B273" s="145" t="s">
        <v>3436</v>
      </c>
      <c r="C273" s="72" t="s">
        <v>3461</v>
      </c>
      <c r="D273" s="370" t="s">
        <v>3462</v>
      </c>
      <c r="E273" s="369" t="s">
        <v>129</v>
      </c>
      <c r="F273" s="315" t="s">
        <v>47</v>
      </c>
      <c r="G273" s="315" t="s">
        <v>47</v>
      </c>
      <c r="H273" s="368" t="s">
        <v>1878</v>
      </c>
      <c r="I273" s="315" t="s">
        <v>39</v>
      </c>
      <c r="J273" s="364" t="s">
        <v>71</v>
      </c>
      <c r="K273" s="360" t="s">
        <v>41</v>
      </c>
      <c r="L273" s="73">
        <v>39028</v>
      </c>
      <c r="M273" s="63">
        <f t="shared" ca="1" si="37"/>
        <v>18</v>
      </c>
      <c r="N273" s="364" t="s">
        <v>42</v>
      </c>
      <c r="O273" s="368" t="s">
        <v>3463</v>
      </c>
      <c r="P273" s="368" t="s">
        <v>3463</v>
      </c>
      <c r="Q273" s="370" t="s">
        <v>3464</v>
      </c>
      <c r="S273" s="360" t="s">
        <v>752</v>
      </c>
      <c r="T273" s="368" t="s">
        <v>3465</v>
      </c>
      <c r="V273" s="83">
        <v>45785</v>
      </c>
      <c r="W273" s="70">
        <f t="shared" ca="1" si="38"/>
        <v>0</v>
      </c>
      <c r="X273" s="70">
        <f t="shared" ca="1" si="39"/>
        <v>3</v>
      </c>
      <c r="Y273" s="70">
        <f t="shared" ca="1" si="40"/>
        <v>6</v>
      </c>
      <c r="Z273" s="63" t="s">
        <v>41</v>
      </c>
      <c r="AA273" s="466" t="s">
        <v>90</v>
      </c>
      <c r="AD273" s="431" t="s">
        <v>3981</v>
      </c>
    </row>
    <row r="274" spans="1:32" ht="15.5">
      <c r="A274" s="7">
        <f t="shared" si="36"/>
        <v>298</v>
      </c>
      <c r="B274" s="145" t="s">
        <v>3437</v>
      </c>
      <c r="C274" s="72" t="s">
        <v>3466</v>
      </c>
      <c r="D274" s="370" t="s">
        <v>3467</v>
      </c>
      <c r="E274" s="369" t="s">
        <v>129</v>
      </c>
      <c r="F274" s="315" t="s">
        <v>47</v>
      </c>
      <c r="G274" s="373" t="s">
        <v>47</v>
      </c>
      <c r="H274" s="368" t="s">
        <v>38</v>
      </c>
      <c r="I274" s="315" t="s">
        <v>39</v>
      </c>
      <c r="J274" s="364" t="s">
        <v>71</v>
      </c>
      <c r="K274" s="360" t="s">
        <v>41</v>
      </c>
      <c r="L274" s="73">
        <v>39397</v>
      </c>
      <c r="M274" s="63">
        <f t="shared" ca="1" si="37"/>
        <v>17</v>
      </c>
      <c r="N274" s="364" t="s">
        <v>42</v>
      </c>
      <c r="O274" s="368" t="s">
        <v>3468</v>
      </c>
      <c r="P274" s="368" t="s">
        <v>3468</v>
      </c>
      <c r="Q274" s="370" t="s">
        <v>3469</v>
      </c>
      <c r="S274" s="360" t="s">
        <v>752</v>
      </c>
      <c r="T274" s="368" t="s">
        <v>3470</v>
      </c>
      <c r="V274" s="83">
        <v>45785</v>
      </c>
      <c r="W274" s="70">
        <f t="shared" ca="1" si="38"/>
        <v>0</v>
      </c>
      <c r="X274" s="70">
        <f t="shared" ca="1" si="39"/>
        <v>3</v>
      </c>
      <c r="Y274" s="70">
        <f t="shared" ca="1" si="40"/>
        <v>6</v>
      </c>
      <c r="Z274" s="63" t="s">
        <v>41</v>
      </c>
      <c r="AA274" s="466" t="s">
        <v>90</v>
      </c>
      <c r="AD274" s="431" t="s">
        <v>3974</v>
      </c>
    </row>
    <row r="275" spans="1:32" ht="15.5">
      <c r="A275" s="7">
        <f t="shared" si="36"/>
        <v>299</v>
      </c>
      <c r="B275" s="145" t="s">
        <v>3472</v>
      </c>
      <c r="C275" s="72" t="s">
        <v>3484</v>
      </c>
      <c r="D275" s="371" t="s">
        <v>3485</v>
      </c>
      <c r="E275" s="372" t="s">
        <v>35</v>
      </c>
      <c r="F275" s="315" t="s">
        <v>47</v>
      </c>
      <c r="G275" s="373" t="s">
        <v>47</v>
      </c>
      <c r="H275" s="373" t="s">
        <v>311</v>
      </c>
      <c r="I275" s="315" t="s">
        <v>39</v>
      </c>
      <c r="J275" s="373" t="s">
        <v>40</v>
      </c>
      <c r="K275" s="360" t="s">
        <v>41</v>
      </c>
      <c r="L275" s="73">
        <v>37747</v>
      </c>
      <c r="M275" s="63">
        <f t="shared" ca="1" si="37"/>
        <v>22</v>
      </c>
      <c r="N275" s="364" t="s">
        <v>42</v>
      </c>
      <c r="O275" s="373" t="s">
        <v>3486</v>
      </c>
      <c r="P275" s="373" t="s">
        <v>3486</v>
      </c>
      <c r="Q275" s="371" t="s">
        <v>3487</v>
      </c>
      <c r="S275" s="360" t="s">
        <v>752</v>
      </c>
      <c r="T275" s="373" t="s">
        <v>3488</v>
      </c>
      <c r="V275" s="83">
        <v>45786</v>
      </c>
      <c r="W275" s="70">
        <f t="shared" ca="1" si="38"/>
        <v>0</v>
      </c>
      <c r="X275" s="70">
        <f t="shared" ca="1" si="39"/>
        <v>3</v>
      </c>
      <c r="Y275" s="70">
        <f t="shared" ca="1" si="40"/>
        <v>5</v>
      </c>
      <c r="Z275" s="63" t="s">
        <v>41</v>
      </c>
      <c r="AA275" s="466" t="s">
        <v>314</v>
      </c>
      <c r="AD275" s="440" t="s">
        <v>3985</v>
      </c>
    </row>
    <row r="276" spans="1:32" ht="15.5">
      <c r="A276" s="7">
        <f t="shared" si="36"/>
        <v>300</v>
      </c>
      <c r="B276" s="145" t="s">
        <v>3474</v>
      </c>
      <c r="C276" s="72" t="s">
        <v>3490</v>
      </c>
      <c r="D276" s="371" t="s">
        <v>3499</v>
      </c>
      <c r="E276" s="372" t="s">
        <v>35</v>
      </c>
      <c r="F276" s="315" t="s">
        <v>47</v>
      </c>
      <c r="G276" s="373" t="s">
        <v>47</v>
      </c>
      <c r="H276" s="373" t="s">
        <v>52</v>
      </c>
      <c r="I276" s="315" t="s">
        <v>39</v>
      </c>
      <c r="J276" s="373" t="s">
        <v>71</v>
      </c>
      <c r="K276" s="360" t="s">
        <v>41</v>
      </c>
      <c r="L276" s="73">
        <v>38982</v>
      </c>
      <c r="M276" s="63">
        <f t="shared" ca="1" si="37"/>
        <v>18</v>
      </c>
      <c r="N276" s="364" t="s">
        <v>42</v>
      </c>
      <c r="O276" s="373" t="s">
        <v>3453</v>
      </c>
      <c r="P276" s="373" t="s">
        <v>3453</v>
      </c>
      <c r="Q276" s="371" t="s">
        <v>3500</v>
      </c>
      <c r="S276" s="360" t="s">
        <v>752</v>
      </c>
      <c r="T276" s="373" t="s">
        <v>3455</v>
      </c>
      <c r="V276" s="83">
        <v>45786</v>
      </c>
      <c r="W276" s="70">
        <f t="shared" ca="1" si="38"/>
        <v>0</v>
      </c>
      <c r="X276" s="70">
        <f t="shared" ca="1" si="39"/>
        <v>3</v>
      </c>
      <c r="Y276" s="70">
        <f t="shared" ca="1" si="40"/>
        <v>5</v>
      </c>
      <c r="Z276" s="63" t="s">
        <v>41</v>
      </c>
      <c r="AA276" s="466" t="s">
        <v>74</v>
      </c>
      <c r="AD276" s="431" t="s">
        <v>3970</v>
      </c>
    </row>
    <row r="277" spans="1:32" ht="15.5">
      <c r="A277" s="7">
        <f t="shared" si="36"/>
        <v>301</v>
      </c>
      <c r="B277" s="145" t="s">
        <v>3519</v>
      </c>
      <c r="C277" s="72" t="s">
        <v>3550</v>
      </c>
      <c r="D277" s="454" t="s">
        <v>4168</v>
      </c>
      <c r="E277" s="382" t="s">
        <v>129</v>
      </c>
      <c r="F277" s="315" t="s">
        <v>47</v>
      </c>
      <c r="G277" s="373" t="s">
        <v>47</v>
      </c>
      <c r="H277" s="380" t="s">
        <v>311</v>
      </c>
      <c r="I277" s="315" t="s">
        <v>39</v>
      </c>
      <c r="K277" s="360" t="s">
        <v>41</v>
      </c>
      <c r="M277" s="63">
        <f t="shared" ca="1" si="37"/>
        <v>125</v>
      </c>
      <c r="S277" s="360" t="s">
        <v>752</v>
      </c>
      <c r="V277" s="83">
        <v>45789</v>
      </c>
      <c r="W277" s="70">
        <f t="shared" ca="1" si="38"/>
        <v>0</v>
      </c>
      <c r="X277" s="70">
        <f t="shared" ca="1" si="39"/>
        <v>3</v>
      </c>
      <c r="Y277" s="70">
        <f t="shared" ca="1" si="40"/>
        <v>2</v>
      </c>
      <c r="Z277" s="63" t="s">
        <v>41</v>
      </c>
      <c r="AA277" s="466" t="s">
        <v>314</v>
      </c>
      <c r="AD277" s="440" t="s">
        <v>3987</v>
      </c>
    </row>
    <row r="278" spans="1:32" ht="15.5">
      <c r="A278" s="7">
        <f t="shared" si="36"/>
        <v>302</v>
      </c>
      <c r="B278" s="145" t="s">
        <v>3520</v>
      </c>
      <c r="C278" s="72" t="s">
        <v>3549</v>
      </c>
      <c r="D278" s="454" t="s">
        <v>4166</v>
      </c>
      <c r="E278" s="382" t="s">
        <v>35</v>
      </c>
      <c r="F278" s="315" t="s">
        <v>47</v>
      </c>
      <c r="G278" s="373" t="s">
        <v>47</v>
      </c>
      <c r="H278" s="380" t="s">
        <v>52</v>
      </c>
      <c r="I278" s="315" t="s">
        <v>39</v>
      </c>
      <c r="K278" s="360" t="s">
        <v>41</v>
      </c>
      <c r="M278" s="63">
        <f t="shared" ca="1" si="37"/>
        <v>125</v>
      </c>
      <c r="S278" s="360" t="s">
        <v>752</v>
      </c>
      <c r="V278" s="83">
        <v>45789</v>
      </c>
      <c r="W278" s="70">
        <f t="shared" ca="1" si="38"/>
        <v>0</v>
      </c>
      <c r="X278" s="70">
        <f t="shared" ca="1" si="39"/>
        <v>3</v>
      </c>
      <c r="Y278" s="70">
        <f t="shared" ca="1" si="40"/>
        <v>2</v>
      </c>
      <c r="Z278" s="63" t="s">
        <v>41</v>
      </c>
      <c r="AA278" s="466" t="s">
        <v>74</v>
      </c>
      <c r="AD278" s="431" t="s">
        <v>3965</v>
      </c>
    </row>
    <row r="279" spans="1:32" ht="15.5">
      <c r="A279" s="7">
        <f t="shared" si="36"/>
        <v>303</v>
      </c>
      <c r="B279" s="145" t="s">
        <v>3521</v>
      </c>
      <c r="C279" s="72" t="s">
        <v>3522</v>
      </c>
      <c r="D279" s="454" t="s">
        <v>4167</v>
      </c>
      <c r="E279" s="377" t="s">
        <v>35</v>
      </c>
      <c r="F279" s="315" t="s">
        <v>47</v>
      </c>
      <c r="G279" s="373" t="s">
        <v>47</v>
      </c>
      <c r="H279" s="380" t="s">
        <v>52</v>
      </c>
      <c r="I279" s="315" t="s">
        <v>39</v>
      </c>
      <c r="K279" s="360" t="s">
        <v>41</v>
      </c>
      <c r="M279" s="63">
        <f t="shared" ca="1" si="37"/>
        <v>125</v>
      </c>
      <c r="S279" s="360" t="s">
        <v>752</v>
      </c>
      <c r="V279" s="83">
        <v>45789</v>
      </c>
      <c r="W279" s="70">
        <f t="shared" ca="1" si="38"/>
        <v>0</v>
      </c>
      <c r="X279" s="70">
        <f t="shared" ca="1" si="39"/>
        <v>3</v>
      </c>
      <c r="Y279" s="70">
        <f t="shared" ca="1" si="40"/>
        <v>2</v>
      </c>
      <c r="Z279" s="63" t="s">
        <v>41</v>
      </c>
      <c r="AA279" s="466" t="s">
        <v>74</v>
      </c>
      <c r="AD279" s="431" t="s">
        <v>3965</v>
      </c>
    </row>
    <row r="280" spans="1:32" ht="15.5">
      <c r="A280" s="7">
        <f t="shared" si="36"/>
        <v>304</v>
      </c>
      <c r="B280" s="145" t="s">
        <v>3526</v>
      </c>
      <c r="C280" s="72" t="s">
        <v>3531</v>
      </c>
      <c r="D280" s="378" t="s">
        <v>3533</v>
      </c>
      <c r="E280" s="377" t="s">
        <v>129</v>
      </c>
      <c r="F280" s="315" t="s">
        <v>47</v>
      </c>
      <c r="G280" s="373" t="s">
        <v>47</v>
      </c>
      <c r="H280" s="376" t="s">
        <v>314</v>
      </c>
      <c r="I280" s="315" t="s">
        <v>39</v>
      </c>
      <c r="J280" s="376" t="s">
        <v>71</v>
      </c>
      <c r="K280" s="360" t="s">
        <v>41</v>
      </c>
      <c r="L280" s="73">
        <v>39149</v>
      </c>
      <c r="M280" s="63">
        <f t="shared" ca="1" si="37"/>
        <v>18</v>
      </c>
      <c r="N280" s="376" t="s">
        <v>42</v>
      </c>
      <c r="O280" s="380" t="s">
        <v>3544</v>
      </c>
      <c r="P280" s="380" t="s">
        <v>3544</v>
      </c>
      <c r="Q280" s="378" t="s">
        <v>3534</v>
      </c>
      <c r="S280" s="360" t="s">
        <v>752</v>
      </c>
      <c r="T280" s="376" t="s">
        <v>3535</v>
      </c>
      <c r="V280" s="83">
        <v>45796</v>
      </c>
      <c r="W280" s="70">
        <f t="shared" ca="1" si="38"/>
        <v>0</v>
      </c>
      <c r="X280" s="70">
        <f t="shared" ca="1" si="39"/>
        <v>2</v>
      </c>
      <c r="Y280" s="70">
        <f t="shared" ca="1" si="40"/>
        <v>26</v>
      </c>
      <c r="Z280" s="63" t="s">
        <v>41</v>
      </c>
      <c r="AA280" s="466" t="s">
        <v>314</v>
      </c>
      <c r="AD280" s="440" t="s">
        <v>3985</v>
      </c>
    </row>
    <row r="281" spans="1:32" ht="15.5">
      <c r="A281" s="7">
        <f t="shared" si="36"/>
        <v>305</v>
      </c>
      <c r="B281" s="145" t="s">
        <v>3527</v>
      </c>
      <c r="C281" s="72" t="s">
        <v>3532</v>
      </c>
      <c r="D281" s="454" t="s">
        <v>4182</v>
      </c>
      <c r="E281" s="377" t="s">
        <v>129</v>
      </c>
      <c r="F281" s="315" t="s">
        <v>47</v>
      </c>
      <c r="G281" s="373" t="s">
        <v>47</v>
      </c>
      <c r="H281" s="376" t="s">
        <v>314</v>
      </c>
      <c r="I281" s="315" t="s">
        <v>39</v>
      </c>
      <c r="J281" s="376" t="s">
        <v>71</v>
      </c>
      <c r="K281" s="380" t="s">
        <v>53</v>
      </c>
      <c r="L281" s="381">
        <v>39002</v>
      </c>
      <c r="M281" s="63">
        <f t="shared" ca="1" si="37"/>
        <v>18</v>
      </c>
      <c r="N281" s="380" t="s">
        <v>42</v>
      </c>
      <c r="Q281" s="379" t="s">
        <v>3545</v>
      </c>
      <c r="S281" s="360" t="s">
        <v>752</v>
      </c>
      <c r="T281" s="380" t="s">
        <v>3546</v>
      </c>
      <c r="V281" s="83">
        <v>45796</v>
      </c>
      <c r="W281" s="70">
        <f t="shared" ca="1" si="38"/>
        <v>0</v>
      </c>
      <c r="X281" s="70">
        <f t="shared" ca="1" si="39"/>
        <v>2</v>
      </c>
      <c r="Y281" s="70">
        <f t="shared" ca="1" si="40"/>
        <v>26</v>
      </c>
      <c r="Z281" s="63" t="s">
        <v>41</v>
      </c>
      <c r="AA281" s="466" t="s">
        <v>314</v>
      </c>
      <c r="AD281" s="440" t="s">
        <v>3988</v>
      </c>
    </row>
    <row r="282" spans="1:32" ht="15.5">
      <c r="A282" s="7">
        <f t="shared" si="36"/>
        <v>306</v>
      </c>
      <c r="B282" s="145" t="s">
        <v>3556</v>
      </c>
      <c r="C282" s="72" t="s">
        <v>3561</v>
      </c>
      <c r="D282" s="454" t="s">
        <v>4169</v>
      </c>
      <c r="E282" s="384" t="s">
        <v>35</v>
      </c>
      <c r="F282" s="315" t="s">
        <v>47</v>
      </c>
      <c r="G282" s="373" t="s">
        <v>47</v>
      </c>
      <c r="H282" s="383" t="s">
        <v>1261</v>
      </c>
      <c r="I282" s="315" t="s">
        <v>39</v>
      </c>
      <c r="J282" s="376" t="s">
        <v>71</v>
      </c>
      <c r="K282" s="383" t="s">
        <v>1190</v>
      </c>
      <c r="M282" s="63">
        <f t="shared" ca="1" si="37"/>
        <v>125</v>
      </c>
      <c r="N282" s="380" t="s">
        <v>42</v>
      </c>
      <c r="S282" s="360" t="s">
        <v>752</v>
      </c>
      <c r="V282" s="83">
        <v>45797</v>
      </c>
      <c r="W282" s="70">
        <f t="shared" ca="1" si="38"/>
        <v>0</v>
      </c>
      <c r="X282" s="70">
        <f t="shared" ca="1" si="39"/>
        <v>2</v>
      </c>
      <c r="Y282" s="70">
        <f t="shared" ca="1" si="40"/>
        <v>25</v>
      </c>
      <c r="Z282" s="63" t="s">
        <v>41</v>
      </c>
      <c r="AA282" s="466" t="s">
        <v>90</v>
      </c>
      <c r="AD282" s="6" t="s">
        <v>3978</v>
      </c>
    </row>
    <row r="283" spans="1:32" ht="15.5">
      <c r="A283" s="7">
        <f t="shared" si="36"/>
        <v>307</v>
      </c>
      <c r="B283" s="145" t="s">
        <v>3566</v>
      </c>
      <c r="C283" s="72" t="s">
        <v>3568</v>
      </c>
      <c r="D283" s="388" t="s">
        <v>3572</v>
      </c>
      <c r="E283" s="387" t="s">
        <v>129</v>
      </c>
      <c r="F283" s="386" t="s">
        <v>3569</v>
      </c>
      <c r="G283" s="386" t="s">
        <v>80</v>
      </c>
      <c r="H283" s="386" t="s">
        <v>1878</v>
      </c>
      <c r="I283" s="315" t="s">
        <v>39</v>
      </c>
      <c r="J283" s="386" t="s">
        <v>71</v>
      </c>
      <c r="K283" s="386" t="s">
        <v>799</v>
      </c>
      <c r="L283" s="73">
        <v>37245</v>
      </c>
      <c r="M283" s="63">
        <f t="shared" ca="1" si="37"/>
        <v>23</v>
      </c>
      <c r="N283" s="380" t="s">
        <v>42</v>
      </c>
      <c r="O283" s="386" t="s">
        <v>3571</v>
      </c>
      <c r="P283" s="386" t="s">
        <v>3571</v>
      </c>
      <c r="S283" s="315" t="s">
        <v>752</v>
      </c>
      <c r="V283" s="83">
        <v>45796</v>
      </c>
      <c r="W283" s="70">
        <f t="shared" ca="1" si="38"/>
        <v>0</v>
      </c>
      <c r="X283" s="70">
        <f t="shared" ca="1" si="39"/>
        <v>2</v>
      </c>
      <c r="Y283" s="70">
        <f t="shared" ca="1" si="40"/>
        <v>26</v>
      </c>
      <c r="Z283" s="63" t="s">
        <v>41</v>
      </c>
      <c r="AA283" s="466" t="s">
        <v>46</v>
      </c>
      <c r="AF283" s="6">
        <v>8</v>
      </c>
    </row>
    <row r="284" spans="1:32" ht="15.5">
      <c r="A284" s="7">
        <f t="shared" si="36"/>
        <v>308</v>
      </c>
      <c r="B284" s="145" t="s">
        <v>3577</v>
      </c>
      <c r="C284" s="72" t="s">
        <v>3579</v>
      </c>
      <c r="D284" s="389" t="s">
        <v>3581</v>
      </c>
      <c r="E284" s="390" t="s">
        <v>129</v>
      </c>
      <c r="F284" s="315" t="s">
        <v>47</v>
      </c>
      <c r="G284" s="315" t="s">
        <v>47</v>
      </c>
      <c r="H284" s="391" t="s">
        <v>311</v>
      </c>
      <c r="I284" s="315" t="s">
        <v>39</v>
      </c>
      <c r="J284" s="391" t="s">
        <v>71</v>
      </c>
      <c r="K284" s="391" t="s">
        <v>41</v>
      </c>
      <c r="L284" s="381">
        <v>39340</v>
      </c>
      <c r="M284" s="63">
        <f t="shared" ref="M284:M315" ca="1" si="41">INT((TODAY()-L284)/365)</f>
        <v>17</v>
      </c>
      <c r="N284" s="391" t="s">
        <v>42</v>
      </c>
      <c r="O284" s="391" t="s">
        <v>3587</v>
      </c>
      <c r="P284" s="391" t="s">
        <v>3587</v>
      </c>
      <c r="Q284" s="389" t="s">
        <v>3586</v>
      </c>
      <c r="S284" s="391" t="s">
        <v>752</v>
      </c>
      <c r="T284" s="391" t="s">
        <v>3585</v>
      </c>
      <c r="V284" s="83">
        <v>45800</v>
      </c>
      <c r="W284" s="70">
        <f t="shared" ca="1" si="38"/>
        <v>0</v>
      </c>
      <c r="X284" s="70">
        <f t="shared" ca="1" si="39"/>
        <v>2</v>
      </c>
      <c r="Y284" s="70">
        <f t="shared" ca="1" si="40"/>
        <v>22</v>
      </c>
      <c r="Z284" s="63" t="s">
        <v>41</v>
      </c>
      <c r="AA284" s="466" t="s">
        <v>314</v>
      </c>
      <c r="AD284" s="440" t="s">
        <v>3986</v>
      </c>
    </row>
    <row r="285" spans="1:32" ht="15.5">
      <c r="A285" s="7">
        <f t="shared" si="36"/>
        <v>309</v>
      </c>
      <c r="B285" s="145" t="s">
        <v>3597</v>
      </c>
      <c r="C285" s="81" t="s">
        <v>3611</v>
      </c>
      <c r="D285" s="398" t="s">
        <v>3675</v>
      </c>
      <c r="E285" s="399" t="s">
        <v>129</v>
      </c>
      <c r="F285" s="393" t="s">
        <v>47</v>
      </c>
      <c r="G285" s="393" t="s">
        <v>47</v>
      </c>
      <c r="H285" s="395" t="s">
        <v>3624</v>
      </c>
      <c r="I285" s="393" t="s">
        <v>39</v>
      </c>
      <c r="J285" s="400" t="s">
        <v>71</v>
      </c>
      <c r="K285" s="400" t="s">
        <v>53</v>
      </c>
      <c r="L285" s="381">
        <v>39368</v>
      </c>
      <c r="M285" s="63">
        <f t="shared" ca="1" si="41"/>
        <v>17</v>
      </c>
      <c r="N285" s="400" t="s">
        <v>42</v>
      </c>
      <c r="O285" s="400" t="s">
        <v>3676</v>
      </c>
      <c r="P285" s="400" t="s">
        <v>3676</v>
      </c>
      <c r="Q285" s="398" t="s">
        <v>3677</v>
      </c>
      <c r="S285" s="393" t="s">
        <v>752</v>
      </c>
      <c r="T285" s="400" t="s">
        <v>3678</v>
      </c>
      <c r="V285" s="83">
        <v>45803</v>
      </c>
      <c r="W285" s="70">
        <f t="shared" ca="1" si="38"/>
        <v>0</v>
      </c>
      <c r="X285" s="70">
        <f t="shared" ca="1" si="39"/>
        <v>2</v>
      </c>
      <c r="Y285" s="70">
        <f t="shared" ca="1" si="40"/>
        <v>19</v>
      </c>
      <c r="Z285" s="63" t="s">
        <v>41</v>
      </c>
      <c r="AA285" s="466" t="s">
        <v>74</v>
      </c>
      <c r="AD285" s="431" t="s">
        <v>3971</v>
      </c>
    </row>
    <row r="286" spans="1:32" ht="15.5">
      <c r="A286" s="7">
        <f t="shared" si="36"/>
        <v>310</v>
      </c>
      <c r="B286" s="145" t="s">
        <v>3599</v>
      </c>
      <c r="C286" s="72" t="s">
        <v>3613</v>
      </c>
      <c r="D286" s="398" t="s">
        <v>3668</v>
      </c>
      <c r="E286" s="399" t="s">
        <v>35</v>
      </c>
      <c r="F286" s="393" t="s">
        <v>47</v>
      </c>
      <c r="G286" s="393" t="s">
        <v>47</v>
      </c>
      <c r="H286" s="395" t="s">
        <v>3624</v>
      </c>
      <c r="I286" s="393" t="s">
        <v>39</v>
      </c>
      <c r="J286" s="400" t="s">
        <v>71</v>
      </c>
      <c r="K286" s="400" t="s">
        <v>1190</v>
      </c>
      <c r="L286" s="381">
        <v>39270</v>
      </c>
      <c r="M286" s="63">
        <f t="shared" ca="1" si="41"/>
        <v>18</v>
      </c>
      <c r="N286" s="400" t="s">
        <v>42</v>
      </c>
      <c r="O286" s="400" t="s">
        <v>3669</v>
      </c>
      <c r="P286" s="400" t="s">
        <v>3669</v>
      </c>
      <c r="Q286" s="398" t="s">
        <v>3670</v>
      </c>
      <c r="S286" s="393" t="s">
        <v>752</v>
      </c>
      <c r="T286" s="400" t="s">
        <v>3671</v>
      </c>
      <c r="V286" s="83">
        <v>45803</v>
      </c>
      <c r="W286" s="70">
        <f t="shared" ca="1" si="38"/>
        <v>0</v>
      </c>
      <c r="X286" s="70">
        <f t="shared" ca="1" si="39"/>
        <v>2</v>
      </c>
      <c r="Y286" s="70">
        <f t="shared" ca="1" si="40"/>
        <v>19</v>
      </c>
      <c r="Z286" s="63" t="s">
        <v>41</v>
      </c>
      <c r="AA286" s="466" t="s">
        <v>74</v>
      </c>
      <c r="AD286" s="431" t="s">
        <v>3971</v>
      </c>
    </row>
    <row r="287" spans="1:32" ht="15.5">
      <c r="A287" s="7">
        <f t="shared" si="36"/>
        <v>311</v>
      </c>
      <c r="B287" s="145" t="s">
        <v>3602</v>
      </c>
      <c r="C287" s="81" t="s">
        <v>3617</v>
      </c>
      <c r="D287" s="398" t="s">
        <v>3653</v>
      </c>
      <c r="E287" s="399" t="s">
        <v>129</v>
      </c>
      <c r="F287" s="393" t="s">
        <v>47</v>
      </c>
      <c r="G287" s="393" t="s">
        <v>47</v>
      </c>
      <c r="H287" s="395" t="s">
        <v>3624</v>
      </c>
      <c r="I287" s="393" t="s">
        <v>39</v>
      </c>
      <c r="J287" s="400" t="s">
        <v>71</v>
      </c>
      <c r="K287" s="400" t="s">
        <v>1190</v>
      </c>
      <c r="L287" s="381">
        <v>37909</v>
      </c>
      <c r="M287" s="63">
        <f t="shared" ca="1" si="41"/>
        <v>21</v>
      </c>
      <c r="N287" s="400" t="s">
        <v>3654</v>
      </c>
      <c r="O287" s="400" t="s">
        <v>3655</v>
      </c>
      <c r="P287" s="400" t="s">
        <v>3655</v>
      </c>
      <c r="Q287" s="398" t="s">
        <v>3656</v>
      </c>
      <c r="S287" s="393" t="s">
        <v>752</v>
      </c>
      <c r="T287" s="400" t="s">
        <v>3657</v>
      </c>
      <c r="V287" s="83">
        <v>45803</v>
      </c>
      <c r="W287" s="70">
        <f t="shared" ca="1" si="38"/>
        <v>0</v>
      </c>
      <c r="X287" s="70">
        <f t="shared" ca="1" si="39"/>
        <v>2</v>
      </c>
      <c r="Y287" s="70">
        <f t="shared" ca="1" si="40"/>
        <v>19</v>
      </c>
      <c r="Z287" s="63" t="s">
        <v>41</v>
      </c>
      <c r="AA287" s="466" t="s">
        <v>74</v>
      </c>
      <c r="AD287" s="431" t="s">
        <v>3971</v>
      </c>
    </row>
    <row r="288" spans="1:32" ht="15.5">
      <c r="A288" s="7">
        <f t="shared" si="36"/>
        <v>312</v>
      </c>
      <c r="B288" s="145" t="s">
        <v>3604</v>
      </c>
      <c r="C288" s="72" t="s">
        <v>3619</v>
      </c>
      <c r="D288" s="396" t="s">
        <v>3629</v>
      </c>
      <c r="E288" s="397" t="s">
        <v>129</v>
      </c>
      <c r="F288" s="393" t="s">
        <v>47</v>
      </c>
      <c r="G288" s="393" t="s">
        <v>47</v>
      </c>
      <c r="H288" s="395" t="s">
        <v>314</v>
      </c>
      <c r="I288" s="393" t="s">
        <v>39</v>
      </c>
      <c r="J288" s="395" t="s">
        <v>71</v>
      </c>
      <c r="K288" s="395" t="s">
        <v>1190</v>
      </c>
      <c r="L288" s="381">
        <v>39012</v>
      </c>
      <c r="M288" s="63">
        <f t="shared" ca="1" si="41"/>
        <v>18</v>
      </c>
      <c r="N288" s="395" t="s">
        <v>42</v>
      </c>
      <c r="O288" s="395" t="s">
        <v>3646</v>
      </c>
      <c r="P288" s="395" t="s">
        <v>3646</v>
      </c>
      <c r="Q288" s="396" t="s">
        <v>3647</v>
      </c>
      <c r="R288" s="149" t="s">
        <v>3648</v>
      </c>
      <c r="S288" s="393" t="s">
        <v>752</v>
      </c>
      <c r="T288" s="395" t="s">
        <v>3651</v>
      </c>
      <c r="V288" s="83">
        <v>45803</v>
      </c>
      <c r="W288" s="70">
        <f t="shared" ca="1" si="38"/>
        <v>0</v>
      </c>
      <c r="X288" s="70">
        <f t="shared" ca="1" si="39"/>
        <v>2</v>
      </c>
      <c r="Y288" s="70">
        <f t="shared" ca="1" si="40"/>
        <v>19</v>
      </c>
      <c r="Z288" s="63" t="s">
        <v>41</v>
      </c>
      <c r="AA288" s="37" t="s">
        <v>314</v>
      </c>
      <c r="AD288" s="440" t="s">
        <v>3985</v>
      </c>
    </row>
    <row r="289" spans="1:30" ht="15.5">
      <c r="A289" s="7">
        <f t="shared" si="36"/>
        <v>313</v>
      </c>
      <c r="B289" s="145" t="s">
        <v>3608</v>
      </c>
      <c r="C289" s="72" t="s">
        <v>3623</v>
      </c>
      <c r="D289" s="396" t="s">
        <v>3625</v>
      </c>
      <c r="E289" s="397" t="s">
        <v>129</v>
      </c>
      <c r="F289" s="395" t="s">
        <v>47</v>
      </c>
      <c r="G289" s="393" t="s">
        <v>47</v>
      </c>
      <c r="H289" s="395" t="s">
        <v>314</v>
      </c>
      <c r="I289" s="393" t="s">
        <v>39</v>
      </c>
      <c r="J289" s="395" t="s">
        <v>71</v>
      </c>
      <c r="K289" s="395" t="s">
        <v>1190</v>
      </c>
      <c r="L289" s="381">
        <v>38885</v>
      </c>
      <c r="M289" s="63">
        <f t="shared" ca="1" si="41"/>
        <v>19</v>
      </c>
      <c r="N289" s="395" t="s">
        <v>42</v>
      </c>
      <c r="O289" s="395" t="s">
        <v>3631</v>
      </c>
      <c r="P289" s="395" t="s">
        <v>3631</v>
      </c>
      <c r="Q289" s="396" t="s">
        <v>3632</v>
      </c>
      <c r="R289" s="149" t="s">
        <v>3634</v>
      </c>
      <c r="S289" s="393" t="s">
        <v>752</v>
      </c>
      <c r="T289" s="395" t="s">
        <v>3633</v>
      </c>
      <c r="V289" s="83">
        <v>45803</v>
      </c>
      <c r="W289" s="70">
        <f t="shared" ca="1" si="38"/>
        <v>0</v>
      </c>
      <c r="X289" s="70">
        <f t="shared" ca="1" si="39"/>
        <v>2</v>
      </c>
      <c r="Y289" s="70">
        <f t="shared" ca="1" si="40"/>
        <v>19</v>
      </c>
      <c r="Z289" s="63" t="s">
        <v>41</v>
      </c>
      <c r="AA289" s="37" t="s">
        <v>314</v>
      </c>
      <c r="AD289" s="440" t="s">
        <v>3987</v>
      </c>
    </row>
    <row r="290" spans="1:30" ht="15.5">
      <c r="A290" s="7">
        <f t="shared" si="36"/>
        <v>314</v>
      </c>
      <c r="B290" s="145" t="s">
        <v>3682</v>
      </c>
      <c r="C290" s="72" t="s">
        <v>1856</v>
      </c>
      <c r="D290" s="66" t="s">
        <v>1857</v>
      </c>
      <c r="E290" s="67" t="s">
        <v>129</v>
      </c>
      <c r="F290" s="63" t="s">
        <v>47</v>
      </c>
      <c r="G290" s="13" t="s">
        <v>47</v>
      </c>
      <c r="H290" s="63" t="s">
        <v>52</v>
      </c>
      <c r="I290" s="63" t="s">
        <v>39</v>
      </c>
      <c r="J290" s="63" t="s">
        <v>71</v>
      </c>
      <c r="K290" s="63" t="s">
        <v>41</v>
      </c>
      <c r="L290" s="73">
        <v>37964</v>
      </c>
      <c r="M290" s="63">
        <f t="shared" ca="1" si="41"/>
        <v>21</v>
      </c>
      <c r="N290" s="63" t="s">
        <v>1494</v>
      </c>
      <c r="O290" s="63" t="s">
        <v>1858</v>
      </c>
      <c r="P290" s="63" t="s">
        <v>1858</v>
      </c>
      <c r="Q290" s="66" t="s">
        <v>1859</v>
      </c>
      <c r="S290" s="63" t="s">
        <v>752</v>
      </c>
      <c r="T290" s="63" t="s">
        <v>1860</v>
      </c>
      <c r="V290" s="83">
        <v>45806</v>
      </c>
      <c r="W290" s="70">
        <f t="shared" ca="1" si="38"/>
        <v>0</v>
      </c>
      <c r="X290" s="70">
        <f t="shared" ca="1" si="39"/>
        <v>2</v>
      </c>
      <c r="Y290" s="70">
        <f t="shared" ca="1" si="40"/>
        <v>16</v>
      </c>
      <c r="Z290" s="63" t="s">
        <v>41</v>
      </c>
      <c r="AA290" s="37" t="s">
        <v>74</v>
      </c>
      <c r="AB290" s="346">
        <v>45842</v>
      </c>
      <c r="AC290" s="434" t="s">
        <v>2853</v>
      </c>
      <c r="AD290" s="430" t="s">
        <v>3971</v>
      </c>
    </row>
    <row r="291" spans="1:30" ht="15.5">
      <c r="A291" s="7">
        <f t="shared" si="36"/>
        <v>315</v>
      </c>
      <c r="B291" s="145" t="s">
        <v>3713</v>
      </c>
      <c r="C291" s="72" t="s">
        <v>3722</v>
      </c>
      <c r="D291" s="407" t="s">
        <v>3735</v>
      </c>
      <c r="E291" s="406" t="s">
        <v>129</v>
      </c>
      <c r="F291" s="63" t="s">
        <v>47</v>
      </c>
      <c r="G291" s="13" t="s">
        <v>47</v>
      </c>
      <c r="H291" s="405" t="s">
        <v>314</v>
      </c>
      <c r="I291" s="63" t="s">
        <v>39</v>
      </c>
      <c r="J291" s="63" t="s">
        <v>71</v>
      </c>
      <c r="K291" s="405" t="s">
        <v>41</v>
      </c>
      <c r="L291" s="381">
        <v>39357</v>
      </c>
      <c r="M291" s="63">
        <f t="shared" ca="1" si="41"/>
        <v>17</v>
      </c>
      <c r="N291" s="405" t="s">
        <v>3654</v>
      </c>
      <c r="S291" s="63" t="s">
        <v>752</v>
      </c>
      <c r="V291" s="83">
        <v>45810</v>
      </c>
      <c r="W291" s="70">
        <f t="shared" ca="1" si="38"/>
        <v>0</v>
      </c>
      <c r="X291" s="70">
        <f t="shared" ca="1" si="39"/>
        <v>2</v>
      </c>
      <c r="Y291" s="70">
        <f t="shared" ca="1" si="40"/>
        <v>12</v>
      </c>
      <c r="Z291" s="63" t="s">
        <v>41</v>
      </c>
      <c r="AA291" s="37" t="s">
        <v>314</v>
      </c>
      <c r="AD291" s="440" t="s">
        <v>3993</v>
      </c>
    </row>
    <row r="292" spans="1:30" ht="15.5">
      <c r="A292" s="7">
        <f t="shared" si="36"/>
        <v>316</v>
      </c>
      <c r="B292" s="145" t="s">
        <v>3716</v>
      </c>
      <c r="C292" s="72" t="s">
        <v>3725</v>
      </c>
      <c r="D292" s="454" t="s">
        <v>4184</v>
      </c>
      <c r="E292" s="406" t="s">
        <v>129</v>
      </c>
      <c r="F292" s="63" t="s">
        <v>47</v>
      </c>
      <c r="G292" s="13" t="s">
        <v>47</v>
      </c>
      <c r="H292" s="405" t="s">
        <v>314</v>
      </c>
      <c r="I292" s="63" t="s">
        <v>39</v>
      </c>
      <c r="J292" s="63" t="s">
        <v>71</v>
      </c>
      <c r="M292" s="63">
        <f t="shared" ca="1" si="41"/>
        <v>125</v>
      </c>
      <c r="N292" s="405" t="s">
        <v>42</v>
      </c>
      <c r="S292" s="63" t="s">
        <v>752</v>
      </c>
      <c r="V292" s="83">
        <v>45810</v>
      </c>
      <c r="W292" s="70">
        <f t="shared" ca="1" si="38"/>
        <v>0</v>
      </c>
      <c r="X292" s="70">
        <f t="shared" ca="1" si="39"/>
        <v>2</v>
      </c>
      <c r="Y292" s="70">
        <f t="shared" ca="1" si="40"/>
        <v>12</v>
      </c>
      <c r="Z292" s="63" t="s">
        <v>41</v>
      </c>
      <c r="AA292" s="37" t="s">
        <v>314</v>
      </c>
      <c r="AD292" s="440" t="s">
        <v>3986</v>
      </c>
    </row>
    <row r="293" spans="1:30" ht="15.5" hidden="1">
      <c r="A293" s="7">
        <v>362</v>
      </c>
      <c r="B293" s="145" t="s">
        <v>3751</v>
      </c>
      <c r="C293" s="72" t="s">
        <v>3759</v>
      </c>
      <c r="D293" s="410" t="s">
        <v>3760</v>
      </c>
      <c r="E293" s="411" t="s">
        <v>35</v>
      </c>
      <c r="F293" s="412" t="s">
        <v>91</v>
      </c>
      <c r="G293" s="412" t="s">
        <v>91</v>
      </c>
      <c r="H293" s="410" t="s">
        <v>91</v>
      </c>
      <c r="I293" s="412" t="s">
        <v>343</v>
      </c>
      <c r="J293" s="412" t="s">
        <v>1178</v>
      </c>
      <c r="K293" s="412" t="s">
        <v>1190</v>
      </c>
      <c r="L293" s="73">
        <v>38278</v>
      </c>
      <c r="M293" s="63">
        <f t="shared" ca="1" si="41"/>
        <v>20</v>
      </c>
      <c r="N293" s="405" t="s">
        <v>42</v>
      </c>
      <c r="O293" s="412" t="s">
        <v>3768</v>
      </c>
      <c r="P293" s="412" t="s">
        <v>3768</v>
      </c>
      <c r="Q293" s="410" t="s">
        <v>3769</v>
      </c>
      <c r="S293" s="63" t="s">
        <v>752</v>
      </c>
      <c r="T293" s="412" t="s">
        <v>3770</v>
      </c>
      <c r="V293" s="83">
        <v>45817</v>
      </c>
      <c r="W293" s="70">
        <f t="shared" ca="1" si="38"/>
        <v>0</v>
      </c>
      <c r="X293" s="70">
        <f t="shared" ca="1" si="39"/>
        <v>2</v>
      </c>
      <c r="Y293" s="70">
        <f t="shared" ca="1" si="40"/>
        <v>5</v>
      </c>
      <c r="Z293" s="63" t="s">
        <v>41</v>
      </c>
      <c r="AA293" s="412" t="s">
        <v>46</v>
      </c>
    </row>
    <row r="294" spans="1:30" ht="15.5">
      <c r="A294" s="7">
        <f t="shared" ref="A294:A320" si="42">A293+1</f>
        <v>363</v>
      </c>
      <c r="B294" s="145" t="s">
        <v>3754</v>
      </c>
      <c r="C294" s="72" t="s">
        <v>3763</v>
      </c>
      <c r="D294" s="410" t="s">
        <v>3779</v>
      </c>
      <c r="E294" s="411" t="s">
        <v>35</v>
      </c>
      <c r="F294" s="412" t="s">
        <v>47</v>
      </c>
      <c r="G294" s="412" t="s">
        <v>47</v>
      </c>
      <c r="H294" s="412" t="s">
        <v>311</v>
      </c>
      <c r="I294" s="412" t="s">
        <v>39</v>
      </c>
      <c r="J294" s="412" t="s">
        <v>1178</v>
      </c>
      <c r="K294" s="412" t="s">
        <v>1190</v>
      </c>
      <c r="L294" s="73">
        <v>39143</v>
      </c>
      <c r="M294" s="63">
        <f t="shared" ca="1" si="41"/>
        <v>18</v>
      </c>
      <c r="N294" s="405" t="s">
        <v>42</v>
      </c>
      <c r="O294" s="412" t="s">
        <v>3780</v>
      </c>
      <c r="P294" s="412" t="s">
        <v>3780</v>
      </c>
      <c r="Q294" s="410" t="s">
        <v>3781</v>
      </c>
      <c r="R294" s="149" t="s">
        <v>3782</v>
      </c>
      <c r="S294" s="63" t="s">
        <v>752</v>
      </c>
      <c r="T294" s="412" t="s">
        <v>3783</v>
      </c>
      <c r="V294" s="83">
        <v>45817</v>
      </c>
      <c r="W294" s="70">
        <f t="shared" ca="1" si="38"/>
        <v>0</v>
      </c>
      <c r="X294" s="70">
        <f t="shared" ca="1" si="39"/>
        <v>2</v>
      </c>
      <c r="Y294" s="70">
        <f t="shared" ca="1" si="40"/>
        <v>5</v>
      </c>
      <c r="Z294" s="63" t="s">
        <v>41</v>
      </c>
      <c r="AA294" s="37" t="s">
        <v>314</v>
      </c>
      <c r="AD294" s="440" t="s">
        <v>3993</v>
      </c>
    </row>
    <row r="295" spans="1:30" ht="15.5">
      <c r="A295" s="7">
        <f t="shared" si="42"/>
        <v>364</v>
      </c>
      <c r="B295" s="145" t="s">
        <v>3755</v>
      </c>
      <c r="C295" s="72" t="s">
        <v>3764</v>
      </c>
      <c r="D295" s="410" t="s">
        <v>3784</v>
      </c>
      <c r="E295" s="411" t="s">
        <v>35</v>
      </c>
      <c r="F295" s="412" t="s">
        <v>47</v>
      </c>
      <c r="G295" s="412" t="s">
        <v>47</v>
      </c>
      <c r="H295" s="412" t="s">
        <v>311</v>
      </c>
      <c r="I295" s="412" t="s">
        <v>39</v>
      </c>
      <c r="J295" s="412" t="s">
        <v>1178</v>
      </c>
      <c r="K295" s="412" t="s">
        <v>1190</v>
      </c>
      <c r="L295" s="73">
        <v>39219</v>
      </c>
      <c r="M295" s="63">
        <f t="shared" ca="1" si="41"/>
        <v>18</v>
      </c>
      <c r="N295" s="405" t="s">
        <v>42</v>
      </c>
      <c r="O295" s="412" t="s">
        <v>3785</v>
      </c>
      <c r="P295" s="412" t="s">
        <v>3785</v>
      </c>
      <c r="Q295" s="410" t="s">
        <v>3786</v>
      </c>
      <c r="R295" s="149" t="s">
        <v>3787</v>
      </c>
      <c r="S295" s="63" t="s">
        <v>752</v>
      </c>
      <c r="T295" s="412" t="s">
        <v>3788</v>
      </c>
      <c r="V295" s="83">
        <v>45817</v>
      </c>
      <c r="W295" s="70">
        <f t="shared" ca="1" si="38"/>
        <v>0</v>
      </c>
      <c r="X295" s="70">
        <f t="shared" ca="1" si="39"/>
        <v>2</v>
      </c>
      <c r="Y295" s="70">
        <f t="shared" ca="1" si="40"/>
        <v>5</v>
      </c>
      <c r="Z295" s="63" t="s">
        <v>41</v>
      </c>
      <c r="AA295" s="37" t="s">
        <v>314</v>
      </c>
      <c r="AD295" s="440" t="s">
        <v>3993</v>
      </c>
    </row>
    <row r="296" spans="1:30" ht="15.5">
      <c r="A296" s="7">
        <f t="shared" si="42"/>
        <v>365</v>
      </c>
      <c r="B296" s="145" t="s">
        <v>3802</v>
      </c>
      <c r="C296" s="72" t="s">
        <v>3804</v>
      </c>
      <c r="D296" s="414" t="s">
        <v>3808</v>
      </c>
      <c r="E296" s="411" t="s">
        <v>129</v>
      </c>
      <c r="F296" s="412" t="s">
        <v>47</v>
      </c>
      <c r="G296" s="412" t="s">
        <v>47</v>
      </c>
      <c r="H296" s="413" t="s">
        <v>314</v>
      </c>
      <c r="I296" s="412" t="s">
        <v>39</v>
      </c>
      <c r="J296" s="413" t="s">
        <v>40</v>
      </c>
      <c r="K296" s="413" t="s">
        <v>1190</v>
      </c>
      <c r="L296" s="73">
        <v>35216</v>
      </c>
      <c r="M296" s="63">
        <f t="shared" ca="1" si="41"/>
        <v>29</v>
      </c>
      <c r="N296" s="405" t="s">
        <v>42</v>
      </c>
      <c r="O296" s="413" t="s">
        <v>3809</v>
      </c>
      <c r="P296" s="413" t="s">
        <v>3809</v>
      </c>
      <c r="Q296" s="414" t="s">
        <v>3810</v>
      </c>
      <c r="S296" s="63" t="s">
        <v>752</v>
      </c>
      <c r="T296" s="413" t="s">
        <v>3811</v>
      </c>
      <c r="V296" s="83">
        <v>45819</v>
      </c>
      <c r="W296" s="70">
        <f t="shared" ca="1" si="38"/>
        <v>0</v>
      </c>
      <c r="X296" s="70">
        <f t="shared" ca="1" si="39"/>
        <v>2</v>
      </c>
      <c r="Y296" s="70">
        <f t="shared" ca="1" si="40"/>
        <v>3</v>
      </c>
      <c r="Z296" s="63" t="s">
        <v>41</v>
      </c>
      <c r="AA296" s="37" t="s">
        <v>314</v>
      </c>
      <c r="AD296" s="440" t="s">
        <v>3984</v>
      </c>
    </row>
    <row r="297" spans="1:30" ht="15.5">
      <c r="A297" s="7">
        <f t="shared" si="42"/>
        <v>366</v>
      </c>
      <c r="B297" s="145" t="s">
        <v>3803</v>
      </c>
      <c r="C297" s="72" t="s">
        <v>3840</v>
      </c>
      <c r="D297" s="414" t="s">
        <v>3805</v>
      </c>
      <c r="E297" s="411" t="s">
        <v>129</v>
      </c>
      <c r="F297" s="412" t="s">
        <v>47</v>
      </c>
      <c r="G297" s="412" t="s">
        <v>47</v>
      </c>
      <c r="H297" s="413" t="s">
        <v>38</v>
      </c>
      <c r="I297" s="412" t="s">
        <v>39</v>
      </c>
      <c r="J297" s="413" t="s">
        <v>1178</v>
      </c>
      <c r="K297" s="413" t="s">
        <v>1190</v>
      </c>
      <c r="L297" s="73">
        <v>39167</v>
      </c>
      <c r="M297" s="63">
        <f t="shared" ca="1" si="41"/>
        <v>18</v>
      </c>
      <c r="N297" s="405" t="s">
        <v>42</v>
      </c>
      <c r="O297" s="413" t="s">
        <v>941</v>
      </c>
      <c r="P297" s="413" t="s">
        <v>941</v>
      </c>
      <c r="Q297" s="414" t="s">
        <v>3806</v>
      </c>
      <c r="S297" s="63" t="s">
        <v>752</v>
      </c>
      <c r="T297" s="413" t="s">
        <v>3807</v>
      </c>
      <c r="V297" s="83">
        <v>45819</v>
      </c>
      <c r="W297" s="70">
        <f t="shared" ca="1" si="38"/>
        <v>0</v>
      </c>
      <c r="X297" s="70">
        <f t="shared" ca="1" si="39"/>
        <v>2</v>
      </c>
      <c r="Y297" s="70">
        <f t="shared" ca="1" si="40"/>
        <v>3</v>
      </c>
      <c r="Z297" s="63" t="s">
        <v>41</v>
      </c>
      <c r="AA297" s="466" t="s">
        <v>90</v>
      </c>
      <c r="AD297" s="431" t="s">
        <v>3974</v>
      </c>
    </row>
    <row r="298" spans="1:30" ht="15.5">
      <c r="A298" s="7">
        <f t="shared" si="42"/>
        <v>367</v>
      </c>
      <c r="B298" s="145" t="s">
        <v>3812</v>
      </c>
      <c r="C298" s="72" t="s">
        <v>3824</v>
      </c>
      <c r="D298" s="417" t="s">
        <v>3878</v>
      </c>
      <c r="E298" s="416" t="s">
        <v>129</v>
      </c>
      <c r="F298" s="412" t="s">
        <v>47</v>
      </c>
      <c r="G298" s="412" t="s">
        <v>47</v>
      </c>
      <c r="H298" s="415" t="s">
        <v>38</v>
      </c>
      <c r="I298" s="412" t="s">
        <v>39</v>
      </c>
      <c r="J298" s="415" t="s">
        <v>1178</v>
      </c>
      <c r="K298" s="415" t="s">
        <v>41</v>
      </c>
      <c r="L298" s="73">
        <v>39100</v>
      </c>
      <c r="M298" s="63">
        <f t="shared" ca="1" si="41"/>
        <v>18</v>
      </c>
      <c r="N298" s="405" t="s">
        <v>42</v>
      </c>
      <c r="O298" s="415" t="s">
        <v>3879</v>
      </c>
      <c r="P298" s="415" t="s">
        <v>3879</v>
      </c>
      <c r="Q298" s="417" t="s">
        <v>3880</v>
      </c>
      <c r="S298" s="63" t="s">
        <v>752</v>
      </c>
      <c r="T298" s="415" t="s">
        <v>3881</v>
      </c>
      <c r="V298" s="83">
        <v>45820</v>
      </c>
      <c r="W298" s="70">
        <f t="shared" ca="1" si="38"/>
        <v>0</v>
      </c>
      <c r="X298" s="70">
        <f t="shared" ca="1" si="39"/>
        <v>2</v>
      </c>
      <c r="Y298" s="70">
        <f t="shared" ca="1" si="40"/>
        <v>2</v>
      </c>
      <c r="Z298" s="63" t="s">
        <v>41</v>
      </c>
      <c r="AA298" s="466" t="s">
        <v>90</v>
      </c>
      <c r="AD298" s="431" t="s">
        <v>3974</v>
      </c>
    </row>
    <row r="299" spans="1:30" ht="15.5">
      <c r="A299" s="7">
        <f t="shared" si="42"/>
        <v>368</v>
      </c>
      <c r="B299" s="145" t="s">
        <v>3814</v>
      </c>
      <c r="C299" s="72" t="s">
        <v>3826</v>
      </c>
      <c r="D299" s="417" t="s">
        <v>3886</v>
      </c>
      <c r="E299" s="416" t="s">
        <v>35</v>
      </c>
      <c r="F299" s="412" t="s">
        <v>47</v>
      </c>
      <c r="G299" s="412" t="s">
        <v>47</v>
      </c>
      <c r="H299" s="415" t="s">
        <v>3829</v>
      </c>
      <c r="I299" s="412" t="s">
        <v>39</v>
      </c>
      <c r="J299" s="415" t="s">
        <v>1178</v>
      </c>
      <c r="K299" s="415" t="s">
        <v>41</v>
      </c>
      <c r="L299" s="73">
        <v>39206</v>
      </c>
      <c r="M299" s="63">
        <f t="shared" ca="1" si="41"/>
        <v>18</v>
      </c>
      <c r="N299" s="405" t="s">
        <v>42</v>
      </c>
      <c r="O299" s="415" t="s">
        <v>3887</v>
      </c>
      <c r="P299" s="415" t="s">
        <v>3887</v>
      </c>
      <c r="Q299" s="417" t="s">
        <v>3888</v>
      </c>
      <c r="R299" s="149" t="s">
        <v>3889</v>
      </c>
      <c r="S299" s="63" t="s">
        <v>752</v>
      </c>
      <c r="T299" s="421" t="s">
        <v>3920</v>
      </c>
      <c r="V299" s="83">
        <v>45820</v>
      </c>
      <c r="W299" s="70">
        <f t="shared" ca="1" si="38"/>
        <v>0</v>
      </c>
      <c r="X299" s="70">
        <f t="shared" ca="1" si="39"/>
        <v>2</v>
      </c>
      <c r="Y299" s="70">
        <f t="shared" ca="1" si="40"/>
        <v>2</v>
      </c>
      <c r="Z299" s="63" t="s">
        <v>41</v>
      </c>
      <c r="AA299" s="466" t="s">
        <v>90</v>
      </c>
      <c r="AD299" s="431" t="s">
        <v>3981</v>
      </c>
    </row>
    <row r="300" spans="1:30" ht="15.5">
      <c r="A300" s="7">
        <f t="shared" si="42"/>
        <v>369</v>
      </c>
      <c r="B300" s="145" t="s">
        <v>3815</v>
      </c>
      <c r="C300" s="72" t="s">
        <v>3827</v>
      </c>
      <c r="D300" s="417" t="s">
        <v>3882</v>
      </c>
      <c r="E300" s="416" t="s">
        <v>35</v>
      </c>
      <c r="F300" s="412" t="s">
        <v>47</v>
      </c>
      <c r="G300" s="412" t="s">
        <v>47</v>
      </c>
      <c r="H300" s="415" t="s">
        <v>3829</v>
      </c>
      <c r="I300" s="412" t="s">
        <v>39</v>
      </c>
      <c r="J300" s="415" t="s">
        <v>1178</v>
      </c>
      <c r="K300" s="415" t="s">
        <v>837</v>
      </c>
      <c r="L300" s="73">
        <v>39011</v>
      </c>
      <c r="M300" s="63">
        <f t="shared" ca="1" si="41"/>
        <v>18</v>
      </c>
      <c r="N300" s="405" t="s">
        <v>42</v>
      </c>
      <c r="O300" s="415" t="s">
        <v>3883</v>
      </c>
      <c r="P300" s="415" t="s">
        <v>3883</v>
      </c>
      <c r="Q300" s="417" t="s">
        <v>3884</v>
      </c>
      <c r="S300" s="63" t="s">
        <v>752</v>
      </c>
      <c r="T300" s="415" t="s">
        <v>3885</v>
      </c>
      <c r="V300" s="83">
        <v>45820</v>
      </c>
      <c r="W300" s="70">
        <f t="shared" ca="1" si="38"/>
        <v>0</v>
      </c>
      <c r="X300" s="70">
        <f t="shared" ca="1" si="39"/>
        <v>2</v>
      </c>
      <c r="Y300" s="70">
        <f t="shared" ca="1" si="40"/>
        <v>2</v>
      </c>
      <c r="Z300" s="63" t="s">
        <v>41</v>
      </c>
      <c r="AA300" s="466" t="s">
        <v>90</v>
      </c>
      <c r="AD300" s="431" t="s">
        <v>3981</v>
      </c>
    </row>
    <row r="301" spans="1:30" ht="15.5">
      <c r="A301" s="7">
        <f t="shared" si="42"/>
        <v>370</v>
      </c>
      <c r="B301" s="145" t="s">
        <v>3816</v>
      </c>
      <c r="C301" s="72" t="s">
        <v>3828</v>
      </c>
      <c r="D301" s="417" t="s">
        <v>3874</v>
      </c>
      <c r="E301" s="416" t="s">
        <v>35</v>
      </c>
      <c r="F301" s="412" t="s">
        <v>47</v>
      </c>
      <c r="G301" s="412" t="s">
        <v>47</v>
      </c>
      <c r="H301" s="415" t="s">
        <v>3829</v>
      </c>
      <c r="I301" s="412" t="s">
        <v>39</v>
      </c>
      <c r="J301" s="415" t="s">
        <v>1178</v>
      </c>
      <c r="K301" s="415" t="s">
        <v>41</v>
      </c>
      <c r="L301" s="73">
        <v>39210</v>
      </c>
      <c r="M301" s="63">
        <f t="shared" ca="1" si="41"/>
        <v>18</v>
      </c>
      <c r="N301" s="405" t="s">
        <v>42</v>
      </c>
      <c r="O301" s="415" t="s">
        <v>3448</v>
      </c>
      <c r="P301" s="415" t="s">
        <v>3448</v>
      </c>
      <c r="Q301" s="417" t="s">
        <v>3875</v>
      </c>
      <c r="R301" s="149" t="s">
        <v>3876</v>
      </c>
      <c r="S301" s="63" t="s">
        <v>752</v>
      </c>
      <c r="T301" s="415" t="s">
        <v>3877</v>
      </c>
      <c r="V301" s="83">
        <v>45820</v>
      </c>
      <c r="W301" s="70">
        <f t="shared" ca="1" si="38"/>
        <v>0</v>
      </c>
      <c r="X301" s="70">
        <f t="shared" ca="1" si="39"/>
        <v>2</v>
      </c>
      <c r="Y301" s="70">
        <f t="shared" ca="1" si="40"/>
        <v>2</v>
      </c>
      <c r="Z301" s="63" t="s">
        <v>41</v>
      </c>
      <c r="AA301" s="466" t="s">
        <v>90</v>
      </c>
      <c r="AD301" s="431" t="s">
        <v>3981</v>
      </c>
    </row>
    <row r="302" spans="1:30" ht="15.5">
      <c r="A302" s="7">
        <f t="shared" si="42"/>
        <v>371</v>
      </c>
      <c r="B302" s="145" t="s">
        <v>3818</v>
      </c>
      <c r="C302" s="72" t="s">
        <v>3831</v>
      </c>
      <c r="D302" s="417" t="s">
        <v>3844</v>
      </c>
      <c r="E302" s="416" t="s">
        <v>129</v>
      </c>
      <c r="F302" s="412" t="s">
        <v>47</v>
      </c>
      <c r="G302" s="412" t="s">
        <v>47</v>
      </c>
      <c r="H302" s="415" t="s">
        <v>3837</v>
      </c>
      <c r="I302" s="412" t="s">
        <v>39</v>
      </c>
      <c r="J302" s="415" t="s">
        <v>1178</v>
      </c>
      <c r="K302" s="415" t="s">
        <v>53</v>
      </c>
      <c r="L302" s="73">
        <v>38866</v>
      </c>
      <c r="M302" s="63">
        <f t="shared" ca="1" si="41"/>
        <v>19</v>
      </c>
      <c r="N302" s="405" t="s">
        <v>42</v>
      </c>
      <c r="O302" s="415" t="s">
        <v>3845</v>
      </c>
      <c r="P302" s="415" t="s">
        <v>3845</v>
      </c>
      <c r="Q302" s="417" t="s">
        <v>3846</v>
      </c>
      <c r="R302" s="149" t="s">
        <v>3847</v>
      </c>
      <c r="S302" s="63" t="s">
        <v>752</v>
      </c>
      <c r="T302" s="415" t="s">
        <v>3848</v>
      </c>
      <c r="V302" s="83">
        <v>45820</v>
      </c>
      <c r="W302" s="70">
        <f t="shared" ca="1" si="38"/>
        <v>0</v>
      </c>
      <c r="X302" s="70">
        <f t="shared" ca="1" si="39"/>
        <v>2</v>
      </c>
      <c r="Y302" s="70">
        <f t="shared" ca="1" si="40"/>
        <v>2</v>
      </c>
      <c r="Z302" s="63" t="s">
        <v>41</v>
      </c>
      <c r="AA302" s="466" t="s">
        <v>74</v>
      </c>
      <c r="AD302" s="431" t="s">
        <v>3972</v>
      </c>
    </row>
    <row r="303" spans="1:30" ht="15.5">
      <c r="A303" s="7">
        <f t="shared" si="42"/>
        <v>372</v>
      </c>
      <c r="B303" s="145" t="s">
        <v>3819</v>
      </c>
      <c r="C303" s="72" t="s">
        <v>3832</v>
      </c>
      <c r="D303" s="417" t="s">
        <v>3849</v>
      </c>
      <c r="E303" s="416" t="s">
        <v>129</v>
      </c>
      <c r="F303" s="412" t="s">
        <v>47</v>
      </c>
      <c r="G303" s="412" t="s">
        <v>47</v>
      </c>
      <c r="H303" s="415" t="s">
        <v>3837</v>
      </c>
      <c r="I303" s="412" t="s">
        <v>39</v>
      </c>
      <c r="J303" s="415" t="s">
        <v>1178</v>
      </c>
      <c r="K303" s="415" t="s">
        <v>41</v>
      </c>
      <c r="L303" s="73">
        <v>38957</v>
      </c>
      <c r="M303" s="63">
        <f t="shared" ca="1" si="41"/>
        <v>18</v>
      </c>
      <c r="N303" s="405" t="s">
        <v>42</v>
      </c>
      <c r="O303" s="415" t="s">
        <v>3850</v>
      </c>
      <c r="P303" s="415" t="s">
        <v>3850</v>
      </c>
      <c r="Q303" s="417" t="s">
        <v>3851</v>
      </c>
      <c r="R303" s="149" t="s">
        <v>3852</v>
      </c>
      <c r="S303" s="63" t="s">
        <v>752</v>
      </c>
      <c r="T303" s="415" t="s">
        <v>3853</v>
      </c>
      <c r="V303" s="83">
        <v>45820</v>
      </c>
      <c r="W303" s="70">
        <f t="shared" ca="1" si="38"/>
        <v>0</v>
      </c>
      <c r="X303" s="70">
        <f t="shared" ca="1" si="39"/>
        <v>2</v>
      </c>
      <c r="Y303" s="70">
        <f t="shared" ca="1" si="40"/>
        <v>2</v>
      </c>
      <c r="Z303" s="63" t="s">
        <v>41</v>
      </c>
      <c r="AA303" s="466" t="s">
        <v>74</v>
      </c>
      <c r="AD303" s="431" t="s">
        <v>3972</v>
      </c>
    </row>
    <row r="304" spans="1:30" ht="15.5">
      <c r="A304" s="7">
        <f t="shared" si="42"/>
        <v>373</v>
      </c>
      <c r="B304" s="145" t="s">
        <v>3923</v>
      </c>
      <c r="C304" s="72" t="s">
        <v>3938</v>
      </c>
      <c r="D304" s="454" t="s">
        <v>4165</v>
      </c>
      <c r="E304" s="426" t="s">
        <v>129</v>
      </c>
      <c r="F304" s="425" t="s">
        <v>47</v>
      </c>
      <c r="G304" s="425" t="s">
        <v>47</v>
      </c>
      <c r="H304" s="424" t="s">
        <v>314</v>
      </c>
      <c r="I304" s="425" t="s">
        <v>39</v>
      </c>
      <c r="J304" s="425" t="s">
        <v>71</v>
      </c>
      <c r="L304" s="73">
        <v>35216</v>
      </c>
      <c r="M304" s="63">
        <f t="shared" ca="1" si="41"/>
        <v>29</v>
      </c>
      <c r="N304" s="405" t="s">
        <v>42</v>
      </c>
      <c r="S304" s="63" t="s">
        <v>752</v>
      </c>
      <c r="V304" s="83">
        <v>45831</v>
      </c>
      <c r="W304" s="70">
        <f t="shared" ca="1" si="38"/>
        <v>0</v>
      </c>
      <c r="X304" s="70">
        <f t="shared" ca="1" si="39"/>
        <v>1</v>
      </c>
      <c r="Y304" s="70">
        <f t="shared" ca="1" si="40"/>
        <v>22</v>
      </c>
      <c r="Z304" s="63" t="s">
        <v>41</v>
      </c>
      <c r="AA304" s="37" t="s">
        <v>314</v>
      </c>
      <c r="AD304" s="440" t="s">
        <v>3989</v>
      </c>
    </row>
    <row r="305" spans="1:30" ht="15.5">
      <c r="A305" s="7">
        <f t="shared" si="42"/>
        <v>374</v>
      </c>
      <c r="B305" s="145" t="s">
        <v>3924</v>
      </c>
      <c r="C305" s="72" t="s">
        <v>3939</v>
      </c>
      <c r="D305" s="454" t="s">
        <v>4164</v>
      </c>
      <c r="E305" s="426" t="s">
        <v>129</v>
      </c>
      <c r="F305" s="425" t="s">
        <v>47</v>
      </c>
      <c r="G305" s="425" t="s">
        <v>47</v>
      </c>
      <c r="H305" s="424" t="s">
        <v>314</v>
      </c>
      <c r="I305" s="425" t="s">
        <v>39</v>
      </c>
      <c r="J305" s="425" t="s">
        <v>71</v>
      </c>
      <c r="L305" s="73">
        <v>35216</v>
      </c>
      <c r="M305" s="63">
        <f t="shared" ca="1" si="41"/>
        <v>29</v>
      </c>
      <c r="N305" s="405" t="s">
        <v>42</v>
      </c>
      <c r="S305" s="63" t="s">
        <v>752</v>
      </c>
      <c r="V305" s="83">
        <v>45831</v>
      </c>
      <c r="W305" s="70">
        <f t="shared" ca="1" si="38"/>
        <v>0</v>
      </c>
      <c r="X305" s="70">
        <f t="shared" ca="1" si="39"/>
        <v>1</v>
      </c>
      <c r="Y305" s="70">
        <f t="shared" ca="1" si="40"/>
        <v>22</v>
      </c>
      <c r="Z305" s="63" t="s">
        <v>41</v>
      </c>
      <c r="AA305" s="37" t="s">
        <v>314</v>
      </c>
      <c r="AD305" s="440" t="s">
        <v>3993</v>
      </c>
    </row>
    <row r="306" spans="1:30" ht="15.5">
      <c r="A306" s="7">
        <f t="shared" si="42"/>
        <v>375</v>
      </c>
      <c r="B306" s="145" t="s">
        <v>3925</v>
      </c>
      <c r="C306" s="72" t="s">
        <v>3940</v>
      </c>
      <c r="D306" s="454" t="s">
        <v>4163</v>
      </c>
      <c r="E306" s="426" t="s">
        <v>129</v>
      </c>
      <c r="F306" s="425" t="s">
        <v>47</v>
      </c>
      <c r="G306" s="425" t="s">
        <v>47</v>
      </c>
      <c r="H306" s="424" t="s">
        <v>314</v>
      </c>
      <c r="I306" s="425" t="s">
        <v>39</v>
      </c>
      <c r="J306" s="425" t="s">
        <v>71</v>
      </c>
      <c r="L306" s="73">
        <v>35216</v>
      </c>
      <c r="M306" s="63">
        <f t="shared" ca="1" si="41"/>
        <v>29</v>
      </c>
      <c r="N306" s="405" t="s">
        <v>42</v>
      </c>
      <c r="S306" s="63" t="s">
        <v>752</v>
      </c>
      <c r="V306" s="83">
        <v>45831</v>
      </c>
      <c r="W306" s="70">
        <f t="shared" ca="1" si="38"/>
        <v>0</v>
      </c>
      <c r="X306" s="70">
        <f t="shared" ca="1" si="39"/>
        <v>1</v>
      </c>
      <c r="Y306" s="70">
        <f t="shared" ca="1" si="40"/>
        <v>22</v>
      </c>
      <c r="Z306" s="63" t="s">
        <v>41</v>
      </c>
      <c r="AA306" s="37" t="s">
        <v>314</v>
      </c>
      <c r="AD306" s="440" t="s">
        <v>3984</v>
      </c>
    </row>
    <row r="307" spans="1:30" ht="15.5">
      <c r="A307" s="7">
        <f t="shared" si="42"/>
        <v>376</v>
      </c>
      <c r="B307" s="145" t="s">
        <v>3926</v>
      </c>
      <c r="C307" s="72" t="s">
        <v>3941</v>
      </c>
      <c r="D307" s="454" t="s">
        <v>4162</v>
      </c>
      <c r="E307" s="426" t="s">
        <v>35</v>
      </c>
      <c r="F307" s="425" t="s">
        <v>47</v>
      </c>
      <c r="G307" s="425" t="s">
        <v>47</v>
      </c>
      <c r="H307" s="424" t="s">
        <v>314</v>
      </c>
      <c r="I307" s="425" t="s">
        <v>39</v>
      </c>
      <c r="J307" s="425" t="s">
        <v>71</v>
      </c>
      <c r="L307" s="73">
        <v>35216</v>
      </c>
      <c r="M307" s="63">
        <f t="shared" ca="1" si="41"/>
        <v>29</v>
      </c>
      <c r="N307" s="405" t="s">
        <v>42</v>
      </c>
      <c r="S307" s="63" t="s">
        <v>752</v>
      </c>
      <c r="V307" s="83">
        <v>45831</v>
      </c>
      <c r="W307" s="70">
        <f t="shared" ca="1" si="38"/>
        <v>0</v>
      </c>
      <c r="X307" s="70">
        <f t="shared" ca="1" si="39"/>
        <v>1</v>
      </c>
      <c r="Y307" s="70">
        <f t="shared" ca="1" si="40"/>
        <v>22</v>
      </c>
      <c r="Z307" s="63" t="s">
        <v>41</v>
      </c>
      <c r="AA307" s="37" t="s">
        <v>314</v>
      </c>
      <c r="AD307" s="440" t="s">
        <v>3993</v>
      </c>
    </row>
    <row r="308" spans="1:30" ht="15.5">
      <c r="A308" s="7">
        <f t="shared" si="42"/>
        <v>377</v>
      </c>
      <c r="B308" s="145" t="s">
        <v>3927</v>
      </c>
      <c r="C308" s="72" t="s">
        <v>3942</v>
      </c>
      <c r="D308" s="454" t="s">
        <v>4161</v>
      </c>
      <c r="E308" s="426" t="s">
        <v>35</v>
      </c>
      <c r="F308" s="425" t="s">
        <v>47</v>
      </c>
      <c r="G308" s="425" t="s">
        <v>47</v>
      </c>
      <c r="H308" s="425" t="s">
        <v>3899</v>
      </c>
      <c r="I308" s="425" t="s">
        <v>39</v>
      </c>
      <c r="J308" s="425" t="s">
        <v>71</v>
      </c>
      <c r="L308" s="73">
        <v>35216</v>
      </c>
      <c r="M308" s="63">
        <f t="shared" ca="1" si="41"/>
        <v>29</v>
      </c>
      <c r="N308" s="405" t="s">
        <v>42</v>
      </c>
      <c r="S308" s="63" t="s">
        <v>752</v>
      </c>
      <c r="V308" s="83">
        <v>45831</v>
      </c>
      <c r="W308" s="70">
        <f t="shared" ca="1" si="38"/>
        <v>0</v>
      </c>
      <c r="X308" s="70">
        <f t="shared" ca="1" si="39"/>
        <v>1</v>
      </c>
      <c r="Y308" s="70">
        <f t="shared" ca="1" si="40"/>
        <v>22</v>
      </c>
      <c r="Z308" s="63" t="s">
        <v>41</v>
      </c>
      <c r="AA308" s="466" t="s">
        <v>90</v>
      </c>
      <c r="AD308" s="6" t="s">
        <v>3978</v>
      </c>
    </row>
    <row r="309" spans="1:30" ht="15.5">
      <c r="A309" s="7">
        <f t="shared" si="42"/>
        <v>378</v>
      </c>
      <c r="B309" s="145" t="s">
        <v>3928</v>
      </c>
      <c r="C309" s="72" t="s">
        <v>3943</v>
      </c>
      <c r="D309" s="454" t="s">
        <v>4160</v>
      </c>
      <c r="E309" s="426" t="s">
        <v>35</v>
      </c>
      <c r="F309" s="425" t="s">
        <v>47</v>
      </c>
      <c r="G309" s="425" t="s">
        <v>47</v>
      </c>
      <c r="H309" s="425" t="s">
        <v>1261</v>
      </c>
      <c r="I309" s="425" t="s">
        <v>39</v>
      </c>
      <c r="J309" s="425" t="s">
        <v>71</v>
      </c>
      <c r="L309" s="73">
        <v>35216</v>
      </c>
      <c r="M309" s="63">
        <f t="shared" ca="1" si="41"/>
        <v>29</v>
      </c>
      <c r="N309" s="405" t="s">
        <v>42</v>
      </c>
      <c r="S309" s="63" t="s">
        <v>752</v>
      </c>
      <c r="V309" s="83">
        <v>45831</v>
      </c>
      <c r="W309" s="70">
        <f t="shared" ca="1" si="38"/>
        <v>0</v>
      </c>
      <c r="X309" s="70">
        <f t="shared" ca="1" si="39"/>
        <v>1</v>
      </c>
      <c r="Y309" s="70">
        <f t="shared" ca="1" si="40"/>
        <v>22</v>
      </c>
      <c r="Z309" s="63" t="s">
        <v>41</v>
      </c>
      <c r="AA309" s="466" t="s">
        <v>90</v>
      </c>
      <c r="AD309" s="6" t="s">
        <v>3978</v>
      </c>
    </row>
    <row r="310" spans="1:30" ht="15.5">
      <c r="A310" s="7">
        <f t="shared" si="42"/>
        <v>379</v>
      </c>
      <c r="B310" s="145" t="s">
        <v>3933</v>
      </c>
      <c r="C310" s="72" t="s">
        <v>3948</v>
      </c>
      <c r="D310" s="454" t="s">
        <v>4158</v>
      </c>
      <c r="E310" s="426" t="s">
        <v>35</v>
      </c>
      <c r="F310" s="425" t="s">
        <v>47</v>
      </c>
      <c r="G310" s="425" t="s">
        <v>47</v>
      </c>
      <c r="H310" s="424" t="s">
        <v>3837</v>
      </c>
      <c r="I310" s="425" t="s">
        <v>39</v>
      </c>
      <c r="J310" s="425" t="s">
        <v>71</v>
      </c>
      <c r="L310" s="73">
        <v>35216</v>
      </c>
      <c r="M310" s="63">
        <f t="shared" ca="1" si="41"/>
        <v>29</v>
      </c>
      <c r="N310" s="405" t="s">
        <v>42</v>
      </c>
      <c r="S310" s="63" t="s">
        <v>752</v>
      </c>
      <c r="V310" s="83">
        <v>45831</v>
      </c>
      <c r="W310" s="70">
        <f t="shared" ca="1" si="38"/>
        <v>0</v>
      </c>
      <c r="X310" s="70">
        <f t="shared" ca="1" si="39"/>
        <v>1</v>
      </c>
      <c r="Y310" s="70">
        <f t="shared" ca="1" si="40"/>
        <v>22</v>
      </c>
      <c r="Z310" s="63" t="s">
        <v>41</v>
      </c>
      <c r="AA310" s="37" t="s">
        <v>74</v>
      </c>
      <c r="AD310" s="431" t="s">
        <v>3972</v>
      </c>
    </row>
    <row r="311" spans="1:30" ht="15.5">
      <c r="A311" s="7">
        <f t="shared" si="42"/>
        <v>380</v>
      </c>
      <c r="B311" s="145" t="s">
        <v>3936</v>
      </c>
      <c r="C311" s="72" t="s">
        <v>3951</v>
      </c>
      <c r="D311" s="454" t="s">
        <v>4157</v>
      </c>
      <c r="E311" s="426" t="s">
        <v>129</v>
      </c>
      <c r="F311" s="425" t="s">
        <v>47</v>
      </c>
      <c r="G311" s="425" t="s">
        <v>47</v>
      </c>
      <c r="H311" s="424" t="s">
        <v>3952</v>
      </c>
      <c r="I311" s="425" t="s">
        <v>39</v>
      </c>
      <c r="J311" s="425" t="s">
        <v>71</v>
      </c>
      <c r="L311" s="73">
        <v>35216</v>
      </c>
      <c r="M311" s="63">
        <f t="shared" ca="1" si="41"/>
        <v>29</v>
      </c>
      <c r="N311" s="405" t="s">
        <v>42</v>
      </c>
      <c r="S311" s="63" t="s">
        <v>752</v>
      </c>
      <c r="V311" s="83">
        <v>45831</v>
      </c>
      <c r="W311" s="70">
        <f t="shared" ca="1" si="38"/>
        <v>0</v>
      </c>
      <c r="X311" s="70">
        <f t="shared" ca="1" si="39"/>
        <v>1</v>
      </c>
      <c r="Y311" s="70">
        <f t="shared" ca="1" si="40"/>
        <v>22</v>
      </c>
      <c r="Z311" s="63" t="s">
        <v>41</v>
      </c>
      <c r="AA311" s="37" t="s">
        <v>314</v>
      </c>
      <c r="AD311" s="440" t="s">
        <v>3992</v>
      </c>
    </row>
    <row r="312" spans="1:30" ht="15.5">
      <c r="A312" s="7">
        <f t="shared" si="42"/>
        <v>381</v>
      </c>
      <c r="B312" s="145" t="s">
        <v>3954</v>
      </c>
      <c r="C312" s="72" t="s">
        <v>3959</v>
      </c>
      <c r="D312" s="454" t="s">
        <v>4156</v>
      </c>
      <c r="E312" s="426" t="s">
        <v>129</v>
      </c>
      <c r="F312" s="425" t="s">
        <v>47</v>
      </c>
      <c r="G312" s="425" t="s">
        <v>47</v>
      </c>
      <c r="H312" s="428" t="s">
        <v>314</v>
      </c>
      <c r="I312" s="425" t="s">
        <v>39</v>
      </c>
      <c r="J312" s="425" t="s">
        <v>71</v>
      </c>
      <c r="L312" s="73">
        <v>35216</v>
      </c>
      <c r="M312" s="63">
        <f t="shared" ca="1" si="41"/>
        <v>29</v>
      </c>
      <c r="N312" s="405" t="s">
        <v>42</v>
      </c>
      <c r="S312" s="63" t="s">
        <v>752</v>
      </c>
      <c r="U312" s="429" t="s">
        <v>244</v>
      </c>
      <c r="V312" s="83">
        <v>45833</v>
      </c>
      <c r="W312" s="70">
        <f t="shared" ca="1" si="38"/>
        <v>0</v>
      </c>
      <c r="X312" s="70">
        <f t="shared" ca="1" si="39"/>
        <v>1</v>
      </c>
      <c r="Y312" s="70">
        <f t="shared" ca="1" si="40"/>
        <v>20</v>
      </c>
      <c r="Z312" s="63" t="s">
        <v>41</v>
      </c>
      <c r="AA312" s="37" t="s">
        <v>314</v>
      </c>
      <c r="AD312" s="440" t="s">
        <v>3986</v>
      </c>
    </row>
    <row r="313" spans="1:30" ht="15.5">
      <c r="A313" s="7">
        <f t="shared" si="42"/>
        <v>382</v>
      </c>
      <c r="B313" s="145" t="s">
        <v>3955</v>
      </c>
      <c r="C313" s="72" t="s">
        <v>3960</v>
      </c>
      <c r="D313" s="454" t="s">
        <v>4155</v>
      </c>
      <c r="E313" s="426" t="s">
        <v>129</v>
      </c>
      <c r="F313" s="425" t="s">
        <v>47</v>
      </c>
      <c r="G313" s="425" t="s">
        <v>47</v>
      </c>
      <c r="H313" s="428" t="s">
        <v>314</v>
      </c>
      <c r="I313" s="425" t="s">
        <v>39</v>
      </c>
      <c r="J313" s="425" t="s">
        <v>71</v>
      </c>
      <c r="L313" s="73">
        <v>35216</v>
      </c>
      <c r="M313" s="63">
        <f t="shared" ca="1" si="41"/>
        <v>29</v>
      </c>
      <c r="N313" s="405" t="s">
        <v>42</v>
      </c>
      <c r="S313" s="63" t="s">
        <v>752</v>
      </c>
      <c r="U313" s="429" t="s">
        <v>3067</v>
      </c>
      <c r="V313" s="83">
        <v>45833</v>
      </c>
      <c r="W313" s="70">
        <f t="shared" ca="1" si="38"/>
        <v>0</v>
      </c>
      <c r="X313" s="70">
        <f t="shared" ca="1" si="39"/>
        <v>1</v>
      </c>
      <c r="Y313" s="70">
        <f t="shared" ca="1" si="40"/>
        <v>20</v>
      </c>
      <c r="Z313" s="63" t="s">
        <v>41</v>
      </c>
      <c r="AA313" s="37" t="s">
        <v>314</v>
      </c>
      <c r="AD313" s="440" t="s">
        <v>3988</v>
      </c>
    </row>
    <row r="314" spans="1:30" ht="15.5">
      <c r="A314" s="7">
        <f t="shared" si="42"/>
        <v>383</v>
      </c>
      <c r="B314" s="145" t="s">
        <v>3994</v>
      </c>
      <c r="C314" s="72" t="s">
        <v>4045</v>
      </c>
      <c r="D314" s="452" t="s">
        <v>4141</v>
      </c>
      <c r="E314" s="444" t="s">
        <v>35</v>
      </c>
      <c r="F314" s="425" t="s">
        <v>47</v>
      </c>
      <c r="G314" s="425" t="s">
        <v>47</v>
      </c>
      <c r="H314" s="428" t="s">
        <v>314</v>
      </c>
      <c r="I314" s="425" t="s">
        <v>39</v>
      </c>
      <c r="J314" s="425" t="s">
        <v>71</v>
      </c>
      <c r="L314" s="73">
        <v>35216</v>
      </c>
      <c r="M314" s="63">
        <f t="shared" ca="1" si="41"/>
        <v>29</v>
      </c>
      <c r="N314" s="405" t="s">
        <v>42</v>
      </c>
      <c r="S314" s="63" t="s">
        <v>752</v>
      </c>
      <c r="V314" s="83">
        <v>45840</v>
      </c>
      <c r="W314" s="70">
        <f t="shared" ca="1" si="38"/>
        <v>0</v>
      </c>
      <c r="X314" s="70">
        <f t="shared" ca="1" si="39"/>
        <v>1</v>
      </c>
      <c r="Y314" s="70">
        <f t="shared" ca="1" si="40"/>
        <v>12</v>
      </c>
      <c r="Z314" s="63" t="s">
        <v>41</v>
      </c>
      <c r="AA314" s="37" t="s">
        <v>314</v>
      </c>
    </row>
    <row r="315" spans="1:30" ht="15.5">
      <c r="A315" s="7">
        <f t="shared" si="42"/>
        <v>384</v>
      </c>
      <c r="B315" s="145" t="s">
        <v>3995</v>
      </c>
      <c r="C315" s="72" t="s">
        <v>4046</v>
      </c>
      <c r="D315" s="452" t="s">
        <v>4142</v>
      </c>
      <c r="E315" s="444" t="s">
        <v>129</v>
      </c>
      <c r="F315" s="425" t="s">
        <v>47</v>
      </c>
      <c r="G315" s="425" t="s">
        <v>47</v>
      </c>
      <c r="H315" s="428" t="s">
        <v>314</v>
      </c>
      <c r="I315" s="425" t="s">
        <v>39</v>
      </c>
      <c r="J315" s="425" t="s">
        <v>71</v>
      </c>
      <c r="L315" s="73">
        <v>35216</v>
      </c>
      <c r="M315" s="63">
        <f t="shared" ca="1" si="41"/>
        <v>29</v>
      </c>
      <c r="N315" s="405" t="s">
        <v>42</v>
      </c>
      <c r="S315" s="63" t="s">
        <v>752</v>
      </c>
      <c r="V315" s="83">
        <v>45840</v>
      </c>
      <c r="W315" s="70">
        <f t="shared" ca="1" si="38"/>
        <v>0</v>
      </c>
      <c r="X315" s="70">
        <f t="shared" ca="1" si="39"/>
        <v>1</v>
      </c>
      <c r="Y315" s="70">
        <f t="shared" ca="1" si="40"/>
        <v>12</v>
      </c>
      <c r="Z315" s="63" t="s">
        <v>41</v>
      </c>
      <c r="AA315" s="37" t="s">
        <v>314</v>
      </c>
    </row>
    <row r="316" spans="1:30" ht="15.5">
      <c r="A316" s="7">
        <f t="shared" si="42"/>
        <v>385</v>
      </c>
      <c r="B316" s="145" t="s">
        <v>4000</v>
      </c>
      <c r="C316" s="72" t="s">
        <v>4071</v>
      </c>
      <c r="D316" s="452" t="s">
        <v>4143</v>
      </c>
      <c r="E316" s="444" t="s">
        <v>129</v>
      </c>
      <c r="F316" s="425" t="s">
        <v>47</v>
      </c>
      <c r="G316" s="425" t="s">
        <v>47</v>
      </c>
      <c r="H316" s="428" t="s">
        <v>314</v>
      </c>
      <c r="I316" s="425" t="s">
        <v>39</v>
      </c>
      <c r="J316" s="425" t="s">
        <v>71</v>
      </c>
      <c r="L316" s="73">
        <v>35216</v>
      </c>
      <c r="M316" s="63">
        <f t="shared" ref="M316:M320" ca="1" si="43">INT((TODAY()-L316)/365)</f>
        <v>29</v>
      </c>
      <c r="N316" s="405" t="s">
        <v>42</v>
      </c>
      <c r="S316" s="63" t="s">
        <v>752</v>
      </c>
      <c r="V316" s="83">
        <v>45841</v>
      </c>
      <c r="W316" s="70">
        <f t="shared" ca="1" si="38"/>
        <v>0</v>
      </c>
      <c r="X316" s="70">
        <f t="shared" ca="1" si="39"/>
        <v>1</v>
      </c>
      <c r="Y316" s="70">
        <f t="shared" ca="1" si="40"/>
        <v>11</v>
      </c>
      <c r="Z316" s="63" t="s">
        <v>41</v>
      </c>
      <c r="AA316" s="37" t="s">
        <v>314</v>
      </c>
    </row>
    <row r="317" spans="1:30" ht="15.5">
      <c r="A317" s="7">
        <f t="shared" si="42"/>
        <v>386</v>
      </c>
      <c r="B317" s="145" t="s">
        <v>4012</v>
      </c>
      <c r="C317" s="72" t="s">
        <v>4082</v>
      </c>
      <c r="D317" s="452" t="s">
        <v>4146</v>
      </c>
      <c r="E317" s="444" t="s">
        <v>129</v>
      </c>
      <c r="F317" s="425" t="s">
        <v>47</v>
      </c>
      <c r="G317" s="425" t="s">
        <v>47</v>
      </c>
      <c r="H317" s="428" t="s">
        <v>314</v>
      </c>
      <c r="I317" s="425" t="s">
        <v>39</v>
      </c>
      <c r="J317" s="425" t="s">
        <v>71</v>
      </c>
      <c r="L317" s="73">
        <v>35216</v>
      </c>
      <c r="M317" s="63">
        <f t="shared" ca="1" si="43"/>
        <v>29</v>
      </c>
      <c r="N317" s="405" t="s">
        <v>42</v>
      </c>
      <c r="S317" s="63" t="s">
        <v>752</v>
      </c>
      <c r="V317" s="83">
        <v>45841</v>
      </c>
      <c r="W317" s="70">
        <f t="shared" ca="1" si="38"/>
        <v>0</v>
      </c>
      <c r="X317" s="70">
        <f t="shared" ca="1" si="39"/>
        <v>1</v>
      </c>
      <c r="Y317" s="70">
        <f t="shared" ca="1" si="40"/>
        <v>11</v>
      </c>
      <c r="Z317" s="63" t="s">
        <v>41</v>
      </c>
      <c r="AA317" s="37" t="s">
        <v>314</v>
      </c>
    </row>
    <row r="318" spans="1:30" ht="15.5">
      <c r="A318" s="7">
        <f t="shared" si="42"/>
        <v>387</v>
      </c>
      <c r="B318" s="145" t="s">
        <v>4014</v>
      </c>
      <c r="C318" s="72" t="s">
        <v>4084</v>
      </c>
      <c r="D318" s="452" t="s">
        <v>4148</v>
      </c>
      <c r="E318" s="444" t="s">
        <v>129</v>
      </c>
      <c r="F318" s="453" t="s">
        <v>47</v>
      </c>
      <c r="G318" s="425" t="s">
        <v>47</v>
      </c>
      <c r="H318" s="428" t="s">
        <v>314</v>
      </c>
      <c r="I318" s="425" t="s">
        <v>39</v>
      </c>
      <c r="J318" s="425" t="s">
        <v>71</v>
      </c>
      <c r="L318" s="73">
        <v>35216</v>
      </c>
      <c r="M318" s="63">
        <f t="shared" ca="1" si="43"/>
        <v>29</v>
      </c>
      <c r="N318" s="405" t="s">
        <v>42</v>
      </c>
      <c r="S318" s="63" t="s">
        <v>752</v>
      </c>
      <c r="V318" s="83">
        <v>45841</v>
      </c>
      <c r="W318" s="70">
        <f t="shared" ca="1" si="38"/>
        <v>0</v>
      </c>
      <c r="X318" s="70">
        <f t="shared" ca="1" si="39"/>
        <v>1</v>
      </c>
      <c r="Y318" s="70">
        <f t="shared" ca="1" si="40"/>
        <v>11</v>
      </c>
      <c r="Z318" s="63" t="s">
        <v>41</v>
      </c>
      <c r="AA318" s="37" t="s">
        <v>314</v>
      </c>
    </row>
    <row r="319" spans="1:30" ht="15.5">
      <c r="A319" s="7">
        <f t="shared" si="42"/>
        <v>388</v>
      </c>
      <c r="B319" s="145" t="s">
        <v>4015</v>
      </c>
      <c r="C319" s="72" t="s">
        <v>4085</v>
      </c>
      <c r="D319" s="452" t="s">
        <v>4147</v>
      </c>
      <c r="E319" s="444" t="s">
        <v>129</v>
      </c>
      <c r="F319" s="425" t="s">
        <v>47</v>
      </c>
      <c r="G319" s="425" t="s">
        <v>47</v>
      </c>
      <c r="H319" s="428" t="s">
        <v>314</v>
      </c>
      <c r="I319" s="425" t="s">
        <v>39</v>
      </c>
      <c r="J319" s="425" t="s">
        <v>71</v>
      </c>
      <c r="L319" s="73">
        <v>35216</v>
      </c>
      <c r="M319" s="63">
        <f t="shared" ca="1" si="43"/>
        <v>29</v>
      </c>
      <c r="N319" s="405" t="s">
        <v>42</v>
      </c>
      <c r="S319" s="63" t="s">
        <v>752</v>
      </c>
      <c r="V319" s="83">
        <v>45841</v>
      </c>
      <c r="W319" s="70">
        <f t="shared" ca="1" si="38"/>
        <v>0</v>
      </c>
      <c r="X319" s="70">
        <f t="shared" ca="1" si="39"/>
        <v>1</v>
      </c>
      <c r="Y319" s="70">
        <f t="shared" ca="1" si="40"/>
        <v>11</v>
      </c>
      <c r="Z319" s="63" t="s">
        <v>41</v>
      </c>
      <c r="AA319" s="37" t="s">
        <v>314</v>
      </c>
    </row>
    <row r="320" spans="1:30" ht="15.5">
      <c r="A320" s="7">
        <f t="shared" si="42"/>
        <v>389</v>
      </c>
      <c r="B320" s="145" t="s">
        <v>4016</v>
      </c>
      <c r="C320" s="72" t="s">
        <v>4086</v>
      </c>
      <c r="D320" s="452" t="s">
        <v>4149</v>
      </c>
      <c r="E320" s="444" t="s">
        <v>35</v>
      </c>
      <c r="F320" s="425" t="s">
        <v>47</v>
      </c>
      <c r="G320" s="425" t="s">
        <v>47</v>
      </c>
      <c r="H320" s="428" t="s">
        <v>314</v>
      </c>
      <c r="I320" s="425" t="s">
        <v>39</v>
      </c>
      <c r="J320" s="425" t="s">
        <v>71</v>
      </c>
      <c r="L320" s="73">
        <v>35216</v>
      </c>
      <c r="M320" s="63">
        <f t="shared" ca="1" si="43"/>
        <v>29</v>
      </c>
      <c r="N320" s="405" t="s">
        <v>42</v>
      </c>
      <c r="S320" s="63" t="s">
        <v>752</v>
      </c>
      <c r="V320" s="83">
        <v>45841</v>
      </c>
      <c r="W320" s="70">
        <f t="shared" ca="1" si="38"/>
        <v>0</v>
      </c>
      <c r="X320" s="70">
        <f t="shared" ca="1" si="39"/>
        <v>1</v>
      </c>
      <c r="Y320" s="70">
        <f t="shared" ca="1" si="40"/>
        <v>11</v>
      </c>
      <c r="Z320" s="63" t="s">
        <v>41</v>
      </c>
      <c r="AA320" s="37" t="s">
        <v>314</v>
      </c>
    </row>
    <row r="321" spans="1:28" ht="15.5" hidden="1">
      <c r="A321" s="7">
        <f>A320+1</f>
        <v>390</v>
      </c>
      <c r="B321" s="145" t="s">
        <v>4152</v>
      </c>
      <c r="C321" s="72" t="s">
        <v>4153</v>
      </c>
      <c r="D321" s="454" t="s">
        <v>4154</v>
      </c>
      <c r="E321" s="455" t="s">
        <v>35</v>
      </c>
      <c r="F321" s="425" t="s">
        <v>47</v>
      </c>
      <c r="G321" s="425" t="s">
        <v>47</v>
      </c>
      <c r="H321" s="428" t="s">
        <v>314</v>
      </c>
      <c r="I321" s="425"/>
      <c r="J321" s="425"/>
      <c r="L321" s="73"/>
      <c r="N321" s="405"/>
      <c r="V321" s="83">
        <v>45841</v>
      </c>
      <c r="W321" s="70">
        <f t="shared" ref="W321:W338" ca="1" si="44">DATEDIF(V321,TODAY(),"Y")</f>
        <v>0</v>
      </c>
      <c r="X321" s="70">
        <f t="shared" ref="X321" ca="1" si="45">DATEDIF(V321,TODAY(),"YM")</f>
        <v>1</v>
      </c>
      <c r="Y321" s="70">
        <f t="shared" ref="Y321" ca="1" si="46">DATEDIF(V321,TODAY(),"MD")</f>
        <v>11</v>
      </c>
      <c r="Z321" s="63" t="s">
        <v>41</v>
      </c>
      <c r="AA321" s="37" t="s">
        <v>314</v>
      </c>
    </row>
    <row r="322" spans="1:28" ht="15.5">
      <c r="A322" s="7">
        <f t="shared" ref="A322:A338" si="47">A321+1</f>
        <v>391</v>
      </c>
      <c r="B322" s="145" t="s">
        <v>4018</v>
      </c>
      <c r="C322" s="72" t="s">
        <v>4088</v>
      </c>
      <c r="D322" s="452" t="s">
        <v>4150</v>
      </c>
      <c r="E322" s="444" t="s">
        <v>35</v>
      </c>
      <c r="F322" s="425" t="s">
        <v>47</v>
      </c>
      <c r="G322" s="425" t="s">
        <v>47</v>
      </c>
      <c r="H322" s="428"/>
      <c r="I322" s="425" t="s">
        <v>39</v>
      </c>
      <c r="J322" s="425" t="s">
        <v>71</v>
      </c>
      <c r="L322" s="73">
        <v>35216</v>
      </c>
      <c r="M322" s="63">
        <f t="shared" ref="M322:M329" ca="1" si="48">INT((TODAY()-L322)/365)</f>
        <v>29</v>
      </c>
      <c r="N322" s="405" t="s">
        <v>42</v>
      </c>
      <c r="S322" s="63" t="s">
        <v>752</v>
      </c>
      <c r="V322" s="83">
        <v>45841</v>
      </c>
      <c r="W322" s="70">
        <f t="shared" ca="1" si="44"/>
        <v>0</v>
      </c>
      <c r="X322" s="70">
        <f t="shared" ref="X322:X338" ca="1" si="49">DATEDIF(V322,TODAY(),"YM")</f>
        <v>1</v>
      </c>
      <c r="Y322" s="70">
        <f t="shared" ref="Y322:Y338" ca="1" si="50">DATEDIF(V322,TODAY(),"MD")</f>
        <v>11</v>
      </c>
      <c r="Z322" s="63" t="s">
        <v>41</v>
      </c>
      <c r="AA322" s="37" t="s">
        <v>90</v>
      </c>
    </row>
    <row r="323" spans="1:28" ht="15.5">
      <c r="A323" s="7">
        <f t="shared" si="47"/>
        <v>392</v>
      </c>
      <c r="B323" s="145" t="s">
        <v>4022</v>
      </c>
      <c r="C323" s="72" t="s">
        <v>4035</v>
      </c>
      <c r="D323" s="452" t="s">
        <v>4151</v>
      </c>
      <c r="E323" s="444" t="s">
        <v>129</v>
      </c>
      <c r="F323" s="425" t="s">
        <v>47</v>
      </c>
      <c r="G323" s="425" t="s">
        <v>47</v>
      </c>
      <c r="H323" s="442" t="s">
        <v>4054</v>
      </c>
      <c r="I323" s="425" t="s">
        <v>39</v>
      </c>
      <c r="J323" s="425" t="s">
        <v>71</v>
      </c>
      <c r="L323" s="73">
        <v>35216</v>
      </c>
      <c r="M323" s="63">
        <f t="shared" ca="1" si="48"/>
        <v>29</v>
      </c>
      <c r="N323" s="405" t="s">
        <v>42</v>
      </c>
      <c r="S323" s="63" t="s">
        <v>752</v>
      </c>
      <c r="V323" s="83">
        <v>45859</v>
      </c>
      <c r="W323" s="70">
        <f t="shared" ca="1" si="44"/>
        <v>0</v>
      </c>
      <c r="X323" s="70">
        <f t="shared" ca="1" si="49"/>
        <v>0</v>
      </c>
      <c r="Y323" s="70">
        <f t="shared" ca="1" si="50"/>
        <v>24</v>
      </c>
      <c r="Z323" s="63" t="s">
        <v>41</v>
      </c>
      <c r="AA323" s="37" t="s">
        <v>74</v>
      </c>
    </row>
    <row r="324" spans="1:28" ht="15.5">
      <c r="A324" s="7">
        <f t="shared" si="47"/>
        <v>393</v>
      </c>
      <c r="B324" s="145" t="s">
        <v>4024</v>
      </c>
      <c r="C324" s="72" t="s">
        <v>4037</v>
      </c>
      <c r="D324" s="454" t="s">
        <v>4188</v>
      </c>
      <c r="E324" s="441" t="s">
        <v>35</v>
      </c>
      <c r="F324" s="425" t="s">
        <v>47</v>
      </c>
      <c r="G324" s="425" t="s">
        <v>47</v>
      </c>
      <c r="H324" s="428" t="s">
        <v>74</v>
      </c>
      <c r="I324" s="425" t="s">
        <v>39</v>
      </c>
      <c r="J324" s="425" t="s">
        <v>71</v>
      </c>
      <c r="L324" s="73">
        <v>35216</v>
      </c>
      <c r="M324" s="63">
        <f t="shared" ca="1" si="48"/>
        <v>29</v>
      </c>
      <c r="N324" s="405" t="s">
        <v>42</v>
      </c>
      <c r="S324" s="63" t="s">
        <v>752</v>
      </c>
      <c r="V324" s="83">
        <v>45859</v>
      </c>
      <c r="W324" s="70">
        <f t="shared" ca="1" si="44"/>
        <v>0</v>
      </c>
      <c r="X324" s="70">
        <f t="shared" ca="1" si="49"/>
        <v>0</v>
      </c>
      <c r="Y324" s="70">
        <f t="shared" ca="1" si="50"/>
        <v>24</v>
      </c>
      <c r="Z324" s="63" t="s">
        <v>41</v>
      </c>
      <c r="AA324" s="37" t="s">
        <v>74</v>
      </c>
    </row>
    <row r="325" spans="1:28" ht="15.5">
      <c r="A325" s="7">
        <f t="shared" si="47"/>
        <v>394</v>
      </c>
      <c r="B325" s="145" t="s">
        <v>4025</v>
      </c>
      <c r="C325" s="72" t="s">
        <v>4038</v>
      </c>
      <c r="E325" s="444" t="s">
        <v>35</v>
      </c>
      <c r="F325" s="425" t="s">
        <v>47</v>
      </c>
      <c r="G325" s="425" t="s">
        <v>47</v>
      </c>
      <c r="H325" s="428" t="s">
        <v>74</v>
      </c>
      <c r="I325" s="425" t="s">
        <v>39</v>
      </c>
      <c r="J325" s="425" t="s">
        <v>71</v>
      </c>
      <c r="L325" s="73">
        <v>35216</v>
      </c>
      <c r="M325" s="63">
        <f t="shared" ca="1" si="48"/>
        <v>29</v>
      </c>
      <c r="N325" s="405" t="s">
        <v>42</v>
      </c>
      <c r="S325" s="63" t="s">
        <v>752</v>
      </c>
      <c r="V325" s="83">
        <v>45859</v>
      </c>
      <c r="W325" s="70">
        <f t="shared" ca="1" si="44"/>
        <v>0</v>
      </c>
      <c r="X325" s="70">
        <f t="shared" ca="1" si="49"/>
        <v>0</v>
      </c>
      <c r="Y325" s="70">
        <f t="shared" ca="1" si="50"/>
        <v>24</v>
      </c>
      <c r="Z325" s="63" t="s">
        <v>41</v>
      </c>
      <c r="AA325" s="37" t="s">
        <v>74</v>
      </c>
    </row>
    <row r="326" spans="1:28" ht="15.5">
      <c r="A326" s="7">
        <f t="shared" si="47"/>
        <v>395</v>
      </c>
      <c r="B326" s="145" t="s">
        <v>4031</v>
      </c>
      <c r="C326" s="72" t="s">
        <v>4044</v>
      </c>
      <c r="D326" s="454" t="s">
        <v>614</v>
      </c>
      <c r="E326" s="444" t="s">
        <v>35</v>
      </c>
      <c r="F326" s="425" t="s">
        <v>47</v>
      </c>
      <c r="G326" s="425" t="s">
        <v>47</v>
      </c>
      <c r="H326" s="428" t="s">
        <v>74</v>
      </c>
      <c r="I326" s="425" t="s">
        <v>39</v>
      </c>
      <c r="J326" s="425" t="s">
        <v>71</v>
      </c>
      <c r="L326" s="73">
        <v>35216</v>
      </c>
      <c r="M326" s="63">
        <f t="shared" ca="1" si="48"/>
        <v>29</v>
      </c>
      <c r="N326" s="405" t="s">
        <v>42</v>
      </c>
      <c r="S326" s="63" t="s">
        <v>752</v>
      </c>
      <c r="V326" s="83">
        <v>45859</v>
      </c>
      <c r="W326" s="70">
        <f t="shared" ca="1" si="44"/>
        <v>0</v>
      </c>
      <c r="X326" s="70">
        <f t="shared" ca="1" si="49"/>
        <v>0</v>
      </c>
      <c r="Y326" s="70">
        <f t="shared" ca="1" si="50"/>
        <v>24</v>
      </c>
      <c r="Z326" s="63" t="s">
        <v>41</v>
      </c>
      <c r="AA326" s="37" t="s">
        <v>74</v>
      </c>
    </row>
    <row r="327" spans="1:28" ht="15.5">
      <c r="A327" s="7">
        <f t="shared" si="47"/>
        <v>396</v>
      </c>
      <c r="B327" s="145" t="s">
        <v>4050</v>
      </c>
      <c r="C327" s="72" t="s">
        <v>4052</v>
      </c>
      <c r="D327" s="454" t="s">
        <v>4186</v>
      </c>
      <c r="E327" s="444" t="s">
        <v>35</v>
      </c>
      <c r="F327" s="425" t="s">
        <v>47</v>
      </c>
      <c r="G327" s="425" t="s">
        <v>47</v>
      </c>
      <c r="H327" s="442" t="s">
        <v>3829</v>
      </c>
      <c r="I327" s="425" t="s">
        <v>39</v>
      </c>
      <c r="J327" s="425" t="s">
        <v>71</v>
      </c>
      <c r="K327" s="445" t="s">
        <v>1190</v>
      </c>
      <c r="L327" s="73">
        <v>38439</v>
      </c>
      <c r="M327" s="63">
        <f t="shared" ca="1" si="48"/>
        <v>20</v>
      </c>
      <c r="N327" s="405" t="s">
        <v>42</v>
      </c>
      <c r="O327" s="445" t="s">
        <v>4123</v>
      </c>
      <c r="P327" s="445" t="s">
        <v>4123</v>
      </c>
      <c r="Q327" s="446" t="s">
        <v>4122</v>
      </c>
      <c r="S327" s="63" t="s">
        <v>752</v>
      </c>
      <c r="T327" s="445" t="s">
        <v>4121</v>
      </c>
      <c r="V327" s="83">
        <v>45861</v>
      </c>
      <c r="W327" s="70">
        <f t="shared" ca="1" si="44"/>
        <v>0</v>
      </c>
      <c r="X327" s="70">
        <f t="shared" ca="1" si="49"/>
        <v>0</v>
      </c>
      <c r="Y327" s="70">
        <f t="shared" ca="1" si="50"/>
        <v>22</v>
      </c>
      <c r="Z327" s="63" t="s">
        <v>41</v>
      </c>
      <c r="AA327" s="37" t="s">
        <v>74</v>
      </c>
    </row>
    <row r="328" spans="1:28" ht="15.5">
      <c r="A328" s="7">
        <f t="shared" si="47"/>
        <v>397</v>
      </c>
      <c r="B328" s="145" t="s">
        <v>4051</v>
      </c>
      <c r="C328" s="72" t="s">
        <v>4053</v>
      </c>
      <c r="D328" s="454" t="s">
        <v>4187</v>
      </c>
      <c r="E328" s="444" t="s">
        <v>35</v>
      </c>
      <c r="F328" s="425" t="s">
        <v>47</v>
      </c>
      <c r="G328" s="425" t="s">
        <v>47</v>
      </c>
      <c r="H328" s="442" t="s">
        <v>3829</v>
      </c>
      <c r="I328" s="425" t="s">
        <v>39</v>
      </c>
      <c r="J328" s="425" t="s">
        <v>71</v>
      </c>
      <c r="K328" s="445" t="s">
        <v>1190</v>
      </c>
      <c r="L328" s="73">
        <v>32474</v>
      </c>
      <c r="M328" s="63">
        <f t="shared" ca="1" si="48"/>
        <v>36</v>
      </c>
      <c r="N328" s="405" t="s">
        <v>42</v>
      </c>
      <c r="O328" s="445" t="s">
        <v>4123</v>
      </c>
      <c r="P328" s="445" t="s">
        <v>4123</v>
      </c>
      <c r="Q328" s="446" t="s">
        <v>4124</v>
      </c>
      <c r="S328" s="63" t="s">
        <v>752</v>
      </c>
      <c r="T328" s="445" t="s">
        <v>4129</v>
      </c>
      <c r="V328" s="83">
        <v>45861</v>
      </c>
      <c r="W328" s="70">
        <f t="shared" ca="1" si="44"/>
        <v>0</v>
      </c>
      <c r="X328" s="70">
        <f t="shared" ca="1" si="49"/>
        <v>0</v>
      </c>
      <c r="Y328" s="70">
        <f t="shared" ca="1" si="50"/>
        <v>22</v>
      </c>
      <c r="Z328" s="63" t="s">
        <v>41</v>
      </c>
      <c r="AA328" s="37" t="s">
        <v>74</v>
      </c>
    </row>
    <row r="329" spans="1:28" ht="15.5">
      <c r="A329" s="7">
        <f t="shared" si="47"/>
        <v>398</v>
      </c>
      <c r="B329" s="145" t="s">
        <v>4055</v>
      </c>
      <c r="C329" s="72" t="s">
        <v>4056</v>
      </c>
      <c r="E329" s="444" t="s">
        <v>129</v>
      </c>
      <c r="F329" s="425" t="s">
        <v>47</v>
      </c>
      <c r="G329" s="425" t="s">
        <v>47</v>
      </c>
      <c r="H329" s="443" t="s">
        <v>67</v>
      </c>
      <c r="I329" s="425" t="s">
        <v>39</v>
      </c>
      <c r="J329" s="425" t="s">
        <v>71</v>
      </c>
      <c r="L329" s="73">
        <v>35216</v>
      </c>
      <c r="M329" s="63">
        <f t="shared" ca="1" si="48"/>
        <v>29</v>
      </c>
      <c r="N329" s="405" t="s">
        <v>42</v>
      </c>
      <c r="S329" s="63" t="s">
        <v>752</v>
      </c>
      <c r="V329" s="83">
        <v>45861</v>
      </c>
      <c r="W329" s="70">
        <f t="shared" ca="1" si="44"/>
        <v>0</v>
      </c>
      <c r="X329" s="70">
        <f t="shared" ca="1" si="49"/>
        <v>0</v>
      </c>
      <c r="Y329" s="70">
        <f t="shared" ca="1" si="50"/>
        <v>22</v>
      </c>
      <c r="Z329" s="63" t="s">
        <v>41</v>
      </c>
      <c r="AA329" s="37" t="s">
        <v>74</v>
      </c>
    </row>
    <row r="330" spans="1:28" ht="15.5">
      <c r="A330" s="7">
        <f t="shared" si="47"/>
        <v>399</v>
      </c>
      <c r="B330" s="145" t="s">
        <v>4057</v>
      </c>
      <c r="C330" s="72" t="s">
        <v>4062</v>
      </c>
      <c r="D330" s="446" t="s">
        <v>4125</v>
      </c>
      <c r="E330" s="444" t="s">
        <v>35</v>
      </c>
      <c r="F330" s="425" t="s">
        <v>47</v>
      </c>
      <c r="G330" s="425" t="s">
        <v>47</v>
      </c>
      <c r="H330" s="443" t="s">
        <v>1261</v>
      </c>
      <c r="I330" s="425" t="s">
        <v>39</v>
      </c>
      <c r="J330" s="425" t="s">
        <v>71</v>
      </c>
      <c r="K330" s="445" t="s">
        <v>1190</v>
      </c>
      <c r="L330" s="73">
        <v>38944</v>
      </c>
      <c r="M330" s="63">
        <f t="shared" ref="M330:M331" ca="1" si="51">INT((TODAY()-L330)/365)</f>
        <v>19</v>
      </c>
      <c r="N330" s="405" t="s">
        <v>42</v>
      </c>
      <c r="O330" s="445" t="s">
        <v>4126</v>
      </c>
      <c r="P330" s="445" t="s">
        <v>4126</v>
      </c>
      <c r="Q330" s="446" t="s">
        <v>4127</v>
      </c>
      <c r="S330" s="63" t="s">
        <v>752</v>
      </c>
      <c r="T330" s="445" t="s">
        <v>4128</v>
      </c>
      <c r="V330" s="83">
        <v>45866</v>
      </c>
      <c r="W330" s="70">
        <f t="shared" ca="1" si="44"/>
        <v>0</v>
      </c>
      <c r="X330" s="70">
        <f t="shared" ca="1" si="49"/>
        <v>0</v>
      </c>
      <c r="Y330" s="70">
        <f t="shared" ca="1" si="50"/>
        <v>17</v>
      </c>
      <c r="Z330" s="63" t="s">
        <v>41</v>
      </c>
      <c r="AA330" s="466" t="s">
        <v>90</v>
      </c>
    </row>
    <row r="331" spans="1:28" ht="15.5">
      <c r="A331" s="7">
        <f t="shared" si="47"/>
        <v>400</v>
      </c>
      <c r="B331" s="145" t="s">
        <v>4058</v>
      </c>
      <c r="C331" s="72" t="s">
        <v>4063</v>
      </c>
      <c r="D331" s="446" t="s">
        <v>4130</v>
      </c>
      <c r="E331" s="444" t="s">
        <v>35</v>
      </c>
      <c r="F331" s="425" t="s">
        <v>47</v>
      </c>
      <c r="G331" s="425" t="s">
        <v>47</v>
      </c>
      <c r="H331" s="443" t="s">
        <v>1261</v>
      </c>
      <c r="I331" s="425" t="s">
        <v>39</v>
      </c>
      <c r="J331" s="425" t="s">
        <v>71</v>
      </c>
      <c r="K331" s="445" t="s">
        <v>1190</v>
      </c>
      <c r="L331" s="73">
        <v>39121</v>
      </c>
      <c r="M331" s="63">
        <f t="shared" ca="1" si="51"/>
        <v>18</v>
      </c>
      <c r="N331" s="405" t="s">
        <v>42</v>
      </c>
      <c r="O331" s="445" t="s">
        <v>4131</v>
      </c>
      <c r="P331" s="445" t="s">
        <v>4131</v>
      </c>
      <c r="Q331" s="446" t="s">
        <v>4132</v>
      </c>
      <c r="S331" s="63" t="s">
        <v>752</v>
      </c>
      <c r="T331" s="445" t="s">
        <v>4133</v>
      </c>
      <c r="V331" s="83">
        <v>45866</v>
      </c>
      <c r="W331" s="70">
        <f t="shared" ca="1" si="44"/>
        <v>0</v>
      </c>
      <c r="X331" s="70">
        <f t="shared" ca="1" si="49"/>
        <v>0</v>
      </c>
      <c r="Y331" s="70">
        <f t="shared" ca="1" si="50"/>
        <v>17</v>
      </c>
      <c r="Z331" s="63" t="s">
        <v>41</v>
      </c>
      <c r="AA331" s="466" t="s">
        <v>90</v>
      </c>
    </row>
    <row r="332" spans="1:28" ht="15.5">
      <c r="A332" s="7">
        <f t="shared" si="47"/>
        <v>401</v>
      </c>
      <c r="B332" s="145" t="s">
        <v>4059</v>
      </c>
      <c r="C332" s="72" t="s">
        <v>4064</v>
      </c>
      <c r="D332" s="446" t="s">
        <v>4134</v>
      </c>
      <c r="E332" s="444" t="s">
        <v>35</v>
      </c>
      <c r="F332" s="425" t="s">
        <v>47</v>
      </c>
      <c r="G332" s="425" t="s">
        <v>47</v>
      </c>
      <c r="H332" s="443" t="s">
        <v>1878</v>
      </c>
      <c r="I332" s="425" t="s">
        <v>39</v>
      </c>
      <c r="J332" s="425" t="s">
        <v>71</v>
      </c>
      <c r="K332" s="445" t="s">
        <v>1190</v>
      </c>
      <c r="L332" s="73">
        <v>39143</v>
      </c>
      <c r="M332" s="63">
        <f t="shared" ref="M332:M375" ca="1" si="52">INT((TODAY()-L332)/365)</f>
        <v>18</v>
      </c>
      <c r="N332" s="405" t="s">
        <v>42</v>
      </c>
      <c r="O332" s="445" t="s">
        <v>4135</v>
      </c>
      <c r="P332" s="445" t="s">
        <v>4135</v>
      </c>
      <c r="Q332" s="446" t="s">
        <v>4136</v>
      </c>
      <c r="S332" s="63" t="s">
        <v>752</v>
      </c>
      <c r="T332" s="445" t="s">
        <v>4137</v>
      </c>
      <c r="V332" s="83">
        <v>45866</v>
      </c>
      <c r="W332" s="70">
        <f t="shared" ca="1" si="44"/>
        <v>0</v>
      </c>
      <c r="X332" s="70">
        <f t="shared" ca="1" si="49"/>
        <v>0</v>
      </c>
      <c r="Y332" s="70">
        <f t="shared" ca="1" si="50"/>
        <v>17</v>
      </c>
      <c r="Z332" s="63" t="s">
        <v>41</v>
      </c>
      <c r="AA332" s="466" t="s">
        <v>90</v>
      </c>
    </row>
    <row r="333" spans="1:28" ht="15.5">
      <c r="A333" s="7">
        <f t="shared" si="47"/>
        <v>402</v>
      </c>
      <c r="B333" s="145" t="s">
        <v>4060</v>
      </c>
      <c r="C333" s="72" t="s">
        <v>4065</v>
      </c>
      <c r="D333" s="446" t="s">
        <v>4140</v>
      </c>
      <c r="E333" s="444" t="s">
        <v>35</v>
      </c>
      <c r="F333" s="425" t="s">
        <v>47</v>
      </c>
      <c r="G333" s="425" t="s">
        <v>47</v>
      </c>
      <c r="H333" s="443" t="s">
        <v>4069</v>
      </c>
      <c r="I333" s="425" t="s">
        <v>39</v>
      </c>
      <c r="J333" s="425" t="s">
        <v>71</v>
      </c>
      <c r="K333" s="445" t="s">
        <v>1190</v>
      </c>
      <c r="L333" s="73">
        <v>36919</v>
      </c>
      <c r="M333" s="63">
        <f t="shared" ca="1" si="52"/>
        <v>24</v>
      </c>
      <c r="N333" s="405" t="s">
        <v>42</v>
      </c>
      <c r="O333" s="445" t="s">
        <v>443</v>
      </c>
      <c r="P333" s="445" t="s">
        <v>443</v>
      </c>
      <c r="Q333" s="446" t="s">
        <v>4139</v>
      </c>
      <c r="S333" s="63" t="s">
        <v>752</v>
      </c>
      <c r="T333" s="445" t="s">
        <v>4138</v>
      </c>
      <c r="V333" s="83">
        <v>45866</v>
      </c>
      <c r="W333" s="70">
        <f t="shared" ca="1" si="44"/>
        <v>0</v>
      </c>
      <c r="X333" s="70">
        <f t="shared" ca="1" si="49"/>
        <v>0</v>
      </c>
      <c r="Y333" s="70">
        <f t="shared" ca="1" si="50"/>
        <v>17</v>
      </c>
      <c r="Z333" s="63" t="s">
        <v>41</v>
      </c>
      <c r="AA333" s="466" t="s">
        <v>90</v>
      </c>
    </row>
    <row r="334" spans="1:28" ht="15.5">
      <c r="A334" s="7">
        <f t="shared" si="47"/>
        <v>403</v>
      </c>
      <c r="B334" s="145" t="s">
        <v>4061</v>
      </c>
      <c r="C334" s="72" t="s">
        <v>4066</v>
      </c>
      <c r="D334" s="446" t="s">
        <v>4117</v>
      </c>
      <c r="E334" s="444" t="s">
        <v>35</v>
      </c>
      <c r="F334" s="425" t="s">
        <v>47</v>
      </c>
      <c r="G334" s="425" t="s">
        <v>47</v>
      </c>
      <c r="H334" s="443" t="s">
        <v>4069</v>
      </c>
      <c r="I334" s="425" t="s">
        <v>39</v>
      </c>
      <c r="J334" s="425" t="s">
        <v>71</v>
      </c>
      <c r="K334" s="445" t="s">
        <v>116</v>
      </c>
      <c r="L334" s="73">
        <v>39036</v>
      </c>
      <c r="M334" s="63">
        <f t="shared" ca="1" si="52"/>
        <v>18</v>
      </c>
      <c r="N334" s="405" t="s">
        <v>42</v>
      </c>
      <c r="O334" s="445" t="s">
        <v>4118</v>
      </c>
      <c r="P334" s="445" t="s">
        <v>4118</v>
      </c>
      <c r="Q334" s="446" t="s">
        <v>4119</v>
      </c>
      <c r="S334" s="63" t="s">
        <v>752</v>
      </c>
      <c r="T334" s="445" t="s">
        <v>4120</v>
      </c>
      <c r="V334" s="83">
        <v>45866</v>
      </c>
      <c r="W334" s="70">
        <f t="shared" ca="1" si="44"/>
        <v>0</v>
      </c>
      <c r="X334" s="70">
        <f t="shared" ca="1" si="49"/>
        <v>0</v>
      </c>
      <c r="Y334" s="70">
        <f t="shared" ca="1" si="50"/>
        <v>17</v>
      </c>
      <c r="Z334" s="63" t="s">
        <v>41</v>
      </c>
      <c r="AA334" s="466" t="s">
        <v>90</v>
      </c>
    </row>
    <row r="335" spans="1:28" ht="15.5">
      <c r="A335" s="7">
        <f t="shared" si="47"/>
        <v>404</v>
      </c>
      <c r="B335" s="145" t="s">
        <v>4067</v>
      </c>
      <c r="C335" s="72" t="s">
        <v>4068</v>
      </c>
      <c r="D335" s="448" t="s">
        <v>4112</v>
      </c>
      <c r="E335" s="129" t="s">
        <v>129</v>
      </c>
      <c r="F335" s="133" t="s">
        <v>47</v>
      </c>
      <c r="G335" s="425" t="s">
        <v>47</v>
      </c>
      <c r="H335" s="133" t="s">
        <v>52</v>
      </c>
      <c r="I335" s="133" t="s">
        <v>39</v>
      </c>
      <c r="J335" s="133" t="s">
        <v>71</v>
      </c>
      <c r="K335" s="133" t="s">
        <v>1190</v>
      </c>
      <c r="L335" s="449">
        <v>35911</v>
      </c>
      <c r="M335" s="133">
        <f t="shared" ca="1" si="52"/>
        <v>27</v>
      </c>
      <c r="N335" s="133" t="s">
        <v>42</v>
      </c>
      <c r="O335" s="450" t="s">
        <v>4113</v>
      </c>
      <c r="P335" s="450" t="s">
        <v>4113</v>
      </c>
      <c r="Q335" s="448" t="s">
        <v>4114</v>
      </c>
      <c r="R335" s="133"/>
      <c r="S335" s="133" t="s">
        <v>752</v>
      </c>
      <c r="T335" s="133" t="s">
        <v>4115</v>
      </c>
      <c r="U335" s="274" t="s">
        <v>4116</v>
      </c>
      <c r="V335" s="83">
        <v>45866</v>
      </c>
      <c r="W335" s="70">
        <f t="shared" ca="1" si="44"/>
        <v>0</v>
      </c>
      <c r="X335" s="70">
        <f t="shared" ca="1" si="49"/>
        <v>0</v>
      </c>
      <c r="Y335" s="70">
        <f t="shared" ca="1" si="50"/>
        <v>17</v>
      </c>
      <c r="Z335" s="133" t="s">
        <v>41</v>
      </c>
      <c r="AA335" s="451" t="s">
        <v>74</v>
      </c>
      <c r="AB335" s="443"/>
    </row>
    <row r="336" spans="1:28" ht="15.5">
      <c r="A336" s="7">
        <f t="shared" si="47"/>
        <v>405</v>
      </c>
      <c r="B336" s="145" t="s">
        <v>4090</v>
      </c>
      <c r="C336" s="72" t="s">
        <v>4093</v>
      </c>
      <c r="D336" s="446" t="s">
        <v>4107</v>
      </c>
      <c r="E336" s="444" t="s">
        <v>129</v>
      </c>
      <c r="F336" s="425" t="s">
        <v>47</v>
      </c>
      <c r="G336" s="425" t="s">
        <v>47</v>
      </c>
      <c r="H336" s="445" t="s">
        <v>3829</v>
      </c>
      <c r="I336" s="425" t="s">
        <v>39</v>
      </c>
      <c r="J336" s="425" t="s">
        <v>71</v>
      </c>
      <c r="K336" s="445" t="s">
        <v>1190</v>
      </c>
      <c r="L336" s="73">
        <v>38465</v>
      </c>
      <c r="M336" s="63">
        <f t="shared" ca="1" si="52"/>
        <v>20</v>
      </c>
      <c r="N336" s="405" t="s">
        <v>42</v>
      </c>
      <c r="O336" s="445" t="s">
        <v>4108</v>
      </c>
      <c r="P336" s="445" t="s">
        <v>4108</v>
      </c>
      <c r="Q336" s="446" t="s">
        <v>4109</v>
      </c>
      <c r="R336" s="149" t="s">
        <v>4110</v>
      </c>
      <c r="S336" s="63" t="s">
        <v>752</v>
      </c>
      <c r="T336" s="445" t="s">
        <v>4111</v>
      </c>
      <c r="V336" s="83">
        <v>45867</v>
      </c>
      <c r="W336" s="70">
        <f t="shared" ca="1" si="44"/>
        <v>0</v>
      </c>
      <c r="X336" s="70">
        <f t="shared" ca="1" si="49"/>
        <v>0</v>
      </c>
      <c r="Y336" s="70">
        <f t="shared" ca="1" si="50"/>
        <v>16</v>
      </c>
      <c r="Z336" s="63" t="s">
        <v>41</v>
      </c>
      <c r="AA336" s="466" t="s">
        <v>90</v>
      </c>
    </row>
    <row r="337" spans="1:27" ht="15.5">
      <c r="A337" s="7">
        <f t="shared" si="47"/>
        <v>406</v>
      </c>
      <c r="B337" s="145" t="s">
        <v>4091</v>
      </c>
      <c r="C337" s="72" t="s">
        <v>4105</v>
      </c>
      <c r="D337" s="446" t="s">
        <v>4100</v>
      </c>
      <c r="E337" s="444" t="s">
        <v>129</v>
      </c>
      <c r="F337" s="425" t="s">
        <v>47</v>
      </c>
      <c r="G337" s="425" t="s">
        <v>47</v>
      </c>
      <c r="H337" s="445" t="s">
        <v>4095</v>
      </c>
      <c r="I337" s="425" t="s">
        <v>39</v>
      </c>
      <c r="J337" s="425" t="s">
        <v>71</v>
      </c>
      <c r="K337" s="445" t="s">
        <v>53</v>
      </c>
      <c r="L337" s="73">
        <v>37013</v>
      </c>
      <c r="M337" s="63">
        <f t="shared" ca="1" si="52"/>
        <v>24</v>
      </c>
      <c r="N337" s="405" t="s">
        <v>42</v>
      </c>
      <c r="O337" s="445" t="s">
        <v>4101</v>
      </c>
      <c r="P337" s="445" t="s">
        <v>4101</v>
      </c>
      <c r="Q337" s="446" t="s">
        <v>4102</v>
      </c>
      <c r="R337" s="149" t="s">
        <v>4106</v>
      </c>
      <c r="S337" s="63" t="s">
        <v>752</v>
      </c>
      <c r="T337" s="445" t="s">
        <v>4103</v>
      </c>
      <c r="U337" s="447" t="s">
        <v>4104</v>
      </c>
      <c r="V337" s="83">
        <v>45867</v>
      </c>
      <c r="W337" s="70">
        <f t="shared" ca="1" si="44"/>
        <v>0</v>
      </c>
      <c r="X337" s="70">
        <f t="shared" ca="1" si="49"/>
        <v>0</v>
      </c>
      <c r="Y337" s="70">
        <f t="shared" ca="1" si="50"/>
        <v>16</v>
      </c>
      <c r="Z337" s="63" t="s">
        <v>41</v>
      </c>
      <c r="AA337" s="466" t="s">
        <v>90</v>
      </c>
    </row>
    <row r="338" spans="1:27" ht="15.5">
      <c r="A338" s="7">
        <f t="shared" si="47"/>
        <v>407</v>
      </c>
      <c r="B338" s="145" t="s">
        <v>4092</v>
      </c>
      <c r="C338" s="72" t="s">
        <v>4094</v>
      </c>
      <c r="D338" s="446" t="s">
        <v>4096</v>
      </c>
      <c r="E338" s="444" t="s">
        <v>129</v>
      </c>
      <c r="F338" s="425" t="s">
        <v>47</v>
      </c>
      <c r="G338" s="425" t="s">
        <v>47</v>
      </c>
      <c r="H338" s="445" t="s">
        <v>3829</v>
      </c>
      <c r="I338" s="425" t="s">
        <v>39</v>
      </c>
      <c r="J338" s="425" t="s">
        <v>71</v>
      </c>
      <c r="K338" s="445" t="s">
        <v>1190</v>
      </c>
      <c r="L338" s="73">
        <v>38970</v>
      </c>
      <c r="M338" s="63">
        <f t="shared" ca="1" si="52"/>
        <v>18</v>
      </c>
      <c r="N338" s="405" t="s">
        <v>42</v>
      </c>
      <c r="O338" s="445" t="s">
        <v>4097</v>
      </c>
      <c r="P338" s="445" t="s">
        <v>4097</v>
      </c>
      <c r="Q338" s="446" t="s">
        <v>4098</v>
      </c>
      <c r="S338" s="63" t="s">
        <v>752</v>
      </c>
      <c r="T338" s="445" t="s">
        <v>4099</v>
      </c>
      <c r="V338" s="83">
        <v>45867</v>
      </c>
      <c r="W338" s="70">
        <f t="shared" ca="1" si="44"/>
        <v>0</v>
      </c>
      <c r="X338" s="70">
        <f t="shared" ca="1" si="49"/>
        <v>0</v>
      </c>
      <c r="Y338" s="70">
        <f t="shared" ca="1" si="50"/>
        <v>16</v>
      </c>
      <c r="Z338" s="63" t="s">
        <v>41</v>
      </c>
      <c r="AA338" s="466" t="s">
        <v>90</v>
      </c>
    </row>
    <row r="339" spans="1:27" ht="15.5" hidden="1">
      <c r="A339" s="7">
        <f t="shared" ref="A339:A374" si="53">A338+1</f>
        <v>408</v>
      </c>
      <c r="B339" s="145" t="s">
        <v>4189</v>
      </c>
      <c r="C339" s="72" t="s">
        <v>4191</v>
      </c>
      <c r="D339" s="461" t="s">
        <v>4219</v>
      </c>
      <c r="E339" s="444" t="s">
        <v>129</v>
      </c>
      <c r="F339" s="459" t="s">
        <v>1238</v>
      </c>
      <c r="G339" s="459" t="s">
        <v>343</v>
      </c>
      <c r="H339" s="459" t="s">
        <v>4217</v>
      </c>
      <c r="I339" s="459" t="s">
        <v>343</v>
      </c>
      <c r="J339" s="425" t="s">
        <v>71</v>
      </c>
      <c r="K339" s="459" t="s">
        <v>344</v>
      </c>
      <c r="L339" s="73">
        <v>38877</v>
      </c>
      <c r="M339" s="63">
        <f t="shared" ca="1" si="52"/>
        <v>19</v>
      </c>
      <c r="N339" s="405" t="s">
        <v>42</v>
      </c>
      <c r="O339" s="459" t="s">
        <v>4220</v>
      </c>
      <c r="P339" s="459" t="s">
        <v>4220</v>
      </c>
      <c r="Q339" s="461" t="s">
        <v>4221</v>
      </c>
      <c r="S339" s="63" t="s">
        <v>752</v>
      </c>
      <c r="T339" s="459" t="s">
        <v>4222</v>
      </c>
      <c r="U339" s="462" t="s">
        <v>4223</v>
      </c>
      <c r="V339" s="83">
        <v>45869</v>
      </c>
      <c r="W339" s="70">
        <f t="shared" ref="W339:W354" ca="1" si="54">DATEDIF(V339,TODAY(),"Y")</f>
        <v>0</v>
      </c>
      <c r="X339" s="70">
        <f t="shared" ref="X339:X354" ca="1" si="55">DATEDIF(V339,TODAY(),"YM")</f>
        <v>0</v>
      </c>
      <c r="Y339" s="70">
        <f t="shared" ref="Y339:Y354" ca="1" si="56">DATEDIF(V339,TODAY(),"MD")</f>
        <v>14</v>
      </c>
      <c r="Z339" s="63" t="s">
        <v>41</v>
      </c>
      <c r="AA339" s="445" t="s">
        <v>90</v>
      </c>
    </row>
    <row r="340" spans="1:27" ht="15.5" hidden="1">
      <c r="A340" s="7">
        <f t="shared" si="53"/>
        <v>409</v>
      </c>
      <c r="B340" s="145" t="s">
        <v>4190</v>
      </c>
      <c r="C340" s="72" t="s">
        <v>4192</v>
      </c>
      <c r="D340" s="461" t="s">
        <v>4224</v>
      </c>
      <c r="E340" s="444" t="s">
        <v>129</v>
      </c>
      <c r="F340" s="459" t="s">
        <v>1238</v>
      </c>
      <c r="G340" s="459" t="s">
        <v>343</v>
      </c>
      <c r="H340" s="459" t="s">
        <v>4217</v>
      </c>
      <c r="I340" s="459" t="s">
        <v>343</v>
      </c>
      <c r="J340" s="425" t="s">
        <v>71</v>
      </c>
      <c r="K340" s="445" t="s">
        <v>1190</v>
      </c>
      <c r="L340" s="73">
        <v>31608</v>
      </c>
      <c r="M340" s="63">
        <f t="shared" ca="1" si="52"/>
        <v>39</v>
      </c>
      <c r="N340" s="405" t="s">
        <v>42</v>
      </c>
      <c r="O340" s="459" t="s">
        <v>4225</v>
      </c>
      <c r="P340" s="459" t="s">
        <v>4225</v>
      </c>
      <c r="Q340" s="461" t="s">
        <v>4226</v>
      </c>
      <c r="S340" s="63" t="s">
        <v>752</v>
      </c>
      <c r="T340" s="459" t="s">
        <v>4227</v>
      </c>
      <c r="U340" s="462" t="s">
        <v>4223</v>
      </c>
      <c r="V340" s="83">
        <v>45869</v>
      </c>
      <c r="W340" s="70">
        <f t="shared" ca="1" si="54"/>
        <v>0</v>
      </c>
      <c r="X340" s="70">
        <f t="shared" ca="1" si="55"/>
        <v>0</v>
      </c>
      <c r="Y340" s="70">
        <f t="shared" ca="1" si="56"/>
        <v>14</v>
      </c>
      <c r="Z340" s="63" t="s">
        <v>41</v>
      </c>
      <c r="AA340" s="445" t="s">
        <v>90</v>
      </c>
    </row>
    <row r="341" spans="1:27" ht="15.5" hidden="1">
      <c r="A341" s="7">
        <f t="shared" si="53"/>
        <v>410</v>
      </c>
      <c r="B341" s="145" t="s">
        <v>4193</v>
      </c>
      <c r="C341" s="72" t="s">
        <v>4194</v>
      </c>
      <c r="D341" s="461" t="s">
        <v>4228</v>
      </c>
      <c r="E341" s="444" t="s">
        <v>129</v>
      </c>
      <c r="F341" s="459" t="s">
        <v>1699</v>
      </c>
      <c r="G341" s="459" t="s">
        <v>1699</v>
      </c>
      <c r="H341" s="459" t="s">
        <v>4218</v>
      </c>
      <c r="I341" s="459" t="s">
        <v>343</v>
      </c>
      <c r="J341" s="425" t="s">
        <v>71</v>
      </c>
      <c r="K341" s="459" t="s">
        <v>53</v>
      </c>
      <c r="L341" s="73">
        <v>37224</v>
      </c>
      <c r="M341" s="63">
        <f t="shared" ca="1" si="52"/>
        <v>23</v>
      </c>
      <c r="N341" s="405" t="s">
        <v>42</v>
      </c>
      <c r="O341" s="459" t="s">
        <v>4229</v>
      </c>
      <c r="P341" s="459" t="s">
        <v>4229</v>
      </c>
      <c r="Q341" s="461" t="s">
        <v>4230</v>
      </c>
      <c r="S341" s="63" t="s">
        <v>752</v>
      </c>
      <c r="T341" s="459" t="s">
        <v>4231</v>
      </c>
      <c r="V341" s="83">
        <v>45870</v>
      </c>
      <c r="W341" s="70">
        <f t="shared" ca="1" si="54"/>
        <v>0</v>
      </c>
      <c r="X341" s="70">
        <f t="shared" ca="1" si="55"/>
        <v>0</v>
      </c>
      <c r="Y341" s="70">
        <f t="shared" ca="1" si="56"/>
        <v>13</v>
      </c>
      <c r="Z341" s="63" t="s">
        <v>41</v>
      </c>
      <c r="AA341" s="445" t="s">
        <v>90</v>
      </c>
    </row>
    <row r="342" spans="1:27" ht="15.5">
      <c r="A342" s="7">
        <f t="shared" si="53"/>
        <v>411</v>
      </c>
      <c r="B342" s="145" t="s">
        <v>4195</v>
      </c>
      <c r="C342" s="72" t="s">
        <v>4206</v>
      </c>
      <c r="D342" s="461" t="s">
        <v>4232</v>
      </c>
      <c r="E342" s="460" t="s">
        <v>35</v>
      </c>
      <c r="F342" s="425" t="s">
        <v>47</v>
      </c>
      <c r="G342" s="425" t="s">
        <v>47</v>
      </c>
      <c r="H342" s="459" t="s">
        <v>314</v>
      </c>
      <c r="I342" s="459" t="s">
        <v>39</v>
      </c>
      <c r="J342" s="425" t="s">
        <v>71</v>
      </c>
      <c r="K342" s="459" t="s">
        <v>423</v>
      </c>
      <c r="L342" s="73">
        <v>39250</v>
      </c>
      <c r="M342" s="63">
        <f t="shared" ca="1" si="52"/>
        <v>18</v>
      </c>
      <c r="N342" s="405" t="s">
        <v>42</v>
      </c>
      <c r="O342" s="459" t="s">
        <v>424</v>
      </c>
      <c r="P342" s="459" t="s">
        <v>424</v>
      </c>
      <c r="Q342" s="461" t="s">
        <v>4233</v>
      </c>
      <c r="S342" s="63" t="s">
        <v>752</v>
      </c>
      <c r="T342" s="459" t="s">
        <v>4234</v>
      </c>
      <c r="V342" s="83">
        <v>45870</v>
      </c>
      <c r="W342" s="70">
        <f t="shared" ca="1" si="54"/>
        <v>0</v>
      </c>
      <c r="X342" s="70">
        <f t="shared" ca="1" si="55"/>
        <v>0</v>
      </c>
      <c r="Y342" s="70">
        <f t="shared" ca="1" si="56"/>
        <v>13</v>
      </c>
      <c r="Z342" s="63" t="s">
        <v>41</v>
      </c>
      <c r="AA342" s="466" t="s">
        <v>314</v>
      </c>
    </row>
    <row r="343" spans="1:27" ht="15.5">
      <c r="A343" s="7">
        <f t="shared" si="53"/>
        <v>412</v>
      </c>
      <c r="B343" s="145" t="s">
        <v>4196</v>
      </c>
      <c r="C343" s="72" t="s">
        <v>4207</v>
      </c>
      <c r="D343" s="461" t="s">
        <v>4270</v>
      </c>
      <c r="E343" s="444" t="s">
        <v>129</v>
      </c>
      <c r="F343" s="425" t="s">
        <v>47</v>
      </c>
      <c r="G343" s="425" t="s">
        <v>47</v>
      </c>
      <c r="H343" s="459" t="s">
        <v>314</v>
      </c>
      <c r="I343" s="459" t="s">
        <v>39</v>
      </c>
      <c r="J343" s="425" t="s">
        <v>71</v>
      </c>
      <c r="K343" s="445" t="s">
        <v>1190</v>
      </c>
      <c r="L343" s="73">
        <v>36834</v>
      </c>
      <c r="M343" s="63">
        <f t="shared" ca="1" si="52"/>
        <v>24</v>
      </c>
      <c r="N343" s="405" t="s">
        <v>42</v>
      </c>
      <c r="O343" s="459" t="s">
        <v>949</v>
      </c>
      <c r="P343" s="459" t="s">
        <v>949</v>
      </c>
      <c r="Q343" s="461" t="s">
        <v>4236</v>
      </c>
      <c r="S343" s="63" t="s">
        <v>752</v>
      </c>
      <c r="T343" s="459" t="s">
        <v>4237</v>
      </c>
      <c r="V343" s="83">
        <v>45870</v>
      </c>
      <c r="W343" s="70">
        <f t="shared" ca="1" si="54"/>
        <v>0</v>
      </c>
      <c r="X343" s="70">
        <f t="shared" ca="1" si="55"/>
        <v>0</v>
      </c>
      <c r="Y343" s="70">
        <f t="shared" ca="1" si="56"/>
        <v>13</v>
      </c>
      <c r="Z343" s="63" t="s">
        <v>41</v>
      </c>
      <c r="AA343" s="466" t="s">
        <v>314</v>
      </c>
    </row>
    <row r="344" spans="1:27" ht="15.5">
      <c r="A344" s="7">
        <f t="shared" si="53"/>
        <v>413</v>
      </c>
      <c r="B344" s="145" t="s">
        <v>4197</v>
      </c>
      <c r="C344" s="72" t="s">
        <v>4208</v>
      </c>
      <c r="D344" s="461" t="s">
        <v>4235</v>
      </c>
      <c r="E344" s="444" t="s">
        <v>129</v>
      </c>
      <c r="F344" s="425" t="s">
        <v>47</v>
      </c>
      <c r="G344" s="425" t="s">
        <v>47</v>
      </c>
      <c r="H344" s="459" t="s">
        <v>314</v>
      </c>
      <c r="I344" s="459" t="s">
        <v>39</v>
      </c>
      <c r="J344" s="425" t="s">
        <v>71</v>
      </c>
      <c r="K344" s="445" t="s">
        <v>1190</v>
      </c>
      <c r="L344" s="73">
        <v>39190</v>
      </c>
      <c r="M344" s="63">
        <f t="shared" ca="1" si="52"/>
        <v>18</v>
      </c>
      <c r="N344" s="405" t="s">
        <v>42</v>
      </c>
      <c r="O344" s="459" t="s">
        <v>4273</v>
      </c>
      <c r="P344" s="459" t="s">
        <v>4273</v>
      </c>
      <c r="Q344" s="461" t="s">
        <v>4238</v>
      </c>
      <c r="S344" s="63" t="s">
        <v>752</v>
      </c>
      <c r="V344" s="83">
        <v>45870</v>
      </c>
      <c r="W344" s="70">
        <f t="shared" ca="1" si="54"/>
        <v>0</v>
      </c>
      <c r="X344" s="70">
        <f t="shared" ca="1" si="55"/>
        <v>0</v>
      </c>
      <c r="Y344" s="70">
        <f t="shared" ca="1" si="56"/>
        <v>13</v>
      </c>
      <c r="Z344" s="63" t="s">
        <v>41</v>
      </c>
      <c r="AA344" s="466" t="s">
        <v>314</v>
      </c>
    </row>
    <row r="345" spans="1:27" ht="15.5">
      <c r="A345" s="7">
        <f t="shared" si="53"/>
        <v>414</v>
      </c>
      <c r="B345" s="145" t="s">
        <v>4198</v>
      </c>
      <c r="C345" s="72" t="s">
        <v>4209</v>
      </c>
      <c r="D345" s="461" t="s">
        <v>4272</v>
      </c>
      <c r="E345" s="444" t="s">
        <v>129</v>
      </c>
      <c r="F345" s="425" t="s">
        <v>47</v>
      </c>
      <c r="G345" s="425" t="s">
        <v>47</v>
      </c>
      <c r="H345" s="459" t="s">
        <v>314</v>
      </c>
      <c r="I345" s="459" t="s">
        <v>39</v>
      </c>
      <c r="J345" s="425" t="s">
        <v>71</v>
      </c>
      <c r="K345" s="445" t="s">
        <v>1190</v>
      </c>
      <c r="L345" s="73">
        <v>39239</v>
      </c>
      <c r="M345" s="63">
        <f t="shared" ca="1" si="52"/>
        <v>18</v>
      </c>
      <c r="N345" s="405" t="s">
        <v>42</v>
      </c>
      <c r="O345" s="459" t="s">
        <v>104</v>
      </c>
      <c r="P345" s="459" t="s">
        <v>104</v>
      </c>
      <c r="Q345" s="461" t="s">
        <v>4271</v>
      </c>
      <c r="S345" s="63" t="s">
        <v>752</v>
      </c>
      <c r="V345" s="83">
        <v>45870</v>
      </c>
      <c r="W345" s="70">
        <f t="shared" ca="1" si="54"/>
        <v>0</v>
      </c>
      <c r="X345" s="70">
        <f t="shared" ca="1" si="55"/>
        <v>0</v>
      </c>
      <c r="Y345" s="70">
        <f t="shared" ca="1" si="56"/>
        <v>13</v>
      </c>
      <c r="Z345" s="63" t="s">
        <v>41</v>
      </c>
      <c r="AA345" s="466" t="s">
        <v>314</v>
      </c>
    </row>
    <row r="346" spans="1:27" ht="15.5">
      <c r="A346" s="7">
        <f t="shared" si="53"/>
        <v>415</v>
      </c>
      <c r="B346" s="145" t="s">
        <v>4199</v>
      </c>
      <c r="C346" s="72" t="s">
        <v>4210</v>
      </c>
      <c r="D346" s="461" t="s">
        <v>4267</v>
      </c>
      <c r="E346" s="444" t="s">
        <v>129</v>
      </c>
      <c r="F346" s="425" t="s">
        <v>47</v>
      </c>
      <c r="G346" s="425" t="s">
        <v>47</v>
      </c>
      <c r="H346" s="459" t="s">
        <v>314</v>
      </c>
      <c r="I346" s="459" t="s">
        <v>39</v>
      </c>
      <c r="J346" s="425" t="s">
        <v>71</v>
      </c>
      <c r="K346" s="445" t="s">
        <v>1190</v>
      </c>
      <c r="L346" s="73">
        <v>38918</v>
      </c>
      <c r="M346" s="63">
        <f t="shared" ca="1" si="52"/>
        <v>19</v>
      </c>
      <c r="N346" s="405" t="s">
        <v>42</v>
      </c>
      <c r="O346" s="459" t="s">
        <v>3340</v>
      </c>
      <c r="P346" s="459" t="s">
        <v>3340</v>
      </c>
      <c r="Q346" s="461" t="s">
        <v>4268</v>
      </c>
      <c r="S346" s="63" t="s">
        <v>752</v>
      </c>
      <c r="T346" s="459" t="s">
        <v>4269</v>
      </c>
      <c r="V346" s="83">
        <v>45870</v>
      </c>
      <c r="W346" s="70">
        <f t="shared" ca="1" si="54"/>
        <v>0</v>
      </c>
      <c r="X346" s="70">
        <f t="shared" ca="1" si="55"/>
        <v>0</v>
      </c>
      <c r="Y346" s="70">
        <f t="shared" ca="1" si="56"/>
        <v>13</v>
      </c>
      <c r="Z346" s="63" t="s">
        <v>41</v>
      </c>
      <c r="AA346" s="466" t="s">
        <v>314</v>
      </c>
    </row>
    <row r="347" spans="1:27" ht="15.5">
      <c r="A347" s="7">
        <f t="shared" si="53"/>
        <v>416</v>
      </c>
      <c r="B347" s="145" t="s">
        <v>4200</v>
      </c>
      <c r="C347" s="72" t="s">
        <v>4211</v>
      </c>
      <c r="D347" s="461" t="s">
        <v>4263</v>
      </c>
      <c r="E347" s="444" t="s">
        <v>129</v>
      </c>
      <c r="F347" s="425" t="s">
        <v>47</v>
      </c>
      <c r="G347" s="425" t="s">
        <v>47</v>
      </c>
      <c r="H347" s="459" t="s">
        <v>314</v>
      </c>
      <c r="I347" s="459" t="s">
        <v>39</v>
      </c>
      <c r="J347" s="425" t="s">
        <v>71</v>
      </c>
      <c r="K347" s="445" t="s">
        <v>1190</v>
      </c>
      <c r="L347" s="73">
        <v>39040</v>
      </c>
      <c r="M347" s="63">
        <f t="shared" ca="1" si="52"/>
        <v>18</v>
      </c>
      <c r="N347" s="405" t="s">
        <v>42</v>
      </c>
      <c r="O347" s="459" t="s">
        <v>4264</v>
      </c>
      <c r="P347" s="459" t="s">
        <v>4264</v>
      </c>
      <c r="Q347" s="461" t="s">
        <v>4265</v>
      </c>
      <c r="S347" s="63" t="s">
        <v>752</v>
      </c>
      <c r="T347" s="459" t="s">
        <v>4266</v>
      </c>
      <c r="V347" s="83">
        <v>45870</v>
      </c>
      <c r="W347" s="70">
        <f t="shared" ca="1" si="54"/>
        <v>0</v>
      </c>
      <c r="X347" s="70">
        <f t="shared" ca="1" si="55"/>
        <v>0</v>
      </c>
      <c r="Y347" s="70">
        <f t="shared" ca="1" si="56"/>
        <v>13</v>
      </c>
      <c r="Z347" s="63" t="s">
        <v>41</v>
      </c>
      <c r="AA347" s="466" t="s">
        <v>314</v>
      </c>
    </row>
    <row r="348" spans="1:27" ht="15.5">
      <c r="A348" s="7">
        <f t="shared" si="53"/>
        <v>417</v>
      </c>
      <c r="B348" s="145" t="s">
        <v>4201</v>
      </c>
      <c r="C348" s="72" t="s">
        <v>4212</v>
      </c>
      <c r="D348" s="461" t="s">
        <v>4258</v>
      </c>
      <c r="E348" s="460" t="s">
        <v>35</v>
      </c>
      <c r="F348" s="425" t="s">
        <v>47</v>
      </c>
      <c r="G348" s="425" t="s">
        <v>47</v>
      </c>
      <c r="H348" s="459" t="s">
        <v>74</v>
      </c>
      <c r="I348" s="459" t="s">
        <v>39</v>
      </c>
      <c r="J348" s="425" t="s">
        <v>71</v>
      </c>
      <c r="K348" s="445" t="s">
        <v>1190</v>
      </c>
      <c r="L348" s="73">
        <v>35669</v>
      </c>
      <c r="M348" s="63">
        <f t="shared" ca="1" si="52"/>
        <v>27</v>
      </c>
      <c r="N348" s="405" t="s">
        <v>42</v>
      </c>
      <c r="O348" s="459" t="s">
        <v>4259</v>
      </c>
      <c r="P348" s="459" t="s">
        <v>4259</v>
      </c>
      <c r="Q348" s="461" t="s">
        <v>4260</v>
      </c>
      <c r="S348" s="63" t="s">
        <v>752</v>
      </c>
      <c r="T348" s="459" t="s">
        <v>4261</v>
      </c>
      <c r="U348" s="462" t="s">
        <v>4262</v>
      </c>
      <c r="V348" s="83">
        <v>45870</v>
      </c>
      <c r="W348" s="70">
        <f t="shared" ca="1" si="54"/>
        <v>0</v>
      </c>
      <c r="X348" s="70">
        <f t="shared" ca="1" si="55"/>
        <v>0</v>
      </c>
      <c r="Y348" s="70">
        <f t="shared" ca="1" si="56"/>
        <v>13</v>
      </c>
      <c r="Z348" s="63" t="s">
        <v>41</v>
      </c>
      <c r="AA348" s="466" t="s">
        <v>74</v>
      </c>
    </row>
    <row r="349" spans="1:27" ht="15.5">
      <c r="A349" s="7">
        <f t="shared" si="53"/>
        <v>418</v>
      </c>
      <c r="B349" s="145" t="s">
        <v>4202</v>
      </c>
      <c r="C349" s="72" t="s">
        <v>4213</v>
      </c>
      <c r="D349" s="461" t="s">
        <v>4254</v>
      </c>
      <c r="E349" s="444" t="s">
        <v>129</v>
      </c>
      <c r="F349" s="425" t="s">
        <v>47</v>
      </c>
      <c r="G349" s="425" t="s">
        <v>47</v>
      </c>
      <c r="H349" s="459" t="s">
        <v>74</v>
      </c>
      <c r="I349" s="459" t="s">
        <v>39</v>
      </c>
      <c r="J349" s="425" t="s">
        <v>71</v>
      </c>
      <c r="K349" s="445" t="s">
        <v>1190</v>
      </c>
      <c r="L349" s="73">
        <v>39168</v>
      </c>
      <c r="M349" s="63">
        <f t="shared" ca="1" si="52"/>
        <v>18</v>
      </c>
      <c r="N349" s="405" t="s">
        <v>42</v>
      </c>
      <c r="O349" s="459" t="s">
        <v>4255</v>
      </c>
      <c r="P349" s="459" t="s">
        <v>4255</v>
      </c>
      <c r="Q349" s="461" t="s">
        <v>4256</v>
      </c>
      <c r="S349" s="63" t="s">
        <v>752</v>
      </c>
      <c r="T349" s="459" t="s">
        <v>4257</v>
      </c>
      <c r="V349" s="83">
        <v>45870</v>
      </c>
      <c r="W349" s="70">
        <f t="shared" ca="1" si="54"/>
        <v>0</v>
      </c>
      <c r="X349" s="70">
        <f t="shared" ca="1" si="55"/>
        <v>0</v>
      </c>
      <c r="Y349" s="70">
        <f t="shared" ca="1" si="56"/>
        <v>13</v>
      </c>
      <c r="Z349" s="63" t="s">
        <v>41</v>
      </c>
      <c r="AA349" s="466" t="s">
        <v>74</v>
      </c>
    </row>
    <row r="350" spans="1:27" ht="15.5">
      <c r="A350" s="7">
        <f t="shared" si="53"/>
        <v>419</v>
      </c>
      <c r="B350" s="145" t="s">
        <v>4203</v>
      </c>
      <c r="C350" s="72" t="s">
        <v>4214</v>
      </c>
      <c r="D350" s="461" t="s">
        <v>4250</v>
      </c>
      <c r="E350" s="460" t="s">
        <v>35</v>
      </c>
      <c r="F350" s="425" t="s">
        <v>47</v>
      </c>
      <c r="G350" s="425" t="s">
        <v>47</v>
      </c>
      <c r="H350" s="459" t="s">
        <v>74</v>
      </c>
      <c r="I350" s="459" t="s">
        <v>39</v>
      </c>
      <c r="J350" s="425" t="s">
        <v>71</v>
      </c>
      <c r="K350" s="445" t="s">
        <v>1190</v>
      </c>
      <c r="L350" s="73">
        <v>35379</v>
      </c>
      <c r="M350" s="63">
        <f t="shared" ca="1" si="52"/>
        <v>28</v>
      </c>
      <c r="N350" s="405" t="s">
        <v>42</v>
      </c>
      <c r="O350" s="459" t="s">
        <v>3448</v>
      </c>
      <c r="P350" s="459" t="s">
        <v>3448</v>
      </c>
      <c r="Q350" s="461" t="s">
        <v>4251</v>
      </c>
      <c r="S350" s="63" t="s">
        <v>752</v>
      </c>
      <c r="T350" s="459" t="s">
        <v>4252</v>
      </c>
      <c r="U350" s="462" t="s">
        <v>4253</v>
      </c>
      <c r="V350" s="83">
        <v>45870</v>
      </c>
      <c r="W350" s="70">
        <f t="shared" ca="1" si="54"/>
        <v>0</v>
      </c>
      <c r="X350" s="70">
        <f t="shared" ca="1" si="55"/>
        <v>0</v>
      </c>
      <c r="Y350" s="70">
        <f t="shared" ca="1" si="56"/>
        <v>13</v>
      </c>
      <c r="Z350" s="63" t="s">
        <v>41</v>
      </c>
      <c r="AA350" s="466" t="s">
        <v>74</v>
      </c>
    </row>
    <row r="351" spans="1:27" ht="15.5">
      <c r="A351" s="7">
        <f t="shared" si="53"/>
        <v>420</v>
      </c>
      <c r="B351" s="145" t="s">
        <v>4204</v>
      </c>
      <c r="C351" s="179" t="s">
        <v>4215</v>
      </c>
      <c r="D351" s="461" t="s">
        <v>4244</v>
      </c>
      <c r="E351" s="444" t="s">
        <v>129</v>
      </c>
      <c r="F351" s="425" t="s">
        <v>47</v>
      </c>
      <c r="G351" s="425" t="s">
        <v>47</v>
      </c>
      <c r="H351" s="459" t="s">
        <v>74</v>
      </c>
      <c r="I351" s="459" t="s">
        <v>39</v>
      </c>
      <c r="J351" s="425" t="s">
        <v>71</v>
      </c>
      <c r="K351" s="459" t="s">
        <v>4245</v>
      </c>
      <c r="L351" s="73">
        <v>36977</v>
      </c>
      <c r="M351" s="63">
        <f t="shared" ca="1" si="52"/>
        <v>24</v>
      </c>
      <c r="N351" s="405" t="s">
        <v>42</v>
      </c>
      <c r="O351" s="459" t="s">
        <v>4246</v>
      </c>
      <c r="P351" s="459" t="s">
        <v>4246</v>
      </c>
      <c r="Q351" s="461" t="s">
        <v>4247</v>
      </c>
      <c r="S351" s="63" t="s">
        <v>752</v>
      </c>
      <c r="T351" s="459" t="s">
        <v>4248</v>
      </c>
      <c r="U351" s="462" t="s">
        <v>4249</v>
      </c>
      <c r="V351" s="83">
        <v>45870</v>
      </c>
      <c r="W351" s="70">
        <f t="shared" ca="1" si="54"/>
        <v>0</v>
      </c>
      <c r="X351" s="70">
        <f t="shared" ca="1" si="55"/>
        <v>0</v>
      </c>
      <c r="Y351" s="70">
        <f t="shared" ca="1" si="56"/>
        <v>13</v>
      </c>
      <c r="Z351" s="63" t="s">
        <v>41</v>
      </c>
      <c r="AA351" s="466" t="s">
        <v>74</v>
      </c>
    </row>
    <row r="352" spans="1:27" ht="15.5">
      <c r="A352" s="7">
        <f t="shared" si="53"/>
        <v>421</v>
      </c>
      <c r="B352" s="145" t="s">
        <v>4205</v>
      </c>
      <c r="C352" s="72" t="s">
        <v>4216</v>
      </c>
      <c r="D352" s="461" t="s">
        <v>4239</v>
      </c>
      <c r="E352" s="444" t="s">
        <v>129</v>
      </c>
      <c r="F352" s="425" t="s">
        <v>47</v>
      </c>
      <c r="G352" s="425" t="s">
        <v>47</v>
      </c>
      <c r="H352" s="459" t="s">
        <v>314</v>
      </c>
      <c r="I352" s="459" t="s">
        <v>39</v>
      </c>
      <c r="J352" s="425" t="s">
        <v>71</v>
      </c>
      <c r="K352" s="459" t="s">
        <v>4240</v>
      </c>
      <c r="L352" s="73">
        <v>39100</v>
      </c>
      <c r="M352" s="63">
        <f t="shared" ca="1" si="52"/>
        <v>18</v>
      </c>
      <c r="N352" s="405" t="s">
        <v>42</v>
      </c>
      <c r="O352" s="459" t="s">
        <v>4108</v>
      </c>
      <c r="P352" s="459" t="s">
        <v>4108</v>
      </c>
      <c r="Q352" s="461" t="s">
        <v>4241</v>
      </c>
      <c r="S352" s="63" t="s">
        <v>752</v>
      </c>
      <c r="T352" s="459" t="s">
        <v>4242</v>
      </c>
      <c r="U352" s="462" t="s">
        <v>4243</v>
      </c>
      <c r="V352" s="83">
        <v>45870</v>
      </c>
      <c r="W352" s="70">
        <f t="shared" ca="1" si="54"/>
        <v>0</v>
      </c>
      <c r="X352" s="70">
        <f t="shared" ca="1" si="55"/>
        <v>0</v>
      </c>
      <c r="Y352" s="70">
        <f t="shared" ca="1" si="56"/>
        <v>13</v>
      </c>
      <c r="Z352" s="63" t="s">
        <v>41</v>
      </c>
      <c r="AA352" s="466" t="s">
        <v>314</v>
      </c>
    </row>
    <row r="353" spans="1:27" ht="15.5">
      <c r="A353" s="7">
        <f t="shared" si="53"/>
        <v>422</v>
      </c>
      <c r="B353" s="145" t="s">
        <v>4274</v>
      </c>
      <c r="C353" s="72" t="s">
        <v>4277</v>
      </c>
      <c r="E353" s="467" t="s">
        <v>129</v>
      </c>
      <c r="F353" s="468" t="s">
        <v>67</v>
      </c>
      <c r="G353" s="468" t="s">
        <v>67</v>
      </c>
      <c r="H353" s="468" t="s">
        <v>67</v>
      </c>
      <c r="I353" s="468" t="s">
        <v>343</v>
      </c>
      <c r="J353" s="468" t="s">
        <v>40</v>
      </c>
      <c r="M353" s="63">
        <f t="shared" ca="1" si="52"/>
        <v>125</v>
      </c>
      <c r="N353" s="405" t="s">
        <v>42</v>
      </c>
      <c r="S353" s="315" t="s">
        <v>752</v>
      </c>
      <c r="U353" s="465" t="s">
        <v>3067</v>
      </c>
      <c r="V353" s="83">
        <v>45870</v>
      </c>
      <c r="W353" s="70">
        <f t="shared" ca="1" si="54"/>
        <v>0</v>
      </c>
      <c r="X353" s="70">
        <f t="shared" ca="1" si="55"/>
        <v>0</v>
      </c>
      <c r="Y353" s="70">
        <f t="shared" ca="1" si="56"/>
        <v>13</v>
      </c>
      <c r="Z353" s="63" t="s">
        <v>41</v>
      </c>
      <c r="AA353" s="466" t="s">
        <v>46</v>
      </c>
    </row>
    <row r="354" spans="1:27" ht="15.5">
      <c r="A354" s="7">
        <f t="shared" si="53"/>
        <v>423</v>
      </c>
      <c r="B354" s="145" t="s">
        <v>4275</v>
      </c>
      <c r="C354" s="72" t="s">
        <v>4276</v>
      </c>
      <c r="E354" s="467" t="s">
        <v>35</v>
      </c>
      <c r="F354" s="468" t="s">
        <v>634</v>
      </c>
      <c r="G354" s="468" t="s">
        <v>84</v>
      </c>
      <c r="H354" s="468" t="s">
        <v>84</v>
      </c>
      <c r="I354" s="468" t="s">
        <v>39</v>
      </c>
      <c r="J354" s="468" t="s">
        <v>40</v>
      </c>
      <c r="M354" s="63">
        <f t="shared" ca="1" si="52"/>
        <v>125</v>
      </c>
      <c r="N354" s="468" t="s">
        <v>3152</v>
      </c>
      <c r="S354" s="315" t="s">
        <v>752</v>
      </c>
      <c r="V354" s="83">
        <v>45874</v>
      </c>
      <c r="W354" s="70">
        <f t="shared" ca="1" si="54"/>
        <v>0</v>
      </c>
      <c r="X354" s="70">
        <f t="shared" ca="1" si="55"/>
        <v>0</v>
      </c>
      <c r="Y354" s="70">
        <f t="shared" ca="1" si="56"/>
        <v>9</v>
      </c>
      <c r="Z354" s="63" t="s">
        <v>41</v>
      </c>
      <c r="AA354" s="466" t="s">
        <v>46</v>
      </c>
    </row>
    <row r="355" spans="1:27" ht="15.5">
      <c r="A355" s="7">
        <f t="shared" si="53"/>
        <v>424</v>
      </c>
      <c r="B355" s="145" t="s">
        <v>4279</v>
      </c>
      <c r="C355" s="72" t="s">
        <v>4280</v>
      </c>
      <c r="E355" s="467" t="s">
        <v>35</v>
      </c>
      <c r="F355" s="425" t="s">
        <v>47</v>
      </c>
      <c r="G355" s="425" t="s">
        <v>47</v>
      </c>
      <c r="H355" s="468" t="s">
        <v>74</v>
      </c>
      <c r="I355" s="468" t="s">
        <v>39</v>
      </c>
      <c r="J355" s="468" t="s">
        <v>71</v>
      </c>
      <c r="K355" s="468" t="s">
        <v>1190</v>
      </c>
      <c r="L355" s="73">
        <v>39159</v>
      </c>
      <c r="M355" s="63">
        <f t="shared" ca="1" si="52"/>
        <v>18</v>
      </c>
      <c r="N355" s="405" t="s">
        <v>42</v>
      </c>
      <c r="O355" s="468" t="s">
        <v>4281</v>
      </c>
      <c r="P355" s="468" t="s">
        <v>4282</v>
      </c>
      <c r="Q355" s="469" t="s">
        <v>4283</v>
      </c>
      <c r="R355" s="149" t="s">
        <v>4284</v>
      </c>
      <c r="S355" s="468" t="s">
        <v>752</v>
      </c>
      <c r="T355" s="468" t="s">
        <v>4285</v>
      </c>
      <c r="U355" s="470" t="s">
        <v>4286</v>
      </c>
      <c r="V355" s="83">
        <v>45876</v>
      </c>
      <c r="W355" s="70">
        <f t="shared" ref="W355" ca="1" si="57">DATEDIF(V355,TODAY(),"Y")</f>
        <v>0</v>
      </c>
      <c r="X355" s="70">
        <f t="shared" ref="X355" ca="1" si="58">DATEDIF(V355,TODAY(),"YM")</f>
        <v>0</v>
      </c>
      <c r="Y355" s="70">
        <f t="shared" ref="Y355" ca="1" si="59">DATEDIF(V355,TODAY(),"MD")</f>
        <v>7</v>
      </c>
      <c r="Z355" s="63" t="s">
        <v>41</v>
      </c>
      <c r="AA355" s="468" t="s">
        <v>74</v>
      </c>
    </row>
    <row r="356" spans="1:27" ht="15.5">
      <c r="A356" s="7">
        <f t="shared" si="53"/>
        <v>425</v>
      </c>
      <c r="B356" s="145" t="s">
        <v>4287</v>
      </c>
      <c r="C356" s="179" t="s">
        <v>4297</v>
      </c>
      <c r="E356" s="467" t="s">
        <v>35</v>
      </c>
      <c r="F356" s="425" t="s">
        <v>47</v>
      </c>
      <c r="G356" s="425" t="s">
        <v>47</v>
      </c>
      <c r="I356" s="468" t="s">
        <v>39</v>
      </c>
      <c r="J356" s="468" t="s">
        <v>71</v>
      </c>
      <c r="K356" s="468" t="s">
        <v>1190</v>
      </c>
      <c r="L356" s="73">
        <v>39159</v>
      </c>
      <c r="M356" s="63">
        <f t="shared" ca="1" si="52"/>
        <v>18</v>
      </c>
      <c r="N356" s="405" t="s">
        <v>42</v>
      </c>
      <c r="S356" s="468" t="s">
        <v>752</v>
      </c>
      <c r="V356" s="83">
        <v>45877</v>
      </c>
      <c r="W356" s="70">
        <f t="shared" ref="W356:W374" ca="1" si="60">DATEDIF(V356,TODAY(),"Y")</f>
        <v>0</v>
      </c>
      <c r="X356" s="70">
        <f t="shared" ref="X356:X374" ca="1" si="61">DATEDIF(V356,TODAY(),"YM")</f>
        <v>0</v>
      </c>
      <c r="Y356" s="70">
        <f t="shared" ref="Y356:Y374" ca="1" si="62">DATEDIF(V356,TODAY(),"MD")</f>
        <v>6</v>
      </c>
      <c r="Z356" s="63" t="s">
        <v>41</v>
      </c>
      <c r="AA356" s="468" t="s">
        <v>74</v>
      </c>
    </row>
    <row r="357" spans="1:27" ht="15.5">
      <c r="A357" s="7">
        <f t="shared" si="53"/>
        <v>426</v>
      </c>
      <c r="B357" s="145" t="s">
        <v>4288</v>
      </c>
      <c r="C357" s="72" t="s">
        <v>4298</v>
      </c>
      <c r="E357" s="467" t="s">
        <v>35</v>
      </c>
      <c r="F357" s="425" t="s">
        <v>47</v>
      </c>
      <c r="G357" s="425" t="s">
        <v>47</v>
      </c>
      <c r="I357" s="468" t="s">
        <v>39</v>
      </c>
      <c r="J357" s="468" t="s">
        <v>71</v>
      </c>
      <c r="K357" s="468" t="s">
        <v>1190</v>
      </c>
      <c r="L357" s="73">
        <v>39159</v>
      </c>
      <c r="M357" s="63">
        <f t="shared" ca="1" si="52"/>
        <v>18</v>
      </c>
      <c r="N357" s="405" t="s">
        <v>42</v>
      </c>
      <c r="S357" s="468" t="s">
        <v>752</v>
      </c>
      <c r="V357" s="83">
        <v>45877</v>
      </c>
      <c r="W357" s="70">
        <f t="shared" ca="1" si="60"/>
        <v>0</v>
      </c>
      <c r="X357" s="70">
        <f t="shared" ca="1" si="61"/>
        <v>0</v>
      </c>
      <c r="Y357" s="70">
        <f t="shared" ca="1" si="62"/>
        <v>6</v>
      </c>
      <c r="Z357" s="63" t="s">
        <v>41</v>
      </c>
      <c r="AA357" s="468" t="s">
        <v>74</v>
      </c>
    </row>
    <row r="358" spans="1:27" ht="15.5">
      <c r="A358" s="7">
        <f t="shared" si="53"/>
        <v>427</v>
      </c>
      <c r="B358" s="145" t="s">
        <v>4289</v>
      </c>
      <c r="C358" s="179" t="s">
        <v>4299</v>
      </c>
      <c r="E358" s="467" t="s">
        <v>35</v>
      </c>
      <c r="F358" s="425" t="s">
        <v>47</v>
      </c>
      <c r="G358" s="425" t="s">
        <v>47</v>
      </c>
      <c r="I358" s="468" t="s">
        <v>39</v>
      </c>
      <c r="J358" s="468" t="s">
        <v>71</v>
      </c>
      <c r="K358" s="468" t="s">
        <v>1190</v>
      </c>
      <c r="L358" s="73">
        <v>39159</v>
      </c>
      <c r="M358" s="63">
        <f t="shared" ca="1" si="52"/>
        <v>18</v>
      </c>
      <c r="N358" s="405" t="s">
        <v>42</v>
      </c>
      <c r="S358" s="468" t="s">
        <v>752</v>
      </c>
      <c r="V358" s="83">
        <v>45877</v>
      </c>
      <c r="W358" s="70">
        <f t="shared" ca="1" si="60"/>
        <v>0</v>
      </c>
      <c r="X358" s="70">
        <f t="shared" ca="1" si="61"/>
        <v>0</v>
      </c>
      <c r="Y358" s="70">
        <f t="shared" ca="1" si="62"/>
        <v>6</v>
      </c>
      <c r="Z358" s="63" t="s">
        <v>41</v>
      </c>
      <c r="AA358" s="468" t="s">
        <v>74</v>
      </c>
    </row>
    <row r="359" spans="1:27" ht="15.5">
      <c r="A359" s="7">
        <f t="shared" si="53"/>
        <v>428</v>
      </c>
      <c r="B359" s="145" t="s">
        <v>4290</v>
      </c>
      <c r="C359" s="179" t="s">
        <v>4300</v>
      </c>
      <c r="E359" s="467" t="s">
        <v>35</v>
      </c>
      <c r="F359" s="425" t="s">
        <v>47</v>
      </c>
      <c r="G359" s="425" t="s">
        <v>47</v>
      </c>
      <c r="I359" s="468" t="s">
        <v>39</v>
      </c>
      <c r="J359" s="468" t="s">
        <v>71</v>
      </c>
      <c r="K359" s="468" t="s">
        <v>1190</v>
      </c>
      <c r="L359" s="73">
        <v>39159</v>
      </c>
      <c r="M359" s="63">
        <f t="shared" ca="1" si="52"/>
        <v>18</v>
      </c>
      <c r="N359" s="405" t="s">
        <v>42</v>
      </c>
      <c r="S359" s="468" t="s">
        <v>752</v>
      </c>
      <c r="V359" s="83">
        <v>45877</v>
      </c>
      <c r="W359" s="70">
        <f t="shared" ca="1" si="60"/>
        <v>0</v>
      </c>
      <c r="X359" s="70">
        <f t="shared" ca="1" si="61"/>
        <v>0</v>
      </c>
      <c r="Y359" s="70">
        <f t="shared" ca="1" si="62"/>
        <v>6</v>
      </c>
      <c r="Z359" s="63" t="s">
        <v>41</v>
      </c>
      <c r="AA359" s="468" t="s">
        <v>74</v>
      </c>
    </row>
    <row r="360" spans="1:27" ht="15.5">
      <c r="A360" s="7">
        <f t="shared" si="53"/>
        <v>429</v>
      </c>
      <c r="B360" s="145" t="s">
        <v>4291</v>
      </c>
      <c r="C360" s="179" t="s">
        <v>4301</v>
      </c>
      <c r="E360" s="467" t="s">
        <v>35</v>
      </c>
      <c r="F360" s="425" t="s">
        <v>47</v>
      </c>
      <c r="G360" s="425" t="s">
        <v>47</v>
      </c>
      <c r="I360" s="468" t="s">
        <v>39</v>
      </c>
      <c r="J360" s="468" t="s">
        <v>71</v>
      </c>
      <c r="K360" s="468" t="s">
        <v>1190</v>
      </c>
      <c r="L360" s="73">
        <v>39159</v>
      </c>
      <c r="M360" s="63">
        <f t="shared" ca="1" si="52"/>
        <v>18</v>
      </c>
      <c r="N360" s="405" t="s">
        <v>42</v>
      </c>
      <c r="S360" s="468" t="s">
        <v>752</v>
      </c>
      <c r="V360" s="83">
        <v>45877</v>
      </c>
      <c r="W360" s="70">
        <f t="shared" ca="1" si="60"/>
        <v>0</v>
      </c>
      <c r="X360" s="70">
        <f t="shared" ca="1" si="61"/>
        <v>0</v>
      </c>
      <c r="Y360" s="70">
        <f t="shared" ca="1" si="62"/>
        <v>6</v>
      </c>
      <c r="Z360" s="63" t="s">
        <v>41</v>
      </c>
      <c r="AA360" s="468" t="s">
        <v>74</v>
      </c>
    </row>
    <row r="361" spans="1:27" ht="15.5">
      <c r="A361" s="7">
        <f t="shared" si="53"/>
        <v>430</v>
      </c>
      <c r="B361" s="145" t="s">
        <v>4292</v>
      </c>
      <c r="C361" s="72" t="s">
        <v>4302</v>
      </c>
      <c r="E361" s="472" t="s">
        <v>129</v>
      </c>
      <c r="F361" s="425" t="s">
        <v>47</v>
      </c>
      <c r="G361" s="425" t="s">
        <v>47</v>
      </c>
      <c r="I361" s="468" t="s">
        <v>39</v>
      </c>
      <c r="J361" s="468" t="s">
        <v>71</v>
      </c>
      <c r="K361" s="468" t="s">
        <v>1190</v>
      </c>
      <c r="L361" s="73">
        <v>39159</v>
      </c>
      <c r="M361" s="63">
        <f t="shared" ca="1" si="52"/>
        <v>18</v>
      </c>
      <c r="N361" s="405" t="s">
        <v>42</v>
      </c>
      <c r="S361" s="468" t="s">
        <v>752</v>
      </c>
      <c r="V361" s="83">
        <v>45877</v>
      </c>
      <c r="W361" s="70">
        <f t="shared" ca="1" si="60"/>
        <v>0</v>
      </c>
      <c r="X361" s="70">
        <f t="shared" ca="1" si="61"/>
        <v>0</v>
      </c>
      <c r="Y361" s="70">
        <f t="shared" ca="1" si="62"/>
        <v>6</v>
      </c>
      <c r="Z361" s="63" t="s">
        <v>41</v>
      </c>
      <c r="AA361" s="468" t="s">
        <v>74</v>
      </c>
    </row>
    <row r="362" spans="1:27" ht="15.5">
      <c r="A362" s="7">
        <f t="shared" si="53"/>
        <v>431</v>
      </c>
      <c r="B362" s="145" t="s">
        <v>4293</v>
      </c>
      <c r="C362" s="72" t="s">
        <v>4303</v>
      </c>
      <c r="E362" s="472" t="s">
        <v>129</v>
      </c>
      <c r="F362" s="425" t="s">
        <v>47</v>
      </c>
      <c r="G362" s="425" t="s">
        <v>47</v>
      </c>
      <c r="I362" s="468" t="s">
        <v>39</v>
      </c>
      <c r="J362" s="468" t="s">
        <v>71</v>
      </c>
      <c r="K362" s="468" t="s">
        <v>1190</v>
      </c>
      <c r="L362" s="73">
        <v>39159</v>
      </c>
      <c r="M362" s="63">
        <f t="shared" ca="1" si="52"/>
        <v>18</v>
      </c>
      <c r="N362" s="405" t="s">
        <v>42</v>
      </c>
      <c r="S362" s="468" t="s">
        <v>752</v>
      </c>
      <c r="V362" s="83">
        <v>45877</v>
      </c>
      <c r="W362" s="70">
        <f t="shared" ca="1" si="60"/>
        <v>0</v>
      </c>
      <c r="X362" s="70">
        <f t="shared" ca="1" si="61"/>
        <v>0</v>
      </c>
      <c r="Y362" s="70">
        <f t="shared" ca="1" si="62"/>
        <v>6</v>
      </c>
      <c r="Z362" s="63" t="s">
        <v>41</v>
      </c>
      <c r="AA362" s="468" t="s">
        <v>74</v>
      </c>
    </row>
    <row r="363" spans="1:27" ht="15.5">
      <c r="A363" s="7">
        <f t="shared" si="53"/>
        <v>432</v>
      </c>
      <c r="B363" s="145" t="s">
        <v>4294</v>
      </c>
      <c r="C363" s="72" t="s">
        <v>4304</v>
      </c>
      <c r="E363" s="467" t="s">
        <v>35</v>
      </c>
      <c r="F363" s="425" t="s">
        <v>47</v>
      </c>
      <c r="G363" s="425" t="s">
        <v>47</v>
      </c>
      <c r="I363" s="468" t="s">
        <v>39</v>
      </c>
      <c r="J363" s="468" t="s">
        <v>71</v>
      </c>
      <c r="K363" s="468" t="s">
        <v>1190</v>
      </c>
      <c r="L363" s="73">
        <v>39159</v>
      </c>
      <c r="M363" s="63">
        <f t="shared" ca="1" si="52"/>
        <v>18</v>
      </c>
      <c r="N363" s="405" t="s">
        <v>42</v>
      </c>
      <c r="S363" s="468" t="s">
        <v>752</v>
      </c>
      <c r="V363" s="83">
        <v>45877</v>
      </c>
      <c r="W363" s="70">
        <f t="shared" ca="1" si="60"/>
        <v>0</v>
      </c>
      <c r="X363" s="70">
        <f t="shared" ca="1" si="61"/>
        <v>0</v>
      </c>
      <c r="Y363" s="70">
        <f t="shared" ca="1" si="62"/>
        <v>6</v>
      </c>
      <c r="Z363" s="63" t="s">
        <v>41</v>
      </c>
      <c r="AA363" s="468" t="s">
        <v>74</v>
      </c>
    </row>
    <row r="364" spans="1:27" ht="15.5">
      <c r="A364" s="7">
        <f t="shared" si="53"/>
        <v>433</v>
      </c>
      <c r="B364" s="145" t="s">
        <v>4295</v>
      </c>
      <c r="C364" s="72" t="s">
        <v>4305</v>
      </c>
      <c r="E364" s="467" t="s">
        <v>35</v>
      </c>
      <c r="F364" s="425" t="s">
        <v>47</v>
      </c>
      <c r="G364" s="425" t="s">
        <v>47</v>
      </c>
      <c r="I364" s="468" t="s">
        <v>39</v>
      </c>
      <c r="J364" s="468" t="s">
        <v>71</v>
      </c>
      <c r="K364" s="468" t="s">
        <v>1190</v>
      </c>
      <c r="L364" s="73">
        <v>39159</v>
      </c>
      <c r="M364" s="63">
        <f t="shared" ca="1" si="52"/>
        <v>18</v>
      </c>
      <c r="N364" s="405" t="s">
        <v>42</v>
      </c>
      <c r="S364" s="468" t="s">
        <v>752</v>
      </c>
      <c r="V364" s="83">
        <v>45877</v>
      </c>
      <c r="W364" s="70">
        <f t="shared" ca="1" si="60"/>
        <v>0</v>
      </c>
      <c r="X364" s="70">
        <f t="shared" ca="1" si="61"/>
        <v>0</v>
      </c>
      <c r="Y364" s="70">
        <f t="shared" ca="1" si="62"/>
        <v>6</v>
      </c>
      <c r="Z364" s="63" t="s">
        <v>41</v>
      </c>
      <c r="AA364" s="468" t="s">
        <v>74</v>
      </c>
    </row>
    <row r="365" spans="1:27" ht="15.5">
      <c r="A365" s="7">
        <f t="shared" si="53"/>
        <v>434</v>
      </c>
      <c r="B365" s="145" t="s">
        <v>4296</v>
      </c>
      <c r="C365" s="72" t="s">
        <v>4306</v>
      </c>
      <c r="D365" s="471"/>
      <c r="E365" s="467" t="s">
        <v>35</v>
      </c>
      <c r="F365" s="425" t="s">
        <v>47</v>
      </c>
      <c r="G365" s="425" t="s">
        <v>47</v>
      </c>
      <c r="H365" s="471" t="s">
        <v>1878</v>
      </c>
      <c r="I365" s="468" t="s">
        <v>39</v>
      </c>
      <c r="J365" s="468" t="s">
        <v>71</v>
      </c>
      <c r="K365" s="468" t="s">
        <v>1190</v>
      </c>
      <c r="L365" s="73">
        <v>39159</v>
      </c>
      <c r="M365" s="63">
        <f t="shared" ca="1" si="52"/>
        <v>18</v>
      </c>
      <c r="N365" s="405" t="s">
        <v>42</v>
      </c>
      <c r="S365" s="468" t="s">
        <v>752</v>
      </c>
      <c r="V365" s="83">
        <v>45880</v>
      </c>
      <c r="W365" s="70">
        <f t="shared" ca="1" si="60"/>
        <v>0</v>
      </c>
      <c r="X365" s="70">
        <f t="shared" ca="1" si="61"/>
        <v>0</v>
      </c>
      <c r="Y365" s="70">
        <f t="shared" ca="1" si="62"/>
        <v>3</v>
      </c>
      <c r="Z365" s="63" t="s">
        <v>41</v>
      </c>
      <c r="AA365" s="473" t="s">
        <v>90</v>
      </c>
    </row>
    <row r="366" spans="1:27" ht="15.5">
      <c r="A366" s="7">
        <f t="shared" si="53"/>
        <v>435</v>
      </c>
      <c r="B366" s="145" t="s">
        <v>4307</v>
      </c>
      <c r="C366" s="72" t="s">
        <v>4316</v>
      </c>
      <c r="D366" s="475" t="s">
        <v>4325</v>
      </c>
      <c r="E366" s="474" t="s">
        <v>129</v>
      </c>
      <c r="F366" s="425" t="s">
        <v>47</v>
      </c>
      <c r="G366" s="425" t="s">
        <v>47</v>
      </c>
      <c r="H366" s="473" t="s">
        <v>314</v>
      </c>
      <c r="I366" s="468" t="s">
        <v>39</v>
      </c>
      <c r="J366" s="468" t="s">
        <v>71</v>
      </c>
      <c r="K366" s="468" t="s">
        <v>1190</v>
      </c>
      <c r="L366" s="73">
        <v>36292</v>
      </c>
      <c r="M366" s="63">
        <f t="shared" ca="1" si="52"/>
        <v>26</v>
      </c>
      <c r="N366" s="405" t="s">
        <v>42</v>
      </c>
      <c r="O366" s="473" t="s">
        <v>535</v>
      </c>
      <c r="P366" s="473" t="s">
        <v>535</v>
      </c>
      <c r="Q366" s="475" t="s">
        <v>4334</v>
      </c>
      <c r="S366" s="468" t="s">
        <v>752</v>
      </c>
      <c r="T366" s="473" t="s">
        <v>4335</v>
      </c>
      <c r="U366" s="476" t="s">
        <v>2255</v>
      </c>
      <c r="V366" s="83">
        <v>45881</v>
      </c>
      <c r="W366" s="70">
        <f t="shared" ca="1" si="60"/>
        <v>0</v>
      </c>
      <c r="X366" s="70">
        <f t="shared" ca="1" si="61"/>
        <v>0</v>
      </c>
      <c r="Y366" s="70">
        <f t="shared" ca="1" si="62"/>
        <v>2</v>
      </c>
      <c r="Z366" s="63" t="s">
        <v>41</v>
      </c>
      <c r="AA366" s="473" t="s">
        <v>314</v>
      </c>
    </row>
    <row r="367" spans="1:27" ht="15.5">
      <c r="A367" s="7">
        <f t="shared" si="53"/>
        <v>436</v>
      </c>
      <c r="B367" s="145" t="s">
        <v>4308</v>
      </c>
      <c r="C367" s="72" t="s">
        <v>4317</v>
      </c>
      <c r="D367" s="475" t="s">
        <v>4326</v>
      </c>
      <c r="E367" s="474" t="s">
        <v>129</v>
      </c>
      <c r="F367" s="425" t="s">
        <v>47</v>
      </c>
      <c r="G367" s="425" t="s">
        <v>47</v>
      </c>
      <c r="H367" s="473" t="s">
        <v>314</v>
      </c>
      <c r="I367" s="468" t="s">
        <v>39</v>
      </c>
      <c r="J367" s="468" t="s">
        <v>71</v>
      </c>
      <c r="K367" s="468" t="s">
        <v>1190</v>
      </c>
      <c r="L367" s="73">
        <v>38064</v>
      </c>
      <c r="M367" s="63">
        <f t="shared" ca="1" si="52"/>
        <v>21</v>
      </c>
      <c r="N367" s="405" t="s">
        <v>42</v>
      </c>
      <c r="S367" s="468" t="s">
        <v>752</v>
      </c>
      <c r="V367" s="83">
        <v>45881</v>
      </c>
      <c r="W367" s="70">
        <f t="shared" ca="1" si="60"/>
        <v>0</v>
      </c>
      <c r="X367" s="70">
        <f t="shared" ca="1" si="61"/>
        <v>0</v>
      </c>
      <c r="Y367" s="70">
        <f t="shared" ca="1" si="62"/>
        <v>2</v>
      </c>
      <c r="Z367" s="63" t="s">
        <v>41</v>
      </c>
      <c r="AA367" s="473" t="s">
        <v>314</v>
      </c>
    </row>
    <row r="368" spans="1:27" ht="15.5">
      <c r="A368" s="7">
        <f t="shared" si="53"/>
        <v>437</v>
      </c>
      <c r="B368" s="145" t="s">
        <v>4309</v>
      </c>
      <c r="C368" s="72" t="s">
        <v>4318</v>
      </c>
      <c r="D368" s="475" t="s">
        <v>4327</v>
      </c>
      <c r="E368" s="474" t="s">
        <v>129</v>
      </c>
      <c r="F368" s="425" t="s">
        <v>47</v>
      </c>
      <c r="G368" s="425" t="s">
        <v>47</v>
      </c>
      <c r="H368" s="473" t="s">
        <v>314</v>
      </c>
      <c r="I368" s="468" t="s">
        <v>39</v>
      </c>
      <c r="J368" s="468" t="s">
        <v>71</v>
      </c>
      <c r="K368" s="468" t="s">
        <v>1190</v>
      </c>
      <c r="L368" s="73">
        <v>39159</v>
      </c>
      <c r="M368" s="63">
        <f t="shared" ca="1" si="52"/>
        <v>18</v>
      </c>
      <c r="N368" s="405" t="s">
        <v>42</v>
      </c>
      <c r="S368" s="468" t="s">
        <v>752</v>
      </c>
      <c r="V368" s="83">
        <v>45881</v>
      </c>
      <c r="W368" s="70">
        <f t="shared" ca="1" si="60"/>
        <v>0</v>
      </c>
      <c r="X368" s="70">
        <f t="shared" ca="1" si="61"/>
        <v>0</v>
      </c>
      <c r="Y368" s="70">
        <f t="shared" ca="1" si="62"/>
        <v>2</v>
      </c>
      <c r="Z368" s="63" t="s">
        <v>41</v>
      </c>
      <c r="AA368" s="473" t="s">
        <v>314</v>
      </c>
    </row>
    <row r="369" spans="1:27" ht="15.5">
      <c r="A369" s="7">
        <f t="shared" si="53"/>
        <v>438</v>
      </c>
      <c r="B369" s="145" t="s">
        <v>4310</v>
      </c>
      <c r="C369" s="72" t="s">
        <v>4319</v>
      </c>
      <c r="D369" s="475" t="s">
        <v>4328</v>
      </c>
      <c r="E369" s="474" t="s">
        <v>129</v>
      </c>
      <c r="F369" s="425" t="s">
        <v>47</v>
      </c>
      <c r="G369" s="425" t="s">
        <v>47</v>
      </c>
      <c r="H369" s="473" t="s">
        <v>314</v>
      </c>
      <c r="I369" s="468" t="s">
        <v>39</v>
      </c>
      <c r="J369" s="468" t="s">
        <v>71</v>
      </c>
      <c r="K369" s="468" t="s">
        <v>1190</v>
      </c>
      <c r="L369" s="73">
        <v>39159</v>
      </c>
      <c r="M369" s="63">
        <f t="shared" ca="1" si="52"/>
        <v>18</v>
      </c>
      <c r="N369" s="405" t="s">
        <v>42</v>
      </c>
      <c r="S369" s="468" t="s">
        <v>752</v>
      </c>
      <c r="V369" s="83">
        <v>45881</v>
      </c>
      <c r="W369" s="70">
        <f t="shared" ca="1" si="60"/>
        <v>0</v>
      </c>
      <c r="X369" s="70">
        <f t="shared" ca="1" si="61"/>
        <v>0</v>
      </c>
      <c r="Y369" s="70">
        <f t="shared" ca="1" si="62"/>
        <v>2</v>
      </c>
      <c r="Z369" s="63" t="s">
        <v>41</v>
      </c>
      <c r="AA369" s="473" t="s">
        <v>314</v>
      </c>
    </row>
    <row r="370" spans="1:27" ht="15.5">
      <c r="A370" s="7">
        <f t="shared" si="53"/>
        <v>439</v>
      </c>
      <c r="B370" s="145" t="s">
        <v>4311</v>
      </c>
      <c r="C370" s="72" t="s">
        <v>4320</v>
      </c>
      <c r="D370" s="475" t="s">
        <v>4329</v>
      </c>
      <c r="E370" s="474" t="s">
        <v>129</v>
      </c>
      <c r="F370" s="425" t="s">
        <v>47</v>
      </c>
      <c r="G370" s="425" t="s">
        <v>47</v>
      </c>
      <c r="H370" s="473" t="s">
        <v>314</v>
      </c>
      <c r="I370" s="468" t="s">
        <v>39</v>
      </c>
      <c r="J370" s="468" t="s">
        <v>71</v>
      </c>
      <c r="K370" s="468" t="s">
        <v>1190</v>
      </c>
      <c r="L370" s="73">
        <v>39159</v>
      </c>
      <c r="M370" s="63">
        <f t="shared" ca="1" si="52"/>
        <v>18</v>
      </c>
      <c r="N370" s="405" t="s">
        <v>42</v>
      </c>
      <c r="S370" s="468" t="s">
        <v>752</v>
      </c>
      <c r="V370" s="83">
        <v>45881</v>
      </c>
      <c r="W370" s="70">
        <f t="shared" ca="1" si="60"/>
        <v>0</v>
      </c>
      <c r="X370" s="70">
        <f t="shared" ca="1" si="61"/>
        <v>0</v>
      </c>
      <c r="Y370" s="70">
        <f t="shared" ca="1" si="62"/>
        <v>2</v>
      </c>
      <c r="Z370" s="63" t="s">
        <v>41</v>
      </c>
      <c r="AA370" s="473" t="s">
        <v>314</v>
      </c>
    </row>
    <row r="371" spans="1:27" ht="15.5">
      <c r="A371" s="7">
        <f t="shared" si="53"/>
        <v>440</v>
      </c>
      <c r="B371" s="145" t="s">
        <v>4312</v>
      </c>
      <c r="C371" s="72" t="s">
        <v>4321</v>
      </c>
      <c r="D371" s="475" t="s">
        <v>4330</v>
      </c>
      <c r="E371" s="474" t="s">
        <v>129</v>
      </c>
      <c r="F371" s="425" t="s">
        <v>47</v>
      </c>
      <c r="G371" s="425" t="s">
        <v>47</v>
      </c>
      <c r="H371" s="473" t="s">
        <v>314</v>
      </c>
      <c r="I371" s="468" t="s">
        <v>39</v>
      </c>
      <c r="J371" s="468" t="s">
        <v>71</v>
      </c>
      <c r="K371" s="468" t="s">
        <v>1190</v>
      </c>
      <c r="L371" s="73">
        <v>39159</v>
      </c>
      <c r="M371" s="63">
        <f t="shared" ca="1" si="52"/>
        <v>18</v>
      </c>
      <c r="N371" s="405" t="s">
        <v>42</v>
      </c>
      <c r="S371" s="468" t="s">
        <v>752</v>
      </c>
      <c r="V371" s="83">
        <v>45881</v>
      </c>
      <c r="W371" s="70">
        <f t="shared" ca="1" si="60"/>
        <v>0</v>
      </c>
      <c r="X371" s="70">
        <f t="shared" ca="1" si="61"/>
        <v>0</v>
      </c>
      <c r="Y371" s="70">
        <f t="shared" ca="1" si="62"/>
        <v>2</v>
      </c>
      <c r="Z371" s="63" t="s">
        <v>41</v>
      </c>
      <c r="AA371" s="473" t="s">
        <v>314</v>
      </c>
    </row>
    <row r="372" spans="1:27" ht="15.5">
      <c r="A372" s="7">
        <f t="shared" si="53"/>
        <v>441</v>
      </c>
      <c r="B372" s="145" t="s">
        <v>4313</v>
      </c>
      <c r="C372" s="72" t="s">
        <v>4322</v>
      </c>
      <c r="D372" s="475" t="s">
        <v>4331</v>
      </c>
      <c r="E372" s="474" t="s">
        <v>129</v>
      </c>
      <c r="F372" s="425" t="s">
        <v>47</v>
      </c>
      <c r="G372" s="425" t="s">
        <v>47</v>
      </c>
      <c r="H372" s="473" t="s">
        <v>314</v>
      </c>
      <c r="I372" s="468" t="s">
        <v>39</v>
      </c>
      <c r="J372" s="468" t="s">
        <v>71</v>
      </c>
      <c r="K372" s="468" t="s">
        <v>1190</v>
      </c>
      <c r="L372" s="73">
        <v>39159</v>
      </c>
      <c r="M372" s="63">
        <f t="shared" ca="1" si="52"/>
        <v>18</v>
      </c>
      <c r="N372" s="405" t="s">
        <v>42</v>
      </c>
      <c r="S372" s="468" t="s">
        <v>752</v>
      </c>
      <c r="V372" s="83">
        <v>45881</v>
      </c>
      <c r="W372" s="70">
        <f t="shared" ca="1" si="60"/>
        <v>0</v>
      </c>
      <c r="X372" s="70">
        <f t="shared" ca="1" si="61"/>
        <v>0</v>
      </c>
      <c r="Y372" s="70">
        <f t="shared" ca="1" si="62"/>
        <v>2</v>
      </c>
      <c r="Z372" s="63" t="s">
        <v>41</v>
      </c>
      <c r="AA372" s="473" t="s">
        <v>314</v>
      </c>
    </row>
    <row r="373" spans="1:27" ht="15.5">
      <c r="A373" s="7">
        <f t="shared" si="53"/>
        <v>442</v>
      </c>
      <c r="B373" s="145" t="s">
        <v>4314</v>
      </c>
      <c r="C373" s="72" t="s">
        <v>4323</v>
      </c>
      <c r="D373" s="475" t="s">
        <v>4332</v>
      </c>
      <c r="E373" s="474" t="s">
        <v>129</v>
      </c>
      <c r="F373" s="425" t="s">
        <v>47</v>
      </c>
      <c r="G373" s="425" t="s">
        <v>47</v>
      </c>
      <c r="H373" s="473" t="s">
        <v>314</v>
      </c>
      <c r="I373" s="468" t="s">
        <v>39</v>
      </c>
      <c r="J373" s="468" t="s">
        <v>71</v>
      </c>
      <c r="K373" s="468" t="s">
        <v>1190</v>
      </c>
      <c r="L373" s="73">
        <v>39159</v>
      </c>
      <c r="M373" s="63">
        <f t="shared" ca="1" si="52"/>
        <v>18</v>
      </c>
      <c r="N373" s="405" t="s">
        <v>42</v>
      </c>
      <c r="S373" s="468" t="s">
        <v>752</v>
      </c>
      <c r="V373" s="83">
        <v>45881</v>
      </c>
      <c r="W373" s="70">
        <f t="shared" ca="1" si="60"/>
        <v>0</v>
      </c>
      <c r="X373" s="70">
        <f t="shared" ca="1" si="61"/>
        <v>0</v>
      </c>
      <c r="Y373" s="70">
        <f t="shared" ca="1" si="62"/>
        <v>2</v>
      </c>
      <c r="Z373" s="63" t="s">
        <v>41</v>
      </c>
      <c r="AA373" s="473" t="s">
        <v>314</v>
      </c>
    </row>
    <row r="374" spans="1:27" ht="15.5">
      <c r="A374" s="7">
        <f t="shared" si="53"/>
        <v>443</v>
      </c>
      <c r="B374" s="145" t="s">
        <v>4315</v>
      </c>
      <c r="C374" s="72" t="s">
        <v>4324</v>
      </c>
      <c r="D374" s="475" t="s">
        <v>4333</v>
      </c>
      <c r="E374" s="474" t="s">
        <v>129</v>
      </c>
      <c r="F374" s="425" t="s">
        <v>47</v>
      </c>
      <c r="G374" s="425" t="s">
        <v>47</v>
      </c>
      <c r="H374" s="473" t="s">
        <v>314</v>
      </c>
      <c r="I374" s="468" t="s">
        <v>39</v>
      </c>
      <c r="J374" s="468" t="s">
        <v>71</v>
      </c>
      <c r="K374" s="468" t="s">
        <v>1190</v>
      </c>
      <c r="L374" s="73">
        <v>39159</v>
      </c>
      <c r="M374" s="63">
        <f t="shared" ca="1" si="52"/>
        <v>18</v>
      </c>
      <c r="N374" s="405" t="s">
        <v>42</v>
      </c>
      <c r="S374" s="468" t="s">
        <v>752</v>
      </c>
      <c r="V374" s="83">
        <v>45881</v>
      </c>
      <c r="W374" s="70">
        <f t="shared" ca="1" si="60"/>
        <v>0</v>
      </c>
      <c r="X374" s="70">
        <f t="shared" ca="1" si="61"/>
        <v>0</v>
      </c>
      <c r="Y374" s="70">
        <f t="shared" ca="1" si="62"/>
        <v>2</v>
      </c>
      <c r="Z374" s="63" t="s">
        <v>41</v>
      </c>
      <c r="AA374" s="473" t="s">
        <v>314</v>
      </c>
    </row>
    <row r="375" spans="1:27" ht="15.5">
      <c r="B375" s="145" t="s">
        <v>4336</v>
      </c>
      <c r="C375" s="72" t="s">
        <v>4337</v>
      </c>
      <c r="D375" s="477" t="s">
        <v>4338</v>
      </c>
      <c r="E375" s="478" t="s">
        <v>35</v>
      </c>
      <c r="F375" s="479" t="s">
        <v>47</v>
      </c>
      <c r="G375" s="479" t="s">
        <v>47</v>
      </c>
      <c r="H375" s="479" t="s">
        <v>74</v>
      </c>
      <c r="I375" s="479" t="s">
        <v>39</v>
      </c>
      <c r="J375" s="479" t="s">
        <v>40</v>
      </c>
      <c r="K375" s="479" t="s">
        <v>41</v>
      </c>
      <c r="L375" s="73">
        <v>31267</v>
      </c>
      <c r="M375" s="63">
        <f t="shared" ca="1" si="52"/>
        <v>40</v>
      </c>
      <c r="N375" s="405" t="s">
        <v>42</v>
      </c>
      <c r="S375" s="479" t="s">
        <v>752</v>
      </c>
      <c r="T375" s="479" t="s">
        <v>4339</v>
      </c>
      <c r="U375" s="480" t="s">
        <v>4340</v>
      </c>
      <c r="V375" s="83">
        <v>45883</v>
      </c>
      <c r="W375" s="70">
        <f t="shared" ref="W375" ca="1" si="63">DATEDIF(V375,TODAY(),"Y")</f>
        <v>0</v>
      </c>
      <c r="X375" s="70">
        <f t="shared" ref="X375" ca="1" si="64">DATEDIF(V375,TODAY(),"YM")</f>
        <v>0</v>
      </c>
      <c r="Y375" s="70">
        <f t="shared" ref="Y375" ca="1" si="65">DATEDIF(V375,TODAY(),"MD")</f>
        <v>0</v>
      </c>
      <c r="Z375" s="63" t="s">
        <v>41</v>
      </c>
      <c r="AA375" s="479" t="s">
        <v>74</v>
      </c>
    </row>
  </sheetData>
  <autoFilter ref="A2:AI355" xr:uid="{00000000-0001-0000-0000-000000000000}">
    <filterColumn colId="8">
      <filters>
        <filter val="Operation"/>
        <filter val="Produksi"/>
      </filters>
    </filterColumn>
  </autoFilter>
  <mergeCells count="22">
    <mergeCell ref="K1:K2"/>
    <mergeCell ref="A1:A2"/>
    <mergeCell ref="B1:B2"/>
    <mergeCell ref="C1:C2"/>
    <mergeCell ref="D1:D2"/>
    <mergeCell ref="F1:F2"/>
    <mergeCell ref="G1:G2"/>
    <mergeCell ref="H1:H2"/>
    <mergeCell ref="I1:I2"/>
    <mergeCell ref="J1:J2"/>
    <mergeCell ref="W1:Y1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phoneticPr fontId="104" type="noConversion"/>
  <conditionalFormatting sqref="C109">
    <cfRule type="duplicateValues" dxfId="460" priority="103"/>
    <cfRule type="duplicateValues" dxfId="459" priority="102"/>
  </conditionalFormatting>
  <conditionalFormatting sqref="C132">
    <cfRule type="duplicateValues" dxfId="458" priority="115"/>
    <cfRule type="duplicateValues" dxfId="457" priority="114"/>
  </conditionalFormatting>
  <conditionalFormatting sqref="C149">
    <cfRule type="duplicateValues" dxfId="456" priority="109"/>
    <cfRule type="duplicateValues" dxfId="455" priority="108"/>
  </conditionalFormatting>
  <conditionalFormatting sqref="C181">
    <cfRule type="duplicateValues" dxfId="454" priority="113"/>
    <cfRule type="duplicateValues" dxfId="453" priority="112"/>
  </conditionalFormatting>
  <conditionalFormatting sqref="C206:C215">
    <cfRule type="duplicateValues" dxfId="452" priority="111"/>
  </conditionalFormatting>
  <conditionalFormatting sqref="C216">
    <cfRule type="duplicateValues" dxfId="451" priority="98"/>
  </conditionalFormatting>
  <conditionalFormatting sqref="C219">
    <cfRule type="duplicateValues" dxfId="450" priority="92"/>
  </conditionalFormatting>
  <conditionalFormatting sqref="C225:C226">
    <cfRule type="duplicateValues" dxfId="449" priority="50"/>
  </conditionalFormatting>
  <conditionalFormatting sqref="C227">
    <cfRule type="duplicateValues" dxfId="448" priority="46"/>
    <cfRule type="duplicateValues" dxfId="447" priority="47"/>
  </conditionalFormatting>
  <conditionalFormatting sqref="C228">
    <cfRule type="duplicateValues" dxfId="446" priority="48"/>
  </conditionalFormatting>
  <conditionalFormatting sqref="C229">
    <cfRule type="duplicateValues" dxfId="445" priority="72"/>
  </conditionalFormatting>
  <conditionalFormatting sqref="C230:C233">
    <cfRule type="duplicateValues" dxfId="444" priority="984"/>
  </conditionalFormatting>
  <conditionalFormatting sqref="C235">
    <cfRule type="duplicateValues" dxfId="443" priority="170"/>
  </conditionalFormatting>
  <conditionalFormatting sqref="C236">
    <cfRule type="duplicateValues" dxfId="442" priority="38"/>
  </conditionalFormatting>
  <conditionalFormatting sqref="C238">
    <cfRule type="duplicateValues" dxfId="441" priority="28"/>
  </conditionalFormatting>
  <conditionalFormatting sqref="C239">
    <cfRule type="duplicateValues" dxfId="440" priority="21"/>
  </conditionalFormatting>
  <conditionalFormatting sqref="C241">
    <cfRule type="duplicateValues" dxfId="439" priority="9"/>
  </conditionalFormatting>
  <conditionalFormatting sqref="C242">
    <cfRule type="duplicateValues" dxfId="438" priority="13"/>
  </conditionalFormatting>
  <conditionalFormatting sqref="C243">
    <cfRule type="duplicateValues" dxfId="437" priority="14"/>
  </conditionalFormatting>
  <conditionalFormatting sqref="C244:C247">
    <cfRule type="duplicateValues" dxfId="436" priority="18"/>
  </conditionalFormatting>
  <conditionalFormatting sqref="C277">
    <cfRule type="duplicateValues" dxfId="435" priority="7"/>
  </conditionalFormatting>
  <conditionalFormatting sqref="C278:C280">
    <cfRule type="duplicateValues" dxfId="434" priority="6"/>
  </conditionalFormatting>
  <conditionalFormatting sqref="C281">
    <cfRule type="duplicateValues" dxfId="433" priority="5"/>
  </conditionalFormatting>
  <conditionalFormatting sqref="C290">
    <cfRule type="duplicateValues" dxfId="432" priority="3"/>
  </conditionalFormatting>
  <conditionalFormatting sqref="C316">
    <cfRule type="duplicateValues" dxfId="431" priority="2"/>
  </conditionalFormatting>
  <conditionalFormatting sqref="C317:C320 C237 C217:C218 C110:C131 C133:C148 C248:C251 C182:C205 C322:C1048576 C291:C315 C282:C289 C253:C276 C150:C180 C3:C108">
    <cfRule type="duplicateValues" dxfId="430" priority="119"/>
  </conditionalFormatting>
  <conditionalFormatting sqref="C321">
    <cfRule type="duplicateValues" dxfId="429" priority="1"/>
  </conditionalFormatting>
  <conditionalFormatting sqref="D109">
    <cfRule type="duplicateValues" dxfId="428" priority="104"/>
  </conditionalFormatting>
  <dataValidations count="1">
    <dataValidation type="list" allowBlank="1" showInputMessage="1" showErrorMessage="1" sqref="AH3:AH15 H14 H117:H120 H122:H123 H126 G168:G185 G290:G292 G187:G223 G3:G166" xr:uid="{00000000-0002-0000-0000-000000000000}">
      <formula1>$AE$3:$AE$17</formula1>
    </dataValidation>
  </dataValidations>
  <hyperlinks>
    <hyperlink ref="R84" r:id="rId1" xr:uid="{00000000-0004-0000-0000-000000000000}"/>
    <hyperlink ref="R85" r:id="rId2" xr:uid="{00000000-0004-0000-0000-000001000000}"/>
    <hyperlink ref="R86" r:id="rId3" xr:uid="{00000000-0004-0000-0000-000002000000}"/>
    <hyperlink ref="R87" r:id="rId4" xr:uid="{00000000-0004-0000-0000-000003000000}"/>
    <hyperlink ref="R88" r:id="rId5" xr:uid="{00000000-0004-0000-0000-000004000000}"/>
    <hyperlink ref="R89" r:id="rId6" xr:uid="{00000000-0004-0000-0000-000005000000}"/>
    <hyperlink ref="R90" r:id="rId7" xr:uid="{00000000-0004-0000-0000-000006000000}"/>
    <hyperlink ref="R91" r:id="rId8" xr:uid="{00000000-0004-0000-0000-000007000000}"/>
    <hyperlink ref="R94" r:id="rId9" xr:uid="{00000000-0004-0000-0000-000009000000}"/>
    <hyperlink ref="R96" r:id="rId10" xr:uid="{00000000-0004-0000-0000-00000A000000}"/>
    <hyperlink ref="R97" r:id="rId11" xr:uid="{00000000-0004-0000-0000-00000B000000}"/>
    <hyperlink ref="R98" r:id="rId12" xr:uid="{00000000-0004-0000-0000-00000C000000}"/>
    <hyperlink ref="R100" r:id="rId13" xr:uid="{00000000-0004-0000-0000-00000E000000}"/>
    <hyperlink ref="R93" r:id="rId14" xr:uid="{00000000-0004-0000-0000-00000F000000}"/>
    <hyperlink ref="R99" r:id="rId15" xr:uid="{00000000-0004-0000-0000-000010000000}"/>
    <hyperlink ref="R83" r:id="rId16" xr:uid="{00000000-0004-0000-0000-000011000000}"/>
    <hyperlink ref="R78" r:id="rId17" xr:uid="{00000000-0004-0000-0000-000013000000}"/>
    <hyperlink ref="R77" r:id="rId18" xr:uid="{00000000-0004-0000-0000-000014000000}"/>
    <hyperlink ref="R76" r:id="rId19" xr:uid="{00000000-0004-0000-0000-000015000000}"/>
    <hyperlink ref="R75" r:id="rId20" xr:uid="{00000000-0004-0000-0000-000016000000}"/>
    <hyperlink ref="R74" r:id="rId21" xr:uid="{00000000-0004-0000-0000-000017000000}"/>
    <hyperlink ref="R73" r:id="rId22" xr:uid="{00000000-0004-0000-0000-000018000000}"/>
    <hyperlink ref="R72" r:id="rId23" xr:uid="{00000000-0004-0000-0000-000019000000}"/>
    <hyperlink ref="R71" r:id="rId24" xr:uid="{00000000-0004-0000-0000-00001A000000}"/>
    <hyperlink ref="R70" r:id="rId25" xr:uid="{00000000-0004-0000-0000-00001B000000}"/>
    <hyperlink ref="R69" r:id="rId26" xr:uid="{00000000-0004-0000-0000-00001C000000}"/>
    <hyperlink ref="R68" r:id="rId27" xr:uid="{00000000-0004-0000-0000-00001E000000}"/>
    <hyperlink ref="R67" r:id="rId28" xr:uid="{00000000-0004-0000-0000-00001F000000}"/>
    <hyperlink ref="R101" r:id="rId29" xr:uid="{00000000-0004-0000-0000-000020000000}"/>
    <hyperlink ref="R102" r:id="rId30" xr:uid="{00000000-0004-0000-0000-000021000000}"/>
    <hyperlink ref="R14" r:id="rId31" xr:uid="{00000000-0004-0000-0000-000022000000}"/>
    <hyperlink ref="R17" r:id="rId32" xr:uid="{00000000-0004-0000-0000-000023000000}"/>
    <hyperlink ref="R18" r:id="rId33" xr:uid="{00000000-0004-0000-0000-000024000000}"/>
    <hyperlink ref="R23" r:id="rId34" xr:uid="{00000000-0004-0000-0000-000025000000}"/>
    <hyperlink ref="R24" r:id="rId35" xr:uid="{00000000-0004-0000-0000-000026000000}"/>
    <hyperlink ref="R25" r:id="rId36" xr:uid="{00000000-0004-0000-0000-000027000000}"/>
    <hyperlink ref="R26" r:id="rId37" xr:uid="{00000000-0004-0000-0000-000028000000}"/>
    <hyperlink ref="R28" r:id="rId38" xr:uid="{00000000-0004-0000-0000-000029000000}"/>
    <hyperlink ref="R38" r:id="rId39" xr:uid="{00000000-0004-0000-0000-00002B000000}"/>
    <hyperlink ref="R50" r:id="rId40" xr:uid="{00000000-0004-0000-0000-00002F000000}"/>
    <hyperlink ref="R55" r:id="rId41" xr:uid="{00000000-0004-0000-0000-000030000000}"/>
    <hyperlink ref="R56" r:id="rId42" xr:uid="{00000000-0004-0000-0000-000031000000}"/>
    <hyperlink ref="R57" r:id="rId43" xr:uid="{00000000-0004-0000-0000-000032000000}"/>
    <hyperlink ref="R58" r:id="rId44" xr:uid="{00000000-0004-0000-0000-000033000000}"/>
    <hyperlink ref="R59" r:id="rId45" xr:uid="{00000000-0004-0000-0000-000034000000}"/>
    <hyperlink ref="R60" r:id="rId46" xr:uid="{00000000-0004-0000-0000-000035000000}"/>
    <hyperlink ref="R61" r:id="rId47" xr:uid="{00000000-0004-0000-0000-000036000000}"/>
    <hyperlink ref="R103" r:id="rId48" xr:uid="{00000000-0004-0000-0000-000038000000}"/>
    <hyperlink ref="R104" r:id="rId49" xr:uid="{00000000-0004-0000-0000-000039000000}"/>
    <hyperlink ref="R105" r:id="rId50" xr:uid="{00000000-0004-0000-0000-00003A000000}"/>
    <hyperlink ref="R107" r:id="rId51" xr:uid="{00000000-0004-0000-0000-00003C000000}"/>
    <hyperlink ref="R106" r:id="rId52" xr:uid="{00000000-0004-0000-0000-00003D000000}"/>
    <hyperlink ref="R62" r:id="rId53" xr:uid="{00000000-0004-0000-0000-00003E000000}"/>
    <hyperlink ref="R63" r:id="rId54" xr:uid="{00000000-0004-0000-0000-00003F000000}"/>
    <hyperlink ref="R64" r:id="rId55" xr:uid="{00000000-0004-0000-0000-000040000000}"/>
    <hyperlink ref="R65" r:id="rId56" xr:uid="{00000000-0004-0000-0000-000041000000}"/>
    <hyperlink ref="R66" r:id="rId57" xr:uid="{00000000-0004-0000-0000-000042000000}"/>
    <hyperlink ref="R108" r:id="rId58" xr:uid="{00000000-0004-0000-0000-000043000000}"/>
    <hyperlink ref="R110" r:id="rId59" xr:uid="{00000000-0004-0000-0000-000044000000}"/>
    <hyperlink ref="R111" r:id="rId60" xr:uid="{00000000-0004-0000-0000-000045000000}"/>
    <hyperlink ref="R112" r:id="rId61" xr:uid="{00000000-0004-0000-0000-000047000000}"/>
    <hyperlink ref="R113" r:id="rId62" xr:uid="{00000000-0004-0000-0000-000048000000}"/>
    <hyperlink ref="R114" r:id="rId63" xr:uid="{00000000-0004-0000-0000-000049000000}"/>
    <hyperlink ref="R115" r:id="rId64" xr:uid="{00000000-0004-0000-0000-00004A000000}"/>
    <hyperlink ref="R116" r:id="rId65" xr:uid="{00000000-0004-0000-0000-00004B000000}"/>
    <hyperlink ref="R120" r:id="rId66" xr:uid="{00000000-0004-0000-0000-00004C000000}"/>
    <hyperlink ref="R117" r:id="rId67" xr:uid="{00000000-0004-0000-0000-00004D000000}"/>
    <hyperlink ref="R119" r:id="rId68" xr:uid="{00000000-0004-0000-0000-00004E000000}"/>
    <hyperlink ref="R118" r:id="rId69" xr:uid="{00000000-0004-0000-0000-00004F000000}"/>
    <hyperlink ref="R121" r:id="rId70" xr:uid="{00000000-0004-0000-0000-000050000000}"/>
    <hyperlink ref="R122" r:id="rId71" xr:uid="{00000000-0004-0000-0000-000051000000}"/>
    <hyperlink ref="R123" r:id="rId72" xr:uid="{00000000-0004-0000-0000-000052000000}"/>
    <hyperlink ref="R126" r:id="rId73" xr:uid="{00000000-0004-0000-0000-000055000000}"/>
    <hyperlink ref="R128" r:id="rId74" xr:uid="{00000000-0004-0000-0000-000057000000}"/>
    <hyperlink ref="R129" r:id="rId75" xr:uid="{00000000-0004-0000-0000-000059000000}"/>
    <hyperlink ref="R95" r:id="rId76" xr:uid="{00000000-0004-0000-0000-00005A000000}"/>
    <hyperlink ref="R130" r:id="rId77" xr:uid="{00000000-0004-0000-0000-00005B000000}"/>
    <hyperlink ref="R131" r:id="rId78" xr:uid="{00000000-0004-0000-0000-00005C000000}"/>
    <hyperlink ref="R133" r:id="rId79" xr:uid="{00000000-0004-0000-0000-00005D000000}"/>
    <hyperlink ref="R134" r:id="rId80" xr:uid="{00000000-0004-0000-0000-00005F000000}"/>
    <hyperlink ref="R135" r:id="rId81" xr:uid="{00000000-0004-0000-0000-000060000000}"/>
    <hyperlink ref="R136" r:id="rId82" tooltip="mailto:AulizaLiza1985@gmail.com" xr:uid="{00000000-0004-0000-0000-000062000000}"/>
    <hyperlink ref="R137" r:id="rId83" xr:uid="{00000000-0004-0000-0000-000063000000}"/>
    <hyperlink ref="R140" r:id="rId84" xr:uid="{00000000-0004-0000-0000-000064000000}"/>
    <hyperlink ref="R141" r:id="rId85" xr:uid="{00000000-0004-0000-0000-000065000000}"/>
    <hyperlink ref="R142" r:id="rId86" xr:uid="{00000000-0004-0000-0000-000066000000}"/>
    <hyperlink ref="R147" r:id="rId87" xr:uid="{00000000-0004-0000-0000-000068000000}"/>
    <hyperlink ref="R148" r:id="rId88" xr:uid="{00000000-0004-0000-0000-000069000000}"/>
    <hyperlink ref="R151" r:id="rId89" xr:uid="{00000000-0004-0000-0000-00006B000000}"/>
    <hyperlink ref="R153" r:id="rId90" xr:uid="{00000000-0004-0000-0000-00006C000000}"/>
    <hyperlink ref="R156" r:id="rId91" xr:uid="{00000000-0004-0000-0000-00006D000000}"/>
    <hyperlink ref="R157" r:id="rId92" xr:uid="{00000000-0004-0000-0000-00006E000000}"/>
    <hyperlink ref="R158" r:id="rId93" xr:uid="{00000000-0004-0000-0000-000071000000}"/>
    <hyperlink ref="R160" r:id="rId94" xr:uid="{00000000-0004-0000-0000-000072000000}"/>
    <hyperlink ref="R162" r:id="rId95" xr:uid="{00000000-0004-0000-0000-000073000000}"/>
    <hyperlink ref="R169" r:id="rId96" xr:uid="{00000000-0004-0000-0000-000074000000}"/>
    <hyperlink ref="R170" r:id="rId97" xr:uid="{00000000-0004-0000-0000-000075000000}"/>
    <hyperlink ref="R171" r:id="rId98" xr:uid="{00000000-0004-0000-0000-000076000000}"/>
    <hyperlink ref="R172" r:id="rId99" xr:uid="{00000000-0004-0000-0000-000077000000}"/>
    <hyperlink ref="R165" r:id="rId100" xr:uid="{00000000-0004-0000-0000-000078000000}"/>
    <hyperlink ref="R173" r:id="rId101" xr:uid="{00000000-0004-0000-0000-000079000000}"/>
    <hyperlink ref="R174" r:id="rId102" xr:uid="{00000000-0004-0000-0000-00007B000000}"/>
    <hyperlink ref="R209" r:id="rId103" xr:uid="{00000000-0004-0000-0000-000094000000}"/>
    <hyperlink ref="R210" r:id="rId104" xr:uid="{00000000-0004-0000-0000-000096000000}"/>
    <hyperlink ref="R211" r:id="rId105" xr:uid="{00000000-0004-0000-0000-000097000000}"/>
    <hyperlink ref="R212" r:id="rId106" xr:uid="{00000000-0004-0000-0000-00009A000000}"/>
    <hyperlink ref="R213" r:id="rId107" xr:uid="{00000000-0004-0000-0000-00009B000000}"/>
    <hyperlink ref="R215" r:id="rId108" xr:uid="{00000000-0004-0000-0000-00009C000000}"/>
    <hyperlink ref="R214" r:id="rId109" xr:uid="{00000000-0004-0000-0000-00009D000000}"/>
    <hyperlink ref="R132" r:id="rId110" xr:uid="{00000000-0004-0000-0000-0000A0000000}"/>
    <hyperlink ref="R149" r:id="rId111" xr:uid="{00000000-0004-0000-0000-0000A2000000}"/>
    <hyperlink ref="R218" r:id="rId112" xr:uid="{00000000-0004-0000-0000-0000A7000000}"/>
    <hyperlink ref="R219" r:id="rId113" xr:uid="{00000000-0004-0000-0000-0000AD000000}"/>
    <hyperlink ref="R220" r:id="rId114" xr:uid="{00000000-0004-0000-0000-0000AE000000}"/>
    <hyperlink ref="R221" r:id="rId115" xr:uid="{00000000-0004-0000-0000-0000B2000000}"/>
    <hyperlink ref="R230" r:id="rId116" xr:uid="{00000000-0004-0000-0000-0000B7000000}"/>
    <hyperlink ref="R233" r:id="rId117" xr:uid="{00000000-0004-0000-0000-0000BA000000}"/>
    <hyperlink ref="R231" r:id="rId118" xr:uid="{00000000-0004-0000-0000-0000BB000000}"/>
    <hyperlink ref="R232" r:id="rId119" xr:uid="{00000000-0004-0000-0000-0000BD000000}"/>
    <hyperlink ref="R234" r:id="rId120" xr:uid="{00000000-0004-0000-0000-0000BE000000}"/>
    <hyperlink ref="R229" r:id="rId121" xr:uid="{00000000-0004-0000-0000-0000C1000000}"/>
    <hyperlink ref="R224" r:id="rId122" xr:uid="{00000000-0004-0000-0000-0000C5000000}"/>
    <hyperlink ref="R228" r:id="rId123" xr:uid="{00000000-0004-0000-0000-0000C6000000}"/>
    <hyperlink ref="R225" r:id="rId124" xr:uid="{00000000-0004-0000-0000-0000C9000000}"/>
    <hyperlink ref="R238" r:id="rId125" xr:uid="{BF49B478-E7F6-482E-9DE3-371A88B1D247}"/>
    <hyperlink ref="R237" r:id="rId126" xr:uid="{313A0E03-5F70-4F66-A249-F5B2DCB10426}"/>
    <hyperlink ref="R239" r:id="rId127" xr:uid="{9C749E33-D231-47C8-962A-0CAF115D5234}"/>
    <hyperlink ref="R240" r:id="rId128" xr:uid="{C46F6D55-1D96-4160-B4E6-FD283296A125}"/>
    <hyperlink ref="R241" r:id="rId129" xr:uid="{2ED3326D-1819-487C-8425-43588BF87482}"/>
    <hyperlink ref="R242" r:id="rId130" xr:uid="{DE73B921-8F85-4CBC-98E7-875B4EA096B4}"/>
    <hyperlink ref="R253" r:id="rId131" xr:uid="{70C791BF-5997-4E16-9D76-124E5851036A}"/>
    <hyperlink ref="R252" r:id="rId132" xr:uid="{532554CB-00DB-43AA-A966-F130EE51EBD7}"/>
    <hyperlink ref="R258" r:id="rId133" xr:uid="{730A157A-5A09-4C30-A831-F9C5DA82709C}"/>
    <hyperlink ref="R256" r:id="rId134" xr:uid="{D6A6706F-B4A0-4805-BD72-64305C1C9AB9}"/>
    <hyperlink ref="R255" r:id="rId135" xr:uid="{02E501B3-6E12-483C-A72E-B424ACB66EA5}"/>
    <hyperlink ref="R260" r:id="rId136" xr:uid="{2F319766-6057-4CA8-AF7F-1438B5ADAED5}"/>
    <hyperlink ref="R261" r:id="rId137" xr:uid="{3819534C-7BE6-4598-AE86-CD8BF6F45813}"/>
    <hyperlink ref="R262" r:id="rId138" xr:uid="{623008F2-8242-4FC6-A1D9-47623151CFCB}"/>
    <hyperlink ref="R263" r:id="rId139" xr:uid="{376CB6ED-0A38-465A-AF91-6C78DC18922D}"/>
    <hyperlink ref="R294" r:id="rId140" xr:uid="{AF4CD981-813A-4219-B57A-0F3EF586CECE}"/>
    <hyperlink ref="R295" r:id="rId141" xr:uid="{1B0157A0-7158-4033-9FB1-CE56D081BB82}"/>
    <hyperlink ref="R302" r:id="rId142" xr:uid="{BBB1DD3C-4ED0-4CDF-9164-767FF935A61C}"/>
    <hyperlink ref="R303" r:id="rId143" xr:uid="{4649DA5D-5E0E-4720-B922-96F4DF2C0DC2}"/>
    <hyperlink ref="R301" r:id="rId144" xr:uid="{A8DACD5C-63E9-434B-AC86-2C1C5A0E44BA}"/>
    <hyperlink ref="R289" r:id="rId145" xr:uid="{BB154CA6-B763-4B39-A6F3-E768EAB8EF0B}"/>
    <hyperlink ref="R288" r:id="rId146" xr:uid="{F093D759-F362-4355-A3DE-8306597F16BB}"/>
    <hyperlink ref="R337" r:id="rId147" xr:uid="{56BBAB6A-EF6E-457F-AC94-EB2878B903F9}"/>
    <hyperlink ref="R336" r:id="rId148" xr:uid="{50464DBA-120A-476B-9397-8BEF6D2276BD}"/>
    <hyperlink ref="R299" r:id="rId149" xr:uid="{6EA2DAEC-3344-4351-A243-A534BB30C607}"/>
    <hyperlink ref="R355" r:id="rId150" xr:uid="{7D0A3B7D-5806-4419-8836-8827C4F8A911}"/>
  </hyperlinks>
  <pageMargins left="0.75" right="0.75" top="1" bottom="1" header="0.5" footer="0.5"/>
  <pageSetup orientation="portrait" r:id="rId151"/>
  <drawing r:id="rId152"/>
  <legacyDrawing r:id="rId1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7030A0"/>
  </sheetPr>
  <dimension ref="A1:AK303"/>
  <sheetViews>
    <sheetView topLeftCell="C287" zoomScale="70" zoomScaleNormal="70" workbookViewId="0">
      <pane xSplit="2" topLeftCell="E1" activePane="topRight" state="frozen"/>
      <selection activeCell="C37" sqref="C37"/>
      <selection pane="topRight" activeCell="C302" sqref="A302:XFD303"/>
    </sheetView>
  </sheetViews>
  <sheetFormatPr defaultRowHeight="14.5"/>
  <cols>
    <col min="1" max="1" width="5.1796875" customWidth="1"/>
    <col min="2" max="2" width="17.453125" customWidth="1"/>
    <col min="3" max="3" width="19.453125" customWidth="1"/>
    <col min="4" max="4" width="30.453125" style="181" customWidth="1"/>
    <col min="5" max="5" width="26.453125" customWidth="1"/>
    <col min="6" max="6" width="23.1796875" customWidth="1"/>
    <col min="7" max="7" width="6.1796875" customWidth="1"/>
    <col min="8" max="9" width="20.54296875" customWidth="1"/>
    <col min="10" max="10" width="15.54296875" customWidth="1"/>
    <col min="11" max="11" width="16.453125" customWidth="1"/>
    <col min="12" max="12" width="15.7265625" customWidth="1"/>
    <col min="13" max="13" width="17.54296875" customWidth="1"/>
    <col min="14" max="14" width="16.54296875" customWidth="1"/>
    <col min="15" max="15" width="8.54296875" customWidth="1"/>
    <col min="16" max="16" width="26" customWidth="1"/>
    <col min="17" max="17" width="50.7265625" customWidth="1"/>
    <col min="18" max="18" width="51" customWidth="1"/>
    <col min="19" max="20" width="20.54296875" customWidth="1"/>
    <col min="21" max="21" width="15.54296875" customWidth="1"/>
    <col min="22" max="22" width="26" customWidth="1"/>
    <col min="23" max="23" width="24.54296875" customWidth="1"/>
    <col min="24" max="24" width="29.453125" customWidth="1"/>
    <col min="28" max="28" width="17.453125" customWidth="1"/>
    <col min="29" max="29" width="17.26953125" customWidth="1"/>
    <col min="30" max="30" width="26.81640625" customWidth="1"/>
    <col min="31" max="31" width="7.6328125" customWidth="1"/>
  </cols>
  <sheetData>
    <row r="1" spans="1:31" ht="32.5" customHeight="1">
      <c r="A1" s="484" t="s">
        <v>0</v>
      </c>
      <c r="B1" s="487" t="s">
        <v>1</v>
      </c>
      <c r="C1" s="487" t="s">
        <v>2</v>
      </c>
      <c r="D1" s="487" t="s">
        <v>2500</v>
      </c>
      <c r="E1" s="487" t="s">
        <v>3</v>
      </c>
      <c r="F1" s="484" t="s">
        <v>4</v>
      </c>
      <c r="G1" s="2" t="s">
        <v>5</v>
      </c>
      <c r="H1" s="483" t="s">
        <v>6</v>
      </c>
      <c r="I1" s="483" t="s">
        <v>7</v>
      </c>
      <c r="J1" s="483" t="s">
        <v>8</v>
      </c>
      <c r="K1" s="483" t="s">
        <v>9</v>
      </c>
      <c r="L1" s="483" t="s">
        <v>10</v>
      </c>
      <c r="M1" s="483" t="s">
        <v>11</v>
      </c>
      <c r="N1" s="482" t="s">
        <v>12</v>
      </c>
      <c r="O1" s="483" t="s">
        <v>13</v>
      </c>
      <c r="P1" s="483" t="s">
        <v>14</v>
      </c>
      <c r="Q1" s="483" t="s">
        <v>15</v>
      </c>
      <c r="R1" s="484" t="s">
        <v>16</v>
      </c>
      <c r="S1" s="483" t="s">
        <v>17</v>
      </c>
      <c r="T1" s="483" t="s">
        <v>18</v>
      </c>
      <c r="U1" s="485" t="s">
        <v>19</v>
      </c>
      <c r="V1" s="485" t="s">
        <v>20</v>
      </c>
      <c r="W1" s="486" t="s">
        <v>21</v>
      </c>
      <c r="X1" s="482" t="s">
        <v>22</v>
      </c>
      <c r="Y1" s="481" t="s">
        <v>23</v>
      </c>
      <c r="Z1" s="481"/>
      <c r="AA1" s="481"/>
      <c r="AB1" s="4" t="s">
        <v>24</v>
      </c>
      <c r="AC1" s="1" t="s">
        <v>25</v>
      </c>
      <c r="AD1" s="231" t="s">
        <v>2501</v>
      </c>
      <c r="AE1" s="231" t="s">
        <v>2502</v>
      </c>
    </row>
    <row r="2" spans="1:31" ht="2.5" hidden="1" customHeight="1">
      <c r="A2" s="484"/>
      <c r="B2" s="487"/>
      <c r="C2" s="487"/>
      <c r="D2" s="487"/>
      <c r="E2" s="487"/>
      <c r="F2" s="484"/>
      <c r="G2" s="2" t="s">
        <v>26</v>
      </c>
      <c r="H2" s="483"/>
      <c r="I2" s="483"/>
      <c r="J2" s="483"/>
      <c r="K2" s="483"/>
      <c r="L2" s="483"/>
      <c r="M2" s="483"/>
      <c r="N2" s="482"/>
      <c r="O2" s="483"/>
      <c r="P2" s="483"/>
      <c r="Q2" s="483"/>
      <c r="R2" s="484"/>
      <c r="S2" s="483"/>
      <c r="T2" s="483"/>
      <c r="U2" s="485"/>
      <c r="V2" s="485"/>
      <c r="W2" s="486"/>
      <c r="X2" s="482"/>
      <c r="Y2" s="3" t="s">
        <v>27</v>
      </c>
      <c r="Z2" s="3" t="s">
        <v>28</v>
      </c>
      <c r="AA2" s="3" t="s">
        <v>29</v>
      </c>
      <c r="AB2" s="4"/>
      <c r="AC2" s="1"/>
      <c r="AD2" s="232"/>
      <c r="AE2" s="232"/>
    </row>
    <row r="3" spans="1:31" s="6" customFormat="1" ht="15.5">
      <c r="A3" s="7">
        <v>1</v>
      </c>
      <c r="B3" s="31" t="s">
        <v>2016</v>
      </c>
      <c r="C3" s="31" t="s">
        <v>2016</v>
      </c>
      <c r="D3" s="214" t="s">
        <v>2017</v>
      </c>
      <c r="E3" s="27" t="str">
        <f t="shared" ref="E3:E44" si="0">UPPER(D3)</f>
        <v>KOMARIYAH</v>
      </c>
      <c r="F3" s="104" t="s">
        <v>2018</v>
      </c>
      <c r="G3" s="67" t="s">
        <v>35</v>
      </c>
      <c r="H3" s="63" t="s">
        <v>47</v>
      </c>
      <c r="I3" s="13" t="s">
        <v>47</v>
      </c>
      <c r="J3" s="63" t="s">
        <v>1878</v>
      </c>
      <c r="K3" s="63" t="s">
        <v>39</v>
      </c>
      <c r="L3" s="63" t="s">
        <v>1178</v>
      </c>
      <c r="M3" s="63" t="s">
        <v>1190</v>
      </c>
      <c r="N3" s="73">
        <v>36467</v>
      </c>
      <c r="O3" s="65">
        <f t="shared" ref="O3:O48" ca="1" si="1">INT((TODAY()-N3)/365)</f>
        <v>25</v>
      </c>
      <c r="P3" s="63" t="s">
        <v>1005</v>
      </c>
      <c r="Q3" s="63" t="s">
        <v>2019</v>
      </c>
      <c r="R3" s="63" t="s">
        <v>2019</v>
      </c>
      <c r="S3" s="66" t="s">
        <v>2020</v>
      </c>
      <c r="T3" s="74" t="s">
        <v>2021</v>
      </c>
      <c r="U3" s="63" t="s">
        <v>752</v>
      </c>
      <c r="V3" s="63" t="s">
        <v>2022</v>
      </c>
      <c r="W3" s="70" t="s">
        <v>2023</v>
      </c>
      <c r="X3" s="215">
        <v>45653</v>
      </c>
      <c r="Y3" s="19">
        <f t="shared" ref="Y3:Y48" ca="1" si="2">DATEDIF(X3,TODAY(),"Y")</f>
        <v>0</v>
      </c>
      <c r="Z3" s="19">
        <f t="shared" ref="Z3:Z48" ca="1" si="3">DATEDIF(X3,TODAY(),"YM")</f>
        <v>7</v>
      </c>
      <c r="AA3" s="19">
        <f t="shared" ref="AA3:AA48" ca="1" si="4">DATEDIF(X3,TODAY(),"MD")</f>
        <v>18</v>
      </c>
      <c r="AB3" s="63" t="s">
        <v>41</v>
      </c>
      <c r="AC3" s="63" t="s">
        <v>90</v>
      </c>
      <c r="AD3" s="233" t="s">
        <v>2843</v>
      </c>
      <c r="AE3" s="234" t="s">
        <v>2844</v>
      </c>
    </row>
    <row r="4" spans="1:31" s="6" customFormat="1" ht="15.5">
      <c r="A4" s="7">
        <v>2</v>
      </c>
      <c r="B4" s="31" t="s">
        <v>2049</v>
      </c>
      <c r="C4" s="31" t="s">
        <v>2049</v>
      </c>
      <c r="D4" s="216" t="s">
        <v>2050</v>
      </c>
      <c r="E4" s="24" t="str">
        <f t="shared" si="0"/>
        <v>YUSUF NURUL HAMSAH</v>
      </c>
      <c r="F4" s="112" t="s">
        <v>2051</v>
      </c>
      <c r="G4" s="67" t="s">
        <v>129</v>
      </c>
      <c r="H4" s="63" t="s">
        <v>47</v>
      </c>
      <c r="I4" s="13" t="s">
        <v>47</v>
      </c>
      <c r="J4" s="63" t="s">
        <v>52</v>
      </c>
      <c r="K4" s="63" t="s">
        <v>39</v>
      </c>
      <c r="L4" s="63" t="s">
        <v>71</v>
      </c>
      <c r="M4" s="63" t="s">
        <v>41</v>
      </c>
      <c r="N4" s="73">
        <v>36463</v>
      </c>
      <c r="O4" s="63">
        <f t="shared" ca="1" si="1"/>
        <v>25</v>
      </c>
      <c r="P4" s="63" t="s">
        <v>2052</v>
      </c>
      <c r="Q4" s="63" t="s">
        <v>2053</v>
      </c>
      <c r="R4" s="63" t="s">
        <v>2053</v>
      </c>
      <c r="S4" s="66" t="s">
        <v>2054</v>
      </c>
      <c r="T4" s="63"/>
      <c r="U4" s="63" t="s">
        <v>752</v>
      </c>
      <c r="V4" s="63" t="s">
        <v>2055</v>
      </c>
      <c r="W4" s="70" t="s">
        <v>2056</v>
      </c>
      <c r="X4" s="217">
        <v>45656</v>
      </c>
      <c r="Y4" s="70">
        <f t="shared" ca="1" si="2"/>
        <v>0</v>
      </c>
      <c r="Z4" s="70">
        <f t="shared" ca="1" si="3"/>
        <v>7</v>
      </c>
      <c r="AA4" s="70">
        <f t="shared" ca="1" si="4"/>
        <v>15</v>
      </c>
      <c r="AB4" s="63" t="s">
        <v>41</v>
      </c>
      <c r="AC4" s="63" t="s">
        <v>74</v>
      </c>
      <c r="AD4" s="233" t="s">
        <v>2845</v>
      </c>
      <c r="AE4" s="234" t="s">
        <v>2846</v>
      </c>
    </row>
    <row r="5" spans="1:31" s="6" customFormat="1" ht="15.5">
      <c r="A5" s="7">
        <v>3</v>
      </c>
      <c r="B5" s="31" t="s">
        <v>1986</v>
      </c>
      <c r="C5" s="31" t="s">
        <v>1986</v>
      </c>
      <c r="D5" s="218" t="s">
        <v>1987</v>
      </c>
      <c r="E5" s="24" t="str">
        <f t="shared" si="0"/>
        <v>M ZAM ZAMI KHOIRUL YUNUS</v>
      </c>
      <c r="F5" s="66" t="s">
        <v>1988</v>
      </c>
      <c r="G5" s="67" t="s">
        <v>129</v>
      </c>
      <c r="H5" s="63" t="s">
        <v>47</v>
      </c>
      <c r="I5" s="13" t="s">
        <v>47</v>
      </c>
      <c r="J5" s="63" t="s">
        <v>52</v>
      </c>
      <c r="K5" s="63" t="s">
        <v>39</v>
      </c>
      <c r="L5" s="63" t="s">
        <v>1178</v>
      </c>
      <c r="M5" s="63" t="s">
        <v>41</v>
      </c>
      <c r="N5" s="73">
        <v>37526</v>
      </c>
      <c r="O5" s="14">
        <f t="shared" ca="1" si="1"/>
        <v>22</v>
      </c>
      <c r="P5" s="63" t="s">
        <v>1989</v>
      </c>
      <c r="Q5" s="63" t="s">
        <v>1990</v>
      </c>
      <c r="R5" s="63" t="s">
        <v>1990</v>
      </c>
      <c r="S5" s="66" t="s">
        <v>1991</v>
      </c>
      <c r="T5" s="63"/>
      <c r="U5" s="63" t="s">
        <v>752</v>
      </c>
      <c r="V5" s="63" t="s">
        <v>1992</v>
      </c>
      <c r="W5" s="70" t="s">
        <v>1993</v>
      </c>
      <c r="X5" s="215">
        <v>45649</v>
      </c>
      <c r="Y5" s="19">
        <f t="shared" ca="1" si="2"/>
        <v>0</v>
      </c>
      <c r="Z5" s="19">
        <f t="shared" ca="1" si="3"/>
        <v>7</v>
      </c>
      <c r="AA5" s="19">
        <f t="shared" ca="1" si="4"/>
        <v>22</v>
      </c>
      <c r="AB5" s="63" t="s">
        <v>41</v>
      </c>
      <c r="AC5" s="63" t="s">
        <v>74</v>
      </c>
      <c r="AD5" s="233" t="s">
        <v>2845</v>
      </c>
      <c r="AE5" s="234" t="s">
        <v>2844</v>
      </c>
    </row>
    <row r="6" spans="1:31" s="6" customFormat="1" ht="15.5">
      <c r="A6" s="7">
        <v>4</v>
      </c>
      <c r="B6" s="31" t="s">
        <v>1994</v>
      </c>
      <c r="C6" s="31" t="s">
        <v>1994</v>
      </c>
      <c r="D6" s="219" t="s">
        <v>1995</v>
      </c>
      <c r="E6" s="24" t="str">
        <f t="shared" si="0"/>
        <v>AMANATUZ ZUHROH</v>
      </c>
      <c r="F6" s="66" t="s">
        <v>1996</v>
      </c>
      <c r="G6" s="67" t="s">
        <v>35</v>
      </c>
      <c r="H6" s="63" t="s">
        <v>47</v>
      </c>
      <c r="I6" s="13" t="s">
        <v>47</v>
      </c>
      <c r="J6" s="63" t="s">
        <v>521</v>
      </c>
      <c r="K6" s="63" t="s">
        <v>39</v>
      </c>
      <c r="L6" s="63" t="s">
        <v>1178</v>
      </c>
      <c r="M6" s="63" t="s">
        <v>41</v>
      </c>
      <c r="N6" s="73">
        <v>38353</v>
      </c>
      <c r="O6" s="65">
        <f t="shared" ca="1" si="1"/>
        <v>20</v>
      </c>
      <c r="P6" s="63" t="s">
        <v>884</v>
      </c>
      <c r="Q6" s="63" t="s">
        <v>1964</v>
      </c>
      <c r="R6" s="63" t="s">
        <v>1964</v>
      </c>
      <c r="S6" s="66" t="s">
        <v>1997</v>
      </c>
      <c r="T6" s="74" t="s">
        <v>1998</v>
      </c>
      <c r="U6" s="63" t="s">
        <v>752</v>
      </c>
      <c r="V6" s="63" t="s">
        <v>1999</v>
      </c>
      <c r="W6" s="70" t="s">
        <v>2000</v>
      </c>
      <c r="X6" s="215">
        <v>45652</v>
      </c>
      <c r="Y6" s="19">
        <f t="shared" ca="1" si="2"/>
        <v>0</v>
      </c>
      <c r="Z6" s="19">
        <f t="shared" ca="1" si="3"/>
        <v>7</v>
      </c>
      <c r="AA6" s="19">
        <f t="shared" ca="1" si="4"/>
        <v>19</v>
      </c>
      <c r="AB6" s="63" t="s">
        <v>41</v>
      </c>
      <c r="AC6" s="63" t="s">
        <v>74</v>
      </c>
      <c r="AD6" s="235">
        <v>45718</v>
      </c>
      <c r="AE6" s="234" t="s">
        <v>2846</v>
      </c>
    </row>
    <row r="7" spans="1:31" s="6" customFormat="1" ht="15.5">
      <c r="A7" s="7">
        <v>5</v>
      </c>
      <c r="B7" s="31" t="s">
        <v>2001</v>
      </c>
      <c r="C7" s="31" t="s">
        <v>2001</v>
      </c>
      <c r="D7" s="218" t="s">
        <v>2002</v>
      </c>
      <c r="E7" s="24" t="str">
        <f t="shared" si="0"/>
        <v>NAFIS FATHI R</v>
      </c>
      <c r="F7" s="66" t="s">
        <v>2003</v>
      </c>
      <c r="G7" s="67" t="s">
        <v>129</v>
      </c>
      <c r="H7" s="63" t="s">
        <v>47</v>
      </c>
      <c r="I7" s="13" t="s">
        <v>47</v>
      </c>
      <c r="J7" s="63" t="s">
        <v>52</v>
      </c>
      <c r="K7" s="63" t="s">
        <v>39</v>
      </c>
      <c r="L7" s="63" t="s">
        <v>1178</v>
      </c>
      <c r="M7" s="63" t="s">
        <v>1190</v>
      </c>
      <c r="N7" s="73">
        <v>38644</v>
      </c>
      <c r="O7" s="65">
        <f t="shared" ca="1" si="1"/>
        <v>19</v>
      </c>
      <c r="P7" s="63" t="s">
        <v>2004</v>
      </c>
      <c r="Q7" s="63" t="s">
        <v>2005</v>
      </c>
      <c r="R7" s="63" t="s">
        <v>2005</v>
      </c>
      <c r="S7" s="66" t="s">
        <v>2006</v>
      </c>
      <c r="T7" s="74" t="s">
        <v>2007</v>
      </c>
      <c r="U7" s="63" t="s">
        <v>752</v>
      </c>
      <c r="V7" s="63" t="s">
        <v>2008</v>
      </c>
      <c r="W7" s="70" t="s">
        <v>1430</v>
      </c>
      <c r="X7" s="215">
        <v>45652</v>
      </c>
      <c r="Y7" s="19">
        <f t="shared" ca="1" si="2"/>
        <v>0</v>
      </c>
      <c r="Z7" s="19">
        <f t="shared" ca="1" si="3"/>
        <v>7</v>
      </c>
      <c r="AA7" s="19">
        <f t="shared" ca="1" si="4"/>
        <v>19</v>
      </c>
      <c r="AB7" s="63" t="s">
        <v>41</v>
      </c>
      <c r="AC7" s="63" t="s">
        <v>74</v>
      </c>
      <c r="AD7" s="235">
        <v>45659</v>
      </c>
      <c r="AE7" s="234" t="s">
        <v>2846</v>
      </c>
    </row>
    <row r="8" spans="1:31" s="6" customFormat="1" ht="15.5">
      <c r="A8" s="7">
        <v>6</v>
      </c>
      <c r="B8" s="31" t="s">
        <v>2089</v>
      </c>
      <c r="C8" s="31" t="s">
        <v>2089</v>
      </c>
      <c r="D8" s="220" t="s">
        <v>2090</v>
      </c>
      <c r="E8" s="24" t="str">
        <f t="shared" si="0"/>
        <v>AHMAD KHOIRON</v>
      </c>
      <c r="F8" s="66" t="s">
        <v>2091</v>
      </c>
      <c r="G8" s="67" t="s">
        <v>129</v>
      </c>
      <c r="H8" s="63" t="s">
        <v>47</v>
      </c>
      <c r="I8" s="13" t="s">
        <v>47</v>
      </c>
      <c r="J8" s="63" t="s">
        <v>52</v>
      </c>
      <c r="K8" s="63" t="s">
        <v>39</v>
      </c>
      <c r="L8" s="63" t="s">
        <v>71</v>
      </c>
      <c r="M8" s="63" t="s">
        <v>41</v>
      </c>
      <c r="N8" s="73">
        <v>37669</v>
      </c>
      <c r="O8" s="63">
        <f t="shared" ca="1" si="1"/>
        <v>22</v>
      </c>
      <c r="P8" s="63" t="s">
        <v>2092</v>
      </c>
      <c r="Q8" s="63" t="s">
        <v>2093</v>
      </c>
      <c r="R8" s="63" t="s">
        <v>2093</v>
      </c>
      <c r="S8" s="66" t="s">
        <v>2094</v>
      </c>
      <c r="T8" s="63"/>
      <c r="U8" s="63" t="s">
        <v>752</v>
      </c>
      <c r="V8" s="63" t="s">
        <v>2095</v>
      </c>
      <c r="W8" s="70" t="s">
        <v>2096</v>
      </c>
      <c r="X8" s="217">
        <v>45665</v>
      </c>
      <c r="Y8" s="70">
        <f t="shared" ca="1" si="2"/>
        <v>0</v>
      </c>
      <c r="Z8" s="70">
        <f t="shared" ca="1" si="3"/>
        <v>7</v>
      </c>
      <c r="AA8" s="70">
        <f t="shared" ca="1" si="4"/>
        <v>6</v>
      </c>
      <c r="AB8" s="63" t="s">
        <v>41</v>
      </c>
      <c r="AC8" s="63" t="s">
        <v>74</v>
      </c>
      <c r="AD8" s="233" t="s">
        <v>2847</v>
      </c>
      <c r="AE8" s="234" t="s">
        <v>2844</v>
      </c>
    </row>
    <row r="9" spans="1:31" s="6" customFormat="1" ht="15.5">
      <c r="A9" s="7">
        <v>7</v>
      </c>
      <c r="B9" s="31" t="s">
        <v>2114</v>
      </c>
      <c r="C9" s="31" t="s">
        <v>2114</v>
      </c>
      <c r="D9" s="220" t="s">
        <v>2115</v>
      </c>
      <c r="E9" s="24" t="str">
        <f t="shared" si="0"/>
        <v>AHMAD NIDHOMUDDIN</v>
      </c>
      <c r="F9" s="66" t="s">
        <v>2116</v>
      </c>
      <c r="G9" s="67" t="s">
        <v>129</v>
      </c>
      <c r="H9" s="63" t="s">
        <v>47</v>
      </c>
      <c r="I9" s="13" t="s">
        <v>47</v>
      </c>
      <c r="J9" s="63" t="s">
        <v>52</v>
      </c>
      <c r="K9" s="63" t="s">
        <v>39</v>
      </c>
      <c r="L9" s="63" t="s">
        <v>71</v>
      </c>
      <c r="M9" s="63" t="s">
        <v>41</v>
      </c>
      <c r="N9" s="73">
        <v>38889</v>
      </c>
      <c r="O9" s="63">
        <f t="shared" ca="1" si="1"/>
        <v>19</v>
      </c>
      <c r="P9" s="63" t="s">
        <v>2117</v>
      </c>
      <c r="Q9" s="63" t="s">
        <v>2118</v>
      </c>
      <c r="R9" s="63" t="s">
        <v>2118</v>
      </c>
      <c r="S9" s="66" t="s">
        <v>2119</v>
      </c>
      <c r="T9" s="63"/>
      <c r="U9" s="63" t="s">
        <v>752</v>
      </c>
      <c r="V9" s="63" t="s">
        <v>2120</v>
      </c>
      <c r="W9" s="70" t="s">
        <v>2121</v>
      </c>
      <c r="X9" s="217">
        <v>45667</v>
      </c>
      <c r="Y9" s="70">
        <f t="shared" ca="1" si="2"/>
        <v>0</v>
      </c>
      <c r="Z9" s="70">
        <f t="shared" ca="1" si="3"/>
        <v>7</v>
      </c>
      <c r="AA9" s="70">
        <f t="shared" ca="1" si="4"/>
        <v>4</v>
      </c>
      <c r="AB9" s="63" t="s">
        <v>41</v>
      </c>
      <c r="AC9" s="63" t="s">
        <v>74</v>
      </c>
      <c r="AD9" s="233" t="s">
        <v>2845</v>
      </c>
      <c r="AE9" s="234" t="s">
        <v>2844</v>
      </c>
    </row>
    <row r="10" spans="1:31" s="6" customFormat="1" ht="15.5">
      <c r="A10" s="7">
        <v>8</v>
      </c>
      <c r="B10" s="31" t="s">
        <v>2122</v>
      </c>
      <c r="C10" s="31" t="s">
        <v>2122</v>
      </c>
      <c r="D10" s="220" t="s">
        <v>2123</v>
      </c>
      <c r="E10" s="24" t="str">
        <f t="shared" si="0"/>
        <v>ANNAN SYAHRONI</v>
      </c>
      <c r="F10" s="66" t="s">
        <v>2124</v>
      </c>
      <c r="G10" s="67" t="s">
        <v>129</v>
      </c>
      <c r="H10" s="63" t="s">
        <v>47</v>
      </c>
      <c r="I10" s="13" t="s">
        <v>47</v>
      </c>
      <c r="J10" s="63" t="s">
        <v>52</v>
      </c>
      <c r="K10" s="63" t="s">
        <v>39</v>
      </c>
      <c r="L10" s="63" t="s">
        <v>71</v>
      </c>
      <c r="M10" s="63" t="s">
        <v>41</v>
      </c>
      <c r="N10" s="73">
        <v>36623</v>
      </c>
      <c r="O10" s="63">
        <f t="shared" ca="1" si="1"/>
        <v>25</v>
      </c>
      <c r="P10" s="63" t="s">
        <v>2125</v>
      </c>
      <c r="Q10" s="63" t="s">
        <v>2126</v>
      </c>
      <c r="R10" s="63" t="s">
        <v>2126</v>
      </c>
      <c r="S10" s="66" t="s">
        <v>2127</v>
      </c>
      <c r="T10" s="63"/>
      <c r="U10" s="63" t="s">
        <v>752</v>
      </c>
      <c r="V10" s="63" t="s">
        <v>1350</v>
      </c>
      <c r="W10" s="70"/>
      <c r="X10" s="217">
        <v>45667</v>
      </c>
      <c r="Y10" s="70">
        <f t="shared" ca="1" si="2"/>
        <v>0</v>
      </c>
      <c r="Z10" s="70">
        <f t="shared" ca="1" si="3"/>
        <v>7</v>
      </c>
      <c r="AA10" s="70">
        <f t="shared" ca="1" si="4"/>
        <v>4</v>
      </c>
      <c r="AB10" s="63" t="s">
        <v>41</v>
      </c>
      <c r="AC10" s="63" t="s">
        <v>74</v>
      </c>
      <c r="AD10" s="233" t="s">
        <v>2848</v>
      </c>
      <c r="AE10" s="234" t="s">
        <v>2849</v>
      </c>
    </row>
    <row r="11" spans="1:31" s="6" customFormat="1" ht="15.5">
      <c r="A11" s="7">
        <v>9</v>
      </c>
      <c r="B11" s="31" t="s">
        <v>2205</v>
      </c>
      <c r="C11" s="31" t="s">
        <v>2205</v>
      </c>
      <c r="D11" s="220" t="s">
        <v>2206</v>
      </c>
      <c r="E11" s="24" t="str">
        <f t="shared" si="0"/>
        <v>ERIK HERMAWAN</v>
      </c>
      <c r="F11" s="66" t="s">
        <v>2207</v>
      </c>
      <c r="G11" s="67" t="s">
        <v>129</v>
      </c>
      <c r="H11" s="63" t="s">
        <v>47</v>
      </c>
      <c r="I11" s="13" t="s">
        <v>47</v>
      </c>
      <c r="J11" s="63" t="s">
        <v>52</v>
      </c>
      <c r="K11" s="63" t="s">
        <v>39</v>
      </c>
      <c r="L11" s="63" t="s">
        <v>71</v>
      </c>
      <c r="M11" s="63" t="s">
        <v>41</v>
      </c>
      <c r="N11" s="73">
        <v>35254</v>
      </c>
      <c r="O11" s="63">
        <f t="shared" ca="1" si="1"/>
        <v>29</v>
      </c>
      <c r="P11" s="63" t="s">
        <v>2208</v>
      </c>
      <c r="Q11" s="63" t="s">
        <v>2209</v>
      </c>
      <c r="R11" s="63" t="s">
        <v>2209</v>
      </c>
      <c r="S11" s="66" t="s">
        <v>2210</v>
      </c>
      <c r="T11" s="74" t="s">
        <v>2211</v>
      </c>
      <c r="U11" s="63" t="s">
        <v>752</v>
      </c>
      <c r="V11" s="63" t="s">
        <v>2212</v>
      </c>
      <c r="W11" s="70"/>
      <c r="X11" s="217">
        <v>45672</v>
      </c>
      <c r="Y11" s="70">
        <f t="shared" ca="1" si="2"/>
        <v>0</v>
      </c>
      <c r="Z11" s="70">
        <f t="shared" ca="1" si="3"/>
        <v>6</v>
      </c>
      <c r="AA11" s="70">
        <f t="shared" ca="1" si="4"/>
        <v>30</v>
      </c>
      <c r="AB11" s="63" t="s">
        <v>41</v>
      </c>
      <c r="AC11" s="63" t="s">
        <v>74</v>
      </c>
      <c r="AD11" s="233" t="s">
        <v>2850</v>
      </c>
      <c r="AE11" s="234" t="s">
        <v>2844</v>
      </c>
    </row>
    <row r="12" spans="1:31" s="6" customFormat="1" ht="15.5">
      <c r="A12" s="7">
        <v>11</v>
      </c>
      <c r="B12" s="31" t="s">
        <v>2295</v>
      </c>
      <c r="C12" s="31" t="s">
        <v>2295</v>
      </c>
      <c r="D12" s="216" t="s">
        <v>2296</v>
      </c>
      <c r="E12" s="24" t="str">
        <f t="shared" si="0"/>
        <v>RISKI ERIK</v>
      </c>
      <c r="F12" s="119" t="s">
        <v>2297</v>
      </c>
      <c r="G12" s="67" t="s">
        <v>129</v>
      </c>
      <c r="H12" s="63" t="s">
        <v>47</v>
      </c>
      <c r="I12" s="13" t="s">
        <v>47</v>
      </c>
      <c r="J12" s="63" t="s">
        <v>52</v>
      </c>
      <c r="K12" s="63" t="s">
        <v>39</v>
      </c>
      <c r="L12" s="70" t="s">
        <v>71</v>
      </c>
      <c r="M12" s="63" t="s">
        <v>799</v>
      </c>
      <c r="N12" s="73">
        <v>38062</v>
      </c>
      <c r="O12" s="63">
        <f t="shared" ca="1" si="1"/>
        <v>21</v>
      </c>
      <c r="P12" s="63" t="s">
        <v>2298</v>
      </c>
      <c r="Q12" s="63" t="s">
        <v>2299</v>
      </c>
      <c r="R12" s="63" t="s">
        <v>2299</v>
      </c>
      <c r="S12" s="66" t="s">
        <v>2300</v>
      </c>
      <c r="T12" s="63"/>
      <c r="U12" s="63" t="s">
        <v>752</v>
      </c>
      <c r="V12" s="63" t="s">
        <v>2301</v>
      </c>
      <c r="W12" s="70" t="s">
        <v>2302</v>
      </c>
      <c r="X12" s="217">
        <v>45674</v>
      </c>
      <c r="Y12" s="70">
        <f t="shared" ca="1" si="2"/>
        <v>0</v>
      </c>
      <c r="Z12" s="70">
        <f t="shared" ca="1" si="3"/>
        <v>6</v>
      </c>
      <c r="AA12" s="70">
        <f t="shared" ca="1" si="4"/>
        <v>28</v>
      </c>
      <c r="AB12" s="63" t="s">
        <v>41</v>
      </c>
      <c r="AC12" s="63" t="s">
        <v>74</v>
      </c>
      <c r="AD12" s="233" t="s">
        <v>2851</v>
      </c>
      <c r="AE12" s="234" t="s">
        <v>2844</v>
      </c>
    </row>
    <row r="13" spans="1:31" s="6" customFormat="1" ht="15.5">
      <c r="A13" s="7">
        <v>12</v>
      </c>
      <c r="B13" s="31" t="s">
        <v>2303</v>
      </c>
      <c r="C13" s="31" t="s">
        <v>2303</v>
      </c>
      <c r="D13" s="216" t="s">
        <v>2304</v>
      </c>
      <c r="E13" s="24" t="str">
        <f t="shared" si="0"/>
        <v>SARAH AULYYA</v>
      </c>
      <c r="F13" s="119" t="s">
        <v>2305</v>
      </c>
      <c r="G13" s="67" t="s">
        <v>35</v>
      </c>
      <c r="H13" s="63" t="s">
        <v>47</v>
      </c>
      <c r="I13" s="13" t="s">
        <v>47</v>
      </c>
      <c r="J13" s="63" t="s">
        <v>52</v>
      </c>
      <c r="K13" s="63" t="s">
        <v>39</v>
      </c>
      <c r="L13" s="70" t="s">
        <v>71</v>
      </c>
      <c r="M13" s="63" t="s">
        <v>2306</v>
      </c>
      <c r="N13" s="73">
        <v>38806</v>
      </c>
      <c r="O13" s="63">
        <f t="shared" ca="1" si="1"/>
        <v>19</v>
      </c>
      <c r="P13" s="63" t="s">
        <v>2307</v>
      </c>
      <c r="Q13" s="63" t="s">
        <v>2308</v>
      </c>
      <c r="R13" s="63" t="s">
        <v>2308</v>
      </c>
      <c r="S13" s="66" t="s">
        <v>2309</v>
      </c>
      <c r="T13" s="74" t="s">
        <v>2310</v>
      </c>
      <c r="U13" s="63" t="s">
        <v>752</v>
      </c>
      <c r="V13" s="63" t="s">
        <v>2311</v>
      </c>
      <c r="W13" s="70" t="s">
        <v>2312</v>
      </c>
      <c r="X13" s="217">
        <v>45674</v>
      </c>
      <c r="Y13" s="70">
        <f t="shared" ca="1" si="2"/>
        <v>0</v>
      </c>
      <c r="Z13" s="70">
        <f t="shared" ca="1" si="3"/>
        <v>6</v>
      </c>
      <c r="AA13" s="70">
        <f t="shared" ca="1" si="4"/>
        <v>28</v>
      </c>
      <c r="AB13" s="63" t="s">
        <v>41</v>
      </c>
      <c r="AC13" s="63" t="s">
        <v>74</v>
      </c>
      <c r="AD13" s="233" t="s">
        <v>2851</v>
      </c>
      <c r="AE13" s="234" t="s">
        <v>2844</v>
      </c>
    </row>
    <row r="14" spans="1:31" s="6" customFormat="1" ht="15.5">
      <c r="A14" s="7">
        <v>13</v>
      </c>
      <c r="B14" s="31" t="s">
        <v>2338</v>
      </c>
      <c r="C14" s="31" t="s">
        <v>2338</v>
      </c>
      <c r="D14" s="221" t="s">
        <v>2339</v>
      </c>
      <c r="E14" s="120" t="str">
        <f t="shared" si="0"/>
        <v>NESYA LUSNUR AVIDA</v>
      </c>
      <c r="F14" s="78" t="s">
        <v>2340</v>
      </c>
      <c r="G14" s="67" t="s">
        <v>35</v>
      </c>
      <c r="H14" s="63" t="s">
        <v>47</v>
      </c>
      <c r="I14" s="13" t="s">
        <v>47</v>
      </c>
      <c r="J14" s="63" t="s">
        <v>52</v>
      </c>
      <c r="K14" s="63" t="s">
        <v>39</v>
      </c>
      <c r="L14" s="63" t="s">
        <v>40</v>
      </c>
      <c r="M14" s="63" t="s">
        <v>41</v>
      </c>
      <c r="N14" s="73">
        <v>38519</v>
      </c>
      <c r="O14" s="63">
        <f t="shared" ca="1" si="1"/>
        <v>20</v>
      </c>
      <c r="P14" s="63" t="s">
        <v>2341</v>
      </c>
      <c r="Q14" s="63" t="s">
        <v>2342</v>
      </c>
      <c r="R14" s="63" t="s">
        <v>2342</v>
      </c>
      <c r="S14" s="66" t="s">
        <v>2343</v>
      </c>
      <c r="T14" s="63"/>
      <c r="U14" s="63" t="s">
        <v>752</v>
      </c>
      <c r="V14" s="63" t="s">
        <v>2344</v>
      </c>
      <c r="W14" s="70" t="s">
        <v>2345</v>
      </c>
      <c r="X14" s="217">
        <v>45677</v>
      </c>
      <c r="Y14" s="70">
        <f t="shared" ca="1" si="2"/>
        <v>0</v>
      </c>
      <c r="Z14" s="70">
        <f t="shared" ca="1" si="3"/>
        <v>6</v>
      </c>
      <c r="AA14" s="70">
        <f t="shared" ca="1" si="4"/>
        <v>25</v>
      </c>
      <c r="AB14" s="63" t="s">
        <v>41</v>
      </c>
      <c r="AC14" s="63" t="s">
        <v>74</v>
      </c>
      <c r="AD14" s="233" t="s">
        <v>2851</v>
      </c>
      <c r="AE14" s="234" t="s">
        <v>2844</v>
      </c>
    </row>
    <row r="15" spans="1:31" s="6" customFormat="1" ht="15.5">
      <c r="A15" s="7">
        <v>14</v>
      </c>
      <c r="B15" s="31" t="s">
        <v>2346</v>
      </c>
      <c r="C15" s="31" t="s">
        <v>2346</v>
      </c>
      <c r="D15" s="222" t="s">
        <v>2347</v>
      </c>
      <c r="E15" s="120" t="str">
        <f t="shared" si="0"/>
        <v>MOCHAMMAD LUTHFI ASADULLAH</v>
      </c>
      <c r="F15" s="78" t="s">
        <v>2348</v>
      </c>
      <c r="G15" s="67" t="s">
        <v>129</v>
      </c>
      <c r="H15" s="63" t="s">
        <v>47</v>
      </c>
      <c r="I15" s="13" t="s">
        <v>47</v>
      </c>
      <c r="J15" s="63" t="s">
        <v>52</v>
      </c>
      <c r="K15" s="63" t="s">
        <v>39</v>
      </c>
      <c r="L15" s="63" t="s">
        <v>40</v>
      </c>
      <c r="M15" s="63" t="s">
        <v>2349</v>
      </c>
      <c r="N15" s="73">
        <v>37485</v>
      </c>
      <c r="O15" s="63">
        <f t="shared" ca="1" si="1"/>
        <v>23</v>
      </c>
      <c r="P15" s="63" t="s">
        <v>2350</v>
      </c>
      <c r="Q15" s="63" t="s">
        <v>2351</v>
      </c>
      <c r="R15" s="63" t="s">
        <v>2351</v>
      </c>
      <c r="S15" s="66" t="s">
        <v>2343</v>
      </c>
      <c r="T15" s="63"/>
      <c r="U15" s="63" t="s">
        <v>752</v>
      </c>
      <c r="V15" s="63" t="s">
        <v>2352</v>
      </c>
      <c r="W15" s="70" t="s">
        <v>2345</v>
      </c>
      <c r="X15" s="217">
        <v>45677</v>
      </c>
      <c r="Y15" s="70">
        <f t="shared" ca="1" si="2"/>
        <v>0</v>
      </c>
      <c r="Z15" s="70">
        <f t="shared" ca="1" si="3"/>
        <v>6</v>
      </c>
      <c r="AA15" s="70">
        <f t="shared" ca="1" si="4"/>
        <v>25</v>
      </c>
      <c r="AB15" s="63" t="s">
        <v>41</v>
      </c>
      <c r="AC15" s="63" t="s">
        <v>74</v>
      </c>
      <c r="AD15" s="233" t="s">
        <v>2851</v>
      </c>
      <c r="AE15" s="234" t="s">
        <v>2844</v>
      </c>
    </row>
    <row r="16" spans="1:31" s="6" customFormat="1" ht="15.5">
      <c r="A16" s="7">
        <v>15</v>
      </c>
      <c r="B16" s="31" t="s">
        <v>2359</v>
      </c>
      <c r="C16" s="31" t="s">
        <v>2359</v>
      </c>
      <c r="D16" s="222" t="s">
        <v>2360</v>
      </c>
      <c r="E16" s="120" t="str">
        <f t="shared" si="0"/>
        <v>AHMAD THARIQ HIDAYATULLAH</v>
      </c>
      <c r="F16" s="78" t="s">
        <v>2361</v>
      </c>
      <c r="G16" s="67" t="s">
        <v>129</v>
      </c>
      <c r="H16" s="63" t="s">
        <v>47</v>
      </c>
      <c r="I16" s="13" t="s">
        <v>47</v>
      </c>
      <c r="J16" s="63" t="s">
        <v>52</v>
      </c>
      <c r="K16" s="63" t="s">
        <v>39</v>
      </c>
      <c r="L16" s="63" t="s">
        <v>71</v>
      </c>
      <c r="M16" s="63" t="s">
        <v>1190</v>
      </c>
      <c r="N16" s="73">
        <v>37479</v>
      </c>
      <c r="O16" s="63">
        <f t="shared" ca="1" si="1"/>
        <v>23</v>
      </c>
      <c r="P16" s="63" t="s">
        <v>2362</v>
      </c>
      <c r="Q16" s="63" t="s">
        <v>2363</v>
      </c>
      <c r="R16" s="63" t="s">
        <v>2363</v>
      </c>
      <c r="S16" s="66" t="s">
        <v>2364</v>
      </c>
      <c r="T16" s="74" t="s">
        <v>2365</v>
      </c>
      <c r="U16" s="63" t="s">
        <v>752</v>
      </c>
      <c r="V16" s="63" t="s">
        <v>2022</v>
      </c>
      <c r="W16" s="70" t="s">
        <v>2366</v>
      </c>
      <c r="X16" s="217">
        <v>45679</v>
      </c>
      <c r="Y16" s="70">
        <f t="shared" ca="1" si="2"/>
        <v>0</v>
      </c>
      <c r="Z16" s="70">
        <f t="shared" ca="1" si="3"/>
        <v>6</v>
      </c>
      <c r="AA16" s="70">
        <f t="shared" ca="1" si="4"/>
        <v>23</v>
      </c>
      <c r="AB16" s="63" t="s">
        <v>41</v>
      </c>
      <c r="AC16" s="63" t="s">
        <v>74</v>
      </c>
      <c r="AD16" s="236" t="s">
        <v>2843</v>
      </c>
      <c r="AE16" s="234" t="s">
        <v>2844</v>
      </c>
    </row>
    <row r="17" spans="1:31" s="6" customFormat="1" ht="15.5">
      <c r="A17" s="7">
        <v>16</v>
      </c>
      <c r="B17" s="31" t="s">
        <v>2379</v>
      </c>
      <c r="C17" s="31" t="s">
        <v>2379</v>
      </c>
      <c r="D17" s="220" t="s">
        <v>2380</v>
      </c>
      <c r="E17" s="120" t="str">
        <f t="shared" si="0"/>
        <v>ECA APRILIA</v>
      </c>
      <c r="F17" s="78" t="s">
        <v>2381</v>
      </c>
      <c r="G17" s="67" t="s">
        <v>35</v>
      </c>
      <c r="H17" s="63" t="s">
        <v>47</v>
      </c>
      <c r="I17" s="13" t="s">
        <v>47</v>
      </c>
      <c r="J17" s="63" t="s">
        <v>52</v>
      </c>
      <c r="K17" s="63" t="s">
        <v>39</v>
      </c>
      <c r="L17" s="63" t="s">
        <v>40</v>
      </c>
      <c r="M17" s="63" t="s">
        <v>53</v>
      </c>
      <c r="N17" s="73">
        <v>38095</v>
      </c>
      <c r="O17" s="63">
        <f t="shared" ca="1" si="1"/>
        <v>21</v>
      </c>
      <c r="P17" s="63" t="s">
        <v>2027</v>
      </c>
      <c r="Q17" s="63" t="s">
        <v>2382</v>
      </c>
      <c r="R17" s="63" t="s">
        <v>2382</v>
      </c>
      <c r="S17" s="66" t="s">
        <v>2383</v>
      </c>
      <c r="T17" s="74" t="s">
        <v>2384</v>
      </c>
      <c r="U17" s="63" t="s">
        <v>752</v>
      </c>
      <c r="V17" s="63" t="s">
        <v>2385</v>
      </c>
      <c r="W17" s="70" t="s">
        <v>2386</v>
      </c>
      <c r="X17" s="217">
        <v>45679</v>
      </c>
      <c r="Y17" s="70">
        <f t="shared" ca="1" si="2"/>
        <v>0</v>
      </c>
      <c r="Z17" s="70">
        <f t="shared" ca="1" si="3"/>
        <v>6</v>
      </c>
      <c r="AA17" s="70">
        <f t="shared" ca="1" si="4"/>
        <v>23</v>
      </c>
      <c r="AB17" s="63" t="s">
        <v>41</v>
      </c>
      <c r="AC17" s="63" t="s">
        <v>74</v>
      </c>
      <c r="AD17" s="236" t="s">
        <v>2843</v>
      </c>
      <c r="AE17" s="234" t="s">
        <v>2844</v>
      </c>
    </row>
    <row r="18" spans="1:31" s="6" customFormat="1" ht="15.5">
      <c r="A18" s="7">
        <v>17</v>
      </c>
      <c r="B18" s="31" t="s">
        <v>2387</v>
      </c>
      <c r="C18" s="31" t="s">
        <v>2387</v>
      </c>
      <c r="D18" s="216" t="s">
        <v>2388</v>
      </c>
      <c r="E18" s="120" t="str">
        <f t="shared" si="0"/>
        <v>ENI YULIATIN</v>
      </c>
      <c r="F18" s="78" t="s">
        <v>2389</v>
      </c>
      <c r="G18" s="67" t="s">
        <v>35</v>
      </c>
      <c r="H18" s="63" t="s">
        <v>47</v>
      </c>
      <c r="I18" s="13" t="s">
        <v>47</v>
      </c>
      <c r="J18" s="63" t="s">
        <v>52</v>
      </c>
      <c r="K18" s="63" t="s">
        <v>39</v>
      </c>
      <c r="L18" s="63" t="s">
        <v>40</v>
      </c>
      <c r="M18" s="63" t="s">
        <v>1190</v>
      </c>
      <c r="N18" s="73">
        <v>33159</v>
      </c>
      <c r="O18" s="63">
        <f t="shared" ca="1" si="1"/>
        <v>34</v>
      </c>
      <c r="P18" s="63" t="s">
        <v>2390</v>
      </c>
      <c r="Q18" s="63" t="s">
        <v>2391</v>
      </c>
      <c r="R18" s="63" t="s">
        <v>2391</v>
      </c>
      <c r="S18" s="66" t="s">
        <v>2392</v>
      </c>
      <c r="T18" s="63"/>
      <c r="U18" s="63" t="s">
        <v>752</v>
      </c>
      <c r="V18" s="63" t="s">
        <v>2393</v>
      </c>
      <c r="W18" s="70" t="s">
        <v>2394</v>
      </c>
      <c r="X18" s="217">
        <v>45679</v>
      </c>
      <c r="Y18" s="70">
        <f t="shared" ca="1" si="2"/>
        <v>0</v>
      </c>
      <c r="Z18" s="70">
        <f t="shared" ca="1" si="3"/>
        <v>6</v>
      </c>
      <c r="AA18" s="70">
        <f t="shared" ca="1" si="4"/>
        <v>23</v>
      </c>
      <c r="AB18" s="63" t="s">
        <v>41</v>
      </c>
      <c r="AC18" s="63" t="s">
        <v>74</v>
      </c>
      <c r="AD18" s="236" t="s">
        <v>2843</v>
      </c>
      <c r="AE18" s="234" t="s">
        <v>2844</v>
      </c>
    </row>
    <row r="19" spans="1:31" s="6" customFormat="1" ht="15.5">
      <c r="A19" s="7">
        <v>18</v>
      </c>
      <c r="B19" s="31" t="s">
        <v>2395</v>
      </c>
      <c r="C19" s="31" t="s">
        <v>2395</v>
      </c>
      <c r="D19" s="222" t="s">
        <v>2396</v>
      </c>
      <c r="E19" s="120" t="str">
        <f t="shared" si="0"/>
        <v>IIS TRI DIANINGSIH</v>
      </c>
      <c r="F19" s="78" t="s">
        <v>2397</v>
      </c>
      <c r="G19" s="67" t="s">
        <v>35</v>
      </c>
      <c r="H19" s="63" t="s">
        <v>47</v>
      </c>
      <c r="I19" s="13" t="s">
        <v>47</v>
      </c>
      <c r="J19" s="63" t="s">
        <v>52</v>
      </c>
      <c r="K19" s="63" t="s">
        <v>39</v>
      </c>
      <c r="L19" s="63" t="s">
        <v>40</v>
      </c>
      <c r="M19" s="63" t="s">
        <v>1190</v>
      </c>
      <c r="N19" s="73">
        <v>35977</v>
      </c>
      <c r="O19" s="63">
        <f t="shared" ca="1" si="1"/>
        <v>27</v>
      </c>
      <c r="P19" s="63" t="s">
        <v>1191</v>
      </c>
      <c r="Q19" s="63" t="s">
        <v>2398</v>
      </c>
      <c r="R19" s="63" t="s">
        <v>2398</v>
      </c>
      <c r="S19" s="66" t="s">
        <v>2399</v>
      </c>
      <c r="T19" s="74" t="s">
        <v>2400</v>
      </c>
      <c r="U19" s="63" t="s">
        <v>752</v>
      </c>
      <c r="V19" s="63" t="s">
        <v>2401</v>
      </c>
      <c r="W19" s="70" t="s">
        <v>2402</v>
      </c>
      <c r="X19" s="217">
        <v>45679</v>
      </c>
      <c r="Y19" s="70">
        <f t="shared" ca="1" si="2"/>
        <v>0</v>
      </c>
      <c r="Z19" s="70">
        <f t="shared" ca="1" si="3"/>
        <v>6</v>
      </c>
      <c r="AA19" s="70">
        <f t="shared" ca="1" si="4"/>
        <v>23</v>
      </c>
      <c r="AB19" s="63" t="s">
        <v>41</v>
      </c>
      <c r="AC19" s="63" t="s">
        <v>74</v>
      </c>
      <c r="AD19" s="236" t="s">
        <v>2843</v>
      </c>
      <c r="AE19" s="234" t="s">
        <v>2844</v>
      </c>
    </row>
    <row r="20" spans="1:31" s="6" customFormat="1" ht="15.5">
      <c r="A20" s="7">
        <v>19</v>
      </c>
      <c r="B20" s="124" t="s">
        <v>2461</v>
      </c>
      <c r="C20" s="124" t="s">
        <v>2461</v>
      </c>
      <c r="D20" s="223" t="s">
        <v>2462</v>
      </c>
      <c r="E20" s="125" t="str">
        <f t="shared" si="0"/>
        <v>MASHAR ALI RIFQI</v>
      </c>
      <c r="F20" s="130" t="s">
        <v>2496</v>
      </c>
      <c r="G20" s="131" t="s">
        <v>129</v>
      </c>
      <c r="H20" s="224" t="s">
        <v>47</v>
      </c>
      <c r="I20" s="224" t="s">
        <v>47</v>
      </c>
      <c r="J20" s="63" t="s">
        <v>52</v>
      </c>
      <c r="K20" s="224" t="s">
        <v>39</v>
      </c>
      <c r="L20" s="63" t="s">
        <v>71</v>
      </c>
      <c r="M20" s="63"/>
      <c r="N20" s="73">
        <v>37240</v>
      </c>
      <c r="O20" s="63">
        <f t="shared" ca="1" si="1"/>
        <v>23</v>
      </c>
      <c r="P20" s="63"/>
      <c r="Q20" s="63"/>
      <c r="R20" s="63"/>
      <c r="S20" s="63"/>
      <c r="T20" s="63"/>
      <c r="U20" s="63" t="s">
        <v>752</v>
      </c>
      <c r="V20" s="63"/>
      <c r="W20" s="70"/>
      <c r="X20" s="217">
        <v>45679</v>
      </c>
      <c r="Y20" s="70">
        <f t="shared" ca="1" si="2"/>
        <v>0</v>
      </c>
      <c r="Z20" s="70">
        <f t="shared" ca="1" si="3"/>
        <v>6</v>
      </c>
      <c r="AA20" s="70">
        <f t="shared" ca="1" si="4"/>
        <v>23</v>
      </c>
      <c r="AB20" s="63" t="s">
        <v>41</v>
      </c>
      <c r="AC20" s="63"/>
      <c r="AD20" s="236" t="s">
        <v>2852</v>
      </c>
      <c r="AE20" s="234" t="s">
        <v>2844</v>
      </c>
    </row>
    <row r="21" spans="1:31" s="6" customFormat="1" ht="15.5">
      <c r="A21" s="7">
        <v>20</v>
      </c>
      <c r="B21" s="31" t="s">
        <v>2367</v>
      </c>
      <c r="C21" s="31" t="s">
        <v>2367</v>
      </c>
      <c r="D21" s="220" t="s">
        <v>2368</v>
      </c>
      <c r="E21" s="120" t="str">
        <f t="shared" si="0"/>
        <v>ARIFIN</v>
      </c>
      <c r="F21" s="78" t="s">
        <v>2369</v>
      </c>
      <c r="G21" s="67" t="s">
        <v>129</v>
      </c>
      <c r="H21" s="63" t="s">
        <v>47</v>
      </c>
      <c r="I21" s="13" t="s">
        <v>47</v>
      </c>
      <c r="J21" s="63" t="s">
        <v>52</v>
      </c>
      <c r="K21" s="63" t="s">
        <v>39</v>
      </c>
      <c r="L21" s="63" t="s">
        <v>71</v>
      </c>
      <c r="M21" s="63" t="s">
        <v>799</v>
      </c>
      <c r="N21" s="73">
        <v>38417</v>
      </c>
      <c r="O21" s="63">
        <f t="shared" ca="1" si="1"/>
        <v>20</v>
      </c>
      <c r="P21" s="63" t="s">
        <v>2370</v>
      </c>
      <c r="Q21" s="63" t="s">
        <v>1078</v>
      </c>
      <c r="R21" s="63" t="s">
        <v>1078</v>
      </c>
      <c r="S21" s="66" t="s">
        <v>2200</v>
      </c>
      <c r="T21" s="63"/>
      <c r="U21" s="63" t="s">
        <v>752</v>
      </c>
      <c r="V21" s="63" t="s">
        <v>2371</v>
      </c>
      <c r="W21" s="70" t="s">
        <v>2048</v>
      </c>
      <c r="X21" s="217">
        <v>45679</v>
      </c>
      <c r="Y21" s="70">
        <f t="shared" ca="1" si="2"/>
        <v>0</v>
      </c>
      <c r="Z21" s="70">
        <f t="shared" ca="1" si="3"/>
        <v>6</v>
      </c>
      <c r="AA21" s="70">
        <f t="shared" ca="1" si="4"/>
        <v>23</v>
      </c>
      <c r="AB21" s="63" t="s">
        <v>41</v>
      </c>
      <c r="AC21" s="63" t="s">
        <v>74</v>
      </c>
      <c r="AD21" s="236" t="s">
        <v>2843</v>
      </c>
      <c r="AE21" s="234" t="s">
        <v>2844</v>
      </c>
    </row>
    <row r="22" spans="1:31" s="6" customFormat="1" ht="15.5">
      <c r="A22" s="7">
        <v>21</v>
      </c>
      <c r="B22" s="31" t="s">
        <v>1943</v>
      </c>
      <c r="C22" s="31" t="s">
        <v>1943</v>
      </c>
      <c r="D22" s="225" t="s">
        <v>1944</v>
      </c>
      <c r="E22" s="24" t="str">
        <f t="shared" si="0"/>
        <v>MUH DERI AFFRIZAL</v>
      </c>
      <c r="F22" s="66" t="s">
        <v>1945</v>
      </c>
      <c r="G22" s="67" t="s">
        <v>129</v>
      </c>
      <c r="H22" s="63" t="s">
        <v>47</v>
      </c>
      <c r="I22" s="13" t="s">
        <v>47</v>
      </c>
      <c r="J22" s="63" t="s">
        <v>52</v>
      </c>
      <c r="K22" s="63" t="s">
        <v>39</v>
      </c>
      <c r="L22" s="63" t="s">
        <v>71</v>
      </c>
      <c r="M22" s="63" t="s">
        <v>1190</v>
      </c>
      <c r="N22" s="105">
        <v>38809</v>
      </c>
      <c r="O22" s="14">
        <f t="shared" ca="1" si="1"/>
        <v>19</v>
      </c>
      <c r="P22" s="63" t="s">
        <v>1647</v>
      </c>
      <c r="Q22" s="63" t="s">
        <v>1946</v>
      </c>
      <c r="R22" s="63" t="s">
        <v>1946</v>
      </c>
      <c r="S22" s="66" t="s">
        <v>1947</v>
      </c>
      <c r="T22" s="74" t="s">
        <v>1948</v>
      </c>
      <c r="U22" s="63" t="s">
        <v>752</v>
      </c>
      <c r="V22" s="63" t="s">
        <v>1650</v>
      </c>
      <c r="W22" s="70" t="s">
        <v>1949</v>
      </c>
      <c r="X22" s="217">
        <v>45635</v>
      </c>
      <c r="Y22" s="19">
        <f t="shared" ca="1" si="2"/>
        <v>0</v>
      </c>
      <c r="Z22" s="19">
        <f t="shared" ca="1" si="3"/>
        <v>8</v>
      </c>
      <c r="AA22" s="19">
        <f t="shared" ca="1" si="4"/>
        <v>5</v>
      </c>
      <c r="AB22" s="63" t="s">
        <v>41</v>
      </c>
      <c r="AC22" s="63" t="s">
        <v>74</v>
      </c>
      <c r="AD22" s="237">
        <v>45658</v>
      </c>
      <c r="AE22" s="234" t="s">
        <v>2844</v>
      </c>
    </row>
    <row r="23" spans="1:31" s="21" customFormat="1" ht="15.5">
      <c r="A23" s="7">
        <v>22</v>
      </c>
      <c r="B23" s="8" t="s">
        <v>1404</v>
      </c>
      <c r="C23" s="29" t="s">
        <v>1404</v>
      </c>
      <c r="D23" s="226" t="s">
        <v>1405</v>
      </c>
      <c r="E23" s="24" t="str">
        <f t="shared" si="0"/>
        <v>IQBAL AGUS NUGROHO</v>
      </c>
      <c r="F23" s="78" t="s">
        <v>1406</v>
      </c>
      <c r="G23" s="75" t="s">
        <v>129</v>
      </c>
      <c r="H23" s="65" t="s">
        <v>47</v>
      </c>
      <c r="I23" s="13" t="s">
        <v>47</v>
      </c>
      <c r="J23" s="65" t="s">
        <v>521</v>
      </c>
      <c r="K23" s="65" t="s">
        <v>1364</v>
      </c>
      <c r="L23" s="65" t="s">
        <v>71</v>
      </c>
      <c r="M23" s="65" t="s">
        <v>41</v>
      </c>
      <c r="N23" s="77">
        <v>38217</v>
      </c>
      <c r="O23" s="14">
        <f t="shared" ca="1" si="1"/>
        <v>21</v>
      </c>
      <c r="P23" s="65" t="s">
        <v>1407</v>
      </c>
      <c r="Q23" s="65" t="s">
        <v>1408</v>
      </c>
      <c r="R23" s="65" t="s">
        <v>1408</v>
      </c>
      <c r="S23" s="78" t="s">
        <v>1409</v>
      </c>
      <c r="T23" s="64" t="s">
        <v>1410</v>
      </c>
      <c r="U23" s="78" t="s">
        <v>752</v>
      </c>
      <c r="V23" s="65" t="s">
        <v>929</v>
      </c>
      <c r="W23" s="80" t="s">
        <v>1411</v>
      </c>
      <c r="X23" s="215">
        <v>45525</v>
      </c>
      <c r="Y23" s="19">
        <f t="shared" ca="1" si="2"/>
        <v>0</v>
      </c>
      <c r="Z23" s="19">
        <f t="shared" ca="1" si="3"/>
        <v>11</v>
      </c>
      <c r="AA23" s="19">
        <f t="shared" ca="1" si="4"/>
        <v>24</v>
      </c>
      <c r="AB23" s="14" t="s">
        <v>41</v>
      </c>
      <c r="AC23" s="14" t="s">
        <v>74</v>
      </c>
      <c r="AD23" s="235">
        <v>45659</v>
      </c>
      <c r="AE23" s="234" t="s">
        <v>2853</v>
      </c>
    </row>
    <row r="24" spans="1:31" s="6" customFormat="1" ht="15.5">
      <c r="A24" s="7">
        <v>23</v>
      </c>
      <c r="B24" s="31" t="s">
        <v>1418</v>
      </c>
      <c r="C24" s="32" t="s">
        <v>1418</v>
      </c>
      <c r="D24" s="220" t="s">
        <v>1419</v>
      </c>
      <c r="E24" s="24" t="str">
        <f t="shared" si="0"/>
        <v>REDY SUPRAYITNO</v>
      </c>
      <c r="F24" s="66" t="s">
        <v>1420</v>
      </c>
      <c r="G24" s="67" t="s">
        <v>129</v>
      </c>
      <c r="H24" s="63" t="s">
        <v>47</v>
      </c>
      <c r="I24" s="13" t="s">
        <v>47</v>
      </c>
      <c r="J24" s="63" t="s">
        <v>52</v>
      </c>
      <c r="K24" s="63" t="s">
        <v>1364</v>
      </c>
      <c r="L24" s="63" t="s">
        <v>71</v>
      </c>
      <c r="M24" s="63" t="s">
        <v>799</v>
      </c>
      <c r="N24" s="73">
        <v>34911</v>
      </c>
      <c r="O24" s="37">
        <f t="shared" ca="1" si="1"/>
        <v>30</v>
      </c>
      <c r="P24" s="63" t="s">
        <v>1077</v>
      </c>
      <c r="Q24" s="63" t="s">
        <v>1421</v>
      </c>
      <c r="R24" s="63" t="s">
        <v>1421</v>
      </c>
      <c r="S24" s="66" t="s">
        <v>1422</v>
      </c>
      <c r="T24" s="63"/>
      <c r="U24" s="66" t="s">
        <v>752</v>
      </c>
      <c r="V24" s="63" t="s">
        <v>1423</v>
      </c>
      <c r="W24" s="70" t="s">
        <v>640</v>
      </c>
      <c r="X24" s="217">
        <v>45526</v>
      </c>
      <c r="Y24" s="19">
        <f t="shared" ca="1" si="2"/>
        <v>0</v>
      </c>
      <c r="Z24" s="19">
        <f t="shared" ca="1" si="3"/>
        <v>11</v>
      </c>
      <c r="AA24" s="19">
        <f t="shared" ca="1" si="4"/>
        <v>23</v>
      </c>
      <c r="AB24" s="37" t="s">
        <v>41</v>
      </c>
      <c r="AC24" s="37" t="s">
        <v>74</v>
      </c>
      <c r="AD24" s="237">
        <v>45962</v>
      </c>
      <c r="AE24" s="234" t="s">
        <v>2853</v>
      </c>
    </row>
    <row r="25" spans="1:31" s="6" customFormat="1" ht="15.5">
      <c r="A25" s="7">
        <v>24</v>
      </c>
      <c r="B25" s="31" t="s">
        <v>1688</v>
      </c>
      <c r="C25" s="31" t="s">
        <v>1688</v>
      </c>
      <c r="D25" s="220" t="s">
        <v>1689</v>
      </c>
      <c r="E25" s="45" t="str">
        <f t="shared" si="0"/>
        <v>NAUBAKH ATTHARIS MUHAMMAD</v>
      </c>
      <c r="F25" s="66" t="s">
        <v>1690</v>
      </c>
      <c r="G25" s="67" t="s">
        <v>129</v>
      </c>
      <c r="H25" s="63" t="s">
        <v>47</v>
      </c>
      <c r="I25" s="13" t="s">
        <v>47</v>
      </c>
      <c r="J25" s="63" t="s">
        <v>311</v>
      </c>
      <c r="K25" s="63" t="s">
        <v>39</v>
      </c>
      <c r="L25" s="63" t="s">
        <v>71</v>
      </c>
      <c r="M25" s="63" t="s">
        <v>41</v>
      </c>
      <c r="N25" s="73">
        <v>38048</v>
      </c>
      <c r="O25" s="63">
        <f t="shared" ca="1" si="1"/>
        <v>21</v>
      </c>
      <c r="P25" s="63" t="s">
        <v>1394</v>
      </c>
      <c r="Q25" s="63" t="s">
        <v>1691</v>
      </c>
      <c r="R25" s="63" t="s">
        <v>1691</v>
      </c>
      <c r="S25" s="66" t="s">
        <v>1692</v>
      </c>
      <c r="T25" s="74" t="s">
        <v>1693</v>
      </c>
      <c r="U25" s="63" t="s">
        <v>752</v>
      </c>
      <c r="V25" s="63" t="s">
        <v>1694</v>
      </c>
      <c r="W25" s="70" t="s">
        <v>1695</v>
      </c>
      <c r="X25" s="217">
        <v>45582</v>
      </c>
      <c r="Y25" s="19">
        <f t="shared" ca="1" si="2"/>
        <v>0</v>
      </c>
      <c r="Z25" s="19">
        <f t="shared" ca="1" si="3"/>
        <v>9</v>
      </c>
      <c r="AA25" s="19">
        <f t="shared" ca="1" si="4"/>
        <v>28</v>
      </c>
      <c r="AB25" s="37" t="s">
        <v>41</v>
      </c>
      <c r="AC25" s="37" t="s">
        <v>314</v>
      </c>
      <c r="AD25" s="237">
        <v>45809</v>
      </c>
      <c r="AE25" s="234" t="s">
        <v>2854</v>
      </c>
    </row>
    <row r="26" spans="1:31" s="6" customFormat="1" ht="15.5">
      <c r="A26" s="7">
        <v>25</v>
      </c>
      <c r="B26" s="31" t="s">
        <v>1696</v>
      </c>
      <c r="C26" s="31" t="s">
        <v>1696</v>
      </c>
      <c r="D26" s="220" t="s">
        <v>1697</v>
      </c>
      <c r="E26" s="27" t="str">
        <f t="shared" si="0"/>
        <v>MOHAMMAD GEOVANI BAYU TIRTA</v>
      </c>
      <c r="F26" s="66" t="s">
        <v>1698</v>
      </c>
      <c r="G26" s="67" t="s">
        <v>129</v>
      </c>
      <c r="H26" s="63" t="s">
        <v>47</v>
      </c>
      <c r="I26" s="13" t="s">
        <v>47</v>
      </c>
      <c r="J26" s="63" t="s">
        <v>1699</v>
      </c>
      <c r="K26" s="63" t="s">
        <v>39</v>
      </c>
      <c r="L26" s="63" t="s">
        <v>71</v>
      </c>
      <c r="M26" s="63" t="s">
        <v>41</v>
      </c>
      <c r="N26" s="73">
        <v>38824</v>
      </c>
      <c r="O26" s="63">
        <f t="shared" ca="1" si="1"/>
        <v>19</v>
      </c>
      <c r="P26" s="63" t="s">
        <v>674</v>
      </c>
      <c r="Q26" s="63" t="s">
        <v>1700</v>
      </c>
      <c r="R26" s="63" t="s">
        <v>1700</v>
      </c>
      <c r="S26" s="66" t="s">
        <v>1701</v>
      </c>
      <c r="T26" s="74" t="s">
        <v>1702</v>
      </c>
      <c r="U26" s="63" t="s">
        <v>752</v>
      </c>
      <c r="V26" s="63" t="s">
        <v>1703</v>
      </c>
      <c r="W26" s="70" t="s">
        <v>945</v>
      </c>
      <c r="X26" s="217">
        <v>45583</v>
      </c>
      <c r="Y26" s="19">
        <f t="shared" ca="1" si="2"/>
        <v>0</v>
      </c>
      <c r="Z26" s="19">
        <f t="shared" ca="1" si="3"/>
        <v>9</v>
      </c>
      <c r="AA26" s="19">
        <f t="shared" ca="1" si="4"/>
        <v>27</v>
      </c>
      <c r="AB26" s="37" t="s">
        <v>41</v>
      </c>
      <c r="AC26" s="14" t="s">
        <v>90</v>
      </c>
      <c r="AD26" s="236" t="s">
        <v>2855</v>
      </c>
      <c r="AE26" s="234" t="s">
        <v>2853</v>
      </c>
    </row>
    <row r="27" spans="1:31" s="6" customFormat="1" ht="15.5">
      <c r="A27" s="7">
        <v>26</v>
      </c>
      <c r="B27" s="31" t="s">
        <v>1790</v>
      </c>
      <c r="C27" s="31" t="s">
        <v>1790</v>
      </c>
      <c r="D27" s="225" t="s">
        <v>1791</v>
      </c>
      <c r="E27" s="45" t="str">
        <f t="shared" si="0"/>
        <v>SEPTA ADITYA CANDRA NUGRAHA</v>
      </c>
      <c r="F27" s="66" t="s">
        <v>1792</v>
      </c>
      <c r="G27" s="67" t="s">
        <v>129</v>
      </c>
      <c r="H27" s="63" t="s">
        <v>47</v>
      </c>
      <c r="I27" s="13" t="s">
        <v>47</v>
      </c>
      <c r="J27" s="63" t="s">
        <v>311</v>
      </c>
      <c r="K27" s="63" t="s">
        <v>39</v>
      </c>
      <c r="L27" s="63" t="s">
        <v>71</v>
      </c>
      <c r="M27" s="63" t="s">
        <v>41</v>
      </c>
      <c r="N27" s="73">
        <v>38132</v>
      </c>
      <c r="O27" s="63">
        <f t="shared" ca="1" si="1"/>
        <v>21</v>
      </c>
      <c r="P27" s="63" t="s">
        <v>713</v>
      </c>
      <c r="Q27" s="63" t="s">
        <v>1793</v>
      </c>
      <c r="R27" s="63" t="s">
        <v>1793</v>
      </c>
      <c r="S27" s="66" t="s">
        <v>1794</v>
      </c>
      <c r="T27" s="63"/>
      <c r="U27" s="63" t="s">
        <v>752</v>
      </c>
      <c r="V27" s="63" t="s">
        <v>1795</v>
      </c>
      <c r="W27" s="70" t="s">
        <v>1796</v>
      </c>
      <c r="X27" s="217">
        <v>45607</v>
      </c>
      <c r="Y27" s="19">
        <f t="shared" ca="1" si="2"/>
        <v>0</v>
      </c>
      <c r="Z27" s="19">
        <f t="shared" ca="1" si="3"/>
        <v>9</v>
      </c>
      <c r="AA27" s="19">
        <f t="shared" ca="1" si="4"/>
        <v>3</v>
      </c>
      <c r="AB27" s="37" t="s">
        <v>41</v>
      </c>
      <c r="AC27" s="37" t="s">
        <v>314</v>
      </c>
      <c r="AD27" s="238" t="s">
        <v>2856</v>
      </c>
      <c r="AE27" s="234" t="s">
        <v>2854</v>
      </c>
    </row>
    <row r="28" spans="1:31" s="6" customFormat="1" ht="15.5">
      <c r="A28" s="7">
        <v>27</v>
      </c>
      <c r="B28" s="31" t="s">
        <v>1832</v>
      </c>
      <c r="C28" s="31" t="s">
        <v>1832</v>
      </c>
      <c r="D28" s="225" t="s">
        <v>1833</v>
      </c>
      <c r="E28" s="24" t="str">
        <f t="shared" si="0"/>
        <v>AHMAD FADLIL WAFI</v>
      </c>
      <c r="F28" s="66" t="s">
        <v>1834</v>
      </c>
      <c r="G28" s="67" t="s">
        <v>129</v>
      </c>
      <c r="H28" s="63" t="s">
        <v>47</v>
      </c>
      <c r="I28" s="13" t="s">
        <v>47</v>
      </c>
      <c r="J28" s="63" t="s">
        <v>52</v>
      </c>
      <c r="K28" s="63" t="s">
        <v>39</v>
      </c>
      <c r="L28" s="63" t="s">
        <v>71</v>
      </c>
      <c r="M28" s="63" t="s">
        <v>41</v>
      </c>
      <c r="N28" s="73">
        <v>38323</v>
      </c>
      <c r="O28" s="63">
        <f t="shared" ca="1" si="1"/>
        <v>20</v>
      </c>
      <c r="P28" s="63" t="s">
        <v>757</v>
      </c>
      <c r="Q28" s="63" t="s">
        <v>1519</v>
      </c>
      <c r="R28" s="63" t="s">
        <v>1519</v>
      </c>
      <c r="S28" s="66" t="s">
        <v>1835</v>
      </c>
      <c r="T28" s="63"/>
      <c r="U28" s="63" t="s">
        <v>752</v>
      </c>
      <c r="V28" s="63" t="s">
        <v>1836</v>
      </c>
      <c r="W28" s="70" t="s">
        <v>1837</v>
      </c>
      <c r="X28" s="217">
        <v>45608</v>
      </c>
      <c r="Y28" s="19">
        <f t="shared" ca="1" si="2"/>
        <v>0</v>
      </c>
      <c r="Z28" s="19">
        <f t="shared" ca="1" si="3"/>
        <v>9</v>
      </c>
      <c r="AA28" s="19">
        <f t="shared" ca="1" si="4"/>
        <v>2</v>
      </c>
      <c r="AB28" s="37" t="s">
        <v>41</v>
      </c>
      <c r="AC28" s="37" t="s">
        <v>74</v>
      </c>
      <c r="AD28" s="235">
        <v>45659</v>
      </c>
      <c r="AE28" s="234" t="s">
        <v>2853</v>
      </c>
    </row>
    <row r="29" spans="1:31" s="6" customFormat="1" ht="15.5">
      <c r="A29" s="7">
        <v>28</v>
      </c>
      <c r="B29" s="31" t="s">
        <v>1851</v>
      </c>
      <c r="C29" s="31" t="s">
        <v>1851</v>
      </c>
      <c r="D29" s="220" t="s">
        <v>1852</v>
      </c>
      <c r="E29" s="27" t="str">
        <f t="shared" si="0"/>
        <v>DYA AYU KUNTARI</v>
      </c>
      <c r="F29" s="66" t="s">
        <v>1853</v>
      </c>
      <c r="G29" s="67" t="s">
        <v>35</v>
      </c>
      <c r="H29" s="63" t="s">
        <v>47</v>
      </c>
      <c r="I29" s="13" t="s">
        <v>47</v>
      </c>
      <c r="J29" s="63" t="s">
        <v>52</v>
      </c>
      <c r="K29" s="63" t="s">
        <v>39</v>
      </c>
      <c r="L29" s="63" t="s">
        <v>71</v>
      </c>
      <c r="M29" s="63" t="s">
        <v>41</v>
      </c>
      <c r="N29" s="73">
        <v>38388</v>
      </c>
      <c r="O29" s="63">
        <f t="shared" ca="1" si="1"/>
        <v>20</v>
      </c>
      <c r="P29" s="63" t="s">
        <v>713</v>
      </c>
      <c r="Q29" s="63" t="s">
        <v>1800</v>
      </c>
      <c r="R29" s="63" t="s">
        <v>1800</v>
      </c>
      <c r="S29" s="66" t="s">
        <v>1854</v>
      </c>
      <c r="T29" s="63"/>
      <c r="U29" s="63" t="s">
        <v>752</v>
      </c>
      <c r="V29" s="63" t="s">
        <v>1802</v>
      </c>
      <c r="W29" s="70"/>
      <c r="X29" s="217">
        <v>45614</v>
      </c>
      <c r="Y29" s="19">
        <f t="shared" ca="1" si="2"/>
        <v>0</v>
      </c>
      <c r="Z29" s="19">
        <f t="shared" ca="1" si="3"/>
        <v>8</v>
      </c>
      <c r="AA29" s="19">
        <f t="shared" ca="1" si="4"/>
        <v>27</v>
      </c>
      <c r="AB29" s="37" t="s">
        <v>41</v>
      </c>
      <c r="AC29" s="37" t="s">
        <v>90</v>
      </c>
      <c r="AD29" s="236" t="s">
        <v>2855</v>
      </c>
      <c r="AE29" s="234" t="s">
        <v>2854</v>
      </c>
    </row>
    <row r="30" spans="1:31" s="6" customFormat="1" ht="15.5">
      <c r="A30" s="7">
        <v>29</v>
      </c>
      <c r="B30" s="31" t="s">
        <v>2160</v>
      </c>
      <c r="C30" s="31" t="s">
        <v>2160</v>
      </c>
      <c r="D30" s="220" t="s">
        <v>2161</v>
      </c>
      <c r="E30" s="24" t="str">
        <f t="shared" si="0"/>
        <v>M TAJUDDIN THOLABI</v>
      </c>
      <c r="F30" s="66" t="s">
        <v>2162</v>
      </c>
      <c r="G30" s="67" t="s">
        <v>129</v>
      </c>
      <c r="H30" s="63" t="s">
        <v>47</v>
      </c>
      <c r="I30" s="13" t="s">
        <v>47</v>
      </c>
      <c r="J30" s="63" t="s">
        <v>52</v>
      </c>
      <c r="K30" s="63" t="s">
        <v>39</v>
      </c>
      <c r="L30" s="63" t="s">
        <v>71</v>
      </c>
      <c r="M30" s="63" t="s">
        <v>41</v>
      </c>
      <c r="N30" s="73">
        <v>38940</v>
      </c>
      <c r="O30" s="63">
        <f t="shared" ca="1" si="1"/>
        <v>19</v>
      </c>
      <c r="P30" s="63" t="s">
        <v>2163</v>
      </c>
      <c r="Q30" s="63" t="s">
        <v>2164</v>
      </c>
      <c r="R30" s="63" t="s">
        <v>2164</v>
      </c>
      <c r="S30" s="66" t="s">
        <v>2165</v>
      </c>
      <c r="T30" s="63"/>
      <c r="U30" s="63" t="s">
        <v>752</v>
      </c>
      <c r="V30" s="63" t="s">
        <v>2166</v>
      </c>
      <c r="W30" s="70" t="s">
        <v>2167</v>
      </c>
      <c r="X30" s="217">
        <v>45667</v>
      </c>
      <c r="Y30" s="70">
        <f t="shared" ca="1" si="2"/>
        <v>0</v>
      </c>
      <c r="Z30" s="70">
        <f t="shared" ca="1" si="3"/>
        <v>7</v>
      </c>
      <c r="AA30" s="70">
        <f t="shared" ca="1" si="4"/>
        <v>4</v>
      </c>
      <c r="AB30" s="63" t="s">
        <v>41</v>
      </c>
      <c r="AC30" s="63" t="s">
        <v>74</v>
      </c>
      <c r="AD30" s="236" t="s">
        <v>2848</v>
      </c>
      <c r="AE30" s="234" t="s">
        <v>2844</v>
      </c>
    </row>
    <row r="31" spans="1:31" s="6" customFormat="1" ht="15.5">
      <c r="A31" s="7">
        <v>30</v>
      </c>
      <c r="B31" s="31" t="s">
        <v>2151</v>
      </c>
      <c r="C31" s="31" t="s">
        <v>2151</v>
      </c>
      <c r="D31" s="220" t="s">
        <v>2152</v>
      </c>
      <c r="E31" s="24" t="str">
        <f t="shared" si="0"/>
        <v>TUBAGUS DWI ADI RANGGA S</v>
      </c>
      <c r="F31" s="66" t="s">
        <v>2153</v>
      </c>
      <c r="G31" s="67" t="s">
        <v>129</v>
      </c>
      <c r="H31" s="63" t="s">
        <v>47</v>
      </c>
      <c r="I31" s="13" t="s">
        <v>47</v>
      </c>
      <c r="J31" s="63" t="s">
        <v>52</v>
      </c>
      <c r="K31" s="63" t="s">
        <v>39</v>
      </c>
      <c r="L31" s="63" t="s">
        <v>71</v>
      </c>
      <c r="M31" s="63" t="s">
        <v>41</v>
      </c>
      <c r="N31" s="73">
        <v>38471</v>
      </c>
      <c r="O31" s="63">
        <f t="shared" ca="1" si="1"/>
        <v>20</v>
      </c>
      <c r="P31" s="63" t="s">
        <v>2154</v>
      </c>
      <c r="Q31" s="63" t="s">
        <v>2155</v>
      </c>
      <c r="R31" s="63" t="s">
        <v>2155</v>
      </c>
      <c r="S31" s="66" t="s">
        <v>2156</v>
      </c>
      <c r="T31" s="74" t="s">
        <v>2157</v>
      </c>
      <c r="U31" s="63" t="s">
        <v>752</v>
      </c>
      <c r="V31" s="63" t="s">
        <v>2158</v>
      </c>
      <c r="W31" s="70" t="s">
        <v>2159</v>
      </c>
      <c r="X31" s="217">
        <v>45667</v>
      </c>
      <c r="Y31" s="70">
        <f t="shared" ca="1" si="2"/>
        <v>0</v>
      </c>
      <c r="Z31" s="70">
        <f t="shared" ca="1" si="3"/>
        <v>7</v>
      </c>
      <c r="AA31" s="70">
        <f t="shared" ca="1" si="4"/>
        <v>4</v>
      </c>
      <c r="AB31" s="63" t="s">
        <v>41</v>
      </c>
      <c r="AC31" s="63" t="s">
        <v>74</v>
      </c>
      <c r="AD31" s="236" t="s">
        <v>2848</v>
      </c>
      <c r="AE31" s="234" t="s">
        <v>2844</v>
      </c>
    </row>
    <row r="32" spans="1:31" s="6" customFormat="1" ht="15.5">
      <c r="A32" s="7">
        <v>31</v>
      </c>
      <c r="B32" s="31" t="s">
        <v>2191</v>
      </c>
      <c r="C32" s="31" t="s">
        <v>2191</v>
      </c>
      <c r="D32" s="220" t="s">
        <v>2192</v>
      </c>
      <c r="E32" s="24" t="str">
        <f t="shared" si="0"/>
        <v>M KHOIRUL ANAM</v>
      </c>
      <c r="F32" s="66" t="s">
        <v>2193</v>
      </c>
      <c r="G32" s="67" t="s">
        <v>129</v>
      </c>
      <c r="H32" s="63" t="s">
        <v>47</v>
      </c>
      <c r="I32" s="13" t="s">
        <v>47</v>
      </c>
      <c r="J32" s="63" t="s">
        <v>52</v>
      </c>
      <c r="K32" s="63" t="s">
        <v>39</v>
      </c>
      <c r="L32" s="63" t="s">
        <v>71</v>
      </c>
      <c r="M32" s="63" t="s">
        <v>41</v>
      </c>
      <c r="N32" s="73">
        <v>38115</v>
      </c>
      <c r="O32" s="63">
        <f t="shared" ca="1" si="1"/>
        <v>21</v>
      </c>
      <c r="P32" s="63" t="s">
        <v>2194</v>
      </c>
      <c r="Q32" s="63" t="s">
        <v>2195</v>
      </c>
      <c r="R32" s="63" t="s">
        <v>2195</v>
      </c>
      <c r="S32" s="66" t="s">
        <v>2196</v>
      </c>
      <c r="T32" s="63"/>
      <c r="U32" s="63" t="s">
        <v>752</v>
      </c>
      <c r="V32" s="63" t="s">
        <v>1724</v>
      </c>
      <c r="W32" s="70" t="s">
        <v>2197</v>
      </c>
      <c r="X32" s="217">
        <v>45670</v>
      </c>
      <c r="Y32" s="70">
        <f t="shared" ca="1" si="2"/>
        <v>0</v>
      </c>
      <c r="Z32" s="70">
        <f t="shared" ca="1" si="3"/>
        <v>7</v>
      </c>
      <c r="AA32" s="70">
        <f t="shared" ca="1" si="4"/>
        <v>1</v>
      </c>
      <c r="AB32" s="63" t="s">
        <v>41</v>
      </c>
      <c r="AC32" s="63" t="s">
        <v>74</v>
      </c>
      <c r="AD32" s="236" t="s">
        <v>2845</v>
      </c>
      <c r="AE32" s="234" t="s">
        <v>2844</v>
      </c>
    </row>
    <row r="33" spans="1:32" s="6" customFormat="1" ht="15.5">
      <c r="A33" s="7">
        <v>32</v>
      </c>
      <c r="B33" s="31" t="s">
        <v>2256</v>
      </c>
      <c r="C33" s="31" t="s">
        <v>2256</v>
      </c>
      <c r="D33" s="222" t="s">
        <v>2257</v>
      </c>
      <c r="E33" s="24" t="str">
        <f t="shared" si="0"/>
        <v>DESI AULIA PUTRI</v>
      </c>
      <c r="F33" s="104" t="s">
        <v>2258</v>
      </c>
      <c r="G33" s="67" t="s">
        <v>35</v>
      </c>
      <c r="H33" s="63" t="s">
        <v>47</v>
      </c>
      <c r="I33" s="13" t="s">
        <v>47</v>
      </c>
      <c r="J33" s="63" t="s">
        <v>52</v>
      </c>
      <c r="K33" s="63" t="s">
        <v>39</v>
      </c>
      <c r="L33" s="70" t="s">
        <v>71</v>
      </c>
      <c r="M33" s="63" t="s">
        <v>41</v>
      </c>
      <c r="N33" s="73">
        <v>38341</v>
      </c>
      <c r="O33" s="63">
        <f t="shared" ca="1" si="1"/>
        <v>20</v>
      </c>
      <c r="P33" s="63" t="s">
        <v>2259</v>
      </c>
      <c r="Q33" s="63" t="s">
        <v>2260</v>
      </c>
      <c r="R33" s="63" t="s">
        <v>2260</v>
      </c>
      <c r="S33" s="66" t="s">
        <v>2261</v>
      </c>
      <c r="T33" s="63"/>
      <c r="U33" s="63" t="s">
        <v>752</v>
      </c>
      <c r="V33" s="63" t="s">
        <v>2262</v>
      </c>
      <c r="W33" s="70" t="s">
        <v>2263</v>
      </c>
      <c r="X33" s="217">
        <v>45674</v>
      </c>
      <c r="Y33" s="70">
        <f t="shared" ca="1" si="2"/>
        <v>0</v>
      </c>
      <c r="Z33" s="70">
        <f t="shared" ca="1" si="3"/>
        <v>6</v>
      </c>
      <c r="AA33" s="70">
        <f t="shared" ca="1" si="4"/>
        <v>28</v>
      </c>
      <c r="AB33" s="63" t="s">
        <v>41</v>
      </c>
      <c r="AC33" s="63" t="s">
        <v>74</v>
      </c>
      <c r="AD33" s="236" t="s">
        <v>2850</v>
      </c>
      <c r="AE33" s="234" t="s">
        <v>2844</v>
      </c>
    </row>
    <row r="34" spans="1:32" s="6" customFormat="1" ht="15.5">
      <c r="A34" s="7">
        <v>33</v>
      </c>
      <c r="B34" s="31" t="s">
        <v>2288</v>
      </c>
      <c r="C34" s="31" t="s">
        <v>2288</v>
      </c>
      <c r="D34" s="216" t="s">
        <v>2289</v>
      </c>
      <c r="E34" s="24" t="str">
        <f t="shared" si="0"/>
        <v>M FARID DWI MAULANA</v>
      </c>
      <c r="F34" s="119" t="s">
        <v>2290</v>
      </c>
      <c r="G34" s="67" t="s">
        <v>129</v>
      </c>
      <c r="H34" s="63" t="s">
        <v>47</v>
      </c>
      <c r="I34" s="13" t="s">
        <v>47</v>
      </c>
      <c r="J34" s="63" t="s">
        <v>52</v>
      </c>
      <c r="K34" s="63" t="s">
        <v>39</v>
      </c>
      <c r="L34" s="70" t="s">
        <v>71</v>
      </c>
      <c r="M34" s="63" t="s">
        <v>828</v>
      </c>
      <c r="N34" s="73">
        <v>37855</v>
      </c>
      <c r="O34" s="63">
        <f t="shared" ca="1" si="1"/>
        <v>21</v>
      </c>
      <c r="P34" s="63" t="s">
        <v>2291</v>
      </c>
      <c r="Q34" s="63" t="s">
        <v>2292</v>
      </c>
      <c r="R34" s="63" t="s">
        <v>2292</v>
      </c>
      <c r="S34" s="66" t="s">
        <v>2293</v>
      </c>
      <c r="T34" s="74" t="s">
        <v>2294</v>
      </c>
      <c r="U34" s="63" t="s">
        <v>752</v>
      </c>
      <c r="V34" s="63" t="s">
        <v>2254</v>
      </c>
      <c r="W34" s="70"/>
      <c r="X34" s="217">
        <v>45674</v>
      </c>
      <c r="Y34" s="70">
        <f t="shared" ca="1" si="2"/>
        <v>0</v>
      </c>
      <c r="Z34" s="70">
        <f t="shared" ca="1" si="3"/>
        <v>6</v>
      </c>
      <c r="AA34" s="70">
        <f t="shared" ca="1" si="4"/>
        <v>28</v>
      </c>
      <c r="AB34" s="63" t="s">
        <v>41</v>
      </c>
      <c r="AC34" s="63" t="s">
        <v>74</v>
      </c>
      <c r="AD34" s="236" t="s">
        <v>2845</v>
      </c>
      <c r="AE34" s="234" t="s">
        <v>2844</v>
      </c>
    </row>
    <row r="35" spans="1:32" s="6" customFormat="1" ht="15.5">
      <c r="A35" s="7">
        <v>34</v>
      </c>
      <c r="B35" s="31" t="s">
        <v>2372</v>
      </c>
      <c r="C35" s="31" t="s">
        <v>2372</v>
      </c>
      <c r="D35" s="220" t="s">
        <v>2373</v>
      </c>
      <c r="E35" s="120" t="str">
        <f t="shared" si="0"/>
        <v>DARREN ALEXANDRA</v>
      </c>
      <c r="F35" s="78" t="s">
        <v>2374</v>
      </c>
      <c r="G35" s="67" t="s">
        <v>129</v>
      </c>
      <c r="H35" s="63" t="s">
        <v>47</v>
      </c>
      <c r="I35" s="13" t="s">
        <v>47</v>
      </c>
      <c r="J35" s="63" t="s">
        <v>52</v>
      </c>
      <c r="K35" s="63" t="s">
        <v>39</v>
      </c>
      <c r="L35" s="63" t="s">
        <v>71</v>
      </c>
      <c r="M35" s="63" t="s">
        <v>2375</v>
      </c>
      <c r="N35" s="73">
        <v>38500</v>
      </c>
      <c r="O35" s="63">
        <f t="shared" ca="1" si="1"/>
        <v>20</v>
      </c>
      <c r="P35" s="63" t="s">
        <v>2027</v>
      </c>
      <c r="Q35" s="63" t="s">
        <v>2284</v>
      </c>
      <c r="R35" s="63" t="s">
        <v>2284</v>
      </c>
      <c r="S35" s="66" t="s">
        <v>2376</v>
      </c>
      <c r="T35" s="74" t="s">
        <v>2377</v>
      </c>
      <c r="U35" s="63" t="s">
        <v>752</v>
      </c>
      <c r="V35" s="63" t="s">
        <v>2378</v>
      </c>
      <c r="W35" s="70" t="s">
        <v>2263</v>
      </c>
      <c r="X35" s="217">
        <v>45679</v>
      </c>
      <c r="Y35" s="70">
        <f t="shared" ca="1" si="2"/>
        <v>0</v>
      </c>
      <c r="Z35" s="70">
        <f t="shared" ca="1" si="3"/>
        <v>6</v>
      </c>
      <c r="AA35" s="70">
        <f t="shared" ca="1" si="4"/>
        <v>23</v>
      </c>
      <c r="AB35" s="63" t="s">
        <v>41</v>
      </c>
      <c r="AC35" s="63" t="s">
        <v>74</v>
      </c>
      <c r="AD35" s="236" t="s">
        <v>2847</v>
      </c>
      <c r="AE35" s="234" t="s">
        <v>2844</v>
      </c>
    </row>
    <row r="36" spans="1:32" s="6" customFormat="1" ht="15.5">
      <c r="A36" s="7">
        <v>35</v>
      </c>
      <c r="B36" s="31" t="s">
        <v>2432</v>
      </c>
      <c r="C36" s="31" t="s">
        <v>2432</v>
      </c>
      <c r="D36" s="221" t="s">
        <v>2433</v>
      </c>
      <c r="E36" s="120" t="str">
        <f t="shared" si="0"/>
        <v>SUSI NOFITA SARI</v>
      </c>
      <c r="F36" s="78" t="s">
        <v>2434</v>
      </c>
      <c r="G36" s="67" t="s">
        <v>1189</v>
      </c>
      <c r="H36" s="63" t="s">
        <v>47</v>
      </c>
      <c r="I36" s="13" t="s">
        <v>47</v>
      </c>
      <c r="J36" s="63" t="s">
        <v>52</v>
      </c>
      <c r="K36" s="63" t="s">
        <v>39</v>
      </c>
      <c r="L36" s="63" t="s">
        <v>430</v>
      </c>
      <c r="M36" s="63" t="s">
        <v>1190</v>
      </c>
      <c r="N36" s="73">
        <v>34299</v>
      </c>
      <c r="O36" s="63">
        <f t="shared" ca="1" si="1"/>
        <v>31</v>
      </c>
      <c r="P36" s="63" t="s">
        <v>2435</v>
      </c>
      <c r="Q36" s="63" t="s">
        <v>2436</v>
      </c>
      <c r="R36" s="63" t="s">
        <v>2436</v>
      </c>
      <c r="S36" s="66" t="s">
        <v>2437</v>
      </c>
      <c r="T36" s="63"/>
      <c r="U36" s="63" t="s">
        <v>752</v>
      </c>
      <c r="V36" s="63" t="s">
        <v>2438</v>
      </c>
      <c r="W36" s="70" t="s">
        <v>2394</v>
      </c>
      <c r="X36" s="217">
        <v>45679</v>
      </c>
      <c r="Y36" s="70">
        <f t="shared" ca="1" si="2"/>
        <v>0</v>
      </c>
      <c r="Z36" s="70">
        <f t="shared" ca="1" si="3"/>
        <v>6</v>
      </c>
      <c r="AA36" s="70">
        <f t="shared" ca="1" si="4"/>
        <v>23</v>
      </c>
      <c r="AB36" s="63" t="s">
        <v>41</v>
      </c>
      <c r="AC36" s="63" t="s">
        <v>74</v>
      </c>
      <c r="AD36" s="236" t="s">
        <v>2843</v>
      </c>
      <c r="AE36" s="234" t="s">
        <v>2844</v>
      </c>
    </row>
    <row r="37" spans="1:32" s="6" customFormat="1" ht="15.5">
      <c r="A37" s="7">
        <v>36</v>
      </c>
      <c r="B37" s="31" t="s">
        <v>2439</v>
      </c>
      <c r="C37" s="31" t="s">
        <v>2439</v>
      </c>
      <c r="D37" s="222" t="s">
        <v>2440</v>
      </c>
      <c r="E37" s="120" t="str">
        <f t="shared" si="0"/>
        <v>ZAENAL ROFI'I SYARIFUDDIN</v>
      </c>
      <c r="F37" s="78" t="s">
        <v>2441</v>
      </c>
      <c r="G37" s="67" t="s">
        <v>129</v>
      </c>
      <c r="H37" s="63" t="s">
        <v>47</v>
      </c>
      <c r="I37" s="13" t="s">
        <v>47</v>
      </c>
      <c r="J37" s="63" t="s">
        <v>52</v>
      </c>
      <c r="K37" s="63" t="s">
        <v>39</v>
      </c>
      <c r="L37" s="63" t="s">
        <v>71</v>
      </c>
      <c r="M37" s="63" t="s">
        <v>828</v>
      </c>
      <c r="N37" s="73">
        <v>39060</v>
      </c>
      <c r="O37" s="63">
        <f t="shared" ca="1" si="1"/>
        <v>18</v>
      </c>
      <c r="P37" s="63" t="s">
        <v>2442</v>
      </c>
      <c r="Q37" s="63" t="s">
        <v>2443</v>
      </c>
      <c r="R37" s="63" t="s">
        <v>2444</v>
      </c>
      <c r="S37" s="66" t="s">
        <v>2445</v>
      </c>
      <c r="T37" s="63"/>
      <c r="U37" s="63" t="s">
        <v>752</v>
      </c>
      <c r="V37" s="63" t="s">
        <v>2446</v>
      </c>
      <c r="W37" s="70" t="s">
        <v>2447</v>
      </c>
      <c r="X37" s="217">
        <v>45679</v>
      </c>
      <c r="Y37" s="70">
        <f t="shared" ca="1" si="2"/>
        <v>0</v>
      </c>
      <c r="Z37" s="70">
        <f t="shared" ca="1" si="3"/>
        <v>6</v>
      </c>
      <c r="AA37" s="70">
        <f t="shared" ca="1" si="4"/>
        <v>23</v>
      </c>
      <c r="AB37" s="63" t="s">
        <v>41</v>
      </c>
      <c r="AC37" s="63" t="s">
        <v>74</v>
      </c>
      <c r="AD37" s="236" t="s">
        <v>2843</v>
      </c>
      <c r="AE37" s="234" t="s">
        <v>2844</v>
      </c>
    </row>
    <row r="38" spans="1:32" s="6" customFormat="1" ht="15.5">
      <c r="A38" s="7">
        <v>37</v>
      </c>
      <c r="B38" s="121" t="s">
        <v>2457</v>
      </c>
      <c r="C38" s="121" t="s">
        <v>2457</v>
      </c>
      <c r="D38" s="227" t="s">
        <v>2458</v>
      </c>
      <c r="E38" s="122" t="str">
        <f t="shared" si="0"/>
        <v>ACHMAD SULTON</v>
      </c>
      <c r="F38" s="128" t="s">
        <v>2494</v>
      </c>
      <c r="G38" s="129" t="s">
        <v>129</v>
      </c>
      <c r="H38" s="224" t="s">
        <v>47</v>
      </c>
      <c r="I38" s="224" t="s">
        <v>47</v>
      </c>
      <c r="J38" s="63" t="s">
        <v>52</v>
      </c>
      <c r="K38" s="224" t="s">
        <v>39</v>
      </c>
      <c r="L38" s="63" t="s">
        <v>71</v>
      </c>
      <c r="M38" s="63"/>
      <c r="N38" s="73">
        <v>37238</v>
      </c>
      <c r="O38" s="63">
        <f t="shared" ca="1" si="1"/>
        <v>23</v>
      </c>
      <c r="P38" s="63"/>
      <c r="Q38" s="63"/>
      <c r="R38" s="63"/>
      <c r="S38" s="63"/>
      <c r="T38" s="63"/>
      <c r="U38" s="63" t="s">
        <v>752</v>
      </c>
      <c r="V38" s="63"/>
      <c r="W38" s="70"/>
      <c r="X38" s="217">
        <v>45681</v>
      </c>
      <c r="Y38" s="70">
        <f t="shared" ca="1" si="2"/>
        <v>0</v>
      </c>
      <c r="Z38" s="70">
        <f t="shared" ca="1" si="3"/>
        <v>6</v>
      </c>
      <c r="AA38" s="70">
        <f t="shared" ca="1" si="4"/>
        <v>21</v>
      </c>
      <c r="AB38" s="63" t="s">
        <v>41</v>
      </c>
      <c r="AC38" s="63" t="s">
        <v>74</v>
      </c>
      <c r="AD38" s="236" t="s">
        <v>2850</v>
      </c>
      <c r="AE38" s="234" t="s">
        <v>2844</v>
      </c>
    </row>
    <row r="39" spans="1:32" s="6" customFormat="1" ht="15.5">
      <c r="A39" s="7">
        <v>38</v>
      </c>
      <c r="B39" s="121" t="s">
        <v>2459</v>
      </c>
      <c r="C39" s="121" t="s">
        <v>2459</v>
      </c>
      <c r="D39" s="227" t="s">
        <v>2460</v>
      </c>
      <c r="E39" s="122" t="str">
        <f t="shared" si="0"/>
        <v>AHMAD FITRIYANTO AKBAR</v>
      </c>
      <c r="F39" s="128" t="s">
        <v>2495</v>
      </c>
      <c r="G39" s="129" t="s">
        <v>129</v>
      </c>
      <c r="H39" s="224" t="s">
        <v>47</v>
      </c>
      <c r="I39" s="224" t="s">
        <v>47</v>
      </c>
      <c r="J39" s="63" t="s">
        <v>52</v>
      </c>
      <c r="K39" s="224" t="s">
        <v>39</v>
      </c>
      <c r="L39" s="63" t="s">
        <v>71</v>
      </c>
      <c r="M39" s="63"/>
      <c r="N39" s="73">
        <v>37239</v>
      </c>
      <c r="O39" s="63">
        <f t="shared" ca="1" si="1"/>
        <v>23</v>
      </c>
      <c r="P39" s="63"/>
      <c r="Q39" s="63"/>
      <c r="R39" s="63"/>
      <c r="S39" s="63"/>
      <c r="T39" s="63"/>
      <c r="U39" s="63" t="s">
        <v>752</v>
      </c>
      <c r="V39" s="63"/>
      <c r="W39" s="70"/>
      <c r="X39" s="217">
        <v>45681</v>
      </c>
      <c r="Y39" s="70">
        <f t="shared" ca="1" si="2"/>
        <v>0</v>
      </c>
      <c r="Z39" s="70">
        <f t="shared" ca="1" si="3"/>
        <v>6</v>
      </c>
      <c r="AA39" s="70">
        <f t="shared" ca="1" si="4"/>
        <v>21</v>
      </c>
      <c r="AB39" s="63" t="s">
        <v>41</v>
      </c>
      <c r="AC39" s="63" t="s">
        <v>74</v>
      </c>
      <c r="AD39" s="236" t="s">
        <v>2850</v>
      </c>
      <c r="AE39" s="234" t="s">
        <v>2844</v>
      </c>
    </row>
    <row r="40" spans="1:32" s="21" customFormat="1" ht="15.5">
      <c r="A40" s="7">
        <v>39</v>
      </c>
      <c r="B40" s="29" t="s">
        <v>525</v>
      </c>
      <c r="C40" s="29" t="s">
        <v>526</v>
      </c>
      <c r="D40" s="228" t="s">
        <v>527</v>
      </c>
      <c r="E40" s="24" t="str">
        <f t="shared" si="0"/>
        <v>ACH.ZAINUDDIN MAHMUD</v>
      </c>
      <c r="F40" s="11" t="s">
        <v>528</v>
      </c>
      <c r="G40" s="12" t="s">
        <v>129</v>
      </c>
      <c r="H40" s="14" t="s">
        <v>47</v>
      </c>
      <c r="I40" s="13" t="s">
        <v>47</v>
      </c>
      <c r="J40" s="14" t="s">
        <v>52</v>
      </c>
      <c r="K40" s="14" t="s">
        <v>39</v>
      </c>
      <c r="L40" s="14" t="s">
        <v>71</v>
      </c>
      <c r="M40" s="14" t="s">
        <v>41</v>
      </c>
      <c r="N40" s="44">
        <v>38147</v>
      </c>
      <c r="O40" s="14">
        <f t="shared" ca="1" si="1"/>
        <v>21</v>
      </c>
      <c r="P40" s="14" t="s">
        <v>42</v>
      </c>
      <c r="Q40" s="14" t="s">
        <v>529</v>
      </c>
      <c r="R40" s="14" t="s">
        <v>529</v>
      </c>
      <c r="S40" s="11" t="s">
        <v>530</v>
      </c>
      <c r="T40" s="47" t="s">
        <v>531</v>
      </c>
      <c r="U40" s="17"/>
      <c r="V40" s="17"/>
      <c r="W40" s="13"/>
      <c r="X40" s="229">
        <v>44809</v>
      </c>
      <c r="Y40" s="19">
        <f t="shared" ca="1" si="2"/>
        <v>2</v>
      </c>
      <c r="Z40" s="19">
        <f t="shared" ca="1" si="3"/>
        <v>11</v>
      </c>
      <c r="AA40" s="19">
        <f t="shared" ca="1" si="4"/>
        <v>9</v>
      </c>
      <c r="AB40" s="14" t="s">
        <v>41</v>
      </c>
      <c r="AC40" s="14" t="s">
        <v>74</v>
      </c>
      <c r="AD40" s="236" t="s">
        <v>2855</v>
      </c>
      <c r="AE40" s="234" t="s">
        <v>2853</v>
      </c>
    </row>
    <row r="41" spans="1:32" s="6" customFormat="1" ht="15.5">
      <c r="A41" s="7">
        <v>40</v>
      </c>
      <c r="B41" s="32" t="s">
        <v>903</v>
      </c>
      <c r="C41" s="32" t="s">
        <v>904</v>
      </c>
      <c r="D41" s="225" t="s">
        <v>905</v>
      </c>
      <c r="E41" s="10" t="str">
        <f t="shared" si="0"/>
        <v>IRVIANA</v>
      </c>
      <c r="F41" s="34" t="s">
        <v>906</v>
      </c>
      <c r="G41" s="35" t="s">
        <v>35</v>
      </c>
      <c r="H41" s="37" t="s">
        <v>125</v>
      </c>
      <c r="I41" s="13" t="s">
        <v>125</v>
      </c>
      <c r="J41" s="37"/>
      <c r="K41" s="37" t="s">
        <v>343</v>
      </c>
      <c r="L41" s="37" t="s">
        <v>71</v>
      </c>
      <c r="M41" s="37" t="s">
        <v>41</v>
      </c>
      <c r="N41" s="51">
        <v>35007</v>
      </c>
      <c r="O41" s="37">
        <f t="shared" ca="1" si="1"/>
        <v>29</v>
      </c>
      <c r="P41" s="37" t="s">
        <v>907</v>
      </c>
      <c r="Q41" s="37" t="s">
        <v>908</v>
      </c>
      <c r="R41" s="37" t="s">
        <v>908</v>
      </c>
      <c r="S41" s="34" t="s">
        <v>909</v>
      </c>
      <c r="T41" s="39" t="s">
        <v>910</v>
      </c>
      <c r="U41" s="56" t="s">
        <v>752</v>
      </c>
      <c r="V41" s="56" t="s">
        <v>911</v>
      </c>
      <c r="W41" s="36" t="s">
        <v>912</v>
      </c>
      <c r="X41" s="230">
        <v>45299</v>
      </c>
      <c r="Y41" s="19">
        <f t="shared" ca="1" si="2"/>
        <v>1</v>
      </c>
      <c r="Z41" s="19">
        <f t="shared" ca="1" si="3"/>
        <v>7</v>
      </c>
      <c r="AA41" s="19">
        <f t="shared" ca="1" si="4"/>
        <v>6</v>
      </c>
      <c r="AB41" s="37" t="s">
        <v>41</v>
      </c>
      <c r="AC41" s="14" t="s">
        <v>46</v>
      </c>
      <c r="AD41" s="239"/>
      <c r="AE41" s="234" t="s">
        <v>2853</v>
      </c>
    </row>
    <row r="42" spans="1:32" s="6" customFormat="1" ht="15.5">
      <c r="A42" s="7">
        <v>41</v>
      </c>
      <c r="B42" s="32" t="s">
        <v>981</v>
      </c>
      <c r="C42" s="32" t="s">
        <v>982</v>
      </c>
      <c r="D42" s="225" t="s">
        <v>983</v>
      </c>
      <c r="E42" s="10" t="str">
        <f t="shared" si="0"/>
        <v>WINDA SARI RAHARDJO</v>
      </c>
      <c r="F42" s="34" t="s">
        <v>984</v>
      </c>
      <c r="G42" s="35" t="s">
        <v>35</v>
      </c>
      <c r="H42" s="37" t="s">
        <v>985</v>
      </c>
      <c r="I42" s="13" t="s">
        <v>141</v>
      </c>
      <c r="J42" s="37" t="s">
        <v>985</v>
      </c>
      <c r="K42" s="37" t="s">
        <v>986</v>
      </c>
      <c r="L42" s="37" t="s">
        <v>615</v>
      </c>
      <c r="M42" s="37" t="s">
        <v>987</v>
      </c>
      <c r="N42" s="51">
        <v>31373</v>
      </c>
      <c r="O42" s="37">
        <f t="shared" ca="1" si="1"/>
        <v>39</v>
      </c>
      <c r="P42" s="37" t="s">
        <v>988</v>
      </c>
      <c r="Q42" s="37" t="s">
        <v>989</v>
      </c>
      <c r="R42" s="37" t="s">
        <v>989</v>
      </c>
      <c r="S42" s="34" t="s">
        <v>990</v>
      </c>
      <c r="T42" s="39" t="s">
        <v>991</v>
      </c>
      <c r="U42" s="56" t="s">
        <v>752</v>
      </c>
      <c r="V42" s="56" t="s">
        <v>992</v>
      </c>
      <c r="W42" s="36" t="s">
        <v>993</v>
      </c>
      <c r="X42" s="230">
        <v>45401</v>
      </c>
      <c r="Y42" s="19">
        <f t="shared" ca="1" si="2"/>
        <v>1</v>
      </c>
      <c r="Z42" s="19">
        <f t="shared" ca="1" si="3"/>
        <v>3</v>
      </c>
      <c r="AA42" s="19">
        <f t="shared" ca="1" si="4"/>
        <v>26</v>
      </c>
      <c r="AB42" s="37" t="s">
        <v>41</v>
      </c>
      <c r="AC42" s="14" t="s">
        <v>46</v>
      </c>
      <c r="AD42" s="237">
        <v>45659</v>
      </c>
      <c r="AE42" s="234" t="s">
        <v>2853</v>
      </c>
    </row>
    <row r="43" spans="1:32" s="21" customFormat="1" ht="15.5">
      <c r="A43" s="7">
        <v>42</v>
      </c>
      <c r="B43" s="29" t="s">
        <v>1057</v>
      </c>
      <c r="C43" s="29" t="s">
        <v>1058</v>
      </c>
      <c r="D43" s="228" t="s">
        <v>1059</v>
      </c>
      <c r="E43" s="24" t="str">
        <f t="shared" si="0"/>
        <v>HIDAYAT SAPUTRA</v>
      </c>
      <c r="F43" s="11" t="s">
        <v>1060</v>
      </c>
      <c r="G43" s="12" t="s">
        <v>129</v>
      </c>
      <c r="H43" s="14" t="s">
        <v>47</v>
      </c>
      <c r="I43" s="13" t="s">
        <v>47</v>
      </c>
      <c r="J43" s="14" t="s">
        <v>52</v>
      </c>
      <c r="K43" s="14" t="s">
        <v>39</v>
      </c>
      <c r="L43" s="14" t="s">
        <v>71</v>
      </c>
      <c r="M43" s="14" t="s">
        <v>41</v>
      </c>
      <c r="N43" s="50">
        <v>36689</v>
      </c>
      <c r="O43" s="14">
        <f t="shared" ca="1" si="1"/>
        <v>25</v>
      </c>
      <c r="P43" s="14" t="s">
        <v>1061</v>
      </c>
      <c r="Q43" s="14" t="s">
        <v>1062</v>
      </c>
      <c r="R43" s="14" t="s">
        <v>1062</v>
      </c>
      <c r="S43" s="11" t="s">
        <v>1063</v>
      </c>
      <c r="T43" s="59" t="s">
        <v>1064</v>
      </c>
      <c r="U43" s="58" t="s">
        <v>752</v>
      </c>
      <c r="V43" s="58" t="s">
        <v>1065</v>
      </c>
      <c r="W43" s="13" t="s">
        <v>1066</v>
      </c>
      <c r="X43" s="229">
        <v>45425</v>
      </c>
      <c r="Y43" s="19">
        <f t="shared" ca="1" si="2"/>
        <v>1</v>
      </c>
      <c r="Z43" s="19">
        <f t="shared" ca="1" si="3"/>
        <v>3</v>
      </c>
      <c r="AA43" s="19">
        <f t="shared" ca="1" si="4"/>
        <v>1</v>
      </c>
      <c r="AB43" s="14" t="s">
        <v>41</v>
      </c>
      <c r="AC43" s="14" t="s">
        <v>74</v>
      </c>
      <c r="AD43" s="237">
        <v>45931</v>
      </c>
      <c r="AE43" s="234" t="s">
        <v>2853</v>
      </c>
    </row>
    <row r="44" spans="1:32" s="6" customFormat="1" ht="15.5">
      <c r="A44" s="7">
        <v>43</v>
      </c>
      <c r="B44" s="32" t="s">
        <v>1211</v>
      </c>
      <c r="C44" s="32" t="s">
        <v>1212</v>
      </c>
      <c r="D44" s="225" t="s">
        <v>1213</v>
      </c>
      <c r="E44" s="24" t="str">
        <f t="shared" si="0"/>
        <v>FANDHI AHMAD</v>
      </c>
      <c r="F44" s="66" t="s">
        <v>1214</v>
      </c>
      <c r="G44" s="67" t="s">
        <v>129</v>
      </c>
      <c r="H44" s="63" t="s">
        <v>47</v>
      </c>
      <c r="I44" s="13" t="s">
        <v>47</v>
      </c>
      <c r="J44" s="63" t="s">
        <v>52</v>
      </c>
      <c r="K44" s="63" t="s">
        <v>39</v>
      </c>
      <c r="L44" s="63" t="s">
        <v>1178</v>
      </c>
      <c r="M44" s="63" t="s">
        <v>41</v>
      </c>
      <c r="N44" s="73">
        <v>38313</v>
      </c>
      <c r="O44" s="37">
        <f t="shared" ca="1" si="1"/>
        <v>20</v>
      </c>
      <c r="P44" s="63" t="s">
        <v>1215</v>
      </c>
      <c r="Q44" s="63" t="s">
        <v>949</v>
      </c>
      <c r="R44" s="63" t="s">
        <v>949</v>
      </c>
      <c r="S44" s="66" t="s">
        <v>1216</v>
      </c>
      <c r="T44" s="74" t="s">
        <v>1217</v>
      </c>
      <c r="U44" s="40" t="s">
        <v>752</v>
      </c>
      <c r="V44" s="63"/>
      <c r="W44" s="70" t="s">
        <v>1218</v>
      </c>
      <c r="X44" s="230">
        <v>45450</v>
      </c>
      <c r="Y44" s="19">
        <f t="shared" ca="1" si="2"/>
        <v>1</v>
      </c>
      <c r="Z44" s="19">
        <f t="shared" ca="1" si="3"/>
        <v>2</v>
      </c>
      <c r="AA44" s="19">
        <f t="shared" ca="1" si="4"/>
        <v>7</v>
      </c>
      <c r="AB44" s="37" t="s">
        <v>41</v>
      </c>
      <c r="AC44" s="14" t="s">
        <v>74</v>
      </c>
      <c r="AD44" s="235">
        <v>45690</v>
      </c>
      <c r="AE44" s="234" t="s">
        <v>2853</v>
      </c>
    </row>
    <row r="45" spans="1:32" s="6" customFormat="1" ht="15.5">
      <c r="A45" s="7">
        <v>44</v>
      </c>
      <c r="B45" s="32" t="s">
        <v>1256</v>
      </c>
      <c r="C45" s="32" t="s">
        <v>1257</v>
      </c>
      <c r="D45" s="220" t="s">
        <v>1258</v>
      </c>
      <c r="E45" s="27" t="s">
        <v>1259</v>
      </c>
      <c r="F45" s="66" t="s">
        <v>1260</v>
      </c>
      <c r="G45" s="67" t="s">
        <v>35</v>
      </c>
      <c r="H45" s="63" t="s">
        <v>47</v>
      </c>
      <c r="I45" s="13" t="s">
        <v>47</v>
      </c>
      <c r="J45" s="84" t="s">
        <v>1261</v>
      </c>
      <c r="K45" s="63" t="s">
        <v>39</v>
      </c>
      <c r="L45" s="63" t="s">
        <v>71</v>
      </c>
      <c r="M45" s="63" t="s">
        <v>41</v>
      </c>
      <c r="N45" s="73">
        <v>38654</v>
      </c>
      <c r="O45" s="37">
        <f t="shared" ca="1" si="1"/>
        <v>19</v>
      </c>
      <c r="P45" s="63" t="s">
        <v>1262</v>
      </c>
      <c r="Q45" s="63" t="s">
        <v>1263</v>
      </c>
      <c r="R45" s="63" t="s">
        <v>1263</v>
      </c>
      <c r="S45" s="66" t="s">
        <v>1264</v>
      </c>
      <c r="T45" s="69" t="s">
        <v>1265</v>
      </c>
      <c r="U45" s="42" t="s">
        <v>752</v>
      </c>
      <c r="V45" s="63" t="s">
        <v>1266</v>
      </c>
      <c r="W45" s="70"/>
      <c r="X45" s="217">
        <v>45468</v>
      </c>
      <c r="Y45" s="19">
        <f t="shared" ca="1" si="2"/>
        <v>1</v>
      </c>
      <c r="Z45" s="19">
        <f t="shared" ca="1" si="3"/>
        <v>1</v>
      </c>
      <c r="AA45" s="19">
        <f t="shared" ca="1" si="4"/>
        <v>20</v>
      </c>
      <c r="AB45" s="37" t="s">
        <v>41</v>
      </c>
      <c r="AC45" s="14" t="s">
        <v>90</v>
      </c>
      <c r="AD45" s="238" t="s">
        <v>2857</v>
      </c>
      <c r="AE45" s="234" t="s">
        <v>2853</v>
      </c>
    </row>
    <row r="46" spans="1:32" s="6" customFormat="1" ht="15.5">
      <c r="A46" s="7">
        <v>45</v>
      </c>
      <c r="B46" s="32" t="s">
        <v>1267</v>
      </c>
      <c r="C46" s="32" t="s">
        <v>1268</v>
      </c>
      <c r="D46" s="220" t="s">
        <v>1269</v>
      </c>
      <c r="E46" s="27" t="s">
        <v>1270</v>
      </c>
      <c r="F46" s="66" t="s">
        <v>1271</v>
      </c>
      <c r="G46" s="67" t="s">
        <v>35</v>
      </c>
      <c r="H46" s="63" t="s">
        <v>47</v>
      </c>
      <c r="I46" s="13" t="s">
        <v>47</v>
      </c>
      <c r="J46" s="84" t="s">
        <v>1261</v>
      </c>
      <c r="K46" s="63" t="s">
        <v>39</v>
      </c>
      <c r="L46" s="63" t="s">
        <v>71</v>
      </c>
      <c r="M46" s="63" t="s">
        <v>41</v>
      </c>
      <c r="N46" s="73">
        <v>38252</v>
      </c>
      <c r="O46" s="37">
        <f t="shared" ca="1" si="1"/>
        <v>20</v>
      </c>
      <c r="P46" s="63" t="s">
        <v>1272</v>
      </c>
      <c r="Q46" s="63" t="s">
        <v>1273</v>
      </c>
      <c r="R46" s="63" t="s">
        <v>1274</v>
      </c>
      <c r="S46" s="66" t="s">
        <v>1275</v>
      </c>
      <c r="T46" s="74" t="s">
        <v>1276</v>
      </c>
      <c r="U46" s="42" t="s">
        <v>752</v>
      </c>
      <c r="V46" s="63" t="s">
        <v>1277</v>
      </c>
      <c r="W46" s="70"/>
      <c r="X46" s="217">
        <v>45468</v>
      </c>
      <c r="Y46" s="19">
        <f t="shared" ca="1" si="2"/>
        <v>1</v>
      </c>
      <c r="Z46" s="19">
        <f t="shared" ca="1" si="3"/>
        <v>1</v>
      </c>
      <c r="AA46" s="19">
        <f t="shared" ca="1" si="4"/>
        <v>20</v>
      </c>
      <c r="AB46" s="37" t="s">
        <v>41</v>
      </c>
      <c r="AC46" s="14" t="s">
        <v>90</v>
      </c>
      <c r="AD46" s="237">
        <v>45809</v>
      </c>
      <c r="AE46" s="234" t="s">
        <v>2853</v>
      </c>
    </row>
    <row r="47" spans="1:32" s="21" customFormat="1" ht="15.5">
      <c r="A47" s="7">
        <v>46</v>
      </c>
      <c r="B47" s="29" t="s">
        <v>1278</v>
      </c>
      <c r="C47" s="29" t="s">
        <v>1279</v>
      </c>
      <c r="D47" s="226" t="s">
        <v>1280</v>
      </c>
      <c r="E47" s="24" t="str">
        <f t="shared" ref="E47:E77" si="5">UPPER(D47)</f>
        <v>NOFAN ARISKI</v>
      </c>
      <c r="F47" s="78" t="s">
        <v>1281</v>
      </c>
      <c r="G47" s="75" t="s">
        <v>129</v>
      </c>
      <c r="H47" s="65" t="s">
        <v>47</v>
      </c>
      <c r="I47" s="13" t="s">
        <v>47</v>
      </c>
      <c r="J47" s="65" t="s">
        <v>52</v>
      </c>
      <c r="K47" s="65" t="s">
        <v>39</v>
      </c>
      <c r="L47" s="65" t="s">
        <v>71</v>
      </c>
      <c r="M47" s="65" t="s">
        <v>41</v>
      </c>
      <c r="N47" s="77">
        <v>37932</v>
      </c>
      <c r="O47" s="14">
        <f t="shared" ca="1" si="1"/>
        <v>21</v>
      </c>
      <c r="P47" s="65" t="s">
        <v>1282</v>
      </c>
      <c r="Q47" s="65" t="s">
        <v>1283</v>
      </c>
      <c r="R47" s="65" t="s">
        <v>1283</v>
      </c>
      <c r="S47" s="78" t="s">
        <v>1284</v>
      </c>
      <c r="T47" s="65"/>
      <c r="U47" s="22" t="s">
        <v>752</v>
      </c>
      <c r="V47" s="65" t="s">
        <v>1285</v>
      </c>
      <c r="W47" s="80" t="s">
        <v>1286</v>
      </c>
      <c r="X47" s="215">
        <v>45469</v>
      </c>
      <c r="Y47" s="19">
        <f t="shared" ca="1" si="2"/>
        <v>1</v>
      </c>
      <c r="Z47" s="19">
        <f t="shared" ca="1" si="3"/>
        <v>1</v>
      </c>
      <c r="AA47" s="19">
        <f t="shared" ca="1" si="4"/>
        <v>19</v>
      </c>
      <c r="AB47" s="14" t="s">
        <v>41</v>
      </c>
      <c r="AC47" s="14" t="s">
        <v>74</v>
      </c>
      <c r="AD47" s="341" t="s">
        <v>2855</v>
      </c>
      <c r="AE47" s="342" t="s">
        <v>2853</v>
      </c>
    </row>
    <row r="48" spans="1:32" s="21" customFormat="1" ht="15.5">
      <c r="A48" s="7">
        <v>47</v>
      </c>
      <c r="B48" s="29" t="s">
        <v>1287</v>
      </c>
      <c r="C48" s="29" t="s">
        <v>1288</v>
      </c>
      <c r="D48" s="226" t="s">
        <v>1289</v>
      </c>
      <c r="E48" s="24" t="str">
        <f t="shared" si="5"/>
        <v>AVINUR ROHIM</v>
      </c>
      <c r="F48" s="78" t="s">
        <v>1290</v>
      </c>
      <c r="G48" s="75" t="s">
        <v>129</v>
      </c>
      <c r="H48" s="65" t="s">
        <v>47</v>
      </c>
      <c r="I48" s="13" t="s">
        <v>47</v>
      </c>
      <c r="J48" s="65" t="s">
        <v>52</v>
      </c>
      <c r="K48" s="65" t="s">
        <v>39</v>
      </c>
      <c r="L48" s="65" t="s">
        <v>71</v>
      </c>
      <c r="M48" s="65" t="s">
        <v>41</v>
      </c>
      <c r="N48" s="77">
        <v>38378</v>
      </c>
      <c r="O48" s="14">
        <f t="shared" ca="1" si="1"/>
        <v>20</v>
      </c>
      <c r="P48" s="65" t="s">
        <v>1291</v>
      </c>
      <c r="Q48" s="65" t="s">
        <v>1292</v>
      </c>
      <c r="R48" s="65" t="s">
        <v>1292</v>
      </c>
      <c r="S48" s="78" t="s">
        <v>1293</v>
      </c>
      <c r="T48" s="64" t="s">
        <v>1294</v>
      </c>
      <c r="U48" s="22" t="s">
        <v>752</v>
      </c>
      <c r="V48" s="65" t="s">
        <v>1295</v>
      </c>
      <c r="W48" s="80" t="s">
        <v>1296</v>
      </c>
      <c r="X48" s="215">
        <v>45469</v>
      </c>
      <c r="Y48" s="19">
        <f t="shared" ca="1" si="2"/>
        <v>1</v>
      </c>
      <c r="Z48" s="19">
        <f t="shared" ca="1" si="3"/>
        <v>1</v>
      </c>
      <c r="AA48" s="19">
        <f t="shared" ca="1" si="4"/>
        <v>19</v>
      </c>
      <c r="AB48" s="14" t="s">
        <v>41</v>
      </c>
      <c r="AC48" s="14" t="s">
        <v>74</v>
      </c>
      <c r="AD48" s="240" t="s">
        <v>2852</v>
      </c>
      <c r="AE48" s="234" t="s">
        <v>2853</v>
      </c>
      <c r="AF48" s="65"/>
    </row>
    <row r="49" spans="1:33" s="6" customFormat="1" ht="15.5">
      <c r="A49" s="7">
        <v>48</v>
      </c>
      <c r="B49" s="31" t="s">
        <v>1867</v>
      </c>
      <c r="C49" s="31" t="s">
        <v>1867</v>
      </c>
      <c r="D49" s="220" t="s">
        <v>1868</v>
      </c>
      <c r="E49" s="27" t="str">
        <f t="shared" si="5"/>
        <v>FARIKHATUL ILMIAH</v>
      </c>
      <c r="F49" s="66" t="s">
        <v>1869</v>
      </c>
      <c r="G49" s="67" t="s">
        <v>35</v>
      </c>
      <c r="H49" s="63" t="s">
        <v>47</v>
      </c>
      <c r="I49" s="13" t="s">
        <v>47</v>
      </c>
      <c r="J49" s="63" t="s">
        <v>1870</v>
      </c>
      <c r="K49" s="63" t="s">
        <v>39</v>
      </c>
      <c r="L49" s="63" t="s">
        <v>71</v>
      </c>
      <c r="M49" s="63" t="s">
        <v>41</v>
      </c>
      <c r="N49" s="73">
        <v>38310</v>
      </c>
      <c r="O49" s="63">
        <f t="shared" ref="O49:O77" ca="1" si="6">INT((TODAY()-N49)/365)</f>
        <v>20</v>
      </c>
      <c r="P49" s="63" t="s">
        <v>864</v>
      </c>
      <c r="Q49" s="63" t="s">
        <v>1871</v>
      </c>
      <c r="R49" s="63" t="s">
        <v>1871</v>
      </c>
      <c r="S49" s="66" t="s">
        <v>1872</v>
      </c>
      <c r="T49" s="74" t="s">
        <v>1873</v>
      </c>
      <c r="U49" s="63" t="s">
        <v>752</v>
      </c>
      <c r="V49" s="63" t="s">
        <v>1874</v>
      </c>
      <c r="W49" s="70" t="s">
        <v>1032</v>
      </c>
      <c r="X49" s="217">
        <v>45617</v>
      </c>
      <c r="Y49" s="19">
        <f t="shared" ref="Y49:Y77" ca="1" si="7">DATEDIF(X49,TODAY(),"Y")</f>
        <v>0</v>
      </c>
      <c r="Z49" s="19">
        <f t="shared" ref="Z49:Z77" ca="1" si="8">DATEDIF(X49,TODAY(),"YM")</f>
        <v>8</v>
      </c>
      <c r="AA49" s="19">
        <f t="shared" ref="AA49:AA77" ca="1" si="9">DATEDIF(X49,TODAY(),"MD")</f>
        <v>24</v>
      </c>
      <c r="AB49" s="37" t="s">
        <v>41</v>
      </c>
      <c r="AC49" s="37" t="s">
        <v>90</v>
      </c>
      <c r="AD49" s="236" t="s">
        <v>2847</v>
      </c>
      <c r="AE49" s="354" t="s">
        <v>2853</v>
      </c>
      <c r="AF49" s="63"/>
    </row>
    <row r="50" spans="1:33" s="6" customFormat="1" ht="15.5">
      <c r="A50" s="7">
        <v>336</v>
      </c>
      <c r="B50" s="72"/>
      <c r="C50" s="145" t="s">
        <v>2794</v>
      </c>
      <c r="D50" s="197" t="s">
        <v>2798</v>
      </c>
      <c r="E50" s="24" t="str">
        <f t="shared" si="5"/>
        <v>DWI SIGIT PURNOMO</v>
      </c>
      <c r="F50" s="203" t="s">
        <v>2824</v>
      </c>
      <c r="G50" s="204" t="s">
        <v>129</v>
      </c>
      <c r="H50" s="205" t="s">
        <v>47</v>
      </c>
      <c r="I50" s="205" t="s">
        <v>47</v>
      </c>
      <c r="J50" s="205" t="s">
        <v>52</v>
      </c>
      <c r="K50" s="205" t="s">
        <v>39</v>
      </c>
      <c r="L50" s="205" t="s">
        <v>71</v>
      </c>
      <c r="M50" s="205" t="s">
        <v>53</v>
      </c>
      <c r="N50" s="73">
        <v>38222</v>
      </c>
      <c r="O50" s="63">
        <f t="shared" ca="1" si="6"/>
        <v>20</v>
      </c>
      <c r="P50" s="205" t="s">
        <v>2825</v>
      </c>
      <c r="Q50" s="205" t="s">
        <v>2826</v>
      </c>
      <c r="R50" s="205" t="s">
        <v>2826</v>
      </c>
      <c r="S50" s="203" t="s">
        <v>2827</v>
      </c>
      <c r="T50" s="149" t="s">
        <v>2828</v>
      </c>
      <c r="U50" s="63" t="s">
        <v>752</v>
      </c>
      <c r="V50" s="205" t="s">
        <v>2829</v>
      </c>
      <c r="W50" s="70"/>
      <c r="X50" s="83">
        <v>45702</v>
      </c>
      <c r="Y50" s="70">
        <f t="shared" ca="1" si="7"/>
        <v>0</v>
      </c>
      <c r="Z50" s="70">
        <f t="shared" ca="1" si="8"/>
        <v>6</v>
      </c>
      <c r="AA50" s="70">
        <f t="shared" ca="1" si="9"/>
        <v>0</v>
      </c>
      <c r="AB50" s="63" t="s">
        <v>41</v>
      </c>
      <c r="AC50" s="205" t="s">
        <v>74</v>
      </c>
      <c r="AD50" s="343" t="s">
        <v>2981</v>
      </c>
      <c r="AE50" s="339"/>
      <c r="AF50" s="348">
        <v>2</v>
      </c>
      <c r="AG50" s="207" t="s">
        <v>129</v>
      </c>
    </row>
    <row r="51" spans="1:33" s="6" customFormat="1" ht="15.5">
      <c r="A51" s="7">
        <v>337</v>
      </c>
      <c r="B51" s="72"/>
      <c r="C51" s="145" t="s">
        <v>2795</v>
      </c>
      <c r="D51" s="179" t="s">
        <v>2799</v>
      </c>
      <c r="E51" s="24" t="str">
        <f t="shared" si="5"/>
        <v>MUHAMMAD SYIFA BUDDIN</v>
      </c>
      <c r="F51" s="203" t="s">
        <v>2823</v>
      </c>
      <c r="G51" s="204" t="s">
        <v>129</v>
      </c>
      <c r="H51" s="205" t="s">
        <v>47</v>
      </c>
      <c r="I51" s="205" t="s">
        <v>47</v>
      </c>
      <c r="J51" s="205" t="s">
        <v>52</v>
      </c>
      <c r="K51" s="205" t="s">
        <v>39</v>
      </c>
      <c r="L51" s="205" t="s">
        <v>71</v>
      </c>
      <c r="M51" s="205" t="s">
        <v>53</v>
      </c>
      <c r="N51" s="73">
        <v>38263</v>
      </c>
      <c r="O51" s="63">
        <f t="shared" ca="1" si="6"/>
        <v>20</v>
      </c>
      <c r="P51" s="205" t="s">
        <v>2822</v>
      </c>
      <c r="Q51" s="205" t="s">
        <v>2821</v>
      </c>
      <c r="R51" s="205" t="s">
        <v>2821</v>
      </c>
      <c r="S51" s="203" t="s">
        <v>2820</v>
      </c>
      <c r="T51" s="149" t="s">
        <v>2819</v>
      </c>
      <c r="U51" s="63" t="s">
        <v>752</v>
      </c>
      <c r="V51" s="205" t="s">
        <v>2818</v>
      </c>
      <c r="W51" s="206" t="s">
        <v>2815</v>
      </c>
      <c r="X51" s="83">
        <v>45702</v>
      </c>
      <c r="Y51" s="70">
        <f t="shared" ca="1" si="7"/>
        <v>0</v>
      </c>
      <c r="Z51" s="70">
        <f t="shared" ca="1" si="8"/>
        <v>6</v>
      </c>
      <c r="AA51" s="70">
        <f t="shared" ca="1" si="9"/>
        <v>0</v>
      </c>
      <c r="AB51" s="63" t="s">
        <v>41</v>
      </c>
      <c r="AC51" s="205" t="s">
        <v>74</v>
      </c>
      <c r="AD51" s="344" t="s">
        <v>3217</v>
      </c>
      <c r="AE51" s="339"/>
      <c r="AF51" s="351">
        <v>3</v>
      </c>
      <c r="AG51" s="207" t="s">
        <v>129</v>
      </c>
    </row>
    <row r="52" spans="1:33" s="6" customFormat="1" ht="15.5">
      <c r="A52" s="7">
        <v>338</v>
      </c>
      <c r="B52" s="72"/>
      <c r="C52" s="145" t="s">
        <v>2796</v>
      </c>
      <c r="D52" s="179" t="s">
        <v>2800</v>
      </c>
      <c r="E52" s="24" t="str">
        <f t="shared" si="5"/>
        <v>ACHMAD FAUZI</v>
      </c>
      <c r="F52" s="203" t="s">
        <v>2809</v>
      </c>
      <c r="G52" s="204" t="s">
        <v>129</v>
      </c>
      <c r="H52" s="205" t="s">
        <v>47</v>
      </c>
      <c r="I52" s="205" t="s">
        <v>47</v>
      </c>
      <c r="J52" s="205" t="s">
        <v>52</v>
      </c>
      <c r="K52" s="205" t="s">
        <v>39</v>
      </c>
      <c r="L52" s="205" t="s">
        <v>71</v>
      </c>
      <c r="M52" s="205" t="s">
        <v>53</v>
      </c>
      <c r="N52" s="73">
        <v>38333</v>
      </c>
      <c r="O52" s="63">
        <f t="shared" ca="1" si="6"/>
        <v>20</v>
      </c>
      <c r="P52" s="205" t="s">
        <v>2810</v>
      </c>
      <c r="Q52" s="205" t="s">
        <v>2811</v>
      </c>
      <c r="R52" s="205" t="s">
        <v>2811</v>
      </c>
      <c r="S52" s="203" t="s">
        <v>2812</v>
      </c>
      <c r="T52" s="149" t="s">
        <v>2813</v>
      </c>
      <c r="U52" s="63" t="s">
        <v>752</v>
      </c>
      <c r="V52" s="205" t="s">
        <v>2814</v>
      </c>
      <c r="W52" s="206" t="s">
        <v>2815</v>
      </c>
      <c r="X52" s="83">
        <v>45702</v>
      </c>
      <c r="Y52" s="70">
        <f t="shared" ca="1" si="7"/>
        <v>0</v>
      </c>
      <c r="Z52" s="70">
        <f t="shared" ca="1" si="8"/>
        <v>6</v>
      </c>
      <c r="AA52" s="70">
        <f t="shared" ca="1" si="9"/>
        <v>0</v>
      </c>
      <c r="AB52" s="63" t="s">
        <v>41</v>
      </c>
      <c r="AC52" s="205" t="s">
        <v>74</v>
      </c>
      <c r="AD52" s="344" t="s">
        <v>3217</v>
      </c>
      <c r="AE52" s="339"/>
      <c r="AF52" s="351">
        <v>3</v>
      </c>
      <c r="AG52" s="207" t="s">
        <v>129</v>
      </c>
    </row>
    <row r="53" spans="1:33" s="6" customFormat="1" ht="15.5">
      <c r="A53" s="7">
        <v>339</v>
      </c>
      <c r="B53" s="72"/>
      <c r="C53" s="145" t="s">
        <v>2801</v>
      </c>
      <c r="D53" s="179" t="s">
        <v>2802</v>
      </c>
      <c r="E53" s="42" t="str">
        <f t="shared" si="5"/>
        <v>TRIO TEGAR SAMUDRA</v>
      </c>
      <c r="F53" s="203" t="s">
        <v>2803</v>
      </c>
      <c r="G53" s="204" t="s">
        <v>129</v>
      </c>
      <c r="H53" s="205" t="s">
        <v>1238</v>
      </c>
      <c r="I53" s="205" t="s">
        <v>59</v>
      </c>
      <c r="J53" s="205" t="s">
        <v>1238</v>
      </c>
      <c r="K53" s="205" t="s">
        <v>343</v>
      </c>
      <c r="L53" s="205" t="s">
        <v>71</v>
      </c>
      <c r="M53" s="205" t="s">
        <v>41</v>
      </c>
      <c r="N53" s="73">
        <v>38812</v>
      </c>
      <c r="O53" s="63">
        <f t="shared" ca="1" si="6"/>
        <v>19</v>
      </c>
      <c r="P53" s="205" t="s">
        <v>2804</v>
      </c>
      <c r="Q53" s="205" t="s">
        <v>2805</v>
      </c>
      <c r="R53" s="205" t="s">
        <v>2805</v>
      </c>
      <c r="S53" s="203" t="s">
        <v>2806</v>
      </c>
      <c r="T53" s="149" t="s">
        <v>2807</v>
      </c>
      <c r="U53" s="205" t="s">
        <v>752</v>
      </c>
      <c r="V53" s="205" t="s">
        <v>2279</v>
      </c>
      <c r="W53" s="206" t="s">
        <v>2808</v>
      </c>
      <c r="X53" s="83">
        <v>45702</v>
      </c>
      <c r="Y53" s="70">
        <f t="shared" ca="1" si="7"/>
        <v>0</v>
      </c>
      <c r="Z53" s="70">
        <f t="shared" ca="1" si="8"/>
        <v>6</v>
      </c>
      <c r="AA53" s="70">
        <f t="shared" ca="1" si="9"/>
        <v>0</v>
      </c>
      <c r="AB53" s="63" t="s">
        <v>41</v>
      </c>
      <c r="AC53" s="205" t="s">
        <v>90</v>
      </c>
      <c r="AD53" s="344" t="s">
        <v>2981</v>
      </c>
      <c r="AE53" s="339"/>
      <c r="AF53" s="348">
        <v>2</v>
      </c>
      <c r="AG53" s="207" t="s">
        <v>129</v>
      </c>
    </row>
    <row r="54" spans="1:33" s="6" customFormat="1" ht="15.5">
      <c r="A54" s="7">
        <v>340</v>
      </c>
      <c r="B54" s="72"/>
      <c r="C54" s="145" t="s">
        <v>2858</v>
      </c>
      <c r="D54" s="179" t="s">
        <v>2864</v>
      </c>
      <c r="E54" s="24" t="str">
        <f t="shared" si="5"/>
        <v>MOH MAF'UL NAFI' ASSHOLIQ</v>
      </c>
      <c r="F54" s="242" t="s">
        <v>2870</v>
      </c>
      <c r="G54" s="241" t="s">
        <v>129</v>
      </c>
      <c r="H54" s="205" t="s">
        <v>47</v>
      </c>
      <c r="I54" s="205" t="s">
        <v>47</v>
      </c>
      <c r="J54" s="205" t="s">
        <v>52</v>
      </c>
      <c r="K54" s="205" t="s">
        <v>39</v>
      </c>
      <c r="L54" s="243" t="s">
        <v>71</v>
      </c>
      <c r="M54" s="243" t="s">
        <v>41</v>
      </c>
      <c r="N54" s="73">
        <v>38010</v>
      </c>
      <c r="O54" s="63">
        <f t="shared" ca="1" si="6"/>
        <v>21</v>
      </c>
      <c r="P54" s="243" t="s">
        <v>2871</v>
      </c>
      <c r="Q54" s="243" t="s">
        <v>2872</v>
      </c>
      <c r="R54" s="243" t="s">
        <v>2872</v>
      </c>
      <c r="S54" s="242" t="s">
        <v>2873</v>
      </c>
      <c r="T54" s="63"/>
      <c r="U54" s="205" t="s">
        <v>752</v>
      </c>
      <c r="V54" s="243" t="s">
        <v>2874</v>
      </c>
      <c r="W54" s="244" t="s">
        <v>2875</v>
      </c>
      <c r="X54" s="83">
        <v>45705</v>
      </c>
      <c r="Y54" s="70">
        <f t="shared" ca="1" si="7"/>
        <v>0</v>
      </c>
      <c r="Z54" s="70">
        <f t="shared" ca="1" si="8"/>
        <v>5</v>
      </c>
      <c r="AA54" s="70">
        <f t="shared" ca="1" si="9"/>
        <v>28</v>
      </c>
      <c r="AB54" s="63" t="s">
        <v>41</v>
      </c>
      <c r="AC54" s="205" t="s">
        <v>74</v>
      </c>
      <c r="AD54" s="344" t="s">
        <v>3217</v>
      </c>
      <c r="AE54" s="339"/>
      <c r="AF54" s="352">
        <v>3</v>
      </c>
    </row>
    <row r="55" spans="1:33" s="6" customFormat="1" ht="15.5">
      <c r="A55" s="7">
        <v>332</v>
      </c>
      <c r="B55" s="145" t="s">
        <v>2741</v>
      </c>
      <c r="C55" s="145" t="s">
        <v>2741</v>
      </c>
      <c r="D55" s="199" t="s">
        <v>2744</v>
      </c>
      <c r="E55" s="24" t="str">
        <f t="shared" si="5"/>
        <v>ELVIANA RIFDIA RAHMA WATI</v>
      </c>
      <c r="F55" s="201" t="s">
        <v>2789</v>
      </c>
      <c r="G55" s="157" t="s">
        <v>35</v>
      </c>
      <c r="H55" s="136" t="s">
        <v>47</v>
      </c>
      <c r="I55" s="200" t="s">
        <v>47</v>
      </c>
      <c r="J55" s="63" t="s">
        <v>52</v>
      </c>
      <c r="K55" s="136" t="s">
        <v>39</v>
      </c>
      <c r="L55" s="200" t="s">
        <v>71</v>
      </c>
      <c r="M55" s="200" t="s">
        <v>1190</v>
      </c>
      <c r="N55" s="73">
        <v>39054</v>
      </c>
      <c r="O55" s="63">
        <f t="shared" ca="1" si="6"/>
        <v>18</v>
      </c>
      <c r="P55" s="200" t="s">
        <v>1052</v>
      </c>
      <c r="Q55" s="200" t="s">
        <v>2788</v>
      </c>
      <c r="R55" s="200" t="s">
        <v>2788</v>
      </c>
      <c r="S55" s="201" t="s">
        <v>2787</v>
      </c>
      <c r="T55" s="149" t="s">
        <v>2786</v>
      </c>
      <c r="U55" s="63" t="s">
        <v>752</v>
      </c>
      <c r="V55" s="200" t="s">
        <v>2785</v>
      </c>
      <c r="W55" s="70"/>
      <c r="X55" s="83">
        <v>45700</v>
      </c>
      <c r="Y55" s="70">
        <f t="shared" ca="1" si="7"/>
        <v>0</v>
      </c>
      <c r="Z55" s="70">
        <f t="shared" ca="1" si="8"/>
        <v>6</v>
      </c>
      <c r="AA55" s="70">
        <f t="shared" ca="1" si="9"/>
        <v>2</v>
      </c>
      <c r="AB55" s="63" t="s">
        <v>41</v>
      </c>
      <c r="AC55" s="146" t="s">
        <v>74</v>
      </c>
      <c r="AD55" s="344" t="s">
        <v>3217</v>
      </c>
      <c r="AE55" s="339"/>
      <c r="AF55" s="336">
        <v>3</v>
      </c>
    </row>
    <row r="56" spans="1:33" s="6" customFormat="1" ht="15.5">
      <c r="A56" s="7">
        <v>329</v>
      </c>
      <c r="B56" s="156" t="s">
        <v>2570</v>
      </c>
      <c r="C56" s="145" t="s">
        <v>2570</v>
      </c>
      <c r="D56" s="180" t="s">
        <v>2571</v>
      </c>
      <c r="E56" s="24" t="str">
        <f t="shared" si="5"/>
        <v>MOH. RIKI DWI ADITYA</v>
      </c>
      <c r="F56" s="147" t="s">
        <v>2580</v>
      </c>
      <c r="G56" s="148" t="s">
        <v>129</v>
      </c>
      <c r="H56" s="136" t="s">
        <v>47</v>
      </c>
      <c r="I56" s="136" t="s">
        <v>47</v>
      </c>
      <c r="J56" s="63" t="s">
        <v>52</v>
      </c>
      <c r="K56" s="136" t="s">
        <v>39</v>
      </c>
      <c r="L56" s="63" t="s">
        <v>71</v>
      </c>
      <c r="M56" s="146" t="s">
        <v>41</v>
      </c>
      <c r="N56" s="73">
        <v>38344</v>
      </c>
      <c r="O56" s="63">
        <f t="shared" ca="1" si="6"/>
        <v>20</v>
      </c>
      <c r="P56" s="146" t="s">
        <v>792</v>
      </c>
      <c r="Q56" s="146" t="s">
        <v>2581</v>
      </c>
      <c r="R56" s="146" t="s">
        <v>2581</v>
      </c>
      <c r="S56" s="147" t="s">
        <v>2582</v>
      </c>
      <c r="T56" s="149" t="s">
        <v>2583</v>
      </c>
      <c r="U56" s="63" t="s">
        <v>752</v>
      </c>
      <c r="V56" s="146" t="s">
        <v>2584</v>
      </c>
      <c r="W56" s="150" t="s">
        <v>2585</v>
      </c>
      <c r="X56" s="83">
        <v>45698</v>
      </c>
      <c r="Y56" s="70">
        <f t="shared" ca="1" si="7"/>
        <v>0</v>
      </c>
      <c r="Z56" s="70">
        <f t="shared" ca="1" si="8"/>
        <v>6</v>
      </c>
      <c r="AA56" s="70">
        <f t="shared" ca="1" si="9"/>
        <v>4</v>
      </c>
      <c r="AB56" s="63" t="s">
        <v>41</v>
      </c>
      <c r="AC56" s="146" t="s">
        <v>74</v>
      </c>
      <c r="AD56" s="344" t="s">
        <v>3217</v>
      </c>
      <c r="AE56" s="339"/>
      <c r="AF56" s="336">
        <v>3</v>
      </c>
    </row>
    <row r="57" spans="1:33" s="6" customFormat="1" ht="15.5">
      <c r="A57" s="7">
        <v>330</v>
      </c>
      <c r="B57" s="145" t="s">
        <v>2572</v>
      </c>
      <c r="C57" s="145" t="s">
        <v>2572</v>
      </c>
      <c r="D57" s="180" t="s">
        <v>2573</v>
      </c>
      <c r="E57" s="24" t="str">
        <f t="shared" si="5"/>
        <v>DANIK ISTIKO WULAN</v>
      </c>
      <c r="F57" s="147" t="s">
        <v>2574</v>
      </c>
      <c r="G57" s="148" t="s">
        <v>35</v>
      </c>
      <c r="H57" s="136" t="s">
        <v>47</v>
      </c>
      <c r="I57" s="136" t="s">
        <v>47</v>
      </c>
      <c r="J57" s="63" t="s">
        <v>52</v>
      </c>
      <c r="K57" s="136" t="s">
        <v>39</v>
      </c>
      <c r="L57" s="146" t="s">
        <v>40</v>
      </c>
      <c r="M57" s="146" t="s">
        <v>423</v>
      </c>
      <c r="N57" s="73">
        <v>33849</v>
      </c>
      <c r="O57" s="63">
        <f t="shared" ca="1" si="6"/>
        <v>32</v>
      </c>
      <c r="P57" s="146" t="s">
        <v>2575</v>
      </c>
      <c r="Q57" s="146" t="s">
        <v>2576</v>
      </c>
      <c r="R57" s="146" t="s">
        <v>2576</v>
      </c>
      <c r="S57" s="147" t="s">
        <v>2577</v>
      </c>
      <c r="T57" s="149" t="s">
        <v>2578</v>
      </c>
      <c r="U57" s="63" t="s">
        <v>752</v>
      </c>
      <c r="V57" s="146" t="s">
        <v>2579</v>
      </c>
      <c r="W57" s="150" t="s">
        <v>2263</v>
      </c>
      <c r="X57" s="83">
        <v>45698</v>
      </c>
      <c r="Y57" s="70">
        <f t="shared" ca="1" si="7"/>
        <v>0</v>
      </c>
      <c r="Z57" s="70">
        <f t="shared" ca="1" si="8"/>
        <v>6</v>
      </c>
      <c r="AA57" s="70">
        <f t="shared" ca="1" si="9"/>
        <v>4</v>
      </c>
      <c r="AB57" s="63" t="s">
        <v>41</v>
      </c>
      <c r="AC57" s="146" t="s">
        <v>74</v>
      </c>
      <c r="AD57" s="344" t="s">
        <v>3217</v>
      </c>
      <c r="AE57" s="339"/>
      <c r="AF57" s="336">
        <v>3</v>
      </c>
    </row>
    <row r="58" spans="1:33" s="6" customFormat="1" ht="15.5">
      <c r="A58" s="7">
        <v>327</v>
      </c>
      <c r="B58" s="156" t="s">
        <v>2567</v>
      </c>
      <c r="C58" s="145" t="s">
        <v>2567</v>
      </c>
      <c r="D58" s="179" t="s">
        <v>2592</v>
      </c>
      <c r="E58" s="24" t="str">
        <f t="shared" si="5"/>
        <v>AHMAD ABDUL BASYIR</v>
      </c>
      <c r="F58" s="63"/>
      <c r="G58" s="148" t="s">
        <v>129</v>
      </c>
      <c r="H58" s="136" t="s">
        <v>47</v>
      </c>
      <c r="I58" s="136" t="s">
        <v>47</v>
      </c>
      <c r="J58" s="63" t="s">
        <v>52</v>
      </c>
      <c r="K58" s="136" t="s">
        <v>39</v>
      </c>
      <c r="L58" s="63" t="s">
        <v>71</v>
      </c>
      <c r="M58" s="146" t="s">
        <v>1190</v>
      </c>
      <c r="N58" s="73">
        <v>38790</v>
      </c>
      <c r="O58" s="63">
        <f t="shared" ca="1" si="6"/>
        <v>19</v>
      </c>
      <c r="P58" s="146" t="s">
        <v>884</v>
      </c>
      <c r="Q58" s="146" t="s">
        <v>2591</v>
      </c>
      <c r="R58" s="146" t="s">
        <v>2591</v>
      </c>
      <c r="S58" s="147" t="s">
        <v>2200</v>
      </c>
      <c r="T58" s="63"/>
      <c r="U58" s="63" t="s">
        <v>752</v>
      </c>
      <c r="V58" s="146" t="s">
        <v>2590</v>
      </c>
      <c r="W58" s="150" t="s">
        <v>2255</v>
      </c>
      <c r="X58" s="83">
        <v>45698</v>
      </c>
      <c r="Y58" s="70">
        <f t="shared" ca="1" si="7"/>
        <v>0</v>
      </c>
      <c r="Z58" s="70">
        <f t="shared" ca="1" si="8"/>
        <v>6</v>
      </c>
      <c r="AA58" s="70">
        <f t="shared" ca="1" si="9"/>
        <v>4</v>
      </c>
      <c r="AB58" s="63" t="s">
        <v>41</v>
      </c>
      <c r="AC58" s="146" t="s">
        <v>74</v>
      </c>
      <c r="AD58" s="344" t="s">
        <v>3217</v>
      </c>
      <c r="AE58" s="339"/>
      <c r="AF58" s="336">
        <v>3</v>
      </c>
    </row>
    <row r="59" spans="1:33" s="6" customFormat="1" ht="15.5">
      <c r="A59" s="7">
        <v>324</v>
      </c>
      <c r="B59" s="124" t="s">
        <v>2549</v>
      </c>
      <c r="C59" s="121" t="s">
        <v>2549</v>
      </c>
      <c r="D59" s="197" t="s">
        <v>2559</v>
      </c>
      <c r="E59" s="24" t="str">
        <f t="shared" si="5"/>
        <v>NOVA DWI PRATAMA</v>
      </c>
      <c r="F59" s="63"/>
      <c r="G59" s="67"/>
      <c r="H59" s="136" t="s">
        <v>47</v>
      </c>
      <c r="I59" s="136" t="s">
        <v>47</v>
      </c>
      <c r="J59" s="63" t="s">
        <v>52</v>
      </c>
      <c r="K59" s="136" t="s">
        <v>39</v>
      </c>
      <c r="L59" s="63" t="s">
        <v>71</v>
      </c>
      <c r="M59" s="63"/>
      <c r="N59" s="63"/>
      <c r="O59" s="63">
        <f t="shared" ca="1" si="6"/>
        <v>125</v>
      </c>
      <c r="P59" s="63"/>
      <c r="Q59" s="63"/>
      <c r="R59" s="63"/>
      <c r="S59" s="63"/>
      <c r="T59" s="63"/>
      <c r="U59" s="63" t="s">
        <v>752</v>
      </c>
      <c r="V59" s="63"/>
      <c r="W59" s="70"/>
      <c r="X59" s="83">
        <v>45695</v>
      </c>
      <c r="Y59" s="70">
        <f t="shared" ca="1" si="7"/>
        <v>0</v>
      </c>
      <c r="Z59" s="70">
        <f t="shared" ca="1" si="8"/>
        <v>6</v>
      </c>
      <c r="AA59" s="70">
        <f t="shared" ca="1" si="9"/>
        <v>7</v>
      </c>
      <c r="AB59" s="63" t="s">
        <v>41</v>
      </c>
      <c r="AC59" s="146" t="s">
        <v>74</v>
      </c>
      <c r="AD59" s="344" t="s">
        <v>3217</v>
      </c>
      <c r="AE59" s="339"/>
      <c r="AF59" s="336">
        <v>3</v>
      </c>
    </row>
    <row r="60" spans="1:33" s="6" customFormat="1" ht="15.5">
      <c r="A60" s="7">
        <v>321</v>
      </c>
      <c r="B60" s="124" t="s">
        <v>2546</v>
      </c>
      <c r="C60" s="121" t="s">
        <v>2546</v>
      </c>
      <c r="D60" s="179" t="s">
        <v>2556</v>
      </c>
      <c r="E60" s="24" t="str">
        <f t="shared" si="5"/>
        <v>M SYAIFUL BAHRI</v>
      </c>
      <c r="F60" s="147" t="s">
        <v>2611</v>
      </c>
      <c r="G60" s="148" t="s">
        <v>129</v>
      </c>
      <c r="H60" s="136" t="s">
        <v>47</v>
      </c>
      <c r="I60" s="136" t="s">
        <v>47</v>
      </c>
      <c r="J60" s="63" t="s">
        <v>52</v>
      </c>
      <c r="K60" s="136" t="s">
        <v>39</v>
      </c>
      <c r="L60" s="63" t="s">
        <v>71</v>
      </c>
      <c r="M60" s="146" t="s">
        <v>2612</v>
      </c>
      <c r="N60" s="73">
        <v>38599</v>
      </c>
      <c r="O60" s="63">
        <f t="shared" ca="1" si="6"/>
        <v>19</v>
      </c>
      <c r="P60" s="146" t="s">
        <v>2613</v>
      </c>
      <c r="Q60" s="146" t="s">
        <v>2420</v>
      </c>
      <c r="R60" s="146" t="s">
        <v>2420</v>
      </c>
      <c r="S60" s="147" t="s">
        <v>2615</v>
      </c>
      <c r="T60" s="149" t="s">
        <v>2614</v>
      </c>
      <c r="U60" s="63" t="s">
        <v>752</v>
      </c>
      <c r="V60" s="146" t="s">
        <v>2616</v>
      </c>
      <c r="W60" s="70"/>
      <c r="X60" s="83">
        <v>45695</v>
      </c>
      <c r="Y60" s="70">
        <f t="shared" ca="1" si="7"/>
        <v>0</v>
      </c>
      <c r="Z60" s="70">
        <f t="shared" ca="1" si="8"/>
        <v>6</v>
      </c>
      <c r="AA60" s="70">
        <f t="shared" ca="1" si="9"/>
        <v>7</v>
      </c>
      <c r="AB60" s="63" t="s">
        <v>41</v>
      </c>
      <c r="AC60" s="146" t="s">
        <v>74</v>
      </c>
      <c r="AD60" s="344" t="s">
        <v>3217</v>
      </c>
      <c r="AE60" s="339"/>
      <c r="AF60" s="336">
        <v>3</v>
      </c>
    </row>
    <row r="61" spans="1:33" s="6" customFormat="1" ht="15.5">
      <c r="A61" s="7">
        <v>313</v>
      </c>
      <c r="B61" s="121" t="s">
        <v>2520</v>
      </c>
      <c r="C61" s="121" t="s">
        <v>2520</v>
      </c>
      <c r="D61" s="262" t="s">
        <v>2792</v>
      </c>
      <c r="E61" s="127" t="str">
        <f t="shared" si="5"/>
        <v>M ALIANSYAH</v>
      </c>
      <c r="F61" s="151" t="s">
        <v>2692</v>
      </c>
      <c r="G61" s="152" t="s">
        <v>129</v>
      </c>
      <c r="H61" s="136" t="s">
        <v>47</v>
      </c>
      <c r="I61" s="136" t="s">
        <v>47</v>
      </c>
      <c r="J61" s="63" t="s">
        <v>52</v>
      </c>
      <c r="K61" s="136" t="s">
        <v>39</v>
      </c>
      <c r="L61" s="63" t="s">
        <v>71</v>
      </c>
      <c r="M61" s="153" t="s">
        <v>1190</v>
      </c>
      <c r="N61" s="73">
        <v>37832</v>
      </c>
      <c r="O61" s="63">
        <f t="shared" ca="1" si="6"/>
        <v>22</v>
      </c>
      <c r="P61" s="153" t="s">
        <v>2691</v>
      </c>
      <c r="Q61" s="153" t="s">
        <v>2690</v>
      </c>
      <c r="R61" s="153" t="s">
        <v>2690</v>
      </c>
      <c r="S61" s="151" t="s">
        <v>2689</v>
      </c>
      <c r="T61" s="63"/>
      <c r="U61" s="63" t="s">
        <v>752</v>
      </c>
      <c r="V61" s="153" t="s">
        <v>2688</v>
      </c>
      <c r="W61" s="154" t="s">
        <v>2663</v>
      </c>
      <c r="X61" s="83">
        <v>45693</v>
      </c>
      <c r="Y61" s="70">
        <f t="shared" ca="1" si="7"/>
        <v>0</v>
      </c>
      <c r="Z61" s="70">
        <f t="shared" ca="1" si="8"/>
        <v>6</v>
      </c>
      <c r="AA61" s="70">
        <f t="shared" ca="1" si="9"/>
        <v>9</v>
      </c>
      <c r="AB61" s="63" t="s">
        <v>41</v>
      </c>
      <c r="AC61" s="146" t="s">
        <v>74</v>
      </c>
      <c r="AD61" s="344" t="s">
        <v>3217</v>
      </c>
      <c r="AE61" s="339"/>
      <c r="AF61" s="336">
        <v>3</v>
      </c>
    </row>
    <row r="62" spans="1:33" s="6" customFormat="1" ht="15.5">
      <c r="A62" s="7">
        <v>314</v>
      </c>
      <c r="B62" s="121" t="s">
        <v>2537</v>
      </c>
      <c r="C62" s="174" t="s">
        <v>2537</v>
      </c>
      <c r="D62" s="179" t="s">
        <v>2539</v>
      </c>
      <c r="E62" s="24" t="str">
        <f t="shared" si="5"/>
        <v>M DANI</v>
      </c>
      <c r="F62" s="66"/>
      <c r="G62" s="67"/>
      <c r="H62" s="136" t="s">
        <v>47</v>
      </c>
      <c r="I62" s="136" t="s">
        <v>47</v>
      </c>
      <c r="J62" s="63" t="s">
        <v>52</v>
      </c>
      <c r="K62" s="136" t="s">
        <v>39</v>
      </c>
      <c r="L62" s="63" t="s">
        <v>71</v>
      </c>
      <c r="M62" s="63"/>
      <c r="N62" s="111"/>
      <c r="O62" s="63">
        <f t="shared" ca="1" si="6"/>
        <v>125</v>
      </c>
      <c r="P62" s="63"/>
      <c r="Q62" s="63"/>
      <c r="R62" s="63"/>
      <c r="S62" s="66"/>
      <c r="T62" s="74"/>
      <c r="U62" s="63" t="s">
        <v>752</v>
      </c>
      <c r="V62" s="63"/>
      <c r="W62" s="70"/>
      <c r="X62" s="83">
        <v>45694</v>
      </c>
      <c r="Y62" s="70">
        <f t="shared" ca="1" si="7"/>
        <v>0</v>
      </c>
      <c r="Z62" s="70">
        <f t="shared" ca="1" si="8"/>
        <v>6</v>
      </c>
      <c r="AA62" s="70">
        <f t="shared" ca="1" si="9"/>
        <v>8</v>
      </c>
      <c r="AB62" s="63" t="s">
        <v>41</v>
      </c>
      <c r="AC62" s="146" t="s">
        <v>74</v>
      </c>
      <c r="AD62" s="345">
        <v>45840</v>
      </c>
      <c r="AE62" s="339"/>
      <c r="AF62" s="349">
        <v>2</v>
      </c>
    </row>
    <row r="63" spans="1:33" s="6" customFormat="1" ht="15.5">
      <c r="A63" s="7">
        <v>315</v>
      </c>
      <c r="B63" s="121" t="s">
        <v>2538</v>
      </c>
      <c r="C63" s="121" t="s">
        <v>2538</v>
      </c>
      <c r="D63" s="179" t="s">
        <v>2540</v>
      </c>
      <c r="E63" s="24" t="str">
        <f t="shared" si="5"/>
        <v>M MUJIB AMININ</v>
      </c>
      <c r="F63" s="66"/>
      <c r="G63" s="67"/>
      <c r="H63" s="136" t="s">
        <v>47</v>
      </c>
      <c r="I63" s="136" t="s">
        <v>47</v>
      </c>
      <c r="J63" s="63" t="s">
        <v>52</v>
      </c>
      <c r="K63" s="136" t="s">
        <v>39</v>
      </c>
      <c r="L63" s="63" t="s">
        <v>71</v>
      </c>
      <c r="M63" s="63"/>
      <c r="N63" s="111"/>
      <c r="O63" s="63">
        <f t="shared" ca="1" si="6"/>
        <v>125</v>
      </c>
      <c r="P63" s="63"/>
      <c r="Q63" s="63"/>
      <c r="R63" s="63"/>
      <c r="S63" s="66"/>
      <c r="T63" s="63"/>
      <c r="U63" s="63" t="s">
        <v>752</v>
      </c>
      <c r="V63" s="63"/>
      <c r="W63" s="70"/>
      <c r="X63" s="83">
        <v>45694</v>
      </c>
      <c r="Y63" s="70">
        <f t="shared" ca="1" si="7"/>
        <v>0</v>
      </c>
      <c r="Z63" s="70">
        <f t="shared" ca="1" si="8"/>
        <v>6</v>
      </c>
      <c r="AA63" s="70">
        <f t="shared" ca="1" si="9"/>
        <v>8</v>
      </c>
      <c r="AB63" s="63" t="s">
        <v>41</v>
      </c>
      <c r="AC63" s="146" t="s">
        <v>74</v>
      </c>
      <c r="AD63" s="345">
        <v>45840</v>
      </c>
      <c r="AE63" s="339"/>
      <c r="AF63" s="349">
        <v>2</v>
      </c>
    </row>
    <row r="64" spans="1:33" s="6" customFormat="1" ht="15.5">
      <c r="A64" s="7">
        <v>309</v>
      </c>
      <c r="B64" s="121" t="s">
        <v>2516</v>
      </c>
      <c r="C64" s="121" t="s">
        <v>2516</v>
      </c>
      <c r="D64" s="262" t="s">
        <v>2523</v>
      </c>
      <c r="E64" s="127" t="str">
        <f t="shared" si="5"/>
        <v>ROBITA EKA DINATA</v>
      </c>
      <c r="F64" s="151" t="s">
        <v>2658</v>
      </c>
      <c r="G64" s="152" t="s">
        <v>129</v>
      </c>
      <c r="H64" s="136" t="s">
        <v>47</v>
      </c>
      <c r="I64" s="136" t="s">
        <v>47</v>
      </c>
      <c r="J64" s="63" t="s">
        <v>52</v>
      </c>
      <c r="K64" s="136" t="s">
        <v>39</v>
      </c>
      <c r="L64" s="63" t="s">
        <v>71</v>
      </c>
      <c r="M64" s="153" t="s">
        <v>41</v>
      </c>
      <c r="N64" s="73">
        <v>35190</v>
      </c>
      <c r="O64" s="63">
        <f t="shared" ca="1" si="6"/>
        <v>29</v>
      </c>
      <c r="P64" s="153" t="s">
        <v>2659</v>
      </c>
      <c r="Q64" s="153" t="s">
        <v>2660</v>
      </c>
      <c r="R64" s="153" t="s">
        <v>2660</v>
      </c>
      <c r="S64" s="151" t="s">
        <v>2661</v>
      </c>
      <c r="T64" s="63"/>
      <c r="U64" s="63" t="s">
        <v>752</v>
      </c>
      <c r="V64" s="153" t="s">
        <v>2662</v>
      </c>
      <c r="W64" s="154" t="s">
        <v>2663</v>
      </c>
      <c r="X64" s="83">
        <v>45693</v>
      </c>
      <c r="Y64" s="70">
        <f t="shared" ca="1" si="7"/>
        <v>0</v>
      </c>
      <c r="Z64" s="70">
        <f t="shared" ca="1" si="8"/>
        <v>6</v>
      </c>
      <c r="AA64" s="70">
        <f t="shared" ca="1" si="9"/>
        <v>9</v>
      </c>
      <c r="AB64" s="63" t="s">
        <v>41</v>
      </c>
      <c r="AC64" s="146" t="s">
        <v>74</v>
      </c>
      <c r="AD64" s="345">
        <v>45780</v>
      </c>
      <c r="AE64" s="339"/>
      <c r="AF64" s="336">
        <v>3</v>
      </c>
    </row>
    <row r="65" spans="1:33" s="6" customFormat="1" ht="15.5">
      <c r="A65" s="7">
        <v>310</v>
      </c>
      <c r="B65" s="124" t="s">
        <v>2517</v>
      </c>
      <c r="C65" s="121" t="s">
        <v>2517</v>
      </c>
      <c r="D65" s="179" t="s">
        <v>2524</v>
      </c>
      <c r="E65" s="127" t="str">
        <f t="shared" si="5"/>
        <v>M MIFTAHUL ARIF</v>
      </c>
      <c r="F65" s="151" t="s">
        <v>2652</v>
      </c>
      <c r="G65" s="152" t="s">
        <v>129</v>
      </c>
      <c r="H65" s="136" t="s">
        <v>47</v>
      </c>
      <c r="I65" s="136" t="s">
        <v>47</v>
      </c>
      <c r="J65" s="63" t="s">
        <v>52</v>
      </c>
      <c r="K65" s="136" t="s">
        <v>39</v>
      </c>
      <c r="L65" s="63" t="s">
        <v>71</v>
      </c>
      <c r="M65" s="153" t="s">
        <v>41</v>
      </c>
      <c r="N65" s="73">
        <v>38541</v>
      </c>
      <c r="O65" s="63">
        <f t="shared" ca="1" si="6"/>
        <v>20</v>
      </c>
      <c r="P65" s="153" t="s">
        <v>1052</v>
      </c>
      <c r="Q65" s="153" t="s">
        <v>2653</v>
      </c>
      <c r="R65" s="153" t="s">
        <v>2653</v>
      </c>
      <c r="S65" s="151" t="s">
        <v>2654</v>
      </c>
      <c r="T65" s="149" t="s">
        <v>2655</v>
      </c>
      <c r="U65" s="63" t="s">
        <v>752</v>
      </c>
      <c r="V65" s="153" t="s">
        <v>2656</v>
      </c>
      <c r="W65" s="154" t="s">
        <v>2657</v>
      </c>
      <c r="X65" s="83">
        <v>45693</v>
      </c>
      <c r="Y65" s="70">
        <f t="shared" ca="1" si="7"/>
        <v>0</v>
      </c>
      <c r="Z65" s="70">
        <f t="shared" ca="1" si="8"/>
        <v>6</v>
      </c>
      <c r="AA65" s="70">
        <f t="shared" ca="1" si="9"/>
        <v>9</v>
      </c>
      <c r="AB65" s="63" t="s">
        <v>41</v>
      </c>
      <c r="AC65" s="14" t="s">
        <v>74</v>
      </c>
      <c r="AD65" s="345">
        <v>45780</v>
      </c>
      <c r="AE65" s="339"/>
      <c r="AF65" s="336">
        <v>3</v>
      </c>
    </row>
    <row r="66" spans="1:33" s="6" customFormat="1" ht="15.5">
      <c r="A66" s="7">
        <v>311</v>
      </c>
      <c r="B66" s="121" t="s">
        <v>2518</v>
      </c>
      <c r="C66" s="121" t="s">
        <v>2518</v>
      </c>
      <c r="D66" s="262" t="s">
        <v>2525</v>
      </c>
      <c r="E66" s="127" t="str">
        <f t="shared" si="5"/>
        <v>ABDUL GHOFFAR</v>
      </c>
      <c r="F66" s="151" t="s">
        <v>2682</v>
      </c>
      <c r="G66" s="152" t="s">
        <v>129</v>
      </c>
      <c r="H66" s="136" t="s">
        <v>47</v>
      </c>
      <c r="I66" s="136" t="s">
        <v>47</v>
      </c>
      <c r="J66" s="63" t="s">
        <v>52</v>
      </c>
      <c r="K66" s="136" t="s">
        <v>39</v>
      </c>
      <c r="L66" s="63" t="s">
        <v>71</v>
      </c>
      <c r="M66" s="153" t="s">
        <v>1190</v>
      </c>
      <c r="N66" s="73">
        <v>37600</v>
      </c>
      <c r="O66" s="63">
        <f t="shared" ca="1" si="6"/>
        <v>22</v>
      </c>
      <c r="P66" s="153" t="s">
        <v>1005</v>
      </c>
      <c r="Q66" s="153" t="s">
        <v>2681</v>
      </c>
      <c r="R66" s="153" t="s">
        <v>2681</v>
      </c>
      <c r="S66" s="151" t="s">
        <v>2680</v>
      </c>
      <c r="T66" s="149" t="s">
        <v>2679</v>
      </c>
      <c r="U66" s="63" t="s">
        <v>752</v>
      </c>
      <c r="V66" s="153" t="s">
        <v>2678</v>
      </c>
      <c r="W66" s="154" t="s">
        <v>2677</v>
      </c>
      <c r="X66" s="83">
        <v>45693</v>
      </c>
      <c r="Y66" s="70">
        <f t="shared" ca="1" si="7"/>
        <v>0</v>
      </c>
      <c r="Z66" s="70">
        <f t="shared" ca="1" si="8"/>
        <v>6</v>
      </c>
      <c r="AA66" s="70">
        <f t="shared" ca="1" si="9"/>
        <v>9</v>
      </c>
      <c r="AB66" s="63" t="s">
        <v>41</v>
      </c>
      <c r="AC66" s="146" t="s">
        <v>74</v>
      </c>
      <c r="AD66" s="345">
        <v>45780</v>
      </c>
      <c r="AE66" s="339"/>
      <c r="AF66" s="336">
        <v>3</v>
      </c>
    </row>
    <row r="67" spans="1:33" s="6" customFormat="1" ht="15.5">
      <c r="A67" s="7">
        <v>307</v>
      </c>
      <c r="B67" s="121" t="s">
        <v>2514</v>
      </c>
      <c r="C67" s="121" t="s">
        <v>2514</v>
      </c>
      <c r="D67" s="255" t="s">
        <v>2521</v>
      </c>
      <c r="E67" s="127" t="str">
        <f t="shared" si="5"/>
        <v>ROIHATUL JANNAH</v>
      </c>
      <c r="F67" s="151" t="s">
        <v>2671</v>
      </c>
      <c r="G67" s="152" t="s">
        <v>35</v>
      </c>
      <c r="H67" s="136" t="s">
        <v>47</v>
      </c>
      <c r="I67" s="136" t="s">
        <v>47</v>
      </c>
      <c r="J67" s="63" t="s">
        <v>52</v>
      </c>
      <c r="K67" s="136" t="s">
        <v>39</v>
      </c>
      <c r="L67" s="63" t="s">
        <v>71</v>
      </c>
      <c r="M67" s="153" t="s">
        <v>344</v>
      </c>
      <c r="N67" s="73">
        <v>37822</v>
      </c>
      <c r="O67" s="63">
        <f t="shared" ca="1" si="6"/>
        <v>22</v>
      </c>
      <c r="P67" s="153" t="s">
        <v>2672</v>
      </c>
      <c r="Q67" s="153" t="s">
        <v>2673</v>
      </c>
      <c r="R67" s="153" t="s">
        <v>2673</v>
      </c>
      <c r="S67" s="151" t="s">
        <v>2674</v>
      </c>
      <c r="T67" s="149" t="s">
        <v>2675</v>
      </c>
      <c r="U67" s="63" t="s">
        <v>752</v>
      </c>
      <c r="V67" s="153" t="s">
        <v>2676</v>
      </c>
      <c r="W67" s="154" t="s">
        <v>1032</v>
      </c>
      <c r="X67" s="83">
        <v>45693</v>
      </c>
      <c r="Y67" s="70">
        <f t="shared" ca="1" si="7"/>
        <v>0</v>
      </c>
      <c r="Z67" s="70">
        <f t="shared" ca="1" si="8"/>
        <v>6</v>
      </c>
      <c r="AA67" s="70">
        <f t="shared" ca="1" si="9"/>
        <v>9</v>
      </c>
      <c r="AB67" s="63" t="s">
        <v>41</v>
      </c>
      <c r="AC67" s="146" t="s">
        <v>74</v>
      </c>
      <c r="AD67" s="345">
        <v>45780</v>
      </c>
      <c r="AE67" s="339"/>
      <c r="AF67" s="336">
        <v>3</v>
      </c>
    </row>
    <row r="68" spans="1:33" s="6" customFormat="1" ht="15.5">
      <c r="A68" s="7">
        <v>292</v>
      </c>
      <c r="B68" s="121" t="s">
        <v>2463</v>
      </c>
      <c r="C68" s="121" t="s">
        <v>2463</v>
      </c>
      <c r="D68" s="261" t="s">
        <v>2464</v>
      </c>
      <c r="E68" s="122" t="str">
        <f t="shared" si="5"/>
        <v>NARKO</v>
      </c>
      <c r="F68" s="132" t="s">
        <v>2497</v>
      </c>
      <c r="G68" s="129" t="s">
        <v>129</v>
      </c>
      <c r="H68" s="136" t="s">
        <v>47</v>
      </c>
      <c r="I68" s="136" t="s">
        <v>47</v>
      </c>
      <c r="J68" s="63" t="s">
        <v>52</v>
      </c>
      <c r="K68" s="136" t="s">
        <v>39</v>
      </c>
      <c r="L68" s="63" t="s">
        <v>71</v>
      </c>
      <c r="M68" s="63"/>
      <c r="N68" s="73">
        <v>37241</v>
      </c>
      <c r="O68" s="63">
        <f t="shared" ca="1" si="6"/>
        <v>23</v>
      </c>
      <c r="P68" s="63"/>
      <c r="Q68" s="63"/>
      <c r="R68" s="63"/>
      <c r="S68" s="63"/>
      <c r="T68" s="63"/>
      <c r="U68" s="63" t="s">
        <v>752</v>
      </c>
      <c r="V68" s="63"/>
      <c r="W68" s="70"/>
      <c r="X68" s="83">
        <v>45681</v>
      </c>
      <c r="Y68" s="70">
        <f t="shared" ca="1" si="7"/>
        <v>0</v>
      </c>
      <c r="Z68" s="70">
        <f t="shared" ca="1" si="8"/>
        <v>6</v>
      </c>
      <c r="AA68" s="70">
        <f t="shared" ca="1" si="9"/>
        <v>21</v>
      </c>
      <c r="AB68" s="63" t="s">
        <v>41</v>
      </c>
      <c r="AC68" s="146" t="s">
        <v>74</v>
      </c>
      <c r="AD68" s="345">
        <v>45993</v>
      </c>
      <c r="AE68" s="339"/>
      <c r="AF68" s="349">
        <v>2</v>
      </c>
    </row>
    <row r="69" spans="1:33" s="6" customFormat="1" ht="15.5">
      <c r="A69" s="7">
        <v>293</v>
      </c>
      <c r="B69" s="174" t="s">
        <v>2465</v>
      </c>
      <c r="C69" s="121" t="s">
        <v>2465</v>
      </c>
      <c r="D69" s="259" t="s">
        <v>2466</v>
      </c>
      <c r="E69" s="122" t="str">
        <f t="shared" si="5"/>
        <v>RAHMAT NUR HIDAYAT</v>
      </c>
      <c r="F69" s="132" t="s">
        <v>2498</v>
      </c>
      <c r="G69" s="129" t="s">
        <v>129</v>
      </c>
      <c r="H69" s="136" t="s">
        <v>47</v>
      </c>
      <c r="I69" s="136" t="s">
        <v>47</v>
      </c>
      <c r="J69" s="63" t="s">
        <v>52</v>
      </c>
      <c r="K69" s="136" t="s">
        <v>39</v>
      </c>
      <c r="L69" s="63" t="s">
        <v>71</v>
      </c>
      <c r="M69" s="63"/>
      <c r="N69" s="73">
        <v>37242</v>
      </c>
      <c r="O69" s="63">
        <f t="shared" ca="1" si="6"/>
        <v>23</v>
      </c>
      <c r="P69" s="63"/>
      <c r="Q69" s="63"/>
      <c r="R69" s="63"/>
      <c r="S69" s="63"/>
      <c r="T69" s="63"/>
      <c r="U69" s="63" t="s">
        <v>752</v>
      </c>
      <c r="V69" s="63"/>
      <c r="W69" s="70"/>
      <c r="X69" s="83">
        <v>45681</v>
      </c>
      <c r="Y69" s="70">
        <f t="shared" ca="1" si="7"/>
        <v>0</v>
      </c>
      <c r="Z69" s="70">
        <f t="shared" ca="1" si="8"/>
        <v>6</v>
      </c>
      <c r="AA69" s="70">
        <f t="shared" ca="1" si="9"/>
        <v>21</v>
      </c>
      <c r="AB69" s="63" t="s">
        <v>41</v>
      </c>
      <c r="AC69" s="146" t="s">
        <v>74</v>
      </c>
      <c r="AD69" s="345">
        <v>45993</v>
      </c>
      <c r="AE69" s="339"/>
      <c r="AF69" s="349">
        <v>2</v>
      </c>
    </row>
    <row r="70" spans="1:33" s="6" customFormat="1" ht="15.5">
      <c r="A70" s="7">
        <v>294</v>
      </c>
      <c r="B70" s="121" t="s">
        <v>2467</v>
      </c>
      <c r="C70" s="121" t="s">
        <v>2467</v>
      </c>
      <c r="D70" s="260" t="s">
        <v>2468</v>
      </c>
      <c r="E70" s="122" t="str">
        <f t="shared" si="5"/>
        <v xml:space="preserve">ANISA  </v>
      </c>
      <c r="F70" s="132" t="s">
        <v>2499</v>
      </c>
      <c r="G70" s="129" t="s">
        <v>35</v>
      </c>
      <c r="H70" s="136" t="s">
        <v>47</v>
      </c>
      <c r="I70" s="136" t="s">
        <v>47</v>
      </c>
      <c r="J70" s="144" t="s">
        <v>1261</v>
      </c>
      <c r="K70" s="136" t="s">
        <v>39</v>
      </c>
      <c r="L70" s="63" t="s">
        <v>71</v>
      </c>
      <c r="M70" s="63"/>
      <c r="N70" s="73">
        <v>37243</v>
      </c>
      <c r="O70" s="63">
        <f t="shared" ca="1" si="6"/>
        <v>23</v>
      </c>
      <c r="P70" s="63"/>
      <c r="Q70" s="63"/>
      <c r="R70" s="63"/>
      <c r="S70" s="63"/>
      <c r="T70" s="63"/>
      <c r="U70" s="63" t="s">
        <v>752</v>
      </c>
      <c r="V70" s="63"/>
      <c r="W70" s="70"/>
      <c r="X70" s="83">
        <v>45681</v>
      </c>
      <c r="Y70" s="70">
        <f t="shared" ca="1" si="7"/>
        <v>0</v>
      </c>
      <c r="Z70" s="70">
        <f t="shared" ca="1" si="8"/>
        <v>6</v>
      </c>
      <c r="AA70" s="70">
        <f t="shared" ca="1" si="9"/>
        <v>21</v>
      </c>
      <c r="AB70" s="63" t="s">
        <v>41</v>
      </c>
      <c r="AC70" s="146" t="s">
        <v>90</v>
      </c>
      <c r="AD70" s="345">
        <v>45993</v>
      </c>
      <c r="AE70" s="339"/>
      <c r="AF70" s="349">
        <v>2</v>
      </c>
    </row>
    <row r="71" spans="1:33" s="6" customFormat="1" ht="15.5">
      <c r="A71" s="7">
        <v>295</v>
      </c>
      <c r="B71" s="124" t="s">
        <v>2469</v>
      </c>
      <c r="C71" s="121" t="s">
        <v>2469</v>
      </c>
      <c r="D71" s="257" t="s">
        <v>2470</v>
      </c>
      <c r="E71" s="122" t="str">
        <f t="shared" si="5"/>
        <v>DICKY CHANDRA YARZUQU</v>
      </c>
      <c r="F71" s="133"/>
      <c r="G71" s="129" t="s">
        <v>129</v>
      </c>
      <c r="H71" s="136" t="s">
        <v>47</v>
      </c>
      <c r="I71" s="136" t="s">
        <v>47</v>
      </c>
      <c r="J71" s="63" t="s">
        <v>52</v>
      </c>
      <c r="K71" s="136" t="s">
        <v>39</v>
      </c>
      <c r="L71" s="63" t="s">
        <v>71</v>
      </c>
      <c r="M71" s="63"/>
      <c r="N71" s="73">
        <v>37244</v>
      </c>
      <c r="O71" s="63">
        <f t="shared" ca="1" si="6"/>
        <v>23</v>
      </c>
      <c r="P71" s="63"/>
      <c r="Q71" s="63"/>
      <c r="R71" s="63"/>
      <c r="S71" s="63"/>
      <c r="T71" s="63"/>
      <c r="U71" s="63" t="s">
        <v>752</v>
      </c>
      <c r="V71" s="63"/>
      <c r="W71" s="70"/>
      <c r="X71" s="83">
        <v>45688</v>
      </c>
      <c r="Y71" s="70">
        <f t="shared" ca="1" si="7"/>
        <v>0</v>
      </c>
      <c r="Z71" s="70">
        <f t="shared" ca="1" si="8"/>
        <v>6</v>
      </c>
      <c r="AA71" s="70">
        <f t="shared" ca="1" si="9"/>
        <v>14</v>
      </c>
      <c r="AB71" s="63" t="s">
        <v>41</v>
      </c>
      <c r="AC71" s="146" t="s">
        <v>74</v>
      </c>
      <c r="AD71" s="344" t="s">
        <v>3216</v>
      </c>
      <c r="AE71" s="339"/>
      <c r="AF71" s="349">
        <v>2</v>
      </c>
    </row>
    <row r="72" spans="1:33" s="6" customFormat="1" ht="15.5">
      <c r="A72" s="7">
        <v>296</v>
      </c>
      <c r="B72" s="124" t="s">
        <v>2471</v>
      </c>
      <c r="C72" s="121" t="s">
        <v>2471</v>
      </c>
      <c r="D72" s="258" t="s">
        <v>2472</v>
      </c>
      <c r="E72" s="122" t="str">
        <f t="shared" si="5"/>
        <v>MUHAMAT ALFA ANDRIANSYAH</v>
      </c>
      <c r="F72" s="133"/>
      <c r="G72" s="129" t="s">
        <v>129</v>
      </c>
      <c r="H72" s="136" t="s">
        <v>47</v>
      </c>
      <c r="I72" s="136" t="s">
        <v>47</v>
      </c>
      <c r="J72" s="63" t="s">
        <v>52</v>
      </c>
      <c r="K72" s="136" t="s">
        <v>39</v>
      </c>
      <c r="L72" s="63" t="s">
        <v>71</v>
      </c>
      <c r="M72" s="63"/>
      <c r="N72" s="73">
        <v>37245</v>
      </c>
      <c r="O72" s="63">
        <f t="shared" ca="1" si="6"/>
        <v>23</v>
      </c>
      <c r="P72" s="63"/>
      <c r="Q72" s="63"/>
      <c r="R72" s="63"/>
      <c r="S72" s="63"/>
      <c r="T72" s="63"/>
      <c r="U72" s="63" t="s">
        <v>752</v>
      </c>
      <c r="V72" s="63"/>
      <c r="W72" s="70"/>
      <c r="X72" s="83">
        <v>45688</v>
      </c>
      <c r="Y72" s="70">
        <f t="shared" ca="1" si="7"/>
        <v>0</v>
      </c>
      <c r="Z72" s="70">
        <f t="shared" ca="1" si="8"/>
        <v>6</v>
      </c>
      <c r="AA72" s="70">
        <f t="shared" ca="1" si="9"/>
        <v>14</v>
      </c>
      <c r="AB72" s="63" t="s">
        <v>41</v>
      </c>
      <c r="AC72" s="146" t="s">
        <v>74</v>
      </c>
      <c r="AD72" s="344" t="s">
        <v>3216</v>
      </c>
      <c r="AE72" s="339"/>
      <c r="AF72" s="349">
        <v>2</v>
      </c>
    </row>
    <row r="73" spans="1:33" s="6" customFormat="1" ht="15.5">
      <c r="A73" s="7">
        <v>298</v>
      </c>
      <c r="B73" s="124" t="s">
        <v>2475</v>
      </c>
      <c r="C73" s="121" t="s">
        <v>2475</v>
      </c>
      <c r="D73" s="198" t="s">
        <v>2476</v>
      </c>
      <c r="E73" s="122" t="str">
        <f t="shared" si="5"/>
        <v>RACHMAD ROMADHON</v>
      </c>
      <c r="F73" s="135" t="s">
        <v>2503</v>
      </c>
      <c r="G73" s="134" t="s">
        <v>129</v>
      </c>
      <c r="H73" s="136" t="s">
        <v>47</v>
      </c>
      <c r="I73" s="136" t="s">
        <v>47</v>
      </c>
      <c r="J73" s="63" t="s">
        <v>52</v>
      </c>
      <c r="K73" s="136" t="s">
        <v>39</v>
      </c>
      <c r="L73" s="63" t="s">
        <v>71</v>
      </c>
      <c r="M73" s="136" t="s">
        <v>53</v>
      </c>
      <c r="N73" s="73">
        <v>37930</v>
      </c>
      <c r="O73" s="63">
        <f t="shared" ca="1" si="6"/>
        <v>21</v>
      </c>
      <c r="P73" s="136" t="s">
        <v>2504</v>
      </c>
      <c r="Q73" s="136" t="s">
        <v>2505</v>
      </c>
      <c r="R73" s="63" t="str">
        <f>PROPER(Q73)</f>
        <v>Dsn. Kradenan Rt/Rw: 002/002 Ds. Sukolilo Kec. Bancar Kab. Tuban</v>
      </c>
      <c r="S73" s="135" t="s">
        <v>2506</v>
      </c>
      <c r="T73" s="149" t="s">
        <v>2693</v>
      </c>
      <c r="U73" s="63" t="s">
        <v>752</v>
      </c>
      <c r="V73" s="136" t="s">
        <v>2507</v>
      </c>
      <c r="W73" s="137" t="s">
        <v>2508</v>
      </c>
      <c r="X73" s="83">
        <v>45691</v>
      </c>
      <c r="Y73" s="70">
        <f t="shared" ca="1" si="7"/>
        <v>0</v>
      </c>
      <c r="Z73" s="70">
        <f t="shared" ca="1" si="8"/>
        <v>6</v>
      </c>
      <c r="AA73" s="70">
        <f t="shared" ca="1" si="9"/>
        <v>11</v>
      </c>
      <c r="AB73" s="63" t="s">
        <v>41</v>
      </c>
      <c r="AC73" s="146" t="s">
        <v>74</v>
      </c>
      <c r="AD73" s="344" t="s">
        <v>3218</v>
      </c>
      <c r="AE73" s="339"/>
      <c r="AF73" s="336">
        <v>3</v>
      </c>
    </row>
    <row r="74" spans="1:33" s="6" customFormat="1" ht="15.5">
      <c r="A74" s="7">
        <v>284</v>
      </c>
      <c r="B74" s="155" t="s">
        <v>2330</v>
      </c>
      <c r="C74" s="31" t="s">
        <v>2330</v>
      </c>
      <c r="D74" s="199" t="s">
        <v>2331</v>
      </c>
      <c r="E74" s="120" t="str">
        <f t="shared" si="5"/>
        <v>PINNA DEVITA SARI</v>
      </c>
      <c r="F74" s="119" t="s">
        <v>2332</v>
      </c>
      <c r="G74" s="67" t="s">
        <v>35</v>
      </c>
      <c r="H74" s="63" t="s">
        <v>47</v>
      </c>
      <c r="I74" s="13" t="s">
        <v>47</v>
      </c>
      <c r="J74" s="63" t="s">
        <v>52</v>
      </c>
      <c r="K74" s="63" t="s">
        <v>39</v>
      </c>
      <c r="L74" s="63" t="s">
        <v>71</v>
      </c>
      <c r="M74" s="63" t="s">
        <v>799</v>
      </c>
      <c r="N74" s="73">
        <v>38580</v>
      </c>
      <c r="O74" s="63">
        <f t="shared" ca="1" si="6"/>
        <v>20</v>
      </c>
      <c r="P74" s="63" t="s">
        <v>1654</v>
      </c>
      <c r="Q74" s="63" t="s">
        <v>2333</v>
      </c>
      <c r="R74" s="63" t="s">
        <v>2333</v>
      </c>
      <c r="S74" s="66" t="s">
        <v>2334</v>
      </c>
      <c r="T74" s="74" t="s">
        <v>2335</v>
      </c>
      <c r="U74" s="63" t="s">
        <v>752</v>
      </c>
      <c r="V74" s="63" t="s">
        <v>2336</v>
      </c>
      <c r="W74" s="70" t="s">
        <v>2337</v>
      </c>
      <c r="X74" s="83">
        <v>45677</v>
      </c>
      <c r="Y74" s="70">
        <f t="shared" ca="1" si="7"/>
        <v>0</v>
      </c>
      <c r="Z74" s="70">
        <f t="shared" ca="1" si="8"/>
        <v>6</v>
      </c>
      <c r="AA74" s="70">
        <f t="shared" ca="1" si="9"/>
        <v>25</v>
      </c>
      <c r="AB74" s="63" t="s">
        <v>41</v>
      </c>
      <c r="AC74" s="63" t="s">
        <v>74</v>
      </c>
      <c r="AD74" s="344" t="s">
        <v>3219</v>
      </c>
      <c r="AE74" s="339"/>
      <c r="AF74" s="349">
        <v>2</v>
      </c>
    </row>
    <row r="75" spans="1:33" s="6" customFormat="1" ht="15.5">
      <c r="A75" s="7">
        <v>280</v>
      </c>
      <c r="B75" s="155" t="s">
        <v>2272</v>
      </c>
      <c r="C75" s="31" t="s">
        <v>2272</v>
      </c>
      <c r="D75" s="197" t="s">
        <v>2273</v>
      </c>
      <c r="E75" s="24" t="str">
        <f t="shared" si="5"/>
        <v>DINDA TRI SEKARNINGRUM</v>
      </c>
      <c r="F75" s="117" t="s">
        <v>2274</v>
      </c>
      <c r="G75" s="67" t="s">
        <v>35</v>
      </c>
      <c r="H75" s="63" t="s">
        <v>47</v>
      </c>
      <c r="I75" s="13" t="s">
        <v>47</v>
      </c>
      <c r="J75" s="63" t="s">
        <v>52</v>
      </c>
      <c r="K75" s="63" t="s">
        <v>39</v>
      </c>
      <c r="L75" s="70" t="s">
        <v>40</v>
      </c>
      <c r="M75" s="63" t="s">
        <v>41</v>
      </c>
      <c r="N75" s="73">
        <v>38136</v>
      </c>
      <c r="O75" s="63">
        <f t="shared" ca="1" si="6"/>
        <v>21</v>
      </c>
      <c r="P75" s="63" t="s">
        <v>2275</v>
      </c>
      <c r="Q75" s="63" t="s">
        <v>2276</v>
      </c>
      <c r="R75" s="63" t="s">
        <v>2276</v>
      </c>
      <c r="S75" s="66" t="s">
        <v>2277</v>
      </c>
      <c r="T75" s="74" t="s">
        <v>2278</v>
      </c>
      <c r="U75" s="63" t="s">
        <v>752</v>
      </c>
      <c r="V75" s="63" t="s">
        <v>2279</v>
      </c>
      <c r="W75" s="70"/>
      <c r="X75" s="83">
        <v>45674</v>
      </c>
      <c r="Y75" s="70">
        <f t="shared" ca="1" si="7"/>
        <v>0</v>
      </c>
      <c r="Z75" s="70">
        <f t="shared" ca="1" si="8"/>
        <v>6</v>
      </c>
      <c r="AA75" s="70">
        <f t="shared" ca="1" si="9"/>
        <v>28</v>
      </c>
      <c r="AB75" s="63" t="s">
        <v>41</v>
      </c>
      <c r="AC75" s="63" t="s">
        <v>74</v>
      </c>
      <c r="AD75" s="344" t="s">
        <v>3219</v>
      </c>
      <c r="AE75" s="339"/>
      <c r="AF75" s="349">
        <v>2</v>
      </c>
    </row>
    <row r="76" spans="1:33" s="6" customFormat="1" ht="15.5">
      <c r="A76" s="7">
        <v>265</v>
      </c>
      <c r="B76" s="155" t="s">
        <v>2104</v>
      </c>
      <c r="C76" s="31" t="s">
        <v>2104</v>
      </c>
      <c r="D76" s="179" t="s">
        <v>2105</v>
      </c>
      <c r="E76" s="24" t="str">
        <f t="shared" si="5"/>
        <v>SYAHAL MACHFUD NUR ROCHMAN</v>
      </c>
      <c r="F76" s="66" t="s">
        <v>2106</v>
      </c>
      <c r="G76" s="67" t="s">
        <v>129</v>
      </c>
      <c r="H76" s="63" t="s">
        <v>47</v>
      </c>
      <c r="I76" s="13" t="s">
        <v>47</v>
      </c>
      <c r="J76" s="63" t="s">
        <v>52</v>
      </c>
      <c r="K76" s="63" t="s">
        <v>39</v>
      </c>
      <c r="L76" s="63" t="s">
        <v>71</v>
      </c>
      <c r="M76" s="63" t="s">
        <v>41</v>
      </c>
      <c r="N76" s="73">
        <v>38826</v>
      </c>
      <c r="O76" s="63">
        <f t="shared" ca="1" si="6"/>
        <v>19</v>
      </c>
      <c r="P76" s="63" t="s">
        <v>757</v>
      </c>
      <c r="Q76" s="63" t="s">
        <v>2107</v>
      </c>
      <c r="R76" s="63" t="s">
        <v>2107</v>
      </c>
      <c r="S76" s="66" t="s">
        <v>2108</v>
      </c>
      <c r="T76" s="63"/>
      <c r="U76" s="63" t="s">
        <v>752</v>
      </c>
      <c r="V76" s="63" t="s">
        <v>2109</v>
      </c>
      <c r="W76" s="70" t="s">
        <v>945</v>
      </c>
      <c r="X76" s="83">
        <v>45665</v>
      </c>
      <c r="Y76" s="70">
        <f t="shared" ca="1" si="7"/>
        <v>0</v>
      </c>
      <c r="Z76" s="70">
        <f t="shared" ca="1" si="8"/>
        <v>7</v>
      </c>
      <c r="AA76" s="70">
        <f t="shared" ca="1" si="9"/>
        <v>6</v>
      </c>
      <c r="AB76" s="63" t="s">
        <v>41</v>
      </c>
      <c r="AC76" s="63" t="s">
        <v>74</v>
      </c>
      <c r="AD76" s="344" t="s">
        <v>3219</v>
      </c>
      <c r="AE76" s="339"/>
      <c r="AF76" s="349">
        <v>2</v>
      </c>
    </row>
    <row r="77" spans="1:33" s="6" customFormat="1" ht="15.5">
      <c r="A77" s="7">
        <v>266</v>
      </c>
      <c r="B77" s="31" t="s">
        <v>2110</v>
      </c>
      <c r="C77" s="31" t="s">
        <v>2110</v>
      </c>
      <c r="D77" s="179" t="s">
        <v>2111</v>
      </c>
      <c r="E77" s="24" t="str">
        <f t="shared" si="5"/>
        <v>MOKAMAD RISKI ABIDAH</v>
      </c>
      <c r="F77" s="66" t="s">
        <v>2112</v>
      </c>
      <c r="G77" s="67" t="s">
        <v>129</v>
      </c>
      <c r="H77" s="63" t="s">
        <v>47</v>
      </c>
      <c r="I77" s="13" t="s">
        <v>47</v>
      </c>
      <c r="J77" s="63" t="s">
        <v>52</v>
      </c>
      <c r="K77" s="63" t="s">
        <v>39</v>
      </c>
      <c r="L77" s="63" t="s">
        <v>71</v>
      </c>
      <c r="M77" s="63" t="s">
        <v>41</v>
      </c>
      <c r="N77" s="73">
        <v>37607</v>
      </c>
      <c r="O77" s="63">
        <f t="shared" ca="1" si="6"/>
        <v>22</v>
      </c>
      <c r="P77" s="63" t="s">
        <v>1509</v>
      </c>
      <c r="Q77" s="63" t="s">
        <v>1510</v>
      </c>
      <c r="R77" s="63" t="s">
        <v>1510</v>
      </c>
      <c r="S77" s="66" t="s">
        <v>2113</v>
      </c>
      <c r="T77" s="63"/>
      <c r="U77" s="63" t="s">
        <v>752</v>
      </c>
      <c r="V77" s="63" t="s">
        <v>1513</v>
      </c>
      <c r="W77" s="70" t="s">
        <v>945</v>
      </c>
      <c r="X77" s="83">
        <v>45581</v>
      </c>
      <c r="Y77" s="19">
        <f t="shared" ca="1" si="7"/>
        <v>0</v>
      </c>
      <c r="Z77" s="19">
        <f t="shared" ca="1" si="8"/>
        <v>9</v>
      </c>
      <c r="AA77" s="19">
        <f t="shared" ca="1" si="9"/>
        <v>29</v>
      </c>
      <c r="AB77" s="37" t="s">
        <v>41</v>
      </c>
      <c r="AC77" s="14" t="s">
        <v>74</v>
      </c>
      <c r="AD77" s="344" t="s">
        <v>3220</v>
      </c>
      <c r="AE77" s="339" t="s">
        <v>2853</v>
      </c>
      <c r="AF77" s="349">
        <v>2</v>
      </c>
    </row>
    <row r="78" spans="1:33" s="133" customFormat="1" ht="15.5">
      <c r="A78" s="7">
        <v>331</v>
      </c>
      <c r="B78" s="121" t="s">
        <v>2988</v>
      </c>
      <c r="C78" s="121" t="s">
        <v>2988</v>
      </c>
      <c r="D78" s="125" t="s">
        <v>2989</v>
      </c>
      <c r="E78" s="127" t="str">
        <f t="shared" ref="E78:E102" si="10">UPPER(D78)</f>
        <v>RENDI PRASETYO</v>
      </c>
      <c r="F78" s="128" t="s">
        <v>2990</v>
      </c>
      <c r="G78" s="129" t="s">
        <v>129</v>
      </c>
      <c r="H78" s="133" t="s">
        <v>47</v>
      </c>
      <c r="I78" s="133" t="s">
        <v>52</v>
      </c>
      <c r="J78" s="133" t="s">
        <v>39</v>
      </c>
      <c r="K78" s="274" t="s">
        <v>71</v>
      </c>
      <c r="L78" s="133" t="s">
        <v>53</v>
      </c>
      <c r="M78" s="275">
        <v>38172</v>
      </c>
      <c r="N78" s="133">
        <f ca="1">INT((TODAY()-M78)/365)</f>
        <v>21</v>
      </c>
      <c r="O78" s="133" t="s">
        <v>2991</v>
      </c>
      <c r="P78" s="276" t="s">
        <v>2992</v>
      </c>
      <c r="Q78" s="276" t="s">
        <v>2992</v>
      </c>
      <c r="R78" s="132" t="s">
        <v>2993</v>
      </c>
      <c r="S78" s="74" t="s">
        <v>2994</v>
      </c>
      <c r="T78" s="133" t="s">
        <v>752</v>
      </c>
      <c r="U78" s="133" t="s">
        <v>2995</v>
      </c>
      <c r="V78" s="274" t="s">
        <v>2996</v>
      </c>
      <c r="X78" s="277">
        <v>45674</v>
      </c>
      <c r="Y78" s="274">
        <f t="shared" ref="Y78:Y104" ca="1" si="11">DATEDIF(X78,TODAY(),"Y")</f>
        <v>0</v>
      </c>
      <c r="Z78" s="274">
        <f t="shared" ref="Z78:Z104" ca="1" si="12">DATEDIF(X78,TODAY(),"YM")</f>
        <v>6</v>
      </c>
      <c r="AA78" s="274">
        <f t="shared" ref="AA78:AA104" ca="1" si="13">DATEDIF(X78,TODAY(),"MD")</f>
        <v>28</v>
      </c>
      <c r="AB78" s="133" t="s">
        <v>41</v>
      </c>
      <c r="AC78" s="133" t="s">
        <v>74</v>
      </c>
      <c r="AD78" s="277">
        <v>45963</v>
      </c>
      <c r="AF78" s="350">
        <v>2</v>
      </c>
      <c r="AG78" s="340"/>
    </row>
    <row r="79" spans="1:33" s="21" customFormat="1" ht="15.5">
      <c r="A79" s="7">
        <v>246</v>
      </c>
      <c r="B79" s="29"/>
      <c r="C79" s="29" t="s">
        <v>1907</v>
      </c>
      <c r="D79" s="22" t="s">
        <v>1908</v>
      </c>
      <c r="E79" s="27" t="str">
        <f t="shared" si="10"/>
        <v>AHMAD ADI SUYANTO</v>
      </c>
      <c r="F79" s="11" t="s">
        <v>1909</v>
      </c>
      <c r="G79" s="12" t="s">
        <v>129</v>
      </c>
      <c r="H79" s="14" t="s">
        <v>47</v>
      </c>
      <c r="I79" s="13" t="s">
        <v>47</v>
      </c>
      <c r="J79" s="14" t="s">
        <v>52</v>
      </c>
      <c r="K79" s="14" t="s">
        <v>39</v>
      </c>
      <c r="L79" s="14" t="s">
        <v>40</v>
      </c>
      <c r="M79" s="14" t="s">
        <v>41</v>
      </c>
      <c r="N79" s="50">
        <v>32721</v>
      </c>
      <c r="O79" s="14">
        <f t="shared" ref="O79:O104" ca="1" si="14">INT((TODAY()-N79)/365)</f>
        <v>36</v>
      </c>
      <c r="P79" s="14" t="s">
        <v>1910</v>
      </c>
      <c r="Q79" s="14" t="s">
        <v>1911</v>
      </c>
      <c r="R79" s="14" t="s">
        <v>1911</v>
      </c>
      <c r="S79" s="11" t="s">
        <v>1912</v>
      </c>
      <c r="T79" s="64"/>
      <c r="U79" s="58" t="s">
        <v>752</v>
      </c>
      <c r="V79" s="58" t="s">
        <v>1913</v>
      </c>
      <c r="W79" s="13" t="s">
        <v>945</v>
      </c>
      <c r="X79" s="110">
        <v>45433</v>
      </c>
      <c r="Y79" s="19">
        <f t="shared" ca="1" si="11"/>
        <v>1</v>
      </c>
      <c r="Z79" s="19">
        <f t="shared" ca="1" si="12"/>
        <v>2</v>
      </c>
      <c r="AA79" s="19">
        <f t="shared" ca="1" si="13"/>
        <v>24</v>
      </c>
      <c r="AB79" s="14" t="s">
        <v>41</v>
      </c>
      <c r="AC79" s="14" t="s">
        <v>90</v>
      </c>
      <c r="AD79" s="346">
        <v>45718</v>
      </c>
      <c r="AE79" s="339" t="s">
        <v>2853</v>
      </c>
      <c r="AF79" s="349">
        <v>2</v>
      </c>
    </row>
    <row r="80" spans="1:33" s="6" customFormat="1" ht="15.5">
      <c r="A80" s="7">
        <v>163</v>
      </c>
      <c r="B80" s="32"/>
      <c r="C80" s="32" t="s">
        <v>1225</v>
      </c>
      <c r="D80" s="279" t="s">
        <v>1226</v>
      </c>
      <c r="E80" s="10" t="str">
        <f t="shared" si="10"/>
        <v>YUNIAR CHRISTIANI HAINUN</v>
      </c>
      <c r="F80" s="66" t="s">
        <v>1227</v>
      </c>
      <c r="G80" s="67" t="s">
        <v>35</v>
      </c>
      <c r="H80" s="13" t="s">
        <v>134</v>
      </c>
      <c r="I80" s="13" t="s">
        <v>134</v>
      </c>
      <c r="J80" s="144" t="s">
        <v>1161</v>
      </c>
      <c r="K80" s="63" t="s">
        <v>343</v>
      </c>
      <c r="L80" s="63" t="s">
        <v>40</v>
      </c>
      <c r="M80" s="63" t="s">
        <v>799</v>
      </c>
      <c r="N80" s="73">
        <v>31938</v>
      </c>
      <c r="O80" s="37">
        <f t="shared" ca="1" si="14"/>
        <v>38</v>
      </c>
      <c r="P80" s="63" t="s">
        <v>1229</v>
      </c>
      <c r="Q80" s="63" t="s">
        <v>1230</v>
      </c>
      <c r="R80" s="63" t="s">
        <v>1230</v>
      </c>
      <c r="S80" s="66" t="s">
        <v>1231</v>
      </c>
      <c r="T80" s="74" t="s">
        <v>1232</v>
      </c>
      <c r="U80" s="63" t="s">
        <v>1233</v>
      </c>
      <c r="V80" s="63" t="s">
        <v>1234</v>
      </c>
      <c r="W80" s="70"/>
      <c r="X80" s="41">
        <v>44907</v>
      </c>
      <c r="Y80" s="19">
        <f t="shared" ca="1" si="11"/>
        <v>2</v>
      </c>
      <c r="Z80" s="19">
        <f t="shared" ca="1" si="12"/>
        <v>8</v>
      </c>
      <c r="AA80" s="19">
        <f t="shared" ca="1" si="13"/>
        <v>2</v>
      </c>
      <c r="AB80" s="37" t="s">
        <v>41</v>
      </c>
      <c r="AC80" s="14" t="s">
        <v>46</v>
      </c>
      <c r="AD80" s="345">
        <v>45660</v>
      </c>
      <c r="AE80" s="339" t="s">
        <v>2853</v>
      </c>
      <c r="AF80" s="336">
        <v>3</v>
      </c>
    </row>
    <row r="81" spans="1:33" s="6" customFormat="1" ht="15.5">
      <c r="A81" s="7">
        <v>267</v>
      </c>
      <c r="B81" s="31"/>
      <c r="C81" s="31" t="s">
        <v>2168</v>
      </c>
      <c r="D81" s="179" t="s">
        <v>2169</v>
      </c>
      <c r="E81" s="24" t="str">
        <f t="shared" si="10"/>
        <v>AKBAR NUR ROSYID</v>
      </c>
      <c r="F81" s="66" t="s">
        <v>2170</v>
      </c>
      <c r="G81" s="67" t="s">
        <v>129</v>
      </c>
      <c r="H81" s="63" t="s">
        <v>47</v>
      </c>
      <c r="I81" s="13" t="s">
        <v>47</v>
      </c>
      <c r="J81" s="63" t="s">
        <v>52</v>
      </c>
      <c r="K81" s="63" t="s">
        <v>39</v>
      </c>
      <c r="L81" s="63" t="s">
        <v>71</v>
      </c>
      <c r="M81" s="63" t="s">
        <v>41</v>
      </c>
      <c r="N81" s="73">
        <v>39468</v>
      </c>
      <c r="O81" s="63">
        <f t="shared" ca="1" si="14"/>
        <v>17</v>
      </c>
      <c r="P81" s="63" t="s">
        <v>2171</v>
      </c>
      <c r="Q81" s="63" t="s">
        <v>2172</v>
      </c>
      <c r="R81" s="63" t="s">
        <v>2172</v>
      </c>
      <c r="S81" s="66" t="s">
        <v>2173</v>
      </c>
      <c r="T81" s="63"/>
      <c r="U81" s="63" t="s">
        <v>752</v>
      </c>
      <c r="V81" s="63" t="s">
        <v>2174</v>
      </c>
      <c r="W81" s="70" t="s">
        <v>2015</v>
      </c>
      <c r="X81" s="83">
        <v>45670</v>
      </c>
      <c r="Y81" s="70">
        <f t="shared" ca="1" si="11"/>
        <v>0</v>
      </c>
      <c r="Z81" s="70">
        <f t="shared" ca="1" si="12"/>
        <v>7</v>
      </c>
      <c r="AA81" s="70">
        <f t="shared" ca="1" si="13"/>
        <v>1</v>
      </c>
      <c r="AB81" s="63" t="s">
        <v>41</v>
      </c>
      <c r="AC81" s="63" t="s">
        <v>74</v>
      </c>
      <c r="AD81" s="345">
        <v>45779</v>
      </c>
      <c r="AE81" s="63"/>
      <c r="AF81" s="349">
        <v>2</v>
      </c>
    </row>
    <row r="82" spans="1:33" s="6" customFormat="1" ht="15.5">
      <c r="A82" s="7">
        <v>273</v>
      </c>
      <c r="B82" s="31"/>
      <c r="C82" s="31" t="s">
        <v>2231</v>
      </c>
      <c r="D82" s="179" t="s">
        <v>2232</v>
      </c>
      <c r="E82" s="24" t="str">
        <f t="shared" si="10"/>
        <v>M TRI PUJI HARIYANTO</v>
      </c>
      <c r="F82" s="63"/>
      <c r="G82" s="67" t="s">
        <v>129</v>
      </c>
      <c r="H82" s="63" t="s">
        <v>47</v>
      </c>
      <c r="I82" s="13" t="s">
        <v>47</v>
      </c>
      <c r="J82" s="63" t="s">
        <v>52</v>
      </c>
      <c r="K82" s="63" t="s">
        <v>39</v>
      </c>
      <c r="L82" s="63" t="s">
        <v>71</v>
      </c>
      <c r="M82" s="63" t="s">
        <v>41</v>
      </c>
      <c r="N82" s="73">
        <v>40152</v>
      </c>
      <c r="O82" s="63">
        <f t="shared" ca="1" si="14"/>
        <v>15</v>
      </c>
      <c r="P82" s="63" t="s">
        <v>2233</v>
      </c>
      <c r="Q82" s="63" t="s">
        <v>2234</v>
      </c>
      <c r="R82" s="63" t="s">
        <v>2234</v>
      </c>
      <c r="S82" s="66" t="s">
        <v>2235</v>
      </c>
      <c r="T82" s="74" t="s">
        <v>2236</v>
      </c>
      <c r="U82" s="63" t="s">
        <v>752</v>
      </c>
      <c r="V82" s="63" t="s">
        <v>2237</v>
      </c>
      <c r="W82" s="70" t="s">
        <v>2048</v>
      </c>
      <c r="X82" s="83">
        <v>45672</v>
      </c>
      <c r="Y82" s="70">
        <f t="shared" ca="1" si="11"/>
        <v>0</v>
      </c>
      <c r="Z82" s="70">
        <f t="shared" ca="1" si="12"/>
        <v>6</v>
      </c>
      <c r="AA82" s="70">
        <f t="shared" ca="1" si="13"/>
        <v>30</v>
      </c>
      <c r="AB82" s="63" t="s">
        <v>41</v>
      </c>
      <c r="AC82" s="63" t="s">
        <v>74</v>
      </c>
      <c r="AD82" s="345">
        <v>45779</v>
      </c>
      <c r="AE82" s="63"/>
      <c r="AF82" s="349">
        <v>2</v>
      </c>
    </row>
    <row r="83" spans="1:33" s="6" customFormat="1" ht="15.5">
      <c r="A83" s="7">
        <v>275</v>
      </c>
      <c r="B83" s="31"/>
      <c r="C83" s="31" t="s">
        <v>2247</v>
      </c>
      <c r="D83" s="179" t="s">
        <v>2248</v>
      </c>
      <c r="E83" s="24" t="str">
        <f t="shared" si="10"/>
        <v>NANDA BUDIANTO</v>
      </c>
      <c r="F83" s="66" t="s">
        <v>2249</v>
      </c>
      <c r="G83" s="67" t="s">
        <v>129</v>
      </c>
      <c r="H83" s="63" t="s">
        <v>47</v>
      </c>
      <c r="I83" s="13" t="s">
        <v>47</v>
      </c>
      <c r="J83" s="63" t="s">
        <v>52</v>
      </c>
      <c r="K83" s="63" t="s">
        <v>39</v>
      </c>
      <c r="L83" s="63" t="s">
        <v>71</v>
      </c>
      <c r="M83" s="63" t="s">
        <v>344</v>
      </c>
      <c r="N83" s="73">
        <v>35161</v>
      </c>
      <c r="O83" s="63">
        <f t="shared" ca="1" si="14"/>
        <v>29</v>
      </c>
      <c r="P83" s="63" t="s">
        <v>2250</v>
      </c>
      <c r="Q83" s="63" t="s">
        <v>2251</v>
      </c>
      <c r="R83" s="63" t="s">
        <v>2251</v>
      </c>
      <c r="S83" s="66" t="s">
        <v>2252</v>
      </c>
      <c r="T83" s="74" t="s">
        <v>2253</v>
      </c>
      <c r="U83" s="63" t="s">
        <v>752</v>
      </c>
      <c r="V83" s="63" t="s">
        <v>2254</v>
      </c>
      <c r="W83" s="70" t="s">
        <v>2255</v>
      </c>
      <c r="X83" s="83">
        <v>45672</v>
      </c>
      <c r="Y83" s="70">
        <f t="shared" ca="1" si="11"/>
        <v>0</v>
      </c>
      <c r="Z83" s="70">
        <f t="shared" ca="1" si="12"/>
        <v>6</v>
      </c>
      <c r="AA83" s="70">
        <f t="shared" ca="1" si="13"/>
        <v>30</v>
      </c>
      <c r="AB83" s="63" t="s">
        <v>41</v>
      </c>
      <c r="AC83" s="63" t="s">
        <v>74</v>
      </c>
      <c r="AD83" s="345">
        <v>45779</v>
      </c>
      <c r="AE83" s="63"/>
      <c r="AF83" s="349">
        <v>2</v>
      </c>
    </row>
    <row r="84" spans="1:33" s="6" customFormat="1" ht="15.5">
      <c r="A84" s="7">
        <v>281</v>
      </c>
      <c r="B84" s="31"/>
      <c r="C84" s="31" t="s">
        <v>2403</v>
      </c>
      <c r="D84" s="197" t="s">
        <v>2404</v>
      </c>
      <c r="E84" s="120" t="str">
        <f t="shared" si="10"/>
        <v>LUTFI HIDAYATI</v>
      </c>
      <c r="F84" s="78" t="s">
        <v>2405</v>
      </c>
      <c r="G84" s="67" t="s">
        <v>1189</v>
      </c>
      <c r="H84" s="63" t="s">
        <v>47</v>
      </c>
      <c r="I84" s="13" t="s">
        <v>47</v>
      </c>
      <c r="J84" s="63" t="s">
        <v>52</v>
      </c>
      <c r="K84" s="63" t="s">
        <v>39</v>
      </c>
      <c r="L84" s="63" t="s">
        <v>430</v>
      </c>
      <c r="M84" s="63" t="s">
        <v>1190</v>
      </c>
      <c r="N84" s="73">
        <v>37014</v>
      </c>
      <c r="O84" s="63">
        <f t="shared" ca="1" si="14"/>
        <v>24</v>
      </c>
      <c r="P84" s="63" t="s">
        <v>2084</v>
      </c>
      <c r="Q84" s="63" t="s">
        <v>2093</v>
      </c>
      <c r="R84" s="63" t="s">
        <v>2093</v>
      </c>
      <c r="S84" s="66" t="s">
        <v>2406</v>
      </c>
      <c r="T84" s="74" t="s">
        <v>2407</v>
      </c>
      <c r="U84" s="63" t="s">
        <v>752</v>
      </c>
      <c r="V84" s="63" t="s">
        <v>2408</v>
      </c>
      <c r="W84" s="70" t="s">
        <v>1032</v>
      </c>
      <c r="X84" s="83">
        <v>45679</v>
      </c>
      <c r="Y84" s="70">
        <f t="shared" ca="1" si="11"/>
        <v>0</v>
      </c>
      <c r="Z84" s="70">
        <f t="shared" ca="1" si="12"/>
        <v>6</v>
      </c>
      <c r="AA84" s="70">
        <f t="shared" ca="1" si="13"/>
        <v>23</v>
      </c>
      <c r="AB84" s="63" t="s">
        <v>41</v>
      </c>
      <c r="AC84" s="63" t="s">
        <v>74</v>
      </c>
      <c r="AD84" s="345">
        <v>45779</v>
      </c>
      <c r="AE84" s="63"/>
      <c r="AF84" s="349">
        <v>2</v>
      </c>
    </row>
    <row r="85" spans="1:33" s="6" customFormat="1" ht="15.5">
      <c r="A85" s="7">
        <v>291</v>
      </c>
      <c r="B85" s="121"/>
      <c r="C85" s="121" t="s">
        <v>2483</v>
      </c>
      <c r="D85" s="295" t="s">
        <v>2484</v>
      </c>
      <c r="E85" s="122" t="str">
        <f t="shared" si="10"/>
        <v>KHOLID SETIAWAN</v>
      </c>
      <c r="F85" s="151" t="s">
        <v>2724</v>
      </c>
      <c r="G85" s="134" t="s">
        <v>129</v>
      </c>
      <c r="H85" s="136" t="s">
        <v>47</v>
      </c>
      <c r="I85" s="136" t="s">
        <v>47</v>
      </c>
      <c r="J85" s="63" t="s">
        <v>52</v>
      </c>
      <c r="K85" s="136" t="s">
        <v>39</v>
      </c>
      <c r="L85" s="63" t="s">
        <v>71</v>
      </c>
      <c r="M85" s="153" t="s">
        <v>41</v>
      </c>
      <c r="N85" s="73">
        <v>38097</v>
      </c>
      <c r="O85" s="63">
        <f t="shared" ca="1" si="14"/>
        <v>21</v>
      </c>
      <c r="P85" s="153" t="s">
        <v>2725</v>
      </c>
      <c r="Q85" s="153" t="s">
        <v>2726</v>
      </c>
      <c r="R85" s="153" t="s">
        <v>2726</v>
      </c>
      <c r="S85" s="151" t="s">
        <v>2727</v>
      </c>
      <c r="T85" s="63"/>
      <c r="U85" s="63" t="s">
        <v>752</v>
      </c>
      <c r="V85" s="153" t="s">
        <v>2728</v>
      </c>
      <c r="W85" s="154" t="s">
        <v>2255</v>
      </c>
      <c r="X85" s="83">
        <v>45691</v>
      </c>
      <c r="Y85" s="70">
        <f t="shared" ca="1" si="11"/>
        <v>0</v>
      </c>
      <c r="Z85" s="70">
        <f t="shared" ca="1" si="12"/>
        <v>6</v>
      </c>
      <c r="AA85" s="70">
        <f t="shared" ca="1" si="13"/>
        <v>11</v>
      </c>
      <c r="AB85" s="63" t="s">
        <v>41</v>
      </c>
      <c r="AC85" s="146" t="s">
        <v>74</v>
      </c>
      <c r="AD85" s="345">
        <v>45964</v>
      </c>
      <c r="AE85" s="63"/>
      <c r="AF85" s="336">
        <v>3</v>
      </c>
    </row>
    <row r="86" spans="1:33" s="6" customFormat="1" ht="15.5">
      <c r="A86" s="7">
        <v>294</v>
      </c>
      <c r="B86" s="121"/>
      <c r="C86" s="121" t="s">
        <v>2489</v>
      </c>
      <c r="D86" s="295" t="s">
        <v>2490</v>
      </c>
      <c r="E86" s="122" t="str">
        <f t="shared" si="10"/>
        <v>NADIYATUL MA'RIFAH</v>
      </c>
      <c r="F86" s="151" t="s">
        <v>2713</v>
      </c>
      <c r="G86" s="138" t="s">
        <v>35</v>
      </c>
      <c r="H86" s="136" t="s">
        <v>47</v>
      </c>
      <c r="I86" s="136" t="s">
        <v>47</v>
      </c>
      <c r="J86" s="63" t="s">
        <v>52</v>
      </c>
      <c r="K86" s="136" t="s">
        <v>39</v>
      </c>
      <c r="L86" s="63" t="s">
        <v>71</v>
      </c>
      <c r="M86" s="153" t="s">
        <v>1190</v>
      </c>
      <c r="N86" s="73">
        <v>37620</v>
      </c>
      <c r="O86" s="63">
        <f t="shared" ca="1" si="14"/>
        <v>22</v>
      </c>
      <c r="P86" s="153" t="s">
        <v>2712</v>
      </c>
      <c r="Q86" s="153" t="s">
        <v>2711</v>
      </c>
      <c r="R86" s="153" t="s">
        <v>2711</v>
      </c>
      <c r="S86" s="151" t="s">
        <v>2710</v>
      </c>
      <c r="T86" s="149" t="s">
        <v>2709</v>
      </c>
      <c r="U86" s="63" t="s">
        <v>752</v>
      </c>
      <c r="V86" s="153" t="s">
        <v>2708</v>
      </c>
      <c r="W86" s="154" t="s">
        <v>2707</v>
      </c>
      <c r="X86" s="83">
        <v>45691</v>
      </c>
      <c r="Y86" s="70">
        <f t="shared" ca="1" si="11"/>
        <v>0</v>
      </c>
      <c r="Z86" s="70">
        <f t="shared" ca="1" si="12"/>
        <v>6</v>
      </c>
      <c r="AA86" s="70">
        <f t="shared" ca="1" si="13"/>
        <v>11</v>
      </c>
      <c r="AB86" s="63" t="s">
        <v>41</v>
      </c>
      <c r="AC86" s="146" t="s">
        <v>74</v>
      </c>
      <c r="AD86" s="345">
        <v>45964</v>
      </c>
      <c r="AE86" s="63"/>
      <c r="AF86" s="336">
        <v>3</v>
      </c>
    </row>
    <row r="87" spans="1:33" s="6" customFormat="1" ht="15.5">
      <c r="A87" s="7">
        <v>297</v>
      </c>
      <c r="B87" s="121"/>
      <c r="C87" s="121" t="s">
        <v>2519</v>
      </c>
      <c r="D87" s="179" t="s">
        <v>2526</v>
      </c>
      <c r="E87" s="127" t="str">
        <f t="shared" si="10"/>
        <v>AHMAD HADI NASIKHIN</v>
      </c>
      <c r="F87" s="151" t="s">
        <v>2683</v>
      </c>
      <c r="G87" s="152" t="s">
        <v>129</v>
      </c>
      <c r="H87" s="136" t="s">
        <v>47</v>
      </c>
      <c r="I87" s="136" t="s">
        <v>47</v>
      </c>
      <c r="J87" s="63" t="s">
        <v>52</v>
      </c>
      <c r="K87" s="136" t="s">
        <v>39</v>
      </c>
      <c r="L87" s="63" t="s">
        <v>71</v>
      </c>
      <c r="M87" s="153" t="s">
        <v>41</v>
      </c>
      <c r="N87" s="73">
        <v>36105</v>
      </c>
      <c r="O87" s="63">
        <f t="shared" ca="1" si="14"/>
        <v>26</v>
      </c>
      <c r="P87" s="153" t="s">
        <v>2684</v>
      </c>
      <c r="Q87" s="153" t="s">
        <v>2685</v>
      </c>
      <c r="R87" s="153" t="s">
        <v>2685</v>
      </c>
      <c r="S87" s="151" t="s">
        <v>2686</v>
      </c>
      <c r="T87" s="63"/>
      <c r="U87" s="63" t="s">
        <v>752</v>
      </c>
      <c r="V87" s="153" t="s">
        <v>2687</v>
      </c>
      <c r="W87" s="154" t="s">
        <v>2416</v>
      </c>
      <c r="X87" s="83">
        <v>45693</v>
      </c>
      <c r="Y87" s="70">
        <f t="shared" ca="1" si="11"/>
        <v>0</v>
      </c>
      <c r="Z87" s="70">
        <f t="shared" ca="1" si="12"/>
        <v>6</v>
      </c>
      <c r="AA87" s="70">
        <f t="shared" ca="1" si="13"/>
        <v>9</v>
      </c>
      <c r="AB87" s="63" t="s">
        <v>41</v>
      </c>
      <c r="AC87" s="146" t="s">
        <v>74</v>
      </c>
      <c r="AD87" s="345">
        <v>45964</v>
      </c>
      <c r="AE87" s="63"/>
      <c r="AF87" s="336">
        <v>3</v>
      </c>
    </row>
    <row r="88" spans="1:33" s="6" customFormat="1" ht="15.5">
      <c r="A88" s="7">
        <v>305</v>
      </c>
      <c r="B88" s="121"/>
      <c r="C88" s="121" t="s">
        <v>2550</v>
      </c>
      <c r="D88" s="197" t="s">
        <v>2560</v>
      </c>
      <c r="E88" s="24" t="str">
        <f t="shared" si="10"/>
        <v>M HABIB MAULANA</v>
      </c>
      <c r="F88" s="151" t="s">
        <v>2647</v>
      </c>
      <c r="G88" s="152" t="s">
        <v>129</v>
      </c>
      <c r="H88" s="136" t="s">
        <v>47</v>
      </c>
      <c r="I88" s="136" t="s">
        <v>47</v>
      </c>
      <c r="J88" s="63" t="s">
        <v>52</v>
      </c>
      <c r="K88" s="136" t="s">
        <v>39</v>
      </c>
      <c r="L88" s="153" t="s">
        <v>40</v>
      </c>
      <c r="M88" s="153" t="s">
        <v>41</v>
      </c>
      <c r="N88" s="73">
        <v>37367</v>
      </c>
      <c r="O88" s="63">
        <f t="shared" ca="1" si="14"/>
        <v>23</v>
      </c>
      <c r="P88" s="153" t="s">
        <v>2595</v>
      </c>
      <c r="Q88" s="153" t="s">
        <v>2648</v>
      </c>
      <c r="R88" s="153" t="s">
        <v>2648</v>
      </c>
      <c r="S88" s="151" t="s">
        <v>2649</v>
      </c>
      <c r="T88" s="149" t="s">
        <v>2650</v>
      </c>
      <c r="U88" s="63" t="s">
        <v>752</v>
      </c>
      <c r="V88" s="153" t="s">
        <v>2651</v>
      </c>
      <c r="W88" s="154" t="s">
        <v>2255</v>
      </c>
      <c r="X88" s="83">
        <v>45695</v>
      </c>
      <c r="Y88" s="70">
        <f t="shared" ca="1" si="11"/>
        <v>0</v>
      </c>
      <c r="Z88" s="70">
        <f t="shared" ca="1" si="12"/>
        <v>6</v>
      </c>
      <c r="AA88" s="70">
        <f t="shared" ca="1" si="13"/>
        <v>7</v>
      </c>
      <c r="AB88" s="63" t="s">
        <v>41</v>
      </c>
      <c r="AC88" s="146" t="s">
        <v>74</v>
      </c>
      <c r="AD88" s="345">
        <v>45964</v>
      </c>
      <c r="AE88" s="63"/>
      <c r="AF88" s="336">
        <v>3</v>
      </c>
    </row>
    <row r="89" spans="1:33" s="6" customFormat="1" ht="15.5">
      <c r="A89" s="7">
        <v>307</v>
      </c>
      <c r="B89" s="145"/>
      <c r="C89" s="145" t="s">
        <v>2568</v>
      </c>
      <c r="D89" s="180" t="s">
        <v>2569</v>
      </c>
      <c r="E89" s="24" t="str">
        <f t="shared" si="10"/>
        <v>RAHMAD RUSDIYANTO</v>
      </c>
      <c r="F89" s="147" t="s">
        <v>2586</v>
      </c>
      <c r="G89" s="148" t="s">
        <v>129</v>
      </c>
      <c r="H89" s="136" t="s">
        <v>47</v>
      </c>
      <c r="I89" s="136" t="s">
        <v>47</v>
      </c>
      <c r="J89" s="63" t="s">
        <v>52</v>
      </c>
      <c r="K89" s="136" t="s">
        <v>39</v>
      </c>
      <c r="L89" s="63" t="s">
        <v>71</v>
      </c>
      <c r="M89" s="146" t="s">
        <v>41</v>
      </c>
      <c r="N89" s="73">
        <v>35721</v>
      </c>
      <c r="O89" s="63">
        <f t="shared" ca="1" si="14"/>
        <v>27</v>
      </c>
      <c r="P89" s="146" t="s">
        <v>1019</v>
      </c>
      <c r="Q89" s="63"/>
      <c r="R89" s="63"/>
      <c r="S89" s="147" t="s">
        <v>2587</v>
      </c>
      <c r="T89" s="149" t="s">
        <v>2588</v>
      </c>
      <c r="U89" s="63" t="s">
        <v>752</v>
      </c>
      <c r="V89" s="146" t="s">
        <v>2589</v>
      </c>
      <c r="W89" s="150" t="s">
        <v>1032</v>
      </c>
      <c r="X89" s="83">
        <v>45698</v>
      </c>
      <c r="Y89" s="70">
        <f t="shared" ca="1" si="11"/>
        <v>0</v>
      </c>
      <c r="Z89" s="70">
        <f t="shared" ca="1" si="12"/>
        <v>6</v>
      </c>
      <c r="AA89" s="70">
        <f t="shared" ca="1" si="13"/>
        <v>4</v>
      </c>
      <c r="AB89" s="63" t="s">
        <v>41</v>
      </c>
      <c r="AC89" s="146" t="s">
        <v>74</v>
      </c>
      <c r="AD89" s="345">
        <v>45964</v>
      </c>
      <c r="AE89" s="63"/>
      <c r="AF89" s="336">
        <v>3</v>
      </c>
    </row>
    <row r="90" spans="1:33" s="6" customFormat="1" ht="15.5">
      <c r="A90" s="7">
        <v>309</v>
      </c>
      <c r="B90" s="145"/>
      <c r="C90" s="145" t="s">
        <v>2742</v>
      </c>
      <c r="D90" s="256" t="s">
        <v>2745</v>
      </c>
      <c r="E90" s="24" t="str">
        <f t="shared" si="10"/>
        <v>OKTAVIA MIFTAHUL KHOIRIFAH</v>
      </c>
      <c r="F90" s="201" t="s">
        <v>2780</v>
      </c>
      <c r="G90" s="157" t="s">
        <v>35</v>
      </c>
      <c r="H90" s="136" t="s">
        <v>47</v>
      </c>
      <c r="I90" s="200" t="s">
        <v>47</v>
      </c>
      <c r="J90" s="63" t="s">
        <v>52</v>
      </c>
      <c r="K90" s="136" t="s">
        <v>39</v>
      </c>
      <c r="L90" s="200" t="s">
        <v>40</v>
      </c>
      <c r="M90" s="200" t="s">
        <v>41</v>
      </c>
      <c r="N90" s="73">
        <v>35359</v>
      </c>
      <c r="O90" s="63">
        <f t="shared" ca="1" si="14"/>
        <v>28</v>
      </c>
      <c r="P90" s="200" t="s">
        <v>2781</v>
      </c>
      <c r="Q90" s="200" t="s">
        <v>2782</v>
      </c>
      <c r="R90" s="200" t="s">
        <v>2782</v>
      </c>
      <c r="S90" s="201" t="s">
        <v>2783</v>
      </c>
      <c r="T90" s="63"/>
      <c r="U90" s="63" t="s">
        <v>752</v>
      </c>
      <c r="V90" s="200" t="s">
        <v>2784</v>
      </c>
      <c r="W90" s="202" t="s">
        <v>2263</v>
      </c>
      <c r="X90" s="83">
        <v>45700</v>
      </c>
      <c r="Y90" s="70">
        <f t="shared" ca="1" si="11"/>
        <v>0</v>
      </c>
      <c r="Z90" s="70">
        <f t="shared" ca="1" si="12"/>
        <v>6</v>
      </c>
      <c r="AA90" s="70">
        <f t="shared" ca="1" si="13"/>
        <v>2</v>
      </c>
      <c r="AB90" s="63" t="s">
        <v>41</v>
      </c>
      <c r="AC90" s="146" t="s">
        <v>74</v>
      </c>
      <c r="AD90" s="345">
        <v>45964</v>
      </c>
      <c r="AE90" s="63"/>
      <c r="AF90" s="336">
        <v>3</v>
      </c>
    </row>
    <row r="91" spans="1:33" s="6" customFormat="1" ht="15.5">
      <c r="A91" s="7">
        <v>310</v>
      </c>
      <c r="B91" s="145"/>
      <c r="C91" s="145" t="s">
        <v>2743</v>
      </c>
      <c r="D91" s="197" t="s">
        <v>2746</v>
      </c>
      <c r="E91" s="24" t="str">
        <f t="shared" si="10"/>
        <v>PRISINTIA FITROTUL AZIZA</v>
      </c>
      <c r="F91" s="175" t="s">
        <v>2768</v>
      </c>
      <c r="G91" s="157" t="s">
        <v>35</v>
      </c>
      <c r="H91" s="14" t="s">
        <v>91</v>
      </c>
      <c r="I91" s="14" t="s">
        <v>91</v>
      </c>
      <c r="J91" s="14" t="s">
        <v>91</v>
      </c>
      <c r="K91" s="158" t="s">
        <v>343</v>
      </c>
      <c r="L91" s="158" t="s">
        <v>40</v>
      </c>
      <c r="M91" s="158" t="s">
        <v>1190</v>
      </c>
      <c r="N91" s="73">
        <v>37127</v>
      </c>
      <c r="O91" s="63">
        <f t="shared" ca="1" si="14"/>
        <v>23</v>
      </c>
      <c r="P91" s="158" t="s">
        <v>690</v>
      </c>
      <c r="Q91" s="158" t="s">
        <v>2769</v>
      </c>
      <c r="R91" s="158" t="s">
        <v>2769</v>
      </c>
      <c r="S91" s="175" t="s">
        <v>2770</v>
      </c>
      <c r="T91" s="149" t="s">
        <v>2791</v>
      </c>
      <c r="U91" s="63" t="s">
        <v>752</v>
      </c>
      <c r="V91" s="200" t="s">
        <v>2790</v>
      </c>
      <c r="W91" s="178" t="s">
        <v>2774</v>
      </c>
      <c r="X91" s="83">
        <v>45698</v>
      </c>
      <c r="Y91" s="70">
        <f t="shared" ca="1" si="11"/>
        <v>0</v>
      </c>
      <c r="Z91" s="70">
        <f t="shared" ca="1" si="12"/>
        <v>6</v>
      </c>
      <c r="AA91" s="70">
        <f t="shared" ca="1" si="13"/>
        <v>4</v>
      </c>
      <c r="AB91" s="63" t="s">
        <v>41</v>
      </c>
      <c r="AC91" s="158" t="s">
        <v>46</v>
      </c>
      <c r="AD91" s="344" t="s">
        <v>3216</v>
      </c>
      <c r="AE91" s="63"/>
      <c r="AF91" s="349">
        <v>2</v>
      </c>
      <c r="AG91" s="6">
        <v>20</v>
      </c>
    </row>
    <row r="92" spans="1:33" s="6" customFormat="1" ht="15.5">
      <c r="A92" s="7">
        <v>313</v>
      </c>
      <c r="B92" s="72"/>
      <c r="C92" s="145" t="s">
        <v>2860</v>
      </c>
      <c r="D92" s="179" t="s">
        <v>2866</v>
      </c>
      <c r="E92" s="24" t="str">
        <f t="shared" si="10"/>
        <v>M FAIZ MUJTAHID AL-MUCHLIS</v>
      </c>
      <c r="F92" s="242" t="s">
        <v>2883</v>
      </c>
      <c r="G92" s="241" t="s">
        <v>129</v>
      </c>
      <c r="H92" s="205" t="s">
        <v>47</v>
      </c>
      <c r="I92" s="205" t="s">
        <v>47</v>
      </c>
      <c r="J92" s="205" t="s">
        <v>52</v>
      </c>
      <c r="K92" s="205" t="s">
        <v>39</v>
      </c>
      <c r="L92" s="243" t="s">
        <v>71</v>
      </c>
      <c r="M92" s="243" t="s">
        <v>987</v>
      </c>
      <c r="N92" s="73">
        <v>37304</v>
      </c>
      <c r="O92" s="63">
        <f t="shared" ca="1" si="14"/>
        <v>23</v>
      </c>
      <c r="P92" s="243" t="s">
        <v>2884</v>
      </c>
      <c r="Q92" s="243" t="s">
        <v>2899</v>
      </c>
      <c r="R92" s="243" t="s">
        <v>2899</v>
      </c>
      <c r="S92" s="242" t="s">
        <v>2885</v>
      </c>
      <c r="T92" s="149" t="s">
        <v>2886</v>
      </c>
      <c r="U92" s="205" t="s">
        <v>752</v>
      </c>
      <c r="V92" s="243" t="s">
        <v>2887</v>
      </c>
      <c r="W92" s="244" t="s">
        <v>2888</v>
      </c>
      <c r="X92" s="83">
        <v>45705</v>
      </c>
      <c r="Y92" s="70">
        <f t="shared" ca="1" si="11"/>
        <v>0</v>
      </c>
      <c r="Z92" s="70">
        <f t="shared" ca="1" si="12"/>
        <v>5</v>
      </c>
      <c r="AA92" s="70">
        <f t="shared" ca="1" si="13"/>
        <v>28</v>
      </c>
      <c r="AB92" s="63" t="s">
        <v>41</v>
      </c>
      <c r="AC92" s="205" t="s">
        <v>74</v>
      </c>
      <c r="AD92" s="347">
        <v>45780</v>
      </c>
      <c r="AE92" s="63"/>
      <c r="AF92" s="336">
        <v>3</v>
      </c>
    </row>
    <row r="93" spans="1:33" s="6" customFormat="1" ht="15.5">
      <c r="A93" s="7">
        <v>314</v>
      </c>
      <c r="B93" s="72"/>
      <c r="C93" s="145" t="s">
        <v>2861</v>
      </c>
      <c r="D93" s="179" t="s">
        <v>2867</v>
      </c>
      <c r="E93" s="24" t="str">
        <f t="shared" si="10"/>
        <v>M. FARID ALFAJAR</v>
      </c>
      <c r="F93" s="242" t="s">
        <v>2889</v>
      </c>
      <c r="G93" s="241" t="s">
        <v>129</v>
      </c>
      <c r="H93" s="205" t="s">
        <v>47</v>
      </c>
      <c r="I93" s="205" t="s">
        <v>47</v>
      </c>
      <c r="J93" s="205" t="s">
        <v>52</v>
      </c>
      <c r="K93" s="205" t="s">
        <v>39</v>
      </c>
      <c r="L93" s="243" t="s">
        <v>71</v>
      </c>
      <c r="M93" s="243" t="s">
        <v>41</v>
      </c>
      <c r="N93" s="73">
        <v>37978</v>
      </c>
      <c r="O93" s="63">
        <f t="shared" ca="1" si="14"/>
        <v>21</v>
      </c>
      <c r="P93" s="243" t="s">
        <v>2890</v>
      </c>
      <c r="Q93" s="243" t="s">
        <v>2891</v>
      </c>
      <c r="R93" s="243" t="s">
        <v>2891</v>
      </c>
      <c r="S93" s="242" t="s">
        <v>2892</v>
      </c>
      <c r="T93" s="149" t="s">
        <v>2893</v>
      </c>
      <c r="U93" s="205" t="s">
        <v>752</v>
      </c>
      <c r="V93" s="243" t="s">
        <v>2894</v>
      </c>
      <c r="W93" s="244" t="s">
        <v>2895</v>
      </c>
      <c r="X93" s="83">
        <v>45705</v>
      </c>
      <c r="Y93" s="70">
        <f t="shared" ca="1" si="11"/>
        <v>0</v>
      </c>
      <c r="Z93" s="70">
        <f t="shared" ca="1" si="12"/>
        <v>5</v>
      </c>
      <c r="AA93" s="70">
        <f t="shared" ca="1" si="13"/>
        <v>28</v>
      </c>
      <c r="AB93" s="63" t="s">
        <v>41</v>
      </c>
      <c r="AC93" s="205" t="s">
        <v>74</v>
      </c>
      <c r="AD93" s="347">
        <v>45780</v>
      </c>
      <c r="AE93" s="63"/>
      <c r="AF93" s="336">
        <v>3</v>
      </c>
    </row>
    <row r="94" spans="1:33" s="6" customFormat="1" ht="15.5">
      <c r="A94" s="7">
        <v>315</v>
      </c>
      <c r="B94" s="72"/>
      <c r="C94" s="145" t="s">
        <v>2862</v>
      </c>
      <c r="D94" s="179" t="s">
        <v>2868</v>
      </c>
      <c r="E94" s="24" t="str">
        <f t="shared" si="10"/>
        <v>M. EKY DZIKRILLAH</v>
      </c>
      <c r="F94" s="242" t="s">
        <v>2896</v>
      </c>
      <c r="G94" s="241" t="s">
        <v>129</v>
      </c>
      <c r="H94" s="205" t="s">
        <v>47</v>
      </c>
      <c r="I94" s="205" t="s">
        <v>47</v>
      </c>
      <c r="J94" s="205" t="s">
        <v>52</v>
      </c>
      <c r="K94" s="205" t="s">
        <v>39</v>
      </c>
      <c r="L94" s="243" t="s">
        <v>71</v>
      </c>
      <c r="M94" s="243" t="s">
        <v>344</v>
      </c>
      <c r="N94" s="73">
        <v>38819</v>
      </c>
      <c r="O94" s="63">
        <f t="shared" ca="1" si="14"/>
        <v>19</v>
      </c>
      <c r="P94" s="243" t="s">
        <v>2897</v>
      </c>
      <c r="Q94" s="243" t="s">
        <v>2898</v>
      </c>
      <c r="R94" s="243" t="s">
        <v>2898</v>
      </c>
      <c r="S94" s="242" t="s">
        <v>2900</v>
      </c>
      <c r="T94" s="149" t="s">
        <v>2901</v>
      </c>
      <c r="U94" s="205" t="s">
        <v>752</v>
      </c>
      <c r="V94" s="243" t="s">
        <v>2902</v>
      </c>
      <c r="W94" s="244" t="s">
        <v>2888</v>
      </c>
      <c r="X94" s="83">
        <v>45705</v>
      </c>
      <c r="Y94" s="70">
        <f t="shared" ca="1" si="11"/>
        <v>0</v>
      </c>
      <c r="Z94" s="70">
        <f t="shared" ca="1" si="12"/>
        <v>5</v>
      </c>
      <c r="AA94" s="70">
        <f t="shared" ca="1" si="13"/>
        <v>28</v>
      </c>
      <c r="AB94" s="63" t="s">
        <v>41</v>
      </c>
      <c r="AC94" s="205" t="s">
        <v>74</v>
      </c>
      <c r="AD94" s="347">
        <v>45780</v>
      </c>
      <c r="AE94" s="63"/>
      <c r="AF94" s="336">
        <v>3</v>
      </c>
    </row>
    <row r="95" spans="1:33" s="6" customFormat="1" ht="15.5">
      <c r="A95" s="7">
        <v>318</v>
      </c>
      <c r="B95" s="72"/>
      <c r="C95" s="145" t="s">
        <v>2916</v>
      </c>
      <c r="D95" s="179" t="s">
        <v>2923</v>
      </c>
      <c r="E95" s="24" t="str">
        <f t="shared" si="10"/>
        <v>M GALI ALFA RISKI</v>
      </c>
      <c r="F95" s="251" t="s">
        <v>2966</v>
      </c>
      <c r="G95" s="252" t="s">
        <v>129</v>
      </c>
      <c r="H95" s="248" t="s">
        <v>47</v>
      </c>
      <c r="I95" s="248" t="s">
        <v>47</v>
      </c>
      <c r="J95" s="248" t="s">
        <v>52</v>
      </c>
      <c r="K95" s="248" t="s">
        <v>39</v>
      </c>
      <c r="L95" s="253" t="s">
        <v>430</v>
      </c>
      <c r="M95" s="253" t="s">
        <v>1190</v>
      </c>
      <c r="N95" s="73">
        <v>37951</v>
      </c>
      <c r="O95" s="63">
        <f t="shared" ca="1" si="14"/>
        <v>21</v>
      </c>
      <c r="P95" s="253" t="s">
        <v>2965</v>
      </c>
      <c r="Q95" s="63"/>
      <c r="R95" s="63"/>
      <c r="S95" s="251" t="s">
        <v>2964</v>
      </c>
      <c r="T95" s="149" t="s">
        <v>2963</v>
      </c>
      <c r="U95" s="248" t="s">
        <v>752</v>
      </c>
      <c r="V95" s="253" t="s">
        <v>2962</v>
      </c>
      <c r="W95" s="254" t="s">
        <v>2935</v>
      </c>
      <c r="X95" s="83">
        <v>45707</v>
      </c>
      <c r="Y95" s="70">
        <f t="shared" ca="1" si="11"/>
        <v>0</v>
      </c>
      <c r="Z95" s="70">
        <f t="shared" ca="1" si="12"/>
        <v>5</v>
      </c>
      <c r="AA95" s="70">
        <f t="shared" ca="1" si="13"/>
        <v>26</v>
      </c>
      <c r="AB95" s="63" t="s">
        <v>41</v>
      </c>
      <c r="AC95" s="205" t="s">
        <v>74</v>
      </c>
      <c r="AD95" s="347">
        <v>45780</v>
      </c>
      <c r="AE95" s="63"/>
      <c r="AF95" s="336">
        <v>3</v>
      </c>
    </row>
    <row r="96" spans="1:33" s="6" customFormat="1" ht="15.5">
      <c r="A96" s="7">
        <v>319</v>
      </c>
      <c r="B96" s="72"/>
      <c r="C96" s="145" t="s">
        <v>2917</v>
      </c>
      <c r="D96" s="197" t="s">
        <v>2924</v>
      </c>
      <c r="E96" s="24" t="str">
        <f t="shared" si="10"/>
        <v>ZIYADATUL KHOIROH</v>
      </c>
      <c r="F96" s="251" t="s">
        <v>2957</v>
      </c>
      <c r="G96" s="252" t="s">
        <v>35</v>
      </c>
      <c r="H96" s="248" t="s">
        <v>47</v>
      </c>
      <c r="I96" s="248" t="s">
        <v>47</v>
      </c>
      <c r="J96" s="248" t="s">
        <v>52</v>
      </c>
      <c r="K96" s="248" t="s">
        <v>39</v>
      </c>
      <c r="L96" s="253" t="s">
        <v>71</v>
      </c>
      <c r="M96" s="253" t="s">
        <v>41</v>
      </c>
      <c r="N96" s="73">
        <v>37483</v>
      </c>
      <c r="O96" s="63">
        <f t="shared" ca="1" si="14"/>
        <v>23</v>
      </c>
      <c r="P96" s="253" t="s">
        <v>2958</v>
      </c>
      <c r="Q96" s="63"/>
      <c r="R96" s="63"/>
      <c r="S96" s="251" t="s">
        <v>2959</v>
      </c>
      <c r="T96" s="149" t="s">
        <v>2960</v>
      </c>
      <c r="U96" s="248" t="s">
        <v>752</v>
      </c>
      <c r="V96" s="253" t="s">
        <v>2961</v>
      </c>
      <c r="W96" s="254" t="s">
        <v>2888</v>
      </c>
      <c r="X96" s="83">
        <v>45707</v>
      </c>
      <c r="Y96" s="70">
        <f t="shared" ca="1" si="11"/>
        <v>0</v>
      </c>
      <c r="Z96" s="70">
        <f t="shared" ca="1" si="12"/>
        <v>5</v>
      </c>
      <c r="AA96" s="70">
        <f t="shared" ca="1" si="13"/>
        <v>26</v>
      </c>
      <c r="AB96" s="63" t="s">
        <v>41</v>
      </c>
      <c r="AC96" s="205" t="s">
        <v>74</v>
      </c>
      <c r="AD96" s="347">
        <v>45780</v>
      </c>
      <c r="AE96" s="63"/>
      <c r="AF96" s="336">
        <v>3</v>
      </c>
    </row>
    <row r="97" spans="1:33" s="6" customFormat="1" ht="15.5">
      <c r="A97" s="7">
        <v>320</v>
      </c>
      <c r="B97" s="72"/>
      <c r="C97" s="145" t="s">
        <v>2918</v>
      </c>
      <c r="D97" s="256" t="s">
        <v>2925</v>
      </c>
      <c r="E97" s="24" t="str">
        <f t="shared" si="10"/>
        <v>NURIYATI</v>
      </c>
      <c r="F97" s="251" t="s">
        <v>2951</v>
      </c>
      <c r="G97" s="252" t="s">
        <v>35</v>
      </c>
      <c r="H97" s="248" t="s">
        <v>47</v>
      </c>
      <c r="I97" s="248" t="s">
        <v>47</v>
      </c>
      <c r="J97" s="248" t="s">
        <v>52</v>
      </c>
      <c r="K97" s="248" t="s">
        <v>39</v>
      </c>
      <c r="L97" s="253" t="s">
        <v>40</v>
      </c>
      <c r="M97" s="253" t="s">
        <v>1190</v>
      </c>
      <c r="N97" s="73">
        <v>37456</v>
      </c>
      <c r="O97" s="63">
        <f t="shared" ca="1" si="14"/>
        <v>23</v>
      </c>
      <c r="P97" s="253" t="s">
        <v>2952</v>
      </c>
      <c r="Q97" s="253" t="s">
        <v>2953</v>
      </c>
      <c r="R97" s="253" t="s">
        <v>2953</v>
      </c>
      <c r="S97" s="251" t="s">
        <v>2954</v>
      </c>
      <c r="T97" s="149" t="s">
        <v>2955</v>
      </c>
      <c r="U97" s="248" t="s">
        <v>752</v>
      </c>
      <c r="V97" s="253" t="s">
        <v>2956</v>
      </c>
      <c r="W97" s="254" t="s">
        <v>2935</v>
      </c>
      <c r="X97" s="83">
        <v>45707</v>
      </c>
      <c r="Y97" s="70">
        <f t="shared" ca="1" si="11"/>
        <v>0</v>
      </c>
      <c r="Z97" s="70">
        <f t="shared" ca="1" si="12"/>
        <v>5</v>
      </c>
      <c r="AA97" s="70">
        <f t="shared" ca="1" si="13"/>
        <v>26</v>
      </c>
      <c r="AB97" s="63" t="s">
        <v>41</v>
      </c>
      <c r="AC97" s="205" t="s">
        <v>74</v>
      </c>
      <c r="AD97" s="347">
        <v>45780</v>
      </c>
      <c r="AE97" s="63"/>
      <c r="AF97" s="336">
        <v>3</v>
      </c>
    </row>
    <row r="98" spans="1:33" s="6" customFormat="1" ht="15.5">
      <c r="A98" s="7">
        <v>321</v>
      </c>
      <c r="B98" s="72"/>
      <c r="C98" s="145" t="s">
        <v>2919</v>
      </c>
      <c r="D98" s="179" t="s">
        <v>2926</v>
      </c>
      <c r="E98" s="24" t="str">
        <f t="shared" si="10"/>
        <v>LINTANG ZAHARA DEVI</v>
      </c>
      <c r="F98" s="251" t="s">
        <v>2950</v>
      </c>
      <c r="G98" s="252" t="s">
        <v>35</v>
      </c>
      <c r="H98" s="248" t="s">
        <v>47</v>
      </c>
      <c r="I98" s="248" t="s">
        <v>47</v>
      </c>
      <c r="J98" s="248" t="s">
        <v>52</v>
      </c>
      <c r="K98" s="248" t="s">
        <v>39</v>
      </c>
      <c r="L98" s="253" t="s">
        <v>71</v>
      </c>
      <c r="M98" s="253" t="s">
        <v>1190</v>
      </c>
      <c r="N98" s="73">
        <v>38781</v>
      </c>
      <c r="O98" s="63">
        <f t="shared" ca="1" si="14"/>
        <v>19</v>
      </c>
      <c r="P98" s="253" t="s">
        <v>2890</v>
      </c>
      <c r="Q98" s="253" t="s">
        <v>2949</v>
      </c>
      <c r="R98" s="253" t="s">
        <v>2949</v>
      </c>
      <c r="S98" s="251" t="s">
        <v>2948</v>
      </c>
      <c r="T98" s="149" t="s">
        <v>2947</v>
      </c>
      <c r="U98" s="248" t="s">
        <v>752</v>
      </c>
      <c r="V98" s="253" t="s">
        <v>2946</v>
      </c>
      <c r="W98" s="70"/>
      <c r="X98" s="83">
        <v>45707</v>
      </c>
      <c r="Y98" s="70">
        <f t="shared" ca="1" si="11"/>
        <v>0</v>
      </c>
      <c r="Z98" s="70">
        <f t="shared" ca="1" si="12"/>
        <v>5</v>
      </c>
      <c r="AA98" s="70">
        <f t="shared" ca="1" si="13"/>
        <v>26</v>
      </c>
      <c r="AB98" s="63" t="s">
        <v>41</v>
      </c>
      <c r="AC98" s="205" t="s">
        <v>74</v>
      </c>
      <c r="AD98" s="347">
        <v>45780</v>
      </c>
      <c r="AE98" s="63"/>
      <c r="AF98" s="336">
        <v>3</v>
      </c>
    </row>
    <row r="99" spans="1:33" s="6" customFormat="1" ht="15.5">
      <c r="A99" s="7">
        <v>322</v>
      </c>
      <c r="B99" s="72"/>
      <c r="C99" s="145" t="s">
        <v>2920</v>
      </c>
      <c r="D99" s="179" t="s">
        <v>2927</v>
      </c>
      <c r="E99" s="24" t="str">
        <f t="shared" si="10"/>
        <v>IZZA AROFAH</v>
      </c>
      <c r="F99" s="251" t="s">
        <v>2941</v>
      </c>
      <c r="G99" s="252" t="s">
        <v>35</v>
      </c>
      <c r="H99" s="248" t="s">
        <v>47</v>
      </c>
      <c r="I99" s="248" t="s">
        <v>47</v>
      </c>
      <c r="J99" s="248" t="s">
        <v>52</v>
      </c>
      <c r="K99" s="248" t="s">
        <v>39</v>
      </c>
      <c r="L99" s="253" t="s">
        <v>71</v>
      </c>
      <c r="M99" s="253" t="s">
        <v>1190</v>
      </c>
      <c r="N99" s="73">
        <v>37298</v>
      </c>
      <c r="O99" s="63">
        <f t="shared" ca="1" si="14"/>
        <v>23</v>
      </c>
      <c r="P99" s="253" t="s">
        <v>2942</v>
      </c>
      <c r="Q99" s="253" t="s">
        <v>2943</v>
      </c>
      <c r="R99" s="253" t="s">
        <v>2943</v>
      </c>
      <c r="S99" s="251" t="s">
        <v>2944</v>
      </c>
      <c r="T99" s="149" t="s">
        <v>2945</v>
      </c>
      <c r="U99" s="248" t="s">
        <v>752</v>
      </c>
      <c r="V99" s="253" t="s">
        <v>2149</v>
      </c>
      <c r="W99" s="70"/>
      <c r="X99" s="83">
        <v>45707</v>
      </c>
      <c r="Y99" s="70">
        <f t="shared" ca="1" si="11"/>
        <v>0</v>
      </c>
      <c r="Z99" s="70">
        <f t="shared" ca="1" si="12"/>
        <v>5</v>
      </c>
      <c r="AA99" s="70">
        <f t="shared" ca="1" si="13"/>
        <v>26</v>
      </c>
      <c r="AB99" s="63" t="s">
        <v>41</v>
      </c>
      <c r="AC99" s="205" t="s">
        <v>74</v>
      </c>
      <c r="AD99" s="347">
        <v>45780</v>
      </c>
      <c r="AE99" s="63"/>
      <c r="AF99" s="336">
        <v>3</v>
      </c>
    </row>
    <row r="100" spans="1:33" s="6" customFormat="1" ht="15.5">
      <c r="A100" s="7">
        <v>323</v>
      </c>
      <c r="B100" s="72"/>
      <c r="C100" s="145" t="s">
        <v>2921</v>
      </c>
      <c r="D100" s="179" t="s">
        <v>2928</v>
      </c>
      <c r="E100" s="24" t="str">
        <f t="shared" si="10"/>
        <v>MUHAMMAD FERI HARDIANSYAH</v>
      </c>
      <c r="F100" s="251" t="s">
        <v>2940</v>
      </c>
      <c r="G100" s="252" t="s">
        <v>129</v>
      </c>
      <c r="H100" s="248" t="s">
        <v>47</v>
      </c>
      <c r="I100" s="248" t="s">
        <v>47</v>
      </c>
      <c r="J100" s="248" t="s">
        <v>52</v>
      </c>
      <c r="K100" s="248" t="s">
        <v>39</v>
      </c>
      <c r="L100" s="253" t="s">
        <v>71</v>
      </c>
      <c r="M100" s="253" t="s">
        <v>1190</v>
      </c>
      <c r="N100" s="73">
        <v>36113</v>
      </c>
      <c r="O100" s="63">
        <f t="shared" ca="1" si="14"/>
        <v>26</v>
      </c>
      <c r="P100" s="253" t="s">
        <v>1989</v>
      </c>
      <c r="Q100" s="63"/>
      <c r="R100" s="253" t="s">
        <v>2939</v>
      </c>
      <c r="S100" s="251" t="s">
        <v>2938</v>
      </c>
      <c r="T100" s="149" t="s">
        <v>2937</v>
      </c>
      <c r="U100" s="248" t="s">
        <v>752</v>
      </c>
      <c r="V100" s="253" t="s">
        <v>2936</v>
      </c>
      <c r="W100" s="254" t="s">
        <v>2935</v>
      </c>
      <c r="X100" s="83">
        <v>45707</v>
      </c>
      <c r="Y100" s="70">
        <f t="shared" ca="1" si="11"/>
        <v>0</v>
      </c>
      <c r="Z100" s="70">
        <f t="shared" ca="1" si="12"/>
        <v>5</v>
      </c>
      <c r="AA100" s="70">
        <f t="shared" ca="1" si="13"/>
        <v>26</v>
      </c>
      <c r="AB100" s="63" t="s">
        <v>41</v>
      </c>
      <c r="AC100" s="205" t="s">
        <v>74</v>
      </c>
      <c r="AD100" s="347">
        <v>45780</v>
      </c>
      <c r="AE100" s="63"/>
      <c r="AF100" s="336">
        <v>3</v>
      </c>
    </row>
    <row r="101" spans="1:33" s="6" customFormat="1" ht="15.5">
      <c r="A101" s="7">
        <v>324</v>
      </c>
      <c r="B101" s="72"/>
      <c r="C101" s="145" t="s">
        <v>2922</v>
      </c>
      <c r="D101" s="179" t="s">
        <v>2929</v>
      </c>
      <c r="E101" s="24" t="str">
        <f t="shared" si="10"/>
        <v>MUNA ROHMAWATI</v>
      </c>
      <c r="F101" s="251" t="s">
        <v>2930</v>
      </c>
      <c r="G101" s="252" t="s">
        <v>35</v>
      </c>
      <c r="H101" s="248" t="s">
        <v>47</v>
      </c>
      <c r="I101" s="248" t="s">
        <v>47</v>
      </c>
      <c r="J101" s="248" t="s">
        <v>52</v>
      </c>
      <c r="K101" s="248" t="s">
        <v>39</v>
      </c>
      <c r="L101" s="253" t="s">
        <v>71</v>
      </c>
      <c r="M101" s="253" t="s">
        <v>1190</v>
      </c>
      <c r="N101" s="73">
        <v>38591</v>
      </c>
      <c r="O101" s="63">
        <f t="shared" ca="1" si="14"/>
        <v>19</v>
      </c>
      <c r="P101" s="253" t="s">
        <v>2890</v>
      </c>
      <c r="Q101" s="253" t="s">
        <v>2931</v>
      </c>
      <c r="R101" s="253" t="s">
        <v>2931</v>
      </c>
      <c r="S101" s="251" t="s">
        <v>2932</v>
      </c>
      <c r="T101" s="149" t="s">
        <v>2933</v>
      </c>
      <c r="U101" s="248" t="s">
        <v>752</v>
      </c>
      <c r="V101" s="253" t="s">
        <v>2934</v>
      </c>
      <c r="W101" s="70"/>
      <c r="X101" s="83">
        <v>45707</v>
      </c>
      <c r="Y101" s="70">
        <f t="shared" ca="1" si="11"/>
        <v>0</v>
      </c>
      <c r="Z101" s="70">
        <f t="shared" ca="1" si="12"/>
        <v>5</v>
      </c>
      <c r="AA101" s="70">
        <f t="shared" ca="1" si="13"/>
        <v>26</v>
      </c>
      <c r="AB101" s="63" t="s">
        <v>41</v>
      </c>
      <c r="AC101" s="205" t="s">
        <v>74</v>
      </c>
      <c r="AD101" s="347">
        <v>45780</v>
      </c>
      <c r="AE101" s="63"/>
      <c r="AF101" s="336">
        <v>3</v>
      </c>
    </row>
    <row r="102" spans="1:33" s="6" customFormat="1" ht="15.5">
      <c r="A102" s="7">
        <v>325</v>
      </c>
      <c r="B102" s="72"/>
      <c r="C102" s="145" t="s">
        <v>2975</v>
      </c>
      <c r="D102" s="179" t="s">
        <v>2977</v>
      </c>
      <c r="E102" s="42" t="str">
        <f t="shared" si="10"/>
        <v>RIRIN</v>
      </c>
      <c r="F102" s="63"/>
      <c r="G102" s="271" t="s">
        <v>35</v>
      </c>
      <c r="H102" s="63"/>
      <c r="I102" s="248" t="s">
        <v>47</v>
      </c>
      <c r="J102" s="63"/>
      <c r="K102" s="63"/>
      <c r="L102" s="63"/>
      <c r="M102" s="63"/>
      <c r="N102" s="63"/>
      <c r="O102" s="63">
        <f t="shared" ca="1" si="14"/>
        <v>125</v>
      </c>
      <c r="P102" s="63"/>
      <c r="Q102" s="63"/>
      <c r="R102" s="63"/>
      <c r="S102" s="63"/>
      <c r="T102" s="63"/>
      <c r="U102" s="248" t="s">
        <v>752</v>
      </c>
      <c r="V102" s="63"/>
      <c r="W102" s="70"/>
      <c r="X102" s="83">
        <v>45709</v>
      </c>
      <c r="Y102" s="70">
        <f t="shared" ca="1" si="11"/>
        <v>0</v>
      </c>
      <c r="Z102" s="70">
        <f t="shared" ca="1" si="12"/>
        <v>5</v>
      </c>
      <c r="AA102" s="70">
        <f t="shared" ca="1" si="13"/>
        <v>24</v>
      </c>
      <c r="AB102" s="63" t="s">
        <v>41</v>
      </c>
      <c r="AC102" s="270" t="s">
        <v>74</v>
      </c>
      <c r="AD102" s="347">
        <v>45780</v>
      </c>
      <c r="AE102" s="63"/>
      <c r="AF102" s="336">
        <v>3</v>
      </c>
    </row>
    <row r="103" spans="1:33" s="6" customFormat="1" ht="15.5">
      <c r="A103" s="7">
        <v>327</v>
      </c>
      <c r="B103" s="72"/>
      <c r="C103" s="145" t="s">
        <v>2980</v>
      </c>
      <c r="D103" s="179" t="s">
        <v>2979</v>
      </c>
      <c r="E103" s="42"/>
      <c r="F103" s="63"/>
      <c r="G103" s="271" t="s">
        <v>35</v>
      </c>
      <c r="H103" s="63"/>
      <c r="I103" s="248" t="s">
        <v>47</v>
      </c>
      <c r="J103" s="285" t="s">
        <v>1261</v>
      </c>
      <c r="K103" s="285" t="s">
        <v>39</v>
      </c>
      <c r="L103" s="285" t="s">
        <v>40</v>
      </c>
      <c r="M103" s="285" t="s">
        <v>1190</v>
      </c>
      <c r="N103" s="73">
        <v>36182</v>
      </c>
      <c r="O103" s="63">
        <f t="shared" ca="1" si="14"/>
        <v>26</v>
      </c>
      <c r="P103" s="285" t="s">
        <v>975</v>
      </c>
      <c r="Q103" s="285" t="s">
        <v>3020</v>
      </c>
      <c r="R103" s="285" t="s">
        <v>3020</v>
      </c>
      <c r="S103" s="284" t="s">
        <v>3021</v>
      </c>
      <c r="T103" s="149" t="s">
        <v>3022</v>
      </c>
      <c r="U103" s="248" t="s">
        <v>752</v>
      </c>
      <c r="V103" s="63"/>
      <c r="W103" s="70"/>
      <c r="X103" s="83">
        <v>45709</v>
      </c>
      <c r="Y103" s="70">
        <f t="shared" ca="1" si="11"/>
        <v>0</v>
      </c>
      <c r="Z103" s="70">
        <f t="shared" ca="1" si="12"/>
        <v>5</v>
      </c>
      <c r="AA103" s="70">
        <f t="shared" ca="1" si="13"/>
        <v>24</v>
      </c>
      <c r="AB103" s="63" t="s">
        <v>41</v>
      </c>
      <c r="AC103" s="270" t="s">
        <v>90</v>
      </c>
      <c r="AD103" s="346">
        <v>45842</v>
      </c>
      <c r="AE103" s="63"/>
      <c r="AF103" s="353">
        <v>4</v>
      </c>
      <c r="AG103" s="6">
        <v>1</v>
      </c>
    </row>
    <row r="104" spans="1:33" s="6" customFormat="1" ht="15.5">
      <c r="A104" s="7">
        <v>331</v>
      </c>
      <c r="B104" s="72"/>
      <c r="C104" s="145" t="s">
        <v>2997</v>
      </c>
      <c r="D104" s="179" t="s">
        <v>2998</v>
      </c>
      <c r="E104" s="42"/>
      <c r="F104" s="280" t="s">
        <v>2999</v>
      </c>
      <c r="G104" s="281" t="s">
        <v>129</v>
      </c>
      <c r="H104" s="282" t="s">
        <v>47</v>
      </c>
      <c r="I104" s="282" t="s">
        <v>47</v>
      </c>
      <c r="J104" s="282" t="s">
        <v>311</v>
      </c>
      <c r="K104" s="282" t="s">
        <v>39</v>
      </c>
      <c r="L104" s="282" t="s">
        <v>71</v>
      </c>
      <c r="M104" s="282" t="s">
        <v>41</v>
      </c>
      <c r="N104" s="73">
        <v>38838</v>
      </c>
      <c r="O104" s="63">
        <f t="shared" ca="1" si="14"/>
        <v>19</v>
      </c>
      <c r="P104" s="288" t="s">
        <v>1019</v>
      </c>
      <c r="Q104" s="282" t="s">
        <v>3000</v>
      </c>
      <c r="R104" s="282" t="s">
        <v>3000</v>
      </c>
      <c r="S104" s="280" t="s">
        <v>3001</v>
      </c>
      <c r="T104" s="63"/>
      <c r="U104" s="248" t="s">
        <v>752</v>
      </c>
      <c r="V104" s="282" t="s">
        <v>3003</v>
      </c>
      <c r="W104" s="283" t="s">
        <v>3004</v>
      </c>
      <c r="X104" s="83">
        <v>45723</v>
      </c>
      <c r="Y104" s="70">
        <f t="shared" ca="1" si="11"/>
        <v>0</v>
      </c>
      <c r="Z104" s="70">
        <f t="shared" ca="1" si="12"/>
        <v>5</v>
      </c>
      <c r="AA104" s="70">
        <f t="shared" ca="1" si="13"/>
        <v>7</v>
      </c>
      <c r="AB104" s="63" t="s">
        <v>41</v>
      </c>
      <c r="AC104" s="282" t="s">
        <v>314</v>
      </c>
      <c r="AD104" s="346">
        <v>45842</v>
      </c>
      <c r="AE104" s="63"/>
      <c r="AF104" s="353">
        <v>4</v>
      </c>
      <c r="AG104" s="6">
        <v>2</v>
      </c>
    </row>
    <row r="105" spans="1:33" s="6" customFormat="1" ht="15.5">
      <c r="A105" s="7">
        <v>303</v>
      </c>
      <c r="B105" s="72"/>
      <c r="C105" s="145" t="s">
        <v>2982</v>
      </c>
      <c r="D105" s="72" t="s">
        <v>2984</v>
      </c>
      <c r="E105" s="42"/>
      <c r="F105" s="280" t="s">
        <v>3006</v>
      </c>
      <c r="G105" s="271" t="s">
        <v>35</v>
      </c>
      <c r="H105" s="282" t="s">
        <v>47</v>
      </c>
      <c r="I105" s="282" t="s">
        <v>47</v>
      </c>
      <c r="J105" s="282" t="s">
        <v>1261</v>
      </c>
      <c r="K105" s="282" t="s">
        <v>39</v>
      </c>
      <c r="L105" s="282" t="s">
        <v>71</v>
      </c>
      <c r="M105" s="282" t="s">
        <v>41</v>
      </c>
      <c r="N105" s="73">
        <v>37821</v>
      </c>
      <c r="O105" s="63">
        <f t="shared" ref="O105:O112" ca="1" si="15">INT((TODAY()-N105)/365)</f>
        <v>22</v>
      </c>
      <c r="P105" s="282" t="s">
        <v>864</v>
      </c>
      <c r="Q105" s="282" t="s">
        <v>3007</v>
      </c>
      <c r="R105" s="282" t="s">
        <v>3007</v>
      </c>
      <c r="S105" s="280" t="s">
        <v>3008</v>
      </c>
      <c r="T105" s="63"/>
      <c r="U105" s="248" t="s">
        <v>752</v>
      </c>
      <c r="V105" s="282" t="s">
        <v>3009</v>
      </c>
      <c r="W105" s="70"/>
      <c r="X105" s="83">
        <v>45712</v>
      </c>
      <c r="Y105" s="70">
        <f t="shared" ref="Y105:Y112" ca="1" si="16">DATEDIF(X105,TODAY(),"Y")</f>
        <v>0</v>
      </c>
      <c r="Z105" s="70">
        <f t="shared" ref="Z105:Z112" ca="1" si="17">DATEDIF(X105,TODAY(),"YM")</f>
        <v>5</v>
      </c>
      <c r="AA105" s="70">
        <f t="shared" ref="AA105:AA112" ca="1" si="18">DATEDIF(X105,TODAY(),"MD")</f>
        <v>21</v>
      </c>
      <c r="AB105" s="63" t="s">
        <v>41</v>
      </c>
      <c r="AC105" s="270" t="s">
        <v>90</v>
      </c>
      <c r="AD105" s="346">
        <v>45842</v>
      </c>
      <c r="AE105" s="63"/>
      <c r="AF105" s="353">
        <v>4</v>
      </c>
      <c r="AG105" s="6">
        <v>3</v>
      </c>
    </row>
    <row r="106" spans="1:33" s="6" customFormat="1" ht="15.5">
      <c r="A106" s="7">
        <v>298</v>
      </c>
      <c r="B106" s="145"/>
      <c r="C106" s="145" t="s">
        <v>2793</v>
      </c>
      <c r="D106" s="72" t="s">
        <v>2797</v>
      </c>
      <c r="E106" s="24" t="str">
        <f t="shared" ref="E106:E112" si="19">UPPER(D106)</f>
        <v>M ANDI SETIAWAN</v>
      </c>
      <c r="F106" s="203" t="s">
        <v>2836</v>
      </c>
      <c r="G106" s="204" t="s">
        <v>129</v>
      </c>
      <c r="H106" s="205" t="s">
        <v>47</v>
      </c>
      <c r="I106" s="205" t="s">
        <v>47</v>
      </c>
      <c r="J106" s="205" t="s">
        <v>52</v>
      </c>
      <c r="K106" s="205" t="s">
        <v>39</v>
      </c>
      <c r="L106" s="205" t="s">
        <v>71</v>
      </c>
      <c r="M106" s="205" t="s">
        <v>53</v>
      </c>
      <c r="N106" s="73">
        <v>37788</v>
      </c>
      <c r="O106" s="63">
        <f t="shared" ca="1" si="15"/>
        <v>22</v>
      </c>
      <c r="P106" s="205" t="s">
        <v>2835</v>
      </c>
      <c r="Q106" s="205" t="s">
        <v>2834</v>
      </c>
      <c r="R106" s="205" t="s">
        <v>2834</v>
      </c>
      <c r="S106" s="203" t="s">
        <v>2833</v>
      </c>
      <c r="T106" s="149" t="s">
        <v>2832</v>
      </c>
      <c r="U106" s="63" t="s">
        <v>752</v>
      </c>
      <c r="V106" s="205" t="s">
        <v>2831</v>
      </c>
      <c r="W106" s="70"/>
      <c r="X106" s="83">
        <v>45702</v>
      </c>
      <c r="Y106" s="70">
        <f t="shared" ca="1" si="16"/>
        <v>0</v>
      </c>
      <c r="Z106" s="70">
        <f t="shared" ca="1" si="17"/>
        <v>6</v>
      </c>
      <c r="AA106" s="70">
        <f t="shared" ca="1" si="18"/>
        <v>0</v>
      </c>
      <c r="AB106" s="63" t="s">
        <v>41</v>
      </c>
      <c r="AC106" s="205" t="s">
        <v>74</v>
      </c>
      <c r="AD106" s="346">
        <v>45842</v>
      </c>
      <c r="AE106" s="205" t="s">
        <v>129</v>
      </c>
      <c r="AF106" s="353">
        <v>4</v>
      </c>
      <c r="AG106" s="6">
        <v>4</v>
      </c>
    </row>
    <row r="107" spans="1:33" s="6" customFormat="1" ht="14.15" customHeight="1">
      <c r="A107" s="7">
        <v>296</v>
      </c>
      <c r="B107" s="121"/>
      <c r="C107" s="121" t="s">
        <v>2561</v>
      </c>
      <c r="D107" s="118" t="s">
        <v>2562</v>
      </c>
      <c r="E107" s="24" t="str">
        <f t="shared" si="19"/>
        <v>ALI HASAN MA'SUM</v>
      </c>
      <c r="F107" s="147" t="s">
        <v>2606</v>
      </c>
      <c r="G107" s="148" t="s">
        <v>129</v>
      </c>
      <c r="H107" s="136" t="s">
        <v>47</v>
      </c>
      <c r="I107" s="136" t="s">
        <v>47</v>
      </c>
      <c r="J107" s="146" t="s">
        <v>311</v>
      </c>
      <c r="K107" s="136" t="s">
        <v>39</v>
      </c>
      <c r="L107" s="63" t="s">
        <v>71</v>
      </c>
      <c r="M107" s="146" t="s">
        <v>41</v>
      </c>
      <c r="N107" s="73">
        <v>37970</v>
      </c>
      <c r="O107" s="63">
        <f t="shared" ca="1" si="15"/>
        <v>21</v>
      </c>
      <c r="P107" s="146" t="s">
        <v>864</v>
      </c>
      <c r="Q107" s="146" t="s">
        <v>623</v>
      </c>
      <c r="R107" s="146" t="s">
        <v>623</v>
      </c>
      <c r="S107" s="147" t="s">
        <v>2607</v>
      </c>
      <c r="T107" s="149" t="s">
        <v>2608</v>
      </c>
      <c r="U107" s="63" t="s">
        <v>752</v>
      </c>
      <c r="V107" s="146" t="s">
        <v>2609</v>
      </c>
      <c r="W107" s="150" t="s">
        <v>2610</v>
      </c>
      <c r="X107" s="83">
        <v>45695</v>
      </c>
      <c r="Y107" s="70">
        <f t="shared" ca="1" si="16"/>
        <v>0</v>
      </c>
      <c r="Z107" s="70">
        <f t="shared" ca="1" si="17"/>
        <v>6</v>
      </c>
      <c r="AA107" s="70">
        <f t="shared" ca="1" si="18"/>
        <v>7</v>
      </c>
      <c r="AB107" s="63" t="s">
        <v>41</v>
      </c>
      <c r="AC107" s="146" t="s">
        <v>314</v>
      </c>
      <c r="AD107" s="346">
        <v>45842</v>
      </c>
      <c r="AE107" s="63"/>
      <c r="AF107" s="353">
        <v>4</v>
      </c>
      <c r="AG107" s="6">
        <v>5</v>
      </c>
    </row>
    <row r="108" spans="1:33" s="6" customFormat="1" ht="15.5">
      <c r="A108" s="7">
        <v>199</v>
      </c>
      <c r="B108" s="31"/>
      <c r="C108" s="31" t="s">
        <v>1539</v>
      </c>
      <c r="D108" s="72" t="s">
        <v>1540</v>
      </c>
      <c r="E108" s="24" t="str">
        <f t="shared" si="19"/>
        <v>DINI ANIFA</v>
      </c>
      <c r="F108" s="66" t="s">
        <v>1541</v>
      </c>
      <c r="G108" s="67" t="s">
        <v>35</v>
      </c>
      <c r="H108" s="297" t="s">
        <v>3042</v>
      </c>
      <c r="I108" s="13" t="s">
        <v>84</v>
      </c>
      <c r="J108" s="297" t="s">
        <v>3043</v>
      </c>
      <c r="K108" s="63" t="s">
        <v>39</v>
      </c>
      <c r="L108" s="63" t="s">
        <v>71</v>
      </c>
      <c r="M108" s="63" t="s">
        <v>41</v>
      </c>
      <c r="N108" s="73">
        <v>35842</v>
      </c>
      <c r="O108" s="63">
        <f t="shared" ca="1" si="15"/>
        <v>27</v>
      </c>
      <c r="P108" s="63" t="s">
        <v>1542</v>
      </c>
      <c r="Q108" s="63" t="s">
        <v>1543</v>
      </c>
      <c r="R108" s="63" t="s">
        <v>1543</v>
      </c>
      <c r="S108" s="66" t="s">
        <v>1544</v>
      </c>
      <c r="T108" s="74" t="s">
        <v>1545</v>
      </c>
      <c r="U108" s="63" t="s">
        <v>752</v>
      </c>
      <c r="V108" s="63" t="s">
        <v>1546</v>
      </c>
      <c r="W108" s="70" t="s">
        <v>945</v>
      </c>
      <c r="X108" s="83">
        <v>45560</v>
      </c>
      <c r="Y108" s="19">
        <f t="shared" ca="1" si="16"/>
        <v>0</v>
      </c>
      <c r="Z108" s="19">
        <f t="shared" ca="1" si="17"/>
        <v>10</v>
      </c>
      <c r="AA108" s="19">
        <f t="shared" ca="1" si="18"/>
        <v>20</v>
      </c>
      <c r="AB108" s="37" t="s">
        <v>41</v>
      </c>
      <c r="AC108" s="37" t="s">
        <v>90</v>
      </c>
      <c r="AD108" s="346">
        <v>45842</v>
      </c>
      <c r="AE108" s="339" t="s">
        <v>2853</v>
      </c>
      <c r="AF108" s="353">
        <v>4</v>
      </c>
      <c r="AG108" s="6">
        <v>6</v>
      </c>
    </row>
    <row r="109" spans="1:33" s="21" customFormat="1" ht="15.5">
      <c r="A109" s="7">
        <v>27</v>
      </c>
      <c r="B109" s="8"/>
      <c r="C109" s="29" t="s">
        <v>232</v>
      </c>
      <c r="D109" s="9" t="s">
        <v>233</v>
      </c>
      <c r="E109" s="24" t="str">
        <f t="shared" si="19"/>
        <v>NISA DWI SAFAAT</v>
      </c>
      <c r="F109" s="11" t="s">
        <v>234</v>
      </c>
      <c r="G109" s="12" t="s">
        <v>35</v>
      </c>
      <c r="H109" s="13" t="s">
        <v>47</v>
      </c>
      <c r="I109" s="13" t="s">
        <v>47</v>
      </c>
      <c r="J109" s="14" t="s">
        <v>52</v>
      </c>
      <c r="K109" s="14" t="s">
        <v>39</v>
      </c>
      <c r="L109" s="14" t="s">
        <v>71</v>
      </c>
      <c r="M109" s="14" t="s">
        <v>41</v>
      </c>
      <c r="N109" s="15">
        <v>37040</v>
      </c>
      <c r="O109" s="14">
        <f t="shared" ca="1" si="15"/>
        <v>24</v>
      </c>
      <c r="P109" s="14" t="s">
        <v>96</v>
      </c>
      <c r="Q109" s="14" t="s">
        <v>235</v>
      </c>
      <c r="R109" s="14" t="s">
        <v>235</v>
      </c>
      <c r="S109" s="11" t="s">
        <v>236</v>
      </c>
      <c r="T109" s="16" t="s">
        <v>237</v>
      </c>
      <c r="U109" s="17"/>
      <c r="V109" s="17"/>
      <c r="W109" s="13" t="s">
        <v>238</v>
      </c>
      <c r="X109" s="25">
        <v>43346</v>
      </c>
      <c r="Y109" s="19">
        <f t="shared" ca="1" si="16"/>
        <v>6</v>
      </c>
      <c r="Z109" s="19">
        <f t="shared" ca="1" si="17"/>
        <v>11</v>
      </c>
      <c r="AA109" s="19">
        <f t="shared" ca="1" si="18"/>
        <v>11</v>
      </c>
      <c r="AB109" s="14" t="s">
        <v>41</v>
      </c>
      <c r="AC109" s="14" t="s">
        <v>74</v>
      </c>
      <c r="AD109" s="346">
        <v>45842</v>
      </c>
      <c r="AE109" s="339" t="s">
        <v>2853</v>
      </c>
      <c r="AF109" s="353">
        <v>4</v>
      </c>
      <c r="AG109" s="6">
        <v>7</v>
      </c>
    </row>
    <row r="110" spans="1:33" s="6" customFormat="1" ht="15.5">
      <c r="A110" s="7">
        <v>40</v>
      </c>
      <c r="B110" s="32"/>
      <c r="C110" s="32" t="s">
        <v>308</v>
      </c>
      <c r="D110" s="42" t="s">
        <v>309</v>
      </c>
      <c r="E110" s="45" t="str">
        <f t="shared" si="19"/>
        <v>DINA ALFIANA</v>
      </c>
      <c r="F110" s="34" t="s">
        <v>310</v>
      </c>
      <c r="G110" s="35" t="s">
        <v>35</v>
      </c>
      <c r="H110" s="36" t="s">
        <v>47</v>
      </c>
      <c r="I110" s="13" t="s">
        <v>47</v>
      </c>
      <c r="J110" s="37" t="s">
        <v>311</v>
      </c>
      <c r="K110" s="37" t="s">
        <v>39</v>
      </c>
      <c r="L110" s="37" t="s">
        <v>71</v>
      </c>
      <c r="M110" s="37" t="s">
        <v>41</v>
      </c>
      <c r="N110" s="43">
        <v>37436</v>
      </c>
      <c r="O110" s="37">
        <f t="shared" ca="1" si="15"/>
        <v>23</v>
      </c>
      <c r="P110" s="37" t="s">
        <v>64</v>
      </c>
      <c r="Q110" s="37" t="s">
        <v>312</v>
      </c>
      <c r="R110" s="37" t="s">
        <v>312</v>
      </c>
      <c r="S110" s="34" t="s">
        <v>313</v>
      </c>
      <c r="T110" s="37"/>
      <c r="U110" s="42"/>
      <c r="V110" s="42"/>
      <c r="W110" s="36"/>
      <c r="X110" s="41">
        <v>43941</v>
      </c>
      <c r="Y110" s="19">
        <f t="shared" ca="1" si="16"/>
        <v>5</v>
      </c>
      <c r="Z110" s="19">
        <f t="shared" ca="1" si="17"/>
        <v>3</v>
      </c>
      <c r="AA110" s="19">
        <f t="shared" ca="1" si="18"/>
        <v>25</v>
      </c>
      <c r="AB110" s="37" t="s">
        <v>41</v>
      </c>
      <c r="AC110" s="37" t="s">
        <v>314</v>
      </c>
      <c r="AD110" s="346">
        <v>45842</v>
      </c>
      <c r="AE110" s="339" t="s">
        <v>2853</v>
      </c>
      <c r="AF110" s="353">
        <v>4</v>
      </c>
      <c r="AG110" s="6">
        <v>8</v>
      </c>
    </row>
    <row r="111" spans="1:33" s="6" customFormat="1" ht="15.5">
      <c r="A111" s="7">
        <v>253</v>
      </c>
      <c r="B111" s="31"/>
      <c r="C111" s="31" t="s">
        <v>2009</v>
      </c>
      <c r="D111" s="301" t="s">
        <v>2010</v>
      </c>
      <c r="E111" s="24" t="str">
        <f t="shared" si="19"/>
        <v>MAS'UD MAHMUDI</v>
      </c>
      <c r="F111" s="66" t="s">
        <v>2011</v>
      </c>
      <c r="G111" s="67" t="s">
        <v>129</v>
      </c>
      <c r="H111" s="63" t="s">
        <v>47</v>
      </c>
      <c r="I111" s="13" t="s">
        <v>47</v>
      </c>
      <c r="J111" s="63" t="s">
        <v>52</v>
      </c>
      <c r="K111" s="63" t="s">
        <v>39</v>
      </c>
      <c r="L111" s="63" t="s">
        <v>1178</v>
      </c>
      <c r="M111" s="63" t="s">
        <v>41</v>
      </c>
      <c r="N111" s="73">
        <v>36971</v>
      </c>
      <c r="O111" s="65">
        <f t="shared" ca="1" si="15"/>
        <v>24</v>
      </c>
      <c r="P111" s="63" t="s">
        <v>1005</v>
      </c>
      <c r="Q111" s="63" t="s">
        <v>2012</v>
      </c>
      <c r="R111" s="63" t="s">
        <v>2012</v>
      </c>
      <c r="S111" s="66" t="s">
        <v>2013</v>
      </c>
      <c r="T111" s="74" t="s">
        <v>2014</v>
      </c>
      <c r="U111" s="63" t="s">
        <v>752</v>
      </c>
      <c r="V111" s="63" t="s">
        <v>1423</v>
      </c>
      <c r="W111" s="70" t="s">
        <v>2015</v>
      </c>
      <c r="X111" s="82">
        <v>45652</v>
      </c>
      <c r="Y111" s="19">
        <f t="shared" ca="1" si="16"/>
        <v>0</v>
      </c>
      <c r="Z111" s="19">
        <f t="shared" ca="1" si="17"/>
        <v>7</v>
      </c>
      <c r="AA111" s="19">
        <f t="shared" ca="1" si="18"/>
        <v>19</v>
      </c>
      <c r="AB111" s="63" t="s">
        <v>41</v>
      </c>
      <c r="AC111" s="63" t="s">
        <v>74</v>
      </c>
      <c r="AD111" s="346">
        <v>45842</v>
      </c>
      <c r="AE111" s="339" t="s">
        <v>2853</v>
      </c>
      <c r="AF111" s="353">
        <v>4</v>
      </c>
      <c r="AG111" s="6">
        <v>9</v>
      </c>
    </row>
    <row r="112" spans="1:33" s="6" customFormat="1" ht="15.5">
      <c r="A112" s="7">
        <v>260</v>
      </c>
      <c r="B112" s="31"/>
      <c r="C112" s="31" t="s">
        <v>2082</v>
      </c>
      <c r="D112" s="91" t="s">
        <v>2083</v>
      </c>
      <c r="E112" s="27" t="str">
        <f t="shared" si="19"/>
        <v>SHELVI NOVITA ANGGREINI</v>
      </c>
      <c r="F112" s="63"/>
      <c r="G112" s="67" t="s">
        <v>35</v>
      </c>
      <c r="H112" s="63" t="s">
        <v>47</v>
      </c>
      <c r="I112" s="13" t="s">
        <v>47</v>
      </c>
      <c r="J112" s="63" t="s">
        <v>38</v>
      </c>
      <c r="K112" s="63" t="s">
        <v>39</v>
      </c>
      <c r="L112" s="63" t="s">
        <v>71</v>
      </c>
      <c r="M112" s="63" t="s">
        <v>41</v>
      </c>
      <c r="N112" s="73">
        <v>38263</v>
      </c>
      <c r="O112" s="63">
        <f t="shared" ca="1" si="15"/>
        <v>20</v>
      </c>
      <c r="P112" s="63" t="s">
        <v>2084</v>
      </c>
      <c r="Q112" s="63" t="s">
        <v>2085</v>
      </c>
      <c r="R112" s="63" t="s">
        <v>2085</v>
      </c>
      <c r="S112" s="66" t="s">
        <v>2086</v>
      </c>
      <c r="T112" s="74" t="s">
        <v>2087</v>
      </c>
      <c r="U112" s="63" t="s">
        <v>752</v>
      </c>
      <c r="V112" s="63" t="s">
        <v>2088</v>
      </c>
      <c r="W112" s="70"/>
      <c r="X112" s="83">
        <v>45660</v>
      </c>
      <c r="Y112" s="70">
        <f t="shared" ca="1" si="16"/>
        <v>0</v>
      </c>
      <c r="Z112" s="70">
        <f t="shared" ca="1" si="17"/>
        <v>7</v>
      </c>
      <c r="AA112" s="70">
        <f t="shared" ca="1" si="18"/>
        <v>11</v>
      </c>
      <c r="AB112" s="63" t="s">
        <v>41</v>
      </c>
      <c r="AC112" s="63" t="s">
        <v>90</v>
      </c>
      <c r="AD112" s="346">
        <v>45842</v>
      </c>
      <c r="AE112" s="339" t="s">
        <v>2853</v>
      </c>
      <c r="AF112" s="353">
        <v>4</v>
      </c>
      <c r="AG112" s="6">
        <v>10</v>
      </c>
    </row>
    <row r="113" spans="1:33" s="6" customFormat="1" ht="15.5">
      <c r="A113" s="7">
        <v>184</v>
      </c>
      <c r="B113" s="31"/>
      <c r="C113" s="32" t="s">
        <v>1424</v>
      </c>
      <c r="D113" s="72" t="s">
        <v>1425</v>
      </c>
      <c r="E113" s="24" t="str">
        <f>UPPER(D113)</f>
        <v>NELLA DHEA MALINDA</v>
      </c>
      <c r="F113" s="66" t="s">
        <v>1426</v>
      </c>
      <c r="G113" s="67" t="s">
        <v>35</v>
      </c>
      <c r="H113" s="63" t="s">
        <v>47</v>
      </c>
      <c r="I113" s="13" t="s">
        <v>47</v>
      </c>
      <c r="J113" s="63" t="s">
        <v>52</v>
      </c>
      <c r="K113" s="63" t="s">
        <v>1364</v>
      </c>
      <c r="L113" s="63" t="s">
        <v>71</v>
      </c>
      <c r="M113" s="63" t="s">
        <v>41</v>
      </c>
      <c r="N113" s="73">
        <v>38708</v>
      </c>
      <c r="O113" s="37">
        <f ca="1">INT((TODAY()-N113)/365)</f>
        <v>19</v>
      </c>
      <c r="P113" s="63" t="s">
        <v>957</v>
      </c>
      <c r="Q113" s="63" t="s">
        <v>1427</v>
      </c>
      <c r="R113" s="63" t="s">
        <v>1427</v>
      </c>
      <c r="S113" s="66" t="s">
        <v>1428</v>
      </c>
      <c r="T113" s="63"/>
      <c r="U113" s="66" t="s">
        <v>752</v>
      </c>
      <c r="V113" s="63" t="s">
        <v>1429</v>
      </c>
      <c r="W113" s="70" t="s">
        <v>1430</v>
      </c>
      <c r="X113" s="83">
        <v>45530</v>
      </c>
      <c r="Y113" s="19">
        <f ca="1">DATEDIF(X113,TODAY(),"Y")</f>
        <v>0</v>
      </c>
      <c r="Z113" s="19">
        <f ca="1">DATEDIF(X113,TODAY(),"YM")</f>
        <v>11</v>
      </c>
      <c r="AA113" s="19">
        <f ca="1">DATEDIF(X113,TODAY(),"MD")</f>
        <v>19</v>
      </c>
      <c r="AB113" s="37" t="s">
        <v>41</v>
      </c>
      <c r="AC113" s="14" t="s">
        <v>74</v>
      </c>
      <c r="AD113" s="346">
        <v>45842</v>
      </c>
      <c r="AE113" s="339" t="s">
        <v>2853</v>
      </c>
      <c r="AF113" s="353">
        <v>4</v>
      </c>
      <c r="AG113" s="6">
        <v>11</v>
      </c>
    </row>
    <row r="114" spans="1:33" s="6" customFormat="1" ht="15.5">
      <c r="A114" s="7">
        <v>275</v>
      </c>
      <c r="B114" s="31"/>
      <c r="C114" s="31" t="s">
        <v>2353</v>
      </c>
      <c r="D114" s="116" t="s">
        <v>2354</v>
      </c>
      <c r="E114" s="120" t="str">
        <f>UPPER(D114)</f>
        <v>ALIF FIRMANSYAH</v>
      </c>
      <c r="F114" s="78" t="s">
        <v>2355</v>
      </c>
      <c r="G114" s="67" t="s">
        <v>129</v>
      </c>
      <c r="H114" s="63" t="s">
        <v>47</v>
      </c>
      <c r="I114" s="13" t="s">
        <v>47</v>
      </c>
      <c r="J114" s="63" t="s">
        <v>52</v>
      </c>
      <c r="K114" s="63" t="s">
        <v>39</v>
      </c>
      <c r="L114" s="63" t="s">
        <v>71</v>
      </c>
      <c r="M114" s="63" t="s">
        <v>1190</v>
      </c>
      <c r="N114" s="73">
        <v>38193</v>
      </c>
      <c r="O114" s="63">
        <f ca="1">INT((TODAY()-N114)/365)</f>
        <v>21</v>
      </c>
      <c r="P114" s="63" t="s">
        <v>1019</v>
      </c>
      <c r="Q114" s="63" t="s">
        <v>255</v>
      </c>
      <c r="R114" s="63" t="s">
        <v>255</v>
      </c>
      <c r="S114" s="66" t="s">
        <v>2356</v>
      </c>
      <c r="T114" s="74" t="s">
        <v>2357</v>
      </c>
      <c r="U114" s="63" t="s">
        <v>752</v>
      </c>
      <c r="V114" s="63" t="s">
        <v>2358</v>
      </c>
      <c r="W114" s="70" t="s">
        <v>1032</v>
      </c>
      <c r="X114" s="83">
        <v>45679</v>
      </c>
      <c r="Y114" s="70">
        <f ca="1">DATEDIF(X114,TODAY(),"Y")</f>
        <v>0</v>
      </c>
      <c r="Z114" s="70">
        <f ca="1">DATEDIF(X114,TODAY(),"YM")</f>
        <v>6</v>
      </c>
      <c r="AA114" s="70">
        <f ca="1">DATEDIF(X114,TODAY(),"MD")</f>
        <v>23</v>
      </c>
      <c r="AB114" s="63" t="s">
        <v>41</v>
      </c>
      <c r="AC114" s="63" t="s">
        <v>74</v>
      </c>
      <c r="AD114" s="346">
        <v>45842</v>
      </c>
      <c r="AE114" s="63"/>
      <c r="AF114" s="353">
        <v>4</v>
      </c>
      <c r="AG114" s="6">
        <v>12</v>
      </c>
    </row>
    <row r="115" spans="1:33" s="6" customFormat="1" ht="15.5">
      <c r="A115" s="7">
        <v>292</v>
      </c>
      <c r="B115" s="121"/>
      <c r="C115" s="121" t="s">
        <v>2544</v>
      </c>
      <c r="D115" s="72" t="s">
        <v>2554</v>
      </c>
      <c r="E115" s="24" t="str">
        <f>UPPER(D115)</f>
        <v>ANIS KHOFIYAH</v>
      </c>
      <c r="F115" s="147" t="s">
        <v>2628</v>
      </c>
      <c r="G115" s="148" t="s">
        <v>35</v>
      </c>
      <c r="H115" s="136" t="s">
        <v>47</v>
      </c>
      <c r="I115" s="136" t="s">
        <v>47</v>
      </c>
      <c r="J115" s="63" t="s">
        <v>52</v>
      </c>
      <c r="K115" s="136" t="s">
        <v>39</v>
      </c>
      <c r="L115" s="63" t="s">
        <v>71</v>
      </c>
      <c r="M115" s="146" t="s">
        <v>41</v>
      </c>
      <c r="N115" s="73">
        <v>38199</v>
      </c>
      <c r="O115" s="63">
        <f ca="1">INT((TODAY()-N115)/365)</f>
        <v>21</v>
      </c>
      <c r="P115" s="146" t="s">
        <v>2629</v>
      </c>
      <c r="Q115" s="146" t="s">
        <v>2630</v>
      </c>
      <c r="R115" s="146" t="s">
        <v>2630</v>
      </c>
      <c r="S115" s="147" t="s">
        <v>2631</v>
      </c>
      <c r="T115" s="149" t="s">
        <v>2632</v>
      </c>
      <c r="U115" s="63" t="s">
        <v>752</v>
      </c>
      <c r="V115" s="146" t="s">
        <v>2633</v>
      </c>
      <c r="W115" s="150" t="s">
        <v>2634</v>
      </c>
      <c r="X115" s="83">
        <v>45695</v>
      </c>
      <c r="Y115" s="70">
        <f ca="1">DATEDIF(X115,TODAY(),"Y")</f>
        <v>0</v>
      </c>
      <c r="Z115" s="70">
        <f ca="1">DATEDIF(X115,TODAY(),"YM")</f>
        <v>6</v>
      </c>
      <c r="AA115" s="70">
        <f ca="1">DATEDIF(X115,TODAY(),"MD")</f>
        <v>7</v>
      </c>
      <c r="AB115" s="63" t="s">
        <v>41</v>
      </c>
      <c r="AC115" s="146" t="s">
        <v>74</v>
      </c>
      <c r="AD115" s="346">
        <v>45842</v>
      </c>
      <c r="AE115" s="63"/>
      <c r="AF115" s="353">
        <v>4</v>
      </c>
      <c r="AG115" s="6">
        <v>13</v>
      </c>
    </row>
    <row r="116" spans="1:33" s="6" customFormat="1" ht="15.5">
      <c r="A116" s="7">
        <v>206</v>
      </c>
      <c r="B116" s="31"/>
      <c r="C116" s="31" t="s">
        <v>1588</v>
      </c>
      <c r="D116" s="72" t="s">
        <v>1589</v>
      </c>
      <c r="E116" s="45" t="str">
        <f>UPPER(D116)</f>
        <v>AHMAD ADITIYA MAHESA SAPUTRA</v>
      </c>
      <c r="F116" s="66" t="s">
        <v>1590</v>
      </c>
      <c r="G116" s="67" t="s">
        <v>129</v>
      </c>
      <c r="H116" s="63" t="s">
        <v>47</v>
      </c>
      <c r="I116" s="13" t="s">
        <v>47</v>
      </c>
      <c r="J116" s="144" t="s">
        <v>311</v>
      </c>
      <c r="K116" s="63" t="s">
        <v>39</v>
      </c>
      <c r="L116" s="63" t="s">
        <v>71</v>
      </c>
      <c r="M116" s="63" t="s">
        <v>41</v>
      </c>
      <c r="N116" s="73">
        <v>38784</v>
      </c>
      <c r="O116" s="63">
        <f ca="1">INT((TODAY()-N116)/365)</f>
        <v>19</v>
      </c>
      <c r="P116" s="63" t="s">
        <v>1591</v>
      </c>
      <c r="Q116" s="63" t="s">
        <v>1592</v>
      </c>
      <c r="R116" s="63" t="s">
        <v>1592</v>
      </c>
      <c r="S116" s="66" t="s">
        <v>1593</v>
      </c>
      <c r="T116" s="63"/>
      <c r="U116" s="63" t="s">
        <v>752</v>
      </c>
      <c r="V116" s="63" t="s">
        <v>1594</v>
      </c>
      <c r="W116" s="70" t="s">
        <v>945</v>
      </c>
      <c r="X116" s="83">
        <v>45565</v>
      </c>
      <c r="Y116" s="19">
        <f ca="1">DATEDIF(X116,TODAY(),"Y")</f>
        <v>0</v>
      </c>
      <c r="Z116" s="19">
        <f ca="1">DATEDIF(X116,TODAY(),"YM")</f>
        <v>10</v>
      </c>
      <c r="AA116" s="19">
        <f ca="1">DATEDIF(X116,TODAY(),"MD")</f>
        <v>15</v>
      </c>
      <c r="AB116" s="37" t="s">
        <v>41</v>
      </c>
      <c r="AC116" s="37" t="s">
        <v>314</v>
      </c>
      <c r="AD116" s="346">
        <v>45842</v>
      </c>
      <c r="AE116" s="339" t="s">
        <v>2853</v>
      </c>
      <c r="AF116" s="353">
        <v>4</v>
      </c>
      <c r="AG116" s="6">
        <v>14</v>
      </c>
    </row>
    <row r="117" spans="1:33" s="6" customFormat="1" ht="15.5">
      <c r="A117" s="7">
        <v>115</v>
      </c>
      <c r="B117" s="32"/>
      <c r="C117" s="32" t="s">
        <v>825</v>
      </c>
      <c r="D117" s="42" t="s">
        <v>826</v>
      </c>
      <c r="E117" s="24" t="str">
        <f t="shared" ref="E117" si="20">UPPER(D117)</f>
        <v>HESTI DEFIYANINGSIH</v>
      </c>
      <c r="F117" s="34" t="s">
        <v>827</v>
      </c>
      <c r="G117" s="35" t="s">
        <v>35</v>
      </c>
      <c r="H117" s="37" t="s">
        <v>47</v>
      </c>
      <c r="I117" s="13" t="s">
        <v>47</v>
      </c>
      <c r="J117" s="37" t="s">
        <v>52</v>
      </c>
      <c r="K117" s="37" t="s">
        <v>39</v>
      </c>
      <c r="L117" s="37" t="s">
        <v>71</v>
      </c>
      <c r="M117" s="37" t="s">
        <v>828</v>
      </c>
      <c r="N117" s="51">
        <v>34644</v>
      </c>
      <c r="O117" s="37">
        <f t="shared" ref="O117" ca="1" si="21">INT((TODAY()-N117)/365)</f>
        <v>30</v>
      </c>
      <c r="P117" s="37" t="s">
        <v>829</v>
      </c>
      <c r="Q117" s="37" t="s">
        <v>830</v>
      </c>
      <c r="R117" s="37" t="s">
        <v>830</v>
      </c>
      <c r="S117" s="34" t="s">
        <v>831</v>
      </c>
      <c r="T117" s="39" t="s">
        <v>832</v>
      </c>
      <c r="U117" s="40"/>
      <c r="V117" s="40"/>
      <c r="W117" s="36" t="s">
        <v>58</v>
      </c>
      <c r="X117" s="41">
        <v>45175</v>
      </c>
      <c r="Y117" s="19">
        <f t="shared" ref="Y117" ca="1" si="22">DATEDIF(X117,TODAY(),"Y")</f>
        <v>1</v>
      </c>
      <c r="Z117" s="19">
        <f t="shared" ref="Z117" ca="1" si="23">DATEDIF(X117,TODAY(),"YM")</f>
        <v>11</v>
      </c>
      <c r="AA117" s="19">
        <f t="shared" ref="AA117" ca="1" si="24">DATEDIF(X117,TODAY(),"MD")</f>
        <v>8</v>
      </c>
      <c r="AB117" s="37" t="s">
        <v>41</v>
      </c>
      <c r="AC117" s="14" t="s">
        <v>74</v>
      </c>
      <c r="AD117" s="346">
        <v>45842</v>
      </c>
      <c r="AE117" s="339" t="s">
        <v>2853</v>
      </c>
      <c r="AF117" s="353">
        <v>4</v>
      </c>
      <c r="AG117" s="6">
        <v>15</v>
      </c>
    </row>
    <row r="118" spans="1:33" s="6" customFormat="1" ht="15.5">
      <c r="A118" s="7">
        <v>227</v>
      </c>
      <c r="B118" s="31"/>
      <c r="C118" s="31" t="s">
        <v>1797</v>
      </c>
      <c r="D118" s="42" t="s">
        <v>1798</v>
      </c>
      <c r="E118" s="24" t="str">
        <f>UPPER(D118)</f>
        <v>GUNTUR SETIYO WULIANDONO</v>
      </c>
      <c r="F118" s="66" t="s">
        <v>1799</v>
      </c>
      <c r="G118" s="67" t="s">
        <v>129</v>
      </c>
      <c r="H118" s="63" t="s">
        <v>47</v>
      </c>
      <c r="I118" s="13" t="s">
        <v>47</v>
      </c>
      <c r="J118" s="63" t="s">
        <v>52</v>
      </c>
      <c r="K118" s="63" t="s">
        <v>39</v>
      </c>
      <c r="L118" s="63" t="s">
        <v>71</v>
      </c>
      <c r="M118" s="63" t="s">
        <v>41</v>
      </c>
      <c r="N118" s="73">
        <v>36373</v>
      </c>
      <c r="O118" s="63">
        <f t="shared" ref="O118:O128" ca="1" si="25">INT((TODAY()-N118)/365)</f>
        <v>26</v>
      </c>
      <c r="P118" s="63" t="s">
        <v>713</v>
      </c>
      <c r="Q118" s="63" t="s">
        <v>1800</v>
      </c>
      <c r="R118" s="63" t="s">
        <v>1800</v>
      </c>
      <c r="S118" s="66" t="s">
        <v>1801</v>
      </c>
      <c r="T118" s="63"/>
      <c r="U118" s="63" t="s">
        <v>752</v>
      </c>
      <c r="V118" s="63" t="s">
        <v>1802</v>
      </c>
      <c r="W118" s="70" t="s">
        <v>1803</v>
      </c>
      <c r="X118" s="83">
        <v>45607</v>
      </c>
      <c r="Y118" s="19">
        <f t="shared" ref="Y118:Y128" ca="1" si="26">DATEDIF(X118,TODAY(),"Y")</f>
        <v>0</v>
      </c>
      <c r="Z118" s="19">
        <f t="shared" ref="Z118:Z128" ca="1" si="27">DATEDIF(X118,TODAY(),"YM")</f>
        <v>9</v>
      </c>
      <c r="AA118" s="19">
        <f t="shared" ref="AA118:AA128" ca="1" si="28">DATEDIF(X118,TODAY(),"MD")</f>
        <v>3</v>
      </c>
      <c r="AB118" s="37" t="s">
        <v>41</v>
      </c>
      <c r="AC118" s="37" t="s">
        <v>74</v>
      </c>
      <c r="AD118" s="346">
        <v>45842</v>
      </c>
      <c r="AE118" s="339" t="s">
        <v>2853</v>
      </c>
      <c r="AF118" s="353">
        <v>4</v>
      </c>
      <c r="AG118" s="6">
        <v>16</v>
      </c>
    </row>
    <row r="119" spans="1:33" s="6" customFormat="1" ht="15.5">
      <c r="A119" s="7">
        <v>268</v>
      </c>
      <c r="B119" s="31"/>
      <c r="C119" s="31" t="s">
        <v>2409</v>
      </c>
      <c r="D119" s="103" t="s">
        <v>2410</v>
      </c>
      <c r="E119" s="120" t="str">
        <f>UPPER(D119)</f>
        <v>MUHAMMAD FATKHUR ROZIKIN</v>
      </c>
      <c r="F119" s="78" t="s">
        <v>2411</v>
      </c>
      <c r="G119" s="67" t="s">
        <v>129</v>
      </c>
      <c r="H119" s="63" t="s">
        <v>47</v>
      </c>
      <c r="I119" s="13" t="s">
        <v>47</v>
      </c>
      <c r="J119" s="63" t="s">
        <v>52</v>
      </c>
      <c r="K119" s="63" t="s">
        <v>39</v>
      </c>
      <c r="L119" s="63" t="s">
        <v>71</v>
      </c>
      <c r="M119" s="63" t="s">
        <v>1190</v>
      </c>
      <c r="N119" s="73">
        <v>38344</v>
      </c>
      <c r="O119" s="63">
        <f t="shared" ca="1" si="25"/>
        <v>20</v>
      </c>
      <c r="P119" s="63" t="s">
        <v>2412</v>
      </c>
      <c r="Q119" s="63" t="s">
        <v>2413</v>
      </c>
      <c r="R119" s="63" t="s">
        <v>2413</v>
      </c>
      <c r="S119" s="66" t="s">
        <v>2414</v>
      </c>
      <c r="T119" s="63"/>
      <c r="U119" s="63" t="s">
        <v>752</v>
      </c>
      <c r="V119" s="63" t="s">
        <v>2415</v>
      </c>
      <c r="W119" s="70" t="s">
        <v>2416</v>
      </c>
      <c r="X119" s="83">
        <v>45679</v>
      </c>
      <c r="Y119" s="70">
        <f t="shared" ca="1" si="26"/>
        <v>0</v>
      </c>
      <c r="Z119" s="70">
        <f t="shared" ca="1" si="27"/>
        <v>6</v>
      </c>
      <c r="AA119" s="70">
        <f t="shared" ca="1" si="28"/>
        <v>23</v>
      </c>
      <c r="AB119" s="63" t="s">
        <v>41</v>
      </c>
      <c r="AC119" s="63" t="s">
        <v>74</v>
      </c>
      <c r="AD119" s="346">
        <v>45842</v>
      </c>
      <c r="AE119" s="339" t="s">
        <v>2853</v>
      </c>
      <c r="AF119" s="353">
        <v>4</v>
      </c>
      <c r="AG119" s="6">
        <v>17</v>
      </c>
    </row>
    <row r="120" spans="1:33" s="6" customFormat="1" ht="15.5">
      <c r="A120" s="7">
        <v>299</v>
      </c>
      <c r="B120" s="72"/>
      <c r="C120" s="145" t="s">
        <v>3061</v>
      </c>
      <c r="D120" s="72" t="s">
        <v>3068</v>
      </c>
      <c r="E120" s="42"/>
      <c r="F120" s="307" t="s">
        <v>3069</v>
      </c>
      <c r="G120" s="308" t="s">
        <v>129</v>
      </c>
      <c r="H120" s="309" t="s">
        <v>47</v>
      </c>
      <c r="I120" s="309" t="s">
        <v>47</v>
      </c>
      <c r="J120" s="309" t="s">
        <v>52</v>
      </c>
      <c r="K120" s="309" t="s">
        <v>39</v>
      </c>
      <c r="L120" s="309" t="s">
        <v>71</v>
      </c>
      <c r="M120" s="309" t="s">
        <v>41</v>
      </c>
      <c r="N120" s="73">
        <v>38856</v>
      </c>
      <c r="O120" s="63">
        <f t="shared" ca="1" si="25"/>
        <v>19</v>
      </c>
      <c r="P120" s="309" t="s">
        <v>3070</v>
      </c>
      <c r="Q120" s="309" t="s">
        <v>3071</v>
      </c>
      <c r="R120" s="309" t="s">
        <v>3071</v>
      </c>
      <c r="S120" s="310" t="s">
        <v>3072</v>
      </c>
      <c r="T120" s="149" t="s">
        <v>3073</v>
      </c>
      <c r="U120" s="309" t="s">
        <v>752</v>
      </c>
      <c r="V120" s="309" t="s">
        <v>3074</v>
      </c>
      <c r="W120" s="311" t="s">
        <v>3075</v>
      </c>
      <c r="X120" s="83">
        <v>45756</v>
      </c>
      <c r="Y120" s="70">
        <f t="shared" ca="1" si="26"/>
        <v>0</v>
      </c>
      <c r="Z120" s="70">
        <f t="shared" ca="1" si="27"/>
        <v>4</v>
      </c>
      <c r="AA120" s="70">
        <f t="shared" ca="1" si="28"/>
        <v>5</v>
      </c>
      <c r="AB120" s="63" t="s">
        <v>41</v>
      </c>
      <c r="AC120" s="309" t="s">
        <v>74</v>
      </c>
      <c r="AD120" s="344" t="s">
        <v>3209</v>
      </c>
      <c r="AE120" s="63"/>
      <c r="AF120" s="353">
        <v>4</v>
      </c>
      <c r="AG120" s="6">
        <v>18</v>
      </c>
    </row>
    <row r="121" spans="1:33" s="6" customFormat="1" ht="15.5">
      <c r="A121" s="7">
        <v>297</v>
      </c>
      <c r="B121" s="72"/>
      <c r="C121" s="145" t="s">
        <v>3052</v>
      </c>
      <c r="D121" s="72" t="s">
        <v>3053</v>
      </c>
      <c r="E121" s="42"/>
      <c r="F121" s="307" t="s">
        <v>3054</v>
      </c>
      <c r="G121" s="308" t="s">
        <v>35</v>
      </c>
      <c r="H121" s="309" t="s">
        <v>47</v>
      </c>
      <c r="I121" s="309" t="s">
        <v>47</v>
      </c>
      <c r="J121" s="309" t="s">
        <v>52</v>
      </c>
      <c r="K121" s="309" t="s">
        <v>39</v>
      </c>
      <c r="L121" s="309" t="s">
        <v>71</v>
      </c>
      <c r="M121" s="309" t="s">
        <v>41</v>
      </c>
      <c r="N121" s="73">
        <v>39239</v>
      </c>
      <c r="O121" s="63">
        <f t="shared" ca="1" si="25"/>
        <v>18</v>
      </c>
      <c r="P121" s="309" t="s">
        <v>2725</v>
      </c>
      <c r="Q121" s="309" t="s">
        <v>3055</v>
      </c>
      <c r="R121" s="309" t="s">
        <v>3055</v>
      </c>
      <c r="S121" s="310" t="s">
        <v>3056</v>
      </c>
      <c r="T121" s="149" t="s">
        <v>3057</v>
      </c>
      <c r="U121" s="309" t="s">
        <v>752</v>
      </c>
      <c r="V121" s="309" t="s">
        <v>3058</v>
      </c>
      <c r="W121" s="311" t="s">
        <v>3059</v>
      </c>
      <c r="X121" s="83">
        <v>45756</v>
      </c>
      <c r="Y121" s="70">
        <f t="shared" ca="1" si="26"/>
        <v>0</v>
      </c>
      <c r="Z121" s="70">
        <f t="shared" ca="1" si="27"/>
        <v>4</v>
      </c>
      <c r="AA121" s="70">
        <f t="shared" ca="1" si="28"/>
        <v>5</v>
      </c>
      <c r="AB121" s="63" t="s">
        <v>41</v>
      </c>
      <c r="AC121" s="309" t="s">
        <v>74</v>
      </c>
      <c r="AD121" s="344" t="s">
        <v>3209</v>
      </c>
      <c r="AE121" s="63"/>
      <c r="AF121" s="353">
        <v>4</v>
      </c>
      <c r="AG121" s="6">
        <v>19</v>
      </c>
    </row>
    <row r="122" spans="1:33" s="21" customFormat="1" ht="15.5">
      <c r="A122" s="7">
        <v>33</v>
      </c>
      <c r="B122" s="29"/>
      <c r="C122" s="29" t="s">
        <v>275</v>
      </c>
      <c r="D122" s="326" t="s">
        <v>276</v>
      </c>
      <c r="E122" s="24" t="str">
        <f t="shared" ref="E122:E128" si="29">UPPER(D122)</f>
        <v>SAHRIL ROMADHON</v>
      </c>
      <c r="F122" s="11" t="s">
        <v>277</v>
      </c>
      <c r="G122" s="12" t="s">
        <v>129</v>
      </c>
      <c r="H122" s="13" t="s">
        <v>47</v>
      </c>
      <c r="I122" s="13" t="s">
        <v>47</v>
      </c>
      <c r="J122" s="14" t="s">
        <v>52</v>
      </c>
      <c r="K122" s="14" t="s">
        <v>39</v>
      </c>
      <c r="L122" s="14" t="s">
        <v>71</v>
      </c>
      <c r="M122" s="14" t="s">
        <v>41</v>
      </c>
      <c r="N122" s="15">
        <v>36869</v>
      </c>
      <c r="O122" s="14">
        <f t="shared" ca="1" si="25"/>
        <v>24</v>
      </c>
      <c r="P122" s="14" t="s">
        <v>54</v>
      </c>
      <c r="Q122" s="14" t="s">
        <v>278</v>
      </c>
      <c r="R122" s="14" t="s">
        <v>278</v>
      </c>
      <c r="S122" s="11" t="s">
        <v>279</v>
      </c>
      <c r="T122" s="14"/>
      <c r="U122" s="22"/>
      <c r="V122" s="22"/>
      <c r="W122" s="13" t="s">
        <v>280</v>
      </c>
      <c r="X122" s="25">
        <v>43647</v>
      </c>
      <c r="Y122" s="19">
        <f t="shared" ca="1" si="26"/>
        <v>6</v>
      </c>
      <c r="Z122" s="19">
        <f t="shared" ca="1" si="27"/>
        <v>1</v>
      </c>
      <c r="AA122" s="19">
        <f t="shared" ca="1" si="28"/>
        <v>13</v>
      </c>
      <c r="AB122" s="14" t="s">
        <v>41</v>
      </c>
      <c r="AC122" s="14" t="s">
        <v>74</v>
      </c>
      <c r="AD122" s="346">
        <v>45842</v>
      </c>
      <c r="AE122" s="339" t="s">
        <v>2853</v>
      </c>
      <c r="AF122" s="353">
        <v>4</v>
      </c>
      <c r="AG122" s="6">
        <v>20</v>
      </c>
    </row>
    <row r="123" spans="1:33" s="6" customFormat="1" ht="15.5">
      <c r="A123" s="7">
        <v>233</v>
      </c>
      <c r="B123" s="31"/>
      <c r="C123" s="31" t="s">
        <v>1861</v>
      </c>
      <c r="D123" s="72" t="s">
        <v>1862</v>
      </c>
      <c r="E123" s="24" t="str">
        <f t="shared" si="29"/>
        <v>IKHWANA UBAIDILLAH</v>
      </c>
      <c r="F123" s="66" t="s">
        <v>1863</v>
      </c>
      <c r="G123" s="67" t="s">
        <v>129</v>
      </c>
      <c r="H123" s="63" t="s">
        <v>47</v>
      </c>
      <c r="I123" s="13" t="s">
        <v>47</v>
      </c>
      <c r="J123" s="63" t="s">
        <v>52</v>
      </c>
      <c r="K123" s="63" t="s">
        <v>39</v>
      </c>
      <c r="L123" s="63" t="s">
        <v>71</v>
      </c>
      <c r="M123" s="63" t="s">
        <v>41</v>
      </c>
      <c r="N123" s="73">
        <v>37513</v>
      </c>
      <c r="O123" s="63">
        <f t="shared" ca="1" si="25"/>
        <v>22</v>
      </c>
      <c r="P123" s="63" t="s">
        <v>1654</v>
      </c>
      <c r="Q123" s="63" t="s">
        <v>1864</v>
      </c>
      <c r="R123" s="63" t="s">
        <v>1864</v>
      </c>
      <c r="S123" s="66" t="s">
        <v>1865</v>
      </c>
      <c r="T123" s="63"/>
      <c r="U123" s="63" t="s">
        <v>752</v>
      </c>
      <c r="V123" s="63" t="s">
        <v>1866</v>
      </c>
      <c r="W123" s="70" t="s">
        <v>1803</v>
      </c>
      <c r="X123" s="83">
        <v>45617</v>
      </c>
      <c r="Y123" s="19">
        <f t="shared" ca="1" si="26"/>
        <v>0</v>
      </c>
      <c r="Z123" s="19">
        <f t="shared" ca="1" si="27"/>
        <v>8</v>
      </c>
      <c r="AA123" s="19">
        <f t="shared" ca="1" si="28"/>
        <v>24</v>
      </c>
      <c r="AB123" s="37" t="s">
        <v>41</v>
      </c>
      <c r="AC123" s="37" t="s">
        <v>74</v>
      </c>
      <c r="AD123" s="344" t="s">
        <v>3211</v>
      </c>
      <c r="AE123" s="339" t="s">
        <v>2853</v>
      </c>
      <c r="AF123" s="353">
        <v>4</v>
      </c>
      <c r="AG123" s="6">
        <v>21</v>
      </c>
    </row>
    <row r="124" spans="1:33" s="21" customFormat="1" ht="15.5">
      <c r="A124" s="7">
        <v>141</v>
      </c>
      <c r="B124" s="29"/>
      <c r="C124" s="327" t="s">
        <v>1067</v>
      </c>
      <c r="D124" s="22" t="s">
        <v>1068</v>
      </c>
      <c r="E124" s="24" t="str">
        <f t="shared" si="29"/>
        <v>MUHAMMAD FAUZAN BUDI SATRIO</v>
      </c>
      <c r="F124" s="11" t="s">
        <v>1069</v>
      </c>
      <c r="G124" s="12" t="s">
        <v>129</v>
      </c>
      <c r="H124" s="14" t="s">
        <v>47</v>
      </c>
      <c r="I124" s="13" t="s">
        <v>47</v>
      </c>
      <c r="J124" s="14" t="s">
        <v>52</v>
      </c>
      <c r="K124" s="14" t="s">
        <v>39</v>
      </c>
      <c r="L124" s="14" t="s">
        <v>71</v>
      </c>
      <c r="M124" s="14" t="s">
        <v>41</v>
      </c>
      <c r="N124" s="50">
        <v>38467</v>
      </c>
      <c r="O124" s="14">
        <f t="shared" ca="1" si="25"/>
        <v>20</v>
      </c>
      <c r="P124" s="14" t="s">
        <v>713</v>
      </c>
      <c r="Q124" s="14" t="s">
        <v>1070</v>
      </c>
      <c r="R124" s="14" t="s">
        <v>1070</v>
      </c>
      <c r="S124" s="11" t="s">
        <v>1071</v>
      </c>
      <c r="T124" s="59" t="s">
        <v>1072</v>
      </c>
      <c r="U124" s="58" t="s">
        <v>752</v>
      </c>
      <c r="V124" s="58" t="s">
        <v>1073</v>
      </c>
      <c r="W124" s="13" t="s">
        <v>945</v>
      </c>
      <c r="X124" s="25">
        <v>45428</v>
      </c>
      <c r="Y124" s="19">
        <f t="shared" ca="1" si="26"/>
        <v>1</v>
      </c>
      <c r="Z124" s="19">
        <f t="shared" ca="1" si="27"/>
        <v>2</v>
      </c>
      <c r="AA124" s="19">
        <f t="shared" ca="1" si="28"/>
        <v>29</v>
      </c>
      <c r="AB124" s="14" t="s">
        <v>41</v>
      </c>
      <c r="AC124" s="14" t="s">
        <v>74</v>
      </c>
      <c r="AD124" s="346">
        <v>45842</v>
      </c>
      <c r="AE124" s="339" t="s">
        <v>2853</v>
      </c>
      <c r="AF124" s="353">
        <v>4</v>
      </c>
      <c r="AG124" s="6">
        <v>22</v>
      </c>
    </row>
    <row r="125" spans="1:33" s="6" customFormat="1" ht="15.5">
      <c r="A125" s="7">
        <v>262</v>
      </c>
      <c r="B125" s="31"/>
      <c r="C125" s="31" t="s">
        <v>2264</v>
      </c>
      <c r="D125" s="116" t="s">
        <v>2265</v>
      </c>
      <c r="E125" s="24" t="str">
        <f t="shared" si="29"/>
        <v>DESLITA KURNIA ANANDA</v>
      </c>
      <c r="F125" s="104" t="s">
        <v>2266</v>
      </c>
      <c r="G125" s="67" t="s">
        <v>35</v>
      </c>
      <c r="H125" s="63" t="s">
        <v>47</v>
      </c>
      <c r="I125" s="13" t="s">
        <v>47</v>
      </c>
      <c r="J125" s="63" t="s">
        <v>52</v>
      </c>
      <c r="K125" s="63" t="s">
        <v>39</v>
      </c>
      <c r="L125" s="70" t="s">
        <v>71</v>
      </c>
      <c r="M125" s="63" t="s">
        <v>2267</v>
      </c>
      <c r="N125" s="73">
        <v>38691</v>
      </c>
      <c r="O125" s="63">
        <f t="shared" ca="1" si="25"/>
        <v>19</v>
      </c>
      <c r="P125" s="63" t="s">
        <v>2268</v>
      </c>
      <c r="Q125" s="63" t="s">
        <v>2269</v>
      </c>
      <c r="R125" s="63" t="s">
        <v>2269</v>
      </c>
      <c r="S125" s="66" t="s">
        <v>2270</v>
      </c>
      <c r="T125" s="63"/>
      <c r="U125" s="63" t="s">
        <v>752</v>
      </c>
      <c r="V125" s="63" t="s">
        <v>2271</v>
      </c>
      <c r="W125" s="70" t="s">
        <v>2255</v>
      </c>
      <c r="X125" s="83">
        <v>45674</v>
      </c>
      <c r="Y125" s="70">
        <f t="shared" ca="1" si="26"/>
        <v>0</v>
      </c>
      <c r="Z125" s="70">
        <f t="shared" ca="1" si="27"/>
        <v>6</v>
      </c>
      <c r="AA125" s="70">
        <f t="shared" ca="1" si="28"/>
        <v>28</v>
      </c>
      <c r="AB125" s="63" t="s">
        <v>41</v>
      </c>
      <c r="AC125" s="63" t="s">
        <v>74</v>
      </c>
      <c r="AD125" s="344" t="s">
        <v>3213</v>
      </c>
      <c r="AE125" s="339" t="s">
        <v>2853</v>
      </c>
      <c r="AF125" s="353">
        <v>4</v>
      </c>
      <c r="AG125" s="6">
        <v>23</v>
      </c>
    </row>
    <row r="126" spans="1:33" s="6" customFormat="1" ht="15.5">
      <c r="A126" s="7">
        <v>264</v>
      </c>
      <c r="B126" s="31"/>
      <c r="C126" s="31" t="s">
        <v>2313</v>
      </c>
      <c r="D126" s="113" t="s">
        <v>2314</v>
      </c>
      <c r="E126" s="24" t="str">
        <f t="shared" si="29"/>
        <v>NISA DEBI MARDIANA</v>
      </c>
      <c r="F126" s="119" t="s">
        <v>2315</v>
      </c>
      <c r="G126" s="67" t="s">
        <v>35</v>
      </c>
      <c r="H126" s="63" t="s">
        <v>47</v>
      </c>
      <c r="I126" s="13" t="s">
        <v>47</v>
      </c>
      <c r="J126" s="63" t="s">
        <v>1261</v>
      </c>
      <c r="K126" s="63" t="s">
        <v>39</v>
      </c>
      <c r="L126" s="70" t="s">
        <v>71</v>
      </c>
      <c r="M126" s="63" t="s">
        <v>2316</v>
      </c>
      <c r="N126" s="73">
        <v>38779</v>
      </c>
      <c r="O126" s="63">
        <f t="shared" ca="1" si="25"/>
        <v>19</v>
      </c>
      <c r="P126" s="63" t="s">
        <v>2317</v>
      </c>
      <c r="Q126" s="63" t="s">
        <v>2318</v>
      </c>
      <c r="R126" s="63" t="s">
        <v>2318</v>
      </c>
      <c r="S126" s="66" t="s">
        <v>2319</v>
      </c>
      <c r="T126" s="63"/>
      <c r="U126" s="63" t="s">
        <v>752</v>
      </c>
      <c r="V126" s="63" t="s">
        <v>2320</v>
      </c>
      <c r="W126" s="70" t="s">
        <v>2255</v>
      </c>
      <c r="X126" s="83">
        <v>45674</v>
      </c>
      <c r="Y126" s="70">
        <f t="shared" ca="1" si="26"/>
        <v>0</v>
      </c>
      <c r="Z126" s="70">
        <f t="shared" ca="1" si="27"/>
        <v>6</v>
      </c>
      <c r="AA126" s="70">
        <f t="shared" ca="1" si="28"/>
        <v>28</v>
      </c>
      <c r="AB126" s="63" t="s">
        <v>41</v>
      </c>
      <c r="AC126" s="278" t="s">
        <v>74</v>
      </c>
      <c r="AD126" s="346">
        <v>45842</v>
      </c>
      <c r="AE126" s="339" t="s">
        <v>2853</v>
      </c>
      <c r="AF126" s="353">
        <v>4</v>
      </c>
      <c r="AG126" s="6">
        <v>24</v>
      </c>
    </row>
    <row r="127" spans="1:33" s="6" customFormat="1" ht="15.5">
      <c r="A127" s="7">
        <v>232</v>
      </c>
      <c r="B127" s="31"/>
      <c r="C127" s="31" t="s">
        <v>1855</v>
      </c>
      <c r="D127" s="72" t="s">
        <v>1856</v>
      </c>
      <c r="E127" s="24" t="str">
        <f t="shared" si="29"/>
        <v>INDRA AGUNG RIZKIONO</v>
      </c>
      <c r="F127" s="66" t="s">
        <v>1857</v>
      </c>
      <c r="G127" s="67" t="s">
        <v>129</v>
      </c>
      <c r="H127" s="63" t="s">
        <v>47</v>
      </c>
      <c r="I127" s="13" t="s">
        <v>47</v>
      </c>
      <c r="J127" s="63" t="s">
        <v>52</v>
      </c>
      <c r="K127" s="63" t="s">
        <v>39</v>
      </c>
      <c r="L127" s="63" t="s">
        <v>71</v>
      </c>
      <c r="M127" s="63" t="s">
        <v>41</v>
      </c>
      <c r="N127" s="73">
        <v>37964</v>
      </c>
      <c r="O127" s="63">
        <f t="shared" ca="1" si="25"/>
        <v>21</v>
      </c>
      <c r="P127" s="63" t="s">
        <v>1494</v>
      </c>
      <c r="Q127" s="63" t="s">
        <v>1858</v>
      </c>
      <c r="R127" s="63" t="s">
        <v>1858</v>
      </c>
      <c r="S127" s="66" t="s">
        <v>1859</v>
      </c>
      <c r="T127" s="63"/>
      <c r="U127" s="63" t="s">
        <v>752</v>
      </c>
      <c r="V127" s="63" t="s">
        <v>1860</v>
      </c>
      <c r="W127" s="70"/>
      <c r="X127" s="83">
        <v>45617</v>
      </c>
      <c r="Y127" s="19">
        <f t="shared" ca="1" si="26"/>
        <v>0</v>
      </c>
      <c r="Z127" s="19">
        <f t="shared" ca="1" si="27"/>
        <v>8</v>
      </c>
      <c r="AA127" s="19">
        <f t="shared" ca="1" si="28"/>
        <v>24</v>
      </c>
      <c r="AB127" s="37" t="s">
        <v>41</v>
      </c>
      <c r="AC127" s="37" t="s">
        <v>74</v>
      </c>
      <c r="AD127" s="346">
        <v>45842</v>
      </c>
      <c r="AE127" s="339" t="s">
        <v>2853</v>
      </c>
      <c r="AF127" s="353">
        <v>4</v>
      </c>
      <c r="AG127" s="6">
        <v>25</v>
      </c>
    </row>
    <row r="128" spans="1:33" s="6" customFormat="1" ht="15.5">
      <c r="A128" s="7">
        <v>252</v>
      </c>
      <c r="B128" s="31"/>
      <c r="C128" s="31" t="s">
        <v>2097</v>
      </c>
      <c r="D128" s="262" t="s">
        <v>2098</v>
      </c>
      <c r="E128" s="24" t="str">
        <f t="shared" si="29"/>
        <v>DAVA DWI HENDRAWAN</v>
      </c>
      <c r="F128" s="66" t="s">
        <v>2099</v>
      </c>
      <c r="G128" s="67" t="s">
        <v>129</v>
      </c>
      <c r="H128" s="63" t="s">
        <v>47</v>
      </c>
      <c r="I128" s="13" t="s">
        <v>47</v>
      </c>
      <c r="J128" s="63" t="s">
        <v>52</v>
      </c>
      <c r="K128" s="63" t="s">
        <v>39</v>
      </c>
      <c r="L128" s="63" t="s">
        <v>71</v>
      </c>
      <c r="M128" s="63" t="s">
        <v>41</v>
      </c>
      <c r="N128" s="73">
        <v>39057</v>
      </c>
      <c r="O128" s="63">
        <f t="shared" ca="1" si="25"/>
        <v>18</v>
      </c>
      <c r="P128" s="63" t="s">
        <v>757</v>
      </c>
      <c r="Q128" s="63" t="s">
        <v>2100</v>
      </c>
      <c r="R128" s="63" t="s">
        <v>2100</v>
      </c>
      <c r="S128" s="66" t="s">
        <v>2101</v>
      </c>
      <c r="T128" s="63"/>
      <c r="U128" s="63" t="s">
        <v>752</v>
      </c>
      <c r="V128" s="63" t="s">
        <v>2102</v>
      </c>
      <c r="W128" s="70" t="s">
        <v>2103</v>
      </c>
      <c r="X128" s="83">
        <v>45665</v>
      </c>
      <c r="Y128" s="70">
        <f t="shared" ca="1" si="26"/>
        <v>0</v>
      </c>
      <c r="Z128" s="70">
        <f t="shared" ca="1" si="27"/>
        <v>7</v>
      </c>
      <c r="AA128" s="70">
        <f t="shared" ca="1" si="28"/>
        <v>6</v>
      </c>
      <c r="AB128" s="63" t="s">
        <v>41</v>
      </c>
      <c r="AC128" s="63" t="s">
        <v>74</v>
      </c>
      <c r="AD128" s="346">
        <v>45842</v>
      </c>
      <c r="AE128" s="339" t="s">
        <v>2853</v>
      </c>
      <c r="AF128" s="353">
        <v>4</v>
      </c>
      <c r="AG128" s="6">
        <v>26</v>
      </c>
    </row>
    <row r="129" spans="1:37" s="6" customFormat="1" ht="15.5">
      <c r="A129" s="7">
        <v>314</v>
      </c>
      <c r="B129" s="72"/>
      <c r="C129" s="145" t="s">
        <v>3141</v>
      </c>
      <c r="D129" s="72" t="s">
        <v>3150</v>
      </c>
      <c r="E129" s="42"/>
      <c r="F129" s="318"/>
      <c r="G129" s="325" t="s">
        <v>129</v>
      </c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70"/>
      <c r="X129" s="83">
        <v>45761</v>
      </c>
      <c r="Y129" s="63"/>
      <c r="Z129" s="63"/>
      <c r="AA129" s="63"/>
      <c r="AB129" s="63"/>
      <c r="AC129" s="339" t="s">
        <v>90</v>
      </c>
      <c r="AD129" s="344" t="s">
        <v>3210</v>
      </c>
      <c r="AE129" s="63"/>
      <c r="AF129" s="353">
        <v>4</v>
      </c>
      <c r="AG129" s="6">
        <v>27</v>
      </c>
    </row>
    <row r="130" spans="1:37" s="6" customFormat="1" ht="15.5">
      <c r="A130" s="7">
        <v>313</v>
      </c>
      <c r="B130" s="72"/>
      <c r="C130" s="145" t="s">
        <v>3140</v>
      </c>
      <c r="D130" s="72" t="s">
        <v>3149</v>
      </c>
      <c r="E130" s="42"/>
      <c r="F130" s="318"/>
      <c r="G130" s="325" t="s">
        <v>129</v>
      </c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70"/>
      <c r="X130" s="83">
        <v>45761</v>
      </c>
      <c r="Y130" s="63"/>
      <c r="Z130" s="63"/>
      <c r="AA130" s="63"/>
      <c r="AB130" s="63"/>
      <c r="AC130" s="339" t="s">
        <v>90</v>
      </c>
      <c r="AD130" s="344" t="s">
        <v>3210</v>
      </c>
      <c r="AE130" s="63"/>
      <c r="AF130" s="353">
        <v>4</v>
      </c>
      <c r="AG130" s="6">
        <v>28</v>
      </c>
    </row>
    <row r="131" spans="1:37" s="6" customFormat="1" ht="15.5">
      <c r="A131" s="7">
        <v>293</v>
      </c>
      <c r="B131" s="72"/>
      <c r="C131" s="145" t="s">
        <v>3044</v>
      </c>
      <c r="D131" s="262" t="s">
        <v>3045</v>
      </c>
      <c r="E131" s="42"/>
      <c r="F131" s="321" t="s">
        <v>3046</v>
      </c>
      <c r="G131" s="304" t="s">
        <v>35</v>
      </c>
      <c r="H131" s="305" t="s">
        <v>47</v>
      </c>
      <c r="I131" s="305" t="s">
        <v>47</v>
      </c>
      <c r="J131" s="305" t="s">
        <v>3047</v>
      </c>
      <c r="K131" s="305" t="s">
        <v>39</v>
      </c>
      <c r="L131" s="305" t="s">
        <v>71</v>
      </c>
      <c r="M131" s="305" t="s">
        <v>41</v>
      </c>
      <c r="N131" s="73">
        <v>37686</v>
      </c>
      <c r="O131" s="63">
        <f t="shared" ref="O131:O137" ca="1" si="30">INT((TODAY()-N131)/365)</f>
        <v>22</v>
      </c>
      <c r="P131" s="305" t="s">
        <v>3048</v>
      </c>
      <c r="Q131" s="305" t="s">
        <v>865</v>
      </c>
      <c r="R131" s="305" t="s">
        <v>865</v>
      </c>
      <c r="S131" s="303" t="s">
        <v>3049</v>
      </c>
      <c r="T131" s="149" t="s">
        <v>3050</v>
      </c>
      <c r="U131" s="305" t="s">
        <v>752</v>
      </c>
      <c r="V131" s="305" t="s">
        <v>3051</v>
      </c>
      <c r="W131" s="70"/>
      <c r="X131" s="83">
        <v>45736</v>
      </c>
      <c r="Y131" s="70">
        <f t="shared" ref="Y131:Y137" ca="1" si="31">DATEDIF(X131,TODAY(),"Y")</f>
        <v>0</v>
      </c>
      <c r="Z131" s="70">
        <f t="shared" ref="Z131:Z137" ca="1" si="32">DATEDIF(X131,TODAY(),"YM")</f>
        <v>4</v>
      </c>
      <c r="AA131" s="70">
        <f t="shared" ref="AA131:AA137" ca="1" si="33">DATEDIF(X131,TODAY(),"MD")</f>
        <v>25</v>
      </c>
      <c r="AB131" s="63" t="s">
        <v>41</v>
      </c>
      <c r="AC131" s="305" t="s">
        <v>90</v>
      </c>
      <c r="AD131" s="346">
        <v>45842</v>
      </c>
      <c r="AE131" s="63"/>
      <c r="AF131" s="353">
        <v>4</v>
      </c>
      <c r="AG131" s="6">
        <v>29</v>
      </c>
    </row>
    <row r="132" spans="1:37" s="6" customFormat="1" ht="15.5">
      <c r="A132" s="7">
        <v>291</v>
      </c>
      <c r="B132" s="72"/>
      <c r="C132" s="145" t="s">
        <v>3023</v>
      </c>
      <c r="D132" s="72" t="s">
        <v>3024</v>
      </c>
      <c r="E132" s="42"/>
      <c r="F132" s="319" t="s">
        <v>3025</v>
      </c>
      <c r="G132" s="287" t="s">
        <v>129</v>
      </c>
      <c r="H132" s="288" t="s">
        <v>47</v>
      </c>
      <c r="I132" s="288" t="s">
        <v>47</v>
      </c>
      <c r="J132" s="288" t="s">
        <v>52</v>
      </c>
      <c r="K132" s="288" t="s">
        <v>39</v>
      </c>
      <c r="L132" s="288" t="s">
        <v>40</v>
      </c>
      <c r="M132" s="288" t="s">
        <v>41</v>
      </c>
      <c r="N132" s="73">
        <v>37672</v>
      </c>
      <c r="O132" s="63">
        <f t="shared" ca="1" si="30"/>
        <v>22</v>
      </c>
      <c r="P132" s="288" t="s">
        <v>3026</v>
      </c>
      <c r="Q132" s="288" t="s">
        <v>3027</v>
      </c>
      <c r="R132" s="288" t="s">
        <v>3027</v>
      </c>
      <c r="S132" s="286" t="s">
        <v>3028</v>
      </c>
      <c r="T132" s="149" t="s">
        <v>3029</v>
      </c>
      <c r="U132" s="288" t="s">
        <v>752</v>
      </c>
      <c r="V132" s="288" t="s">
        <v>3030</v>
      </c>
      <c r="W132" s="289" t="s">
        <v>3031</v>
      </c>
      <c r="X132" s="83">
        <v>45726</v>
      </c>
      <c r="Y132" s="70">
        <f t="shared" ca="1" si="31"/>
        <v>0</v>
      </c>
      <c r="Z132" s="70">
        <f t="shared" ca="1" si="32"/>
        <v>5</v>
      </c>
      <c r="AA132" s="70">
        <f t="shared" ca="1" si="33"/>
        <v>4</v>
      </c>
      <c r="AB132" s="63" t="s">
        <v>41</v>
      </c>
      <c r="AC132" s="288" t="s">
        <v>74</v>
      </c>
      <c r="AD132" s="344" t="s">
        <v>3211</v>
      </c>
      <c r="AE132" s="63"/>
      <c r="AF132" s="353">
        <v>4</v>
      </c>
      <c r="AG132" s="6">
        <v>30</v>
      </c>
    </row>
    <row r="133" spans="1:37" s="6" customFormat="1" ht="15.5">
      <c r="A133" s="7">
        <v>285</v>
      </c>
      <c r="B133" s="72"/>
      <c r="C133" s="145" t="s">
        <v>2859</v>
      </c>
      <c r="D133" s="72" t="s">
        <v>2865</v>
      </c>
      <c r="E133" s="24" t="str">
        <f t="shared" ref="E133:E139" si="34">UPPER(D133)</f>
        <v>A. KHOIRUL ANANDA P</v>
      </c>
      <c r="F133" s="242" t="s">
        <v>2876</v>
      </c>
      <c r="G133" s="241" t="s">
        <v>129</v>
      </c>
      <c r="H133" s="205" t="s">
        <v>47</v>
      </c>
      <c r="I133" s="205" t="s">
        <v>47</v>
      </c>
      <c r="J133" s="205" t="s">
        <v>52</v>
      </c>
      <c r="K133" s="205" t="s">
        <v>39</v>
      </c>
      <c r="L133" s="243" t="s">
        <v>71</v>
      </c>
      <c r="M133" s="243" t="s">
        <v>41</v>
      </c>
      <c r="N133" s="73">
        <v>37756</v>
      </c>
      <c r="O133" s="63">
        <f t="shared" ca="1" si="30"/>
        <v>22</v>
      </c>
      <c r="P133" s="243" t="s">
        <v>2877</v>
      </c>
      <c r="Q133" s="243" t="s">
        <v>2878</v>
      </c>
      <c r="R133" s="243" t="s">
        <v>2878</v>
      </c>
      <c r="S133" s="242" t="s">
        <v>2879</v>
      </c>
      <c r="T133" s="149" t="s">
        <v>2880</v>
      </c>
      <c r="U133" s="205" t="s">
        <v>752</v>
      </c>
      <c r="V133" s="243" t="s">
        <v>2881</v>
      </c>
      <c r="W133" s="244" t="s">
        <v>2882</v>
      </c>
      <c r="X133" s="83">
        <v>45705</v>
      </c>
      <c r="Y133" s="70">
        <f t="shared" ca="1" si="31"/>
        <v>0</v>
      </c>
      <c r="Z133" s="70">
        <f t="shared" ca="1" si="32"/>
        <v>5</v>
      </c>
      <c r="AA133" s="70">
        <f t="shared" ca="1" si="33"/>
        <v>28</v>
      </c>
      <c r="AB133" s="63" t="s">
        <v>41</v>
      </c>
      <c r="AC133" s="205" t="s">
        <v>74</v>
      </c>
      <c r="AD133" s="346">
        <v>45995</v>
      </c>
      <c r="AE133" s="339" t="s">
        <v>2853</v>
      </c>
      <c r="AF133" s="353">
        <v>4</v>
      </c>
      <c r="AG133" s="6">
        <v>31</v>
      </c>
    </row>
    <row r="134" spans="1:37" s="6" customFormat="1" ht="15.5">
      <c r="A134" s="7">
        <v>207</v>
      </c>
      <c r="B134" s="31"/>
      <c r="C134" s="8" t="s">
        <v>1644</v>
      </c>
      <c r="D134" s="72" t="s">
        <v>1645</v>
      </c>
      <c r="E134" s="24" t="str">
        <f t="shared" si="34"/>
        <v>MUH. DERI AFRISAL</v>
      </c>
      <c r="F134" s="66" t="s">
        <v>1646</v>
      </c>
      <c r="G134" s="67" t="s">
        <v>129</v>
      </c>
      <c r="H134" s="63" t="s">
        <v>47</v>
      </c>
      <c r="I134" s="13" t="s">
        <v>47</v>
      </c>
      <c r="J134" s="63" t="s">
        <v>52</v>
      </c>
      <c r="K134" s="63" t="s">
        <v>39</v>
      </c>
      <c r="L134" s="63" t="s">
        <v>1178</v>
      </c>
      <c r="M134" s="63" t="s">
        <v>41</v>
      </c>
      <c r="N134" s="73">
        <v>38816</v>
      </c>
      <c r="O134" s="63">
        <f t="shared" ca="1" si="30"/>
        <v>19</v>
      </c>
      <c r="P134" s="63" t="s">
        <v>1647</v>
      </c>
      <c r="Q134" s="63" t="s">
        <v>1648</v>
      </c>
      <c r="R134" s="63" t="s">
        <v>1648</v>
      </c>
      <c r="S134" s="66" t="s">
        <v>1649</v>
      </c>
      <c r="T134" s="63"/>
      <c r="U134" s="63" t="s">
        <v>752</v>
      </c>
      <c r="V134" s="63" t="s">
        <v>1650</v>
      </c>
      <c r="W134" s="70" t="s">
        <v>945</v>
      </c>
      <c r="X134" s="83">
        <v>45573</v>
      </c>
      <c r="Y134" s="19">
        <f t="shared" ca="1" si="31"/>
        <v>0</v>
      </c>
      <c r="Z134" s="19">
        <f t="shared" ca="1" si="32"/>
        <v>10</v>
      </c>
      <c r="AA134" s="19">
        <f t="shared" ca="1" si="33"/>
        <v>6</v>
      </c>
      <c r="AB134" s="37" t="s">
        <v>41</v>
      </c>
      <c r="AC134" s="14" t="s">
        <v>74</v>
      </c>
      <c r="AD134" s="344" t="s">
        <v>3212</v>
      </c>
      <c r="AE134" s="339" t="s">
        <v>2853</v>
      </c>
      <c r="AF134" s="336">
        <v>3</v>
      </c>
    </row>
    <row r="135" spans="1:37" s="21" customFormat="1" ht="15.5">
      <c r="A135" s="7">
        <v>49</v>
      </c>
      <c r="B135" s="29"/>
      <c r="C135" s="29" t="s">
        <v>379</v>
      </c>
      <c r="D135" s="22" t="s">
        <v>380</v>
      </c>
      <c r="E135" s="24" t="str">
        <f t="shared" si="34"/>
        <v>KUSNIA SARI</v>
      </c>
      <c r="F135" s="11" t="s">
        <v>381</v>
      </c>
      <c r="G135" s="12" t="s">
        <v>35</v>
      </c>
      <c r="H135" s="13" t="s">
        <v>47</v>
      </c>
      <c r="I135" s="13" t="s">
        <v>47</v>
      </c>
      <c r="J135" s="14" t="s">
        <v>52</v>
      </c>
      <c r="K135" s="14" t="s">
        <v>39</v>
      </c>
      <c r="L135" s="14" t="s">
        <v>40</v>
      </c>
      <c r="M135" s="14" t="s">
        <v>41</v>
      </c>
      <c r="N135" s="44">
        <v>34246</v>
      </c>
      <c r="O135" s="14">
        <f t="shared" ca="1" si="30"/>
        <v>31</v>
      </c>
      <c r="P135" s="14" t="s">
        <v>96</v>
      </c>
      <c r="Q135" s="14" t="s">
        <v>382</v>
      </c>
      <c r="R135" s="14" t="s">
        <v>382</v>
      </c>
      <c r="S135" s="11" t="s">
        <v>383</v>
      </c>
      <c r="T135" s="16" t="s">
        <v>384</v>
      </c>
      <c r="U135" s="17"/>
      <c r="V135" s="17"/>
      <c r="W135" s="13" t="s">
        <v>58</v>
      </c>
      <c r="X135" s="25">
        <v>44342</v>
      </c>
      <c r="Y135" s="19">
        <f t="shared" ca="1" si="31"/>
        <v>4</v>
      </c>
      <c r="Z135" s="19">
        <f t="shared" ca="1" si="32"/>
        <v>2</v>
      </c>
      <c r="AA135" s="19">
        <f t="shared" ca="1" si="33"/>
        <v>19</v>
      </c>
      <c r="AB135" s="14" t="s">
        <v>41</v>
      </c>
      <c r="AC135" s="14" t="s">
        <v>74</v>
      </c>
      <c r="AD135" s="344" t="s">
        <v>3210</v>
      </c>
      <c r="AE135" s="339" t="s">
        <v>2853</v>
      </c>
      <c r="AF135" s="353">
        <v>4</v>
      </c>
    </row>
    <row r="136" spans="1:37" s="6" customFormat="1" ht="15.5">
      <c r="A136" s="7">
        <v>151</v>
      </c>
      <c r="B136" s="32"/>
      <c r="C136" s="32" t="s">
        <v>1149</v>
      </c>
      <c r="D136" s="72" t="s">
        <v>1150</v>
      </c>
      <c r="E136" s="24" t="str">
        <f t="shared" si="34"/>
        <v>ASYIFA YOXY LARASATI</v>
      </c>
      <c r="F136" s="66" t="s">
        <v>1151</v>
      </c>
      <c r="G136" s="67" t="s">
        <v>35</v>
      </c>
      <c r="H136" s="63" t="s">
        <v>47</v>
      </c>
      <c r="I136" s="13" t="s">
        <v>47</v>
      </c>
      <c r="J136" s="63" t="s">
        <v>52</v>
      </c>
      <c r="K136" s="63" t="s">
        <v>39</v>
      </c>
      <c r="L136" s="63" t="s">
        <v>71</v>
      </c>
      <c r="M136" s="63" t="s">
        <v>41</v>
      </c>
      <c r="N136" s="73">
        <v>38737</v>
      </c>
      <c r="O136" s="37">
        <f t="shared" ca="1" si="30"/>
        <v>19</v>
      </c>
      <c r="P136" s="63" t="s">
        <v>1152</v>
      </c>
      <c r="Q136" s="63" t="s">
        <v>1153</v>
      </c>
      <c r="R136" s="63" t="s">
        <v>1154</v>
      </c>
      <c r="S136" s="66" t="s">
        <v>1155</v>
      </c>
      <c r="T136" s="74" t="s">
        <v>1156</v>
      </c>
      <c r="U136" s="40" t="s">
        <v>752</v>
      </c>
      <c r="V136" s="63" t="s">
        <v>1157</v>
      </c>
      <c r="W136" s="70" t="s">
        <v>1158</v>
      </c>
      <c r="X136" s="41">
        <v>45446</v>
      </c>
      <c r="Y136" s="19">
        <f t="shared" ca="1" si="31"/>
        <v>1</v>
      </c>
      <c r="Z136" s="19">
        <f t="shared" ca="1" si="32"/>
        <v>2</v>
      </c>
      <c r="AA136" s="19">
        <f t="shared" ca="1" si="33"/>
        <v>11</v>
      </c>
      <c r="AB136" s="37" t="s">
        <v>41</v>
      </c>
      <c r="AC136" s="14" t="s">
        <v>74</v>
      </c>
      <c r="AD136" s="344" t="s">
        <v>3213</v>
      </c>
      <c r="AE136" s="339" t="s">
        <v>2853</v>
      </c>
      <c r="AF136" s="353">
        <v>4</v>
      </c>
    </row>
    <row r="137" spans="1:37" s="21" customFormat="1" ht="15.5">
      <c r="A137" s="7">
        <v>198</v>
      </c>
      <c r="B137" s="8"/>
      <c r="C137" s="8" t="s">
        <v>1567</v>
      </c>
      <c r="D137" s="81" t="s">
        <v>1568</v>
      </c>
      <c r="E137" s="24" t="str">
        <f t="shared" si="34"/>
        <v>AYU KUSMAWATI</v>
      </c>
      <c r="F137" s="78" t="s">
        <v>1569</v>
      </c>
      <c r="G137" s="75" t="s">
        <v>35</v>
      </c>
      <c r="H137" s="65" t="s">
        <v>47</v>
      </c>
      <c r="I137" s="13" t="s">
        <v>47</v>
      </c>
      <c r="J137" s="65" t="s">
        <v>52</v>
      </c>
      <c r="K137" s="65" t="s">
        <v>39</v>
      </c>
      <c r="L137" s="65" t="s">
        <v>71</v>
      </c>
      <c r="M137" s="65" t="s">
        <v>41</v>
      </c>
      <c r="N137" s="77">
        <v>38519</v>
      </c>
      <c r="O137" s="65">
        <f t="shared" ca="1" si="30"/>
        <v>20</v>
      </c>
      <c r="P137" s="65" t="s">
        <v>1570</v>
      </c>
      <c r="Q137" s="65" t="s">
        <v>1571</v>
      </c>
      <c r="R137" s="65" t="s">
        <v>1571</v>
      </c>
      <c r="S137" s="78" t="s">
        <v>1572</v>
      </c>
      <c r="T137" s="64" t="s">
        <v>1573</v>
      </c>
      <c r="U137" s="65" t="s">
        <v>752</v>
      </c>
      <c r="V137" s="65" t="s">
        <v>1574</v>
      </c>
      <c r="W137" s="80" t="s">
        <v>945</v>
      </c>
      <c r="X137" s="82">
        <v>45561</v>
      </c>
      <c r="Y137" s="19">
        <f t="shared" ca="1" si="31"/>
        <v>0</v>
      </c>
      <c r="Z137" s="19">
        <f t="shared" ca="1" si="32"/>
        <v>10</v>
      </c>
      <c r="AA137" s="19">
        <f t="shared" ca="1" si="33"/>
        <v>19</v>
      </c>
      <c r="AB137" s="14" t="s">
        <v>41</v>
      </c>
      <c r="AC137" s="14" t="s">
        <v>74</v>
      </c>
      <c r="AD137" s="346">
        <v>45904</v>
      </c>
      <c r="AE137" s="339" t="s">
        <v>2853</v>
      </c>
      <c r="AF137" s="353">
        <v>4</v>
      </c>
    </row>
    <row r="138" spans="1:37" s="6" customFormat="1" ht="15.5">
      <c r="A138" s="7">
        <v>120</v>
      </c>
      <c r="B138" s="121"/>
      <c r="C138" s="121" t="s">
        <v>2542</v>
      </c>
      <c r="D138" s="72" t="s">
        <v>2552</v>
      </c>
      <c r="E138" s="24" t="str">
        <f t="shared" si="34"/>
        <v>AYUNDA PUTRI RAMADANI</v>
      </c>
      <c r="F138" s="147" t="s">
        <v>2594</v>
      </c>
      <c r="G138" s="148" t="s">
        <v>35</v>
      </c>
      <c r="H138" s="136" t="s">
        <v>47</v>
      </c>
      <c r="I138" s="136" t="s">
        <v>47</v>
      </c>
      <c r="J138" s="63" t="s">
        <v>52</v>
      </c>
      <c r="K138" s="136" t="s">
        <v>39</v>
      </c>
      <c r="L138" s="63" t="s">
        <v>71</v>
      </c>
      <c r="M138" s="146" t="s">
        <v>41</v>
      </c>
      <c r="N138" s="73">
        <v>38760</v>
      </c>
      <c r="O138" s="63">
        <f ca="1">INT((TODAY()-N138)/365)</f>
        <v>19</v>
      </c>
      <c r="P138" s="146" t="s">
        <v>2595</v>
      </c>
      <c r="Q138" s="146" t="s">
        <v>2596</v>
      </c>
      <c r="R138" s="146" t="s">
        <v>2596</v>
      </c>
      <c r="S138" s="147" t="s">
        <v>2597</v>
      </c>
      <c r="T138" s="149" t="s">
        <v>2598</v>
      </c>
      <c r="U138" s="63" t="s">
        <v>752</v>
      </c>
      <c r="V138" s="146" t="s">
        <v>2599</v>
      </c>
      <c r="W138" s="150" t="s">
        <v>2263</v>
      </c>
      <c r="X138" s="83">
        <v>45695</v>
      </c>
      <c r="Y138" s="70">
        <f t="shared" ref="Y138:Y143" ca="1" si="35">DATEDIF(X138,TODAY(),"Y")</f>
        <v>0</v>
      </c>
      <c r="Z138" s="70">
        <f t="shared" ref="Z138:Z143" ca="1" si="36">DATEDIF(X138,TODAY(),"YM")</f>
        <v>6</v>
      </c>
      <c r="AA138" s="70">
        <f t="shared" ref="AA138:AA143" ca="1" si="37">DATEDIF(X138,TODAY(),"MD")</f>
        <v>7</v>
      </c>
      <c r="AB138" s="63" t="s">
        <v>41</v>
      </c>
      <c r="AC138" s="146" t="s">
        <v>74</v>
      </c>
      <c r="AD138" s="344" t="s">
        <v>3214</v>
      </c>
      <c r="AE138" s="63"/>
      <c r="AF138" s="336">
        <v>3</v>
      </c>
    </row>
    <row r="139" spans="1:37" s="6" customFormat="1" ht="15.5">
      <c r="A139" s="7">
        <v>79</v>
      </c>
      <c r="B139" s="31"/>
      <c r="C139" s="31" t="s">
        <v>1619</v>
      </c>
      <c r="D139" s="72" t="s">
        <v>1620</v>
      </c>
      <c r="E139" s="24" t="str">
        <f t="shared" si="34"/>
        <v>MUHAMMAD RENO ARDIANSYAH</v>
      </c>
      <c r="F139" s="66" t="s">
        <v>1621</v>
      </c>
      <c r="G139" s="67" t="s">
        <v>129</v>
      </c>
      <c r="H139" s="63" t="s">
        <v>47</v>
      </c>
      <c r="I139" s="13" t="s">
        <v>47</v>
      </c>
      <c r="J139" s="63" t="s">
        <v>52</v>
      </c>
      <c r="K139" s="63" t="s">
        <v>39</v>
      </c>
      <c r="L139" s="63" t="s">
        <v>1178</v>
      </c>
      <c r="M139" s="63" t="s">
        <v>41</v>
      </c>
      <c r="N139" s="73">
        <v>38542</v>
      </c>
      <c r="O139" s="63">
        <f ca="1">INT((TODAY()-N139)/365)</f>
        <v>20</v>
      </c>
      <c r="P139" s="63" t="s">
        <v>1622</v>
      </c>
      <c r="Q139" s="63" t="s">
        <v>1623</v>
      </c>
      <c r="R139" s="63" t="s">
        <v>1623</v>
      </c>
      <c r="S139" s="66" t="s">
        <v>1624</v>
      </c>
      <c r="T139" s="74" t="s">
        <v>1625</v>
      </c>
      <c r="U139" s="63" t="s">
        <v>752</v>
      </c>
      <c r="V139" s="63" t="s">
        <v>1626</v>
      </c>
      <c r="W139" s="70" t="s">
        <v>1627</v>
      </c>
      <c r="X139" s="83">
        <v>45569</v>
      </c>
      <c r="Y139" s="19">
        <f t="shared" ca="1" si="35"/>
        <v>0</v>
      </c>
      <c r="Z139" s="19">
        <f t="shared" ca="1" si="36"/>
        <v>10</v>
      </c>
      <c r="AA139" s="19">
        <f t="shared" ca="1" si="37"/>
        <v>10</v>
      </c>
      <c r="AB139" s="37" t="s">
        <v>41</v>
      </c>
      <c r="AC139" s="14" t="s">
        <v>74</v>
      </c>
      <c r="AD139" s="344" t="s">
        <v>3215</v>
      </c>
      <c r="AE139" s="63"/>
      <c r="AF139" s="336">
        <v>3</v>
      </c>
      <c r="AG139" s="6">
        <v>36</v>
      </c>
    </row>
    <row r="140" spans="1:37" s="6" customFormat="1" ht="15.5">
      <c r="A140" s="7">
        <v>58</v>
      </c>
      <c r="B140" s="72"/>
      <c r="C140" s="145" t="s">
        <v>3091</v>
      </c>
      <c r="D140" s="103" t="s">
        <v>3101</v>
      </c>
      <c r="E140" s="42"/>
      <c r="F140" s="324" t="s">
        <v>3130</v>
      </c>
      <c r="G140" s="314" t="s">
        <v>35</v>
      </c>
      <c r="H140" s="315" t="s">
        <v>47</v>
      </c>
      <c r="I140" s="315" t="s">
        <v>47</v>
      </c>
      <c r="J140" s="315" t="s">
        <v>1261</v>
      </c>
      <c r="K140" s="315" t="s">
        <v>39</v>
      </c>
      <c r="L140" s="315" t="s">
        <v>1178</v>
      </c>
      <c r="M140" s="315" t="s">
        <v>3131</v>
      </c>
      <c r="N140" s="73">
        <v>38951</v>
      </c>
      <c r="O140" s="63">
        <f ca="1">INT((TODAY()-N140)/365)</f>
        <v>18</v>
      </c>
      <c r="P140" s="315" t="s">
        <v>3132</v>
      </c>
      <c r="Q140" s="315"/>
      <c r="R140" s="63"/>
      <c r="S140" s="63"/>
      <c r="T140" s="63"/>
      <c r="U140" s="315" t="s">
        <v>752</v>
      </c>
      <c r="V140" s="63"/>
      <c r="W140" s="70"/>
      <c r="X140" s="83">
        <v>45758</v>
      </c>
      <c r="Y140" s="70">
        <f t="shared" ca="1" si="35"/>
        <v>0</v>
      </c>
      <c r="Z140" s="70">
        <f t="shared" ca="1" si="36"/>
        <v>4</v>
      </c>
      <c r="AA140" s="70">
        <f t="shared" ca="1" si="37"/>
        <v>3</v>
      </c>
      <c r="AB140" s="63" t="s">
        <v>41</v>
      </c>
      <c r="AC140" s="315" t="s">
        <v>90</v>
      </c>
      <c r="AD140" s="344" t="s">
        <v>3213</v>
      </c>
      <c r="AE140" s="63"/>
      <c r="AF140" s="353">
        <v>4</v>
      </c>
      <c r="AG140" s="6">
        <v>35</v>
      </c>
    </row>
    <row r="141" spans="1:37" s="6" customFormat="1" ht="15.5">
      <c r="A141" s="7">
        <v>219</v>
      </c>
      <c r="B141" s="31"/>
      <c r="C141" s="31" t="s">
        <v>1804</v>
      </c>
      <c r="D141" s="42" t="s">
        <v>1805</v>
      </c>
      <c r="E141" s="24" t="str">
        <f>UPPER(D141)</f>
        <v>RIAN BAGUS IVNU TAMA</v>
      </c>
      <c r="F141" s="66" t="s">
        <v>1806</v>
      </c>
      <c r="G141" s="67" t="s">
        <v>129</v>
      </c>
      <c r="H141" s="63" t="s">
        <v>47</v>
      </c>
      <c r="I141" s="13" t="s">
        <v>47</v>
      </c>
      <c r="J141" s="63" t="s">
        <v>52</v>
      </c>
      <c r="K141" s="63" t="s">
        <v>39</v>
      </c>
      <c r="L141" s="63" t="s">
        <v>71</v>
      </c>
      <c r="M141" s="63" t="s">
        <v>1807</v>
      </c>
      <c r="N141" s="73">
        <v>37591</v>
      </c>
      <c r="O141" s="63">
        <f ca="1">INT((TODAY()-N141)/365)</f>
        <v>22</v>
      </c>
      <c r="P141" s="63" t="s">
        <v>1808</v>
      </c>
      <c r="Q141" s="63" t="s">
        <v>1809</v>
      </c>
      <c r="R141" s="63" t="s">
        <v>1809</v>
      </c>
      <c r="S141" s="66" t="s">
        <v>1810</v>
      </c>
      <c r="T141" s="74" t="s">
        <v>1811</v>
      </c>
      <c r="U141" s="63" t="s">
        <v>752</v>
      </c>
      <c r="V141" s="63" t="s">
        <v>1812</v>
      </c>
      <c r="W141" s="70" t="s">
        <v>1813</v>
      </c>
      <c r="X141" s="83">
        <v>45607</v>
      </c>
      <c r="Y141" s="19">
        <f t="shared" ca="1" si="35"/>
        <v>0</v>
      </c>
      <c r="Z141" s="19">
        <f t="shared" ca="1" si="36"/>
        <v>9</v>
      </c>
      <c r="AA141" s="19">
        <f t="shared" ca="1" si="37"/>
        <v>3</v>
      </c>
      <c r="AB141" s="37" t="s">
        <v>41</v>
      </c>
      <c r="AC141" s="37" t="s">
        <v>74</v>
      </c>
      <c r="AD141" s="408" t="s">
        <v>3749</v>
      </c>
      <c r="AE141" s="6">
        <v>1</v>
      </c>
      <c r="AF141" s="6">
        <v>9</v>
      </c>
      <c r="AK141" s="329" t="s">
        <v>42</v>
      </c>
    </row>
    <row r="142" spans="1:37" s="6" customFormat="1" ht="15.5">
      <c r="A142" s="7">
        <v>54</v>
      </c>
      <c r="B142" s="72"/>
      <c r="C142" s="145" t="s">
        <v>2983</v>
      </c>
      <c r="D142" s="72" t="s">
        <v>2985</v>
      </c>
      <c r="E142" s="42"/>
      <c r="F142" s="63"/>
      <c r="G142" s="271" t="s">
        <v>129</v>
      </c>
      <c r="H142" s="328" t="s">
        <v>3151</v>
      </c>
      <c r="I142" s="328" t="s">
        <v>3151</v>
      </c>
      <c r="J142" s="328" t="s">
        <v>3151</v>
      </c>
      <c r="K142" s="328" t="s">
        <v>343</v>
      </c>
      <c r="L142" s="328" t="s">
        <v>71</v>
      </c>
      <c r="M142" s="63"/>
      <c r="N142" s="63"/>
      <c r="O142" s="63">
        <f ca="1">INT((TODAY()-N142)/365)</f>
        <v>125</v>
      </c>
      <c r="P142" s="63"/>
      <c r="Q142" s="63"/>
      <c r="R142" s="63"/>
      <c r="S142" s="63"/>
      <c r="T142" s="63"/>
      <c r="U142" s="282" t="s">
        <v>3002</v>
      </c>
      <c r="V142" s="63"/>
      <c r="W142" s="70"/>
      <c r="X142" s="83">
        <v>45716</v>
      </c>
      <c r="Y142" s="70">
        <f t="shared" ca="1" si="35"/>
        <v>0</v>
      </c>
      <c r="Z142" s="70">
        <f t="shared" ca="1" si="36"/>
        <v>5</v>
      </c>
      <c r="AA142" s="70">
        <f t="shared" ca="1" si="37"/>
        <v>17</v>
      </c>
      <c r="AB142" s="63" t="s">
        <v>41</v>
      </c>
      <c r="AC142" s="270" t="s">
        <v>46</v>
      </c>
      <c r="AD142" s="408" t="s">
        <v>3749</v>
      </c>
      <c r="AE142" s="6">
        <v>2</v>
      </c>
      <c r="AF142" s="6">
        <v>5</v>
      </c>
    </row>
    <row r="143" spans="1:37" s="21" customFormat="1" ht="15.5">
      <c r="A143" s="7">
        <v>167</v>
      </c>
      <c r="B143" s="29"/>
      <c r="C143" s="29" t="s">
        <v>1351</v>
      </c>
      <c r="D143" s="81" t="s">
        <v>1352</v>
      </c>
      <c r="E143" s="24" t="str">
        <f>UPPER(D143)</f>
        <v>ISMI NOR AZIZAH</v>
      </c>
      <c r="F143" s="78" t="s">
        <v>1342</v>
      </c>
      <c r="G143" s="75" t="s">
        <v>35</v>
      </c>
      <c r="H143" s="65" t="s">
        <v>1353</v>
      </c>
      <c r="I143" s="13" t="s">
        <v>47</v>
      </c>
      <c r="J143" s="143" t="s">
        <v>52</v>
      </c>
      <c r="K143" s="65" t="s">
        <v>39</v>
      </c>
      <c r="L143" s="65" t="s">
        <v>71</v>
      </c>
      <c r="M143" s="78" t="s">
        <v>41</v>
      </c>
      <c r="N143" s="77"/>
      <c r="O143" s="14"/>
      <c r="P143" s="65"/>
      <c r="Q143" s="65"/>
      <c r="R143" s="65" t="s">
        <v>1354</v>
      </c>
      <c r="S143" s="78" t="s">
        <v>1355</v>
      </c>
      <c r="T143" s="65"/>
      <c r="U143" s="22" t="s">
        <v>752</v>
      </c>
      <c r="V143" s="65" t="s">
        <v>1356</v>
      </c>
      <c r="W143" s="80"/>
      <c r="X143" s="82">
        <v>45476</v>
      </c>
      <c r="Y143" s="19">
        <f t="shared" ca="1" si="35"/>
        <v>1</v>
      </c>
      <c r="Z143" s="19">
        <f t="shared" ca="1" si="36"/>
        <v>1</v>
      </c>
      <c r="AA143" s="19">
        <f t="shared" ca="1" si="37"/>
        <v>11</v>
      </c>
      <c r="AB143" s="14" t="s">
        <v>41</v>
      </c>
      <c r="AC143" s="14" t="s">
        <v>74</v>
      </c>
      <c r="AD143" s="408" t="s">
        <v>3749</v>
      </c>
      <c r="AE143" s="6">
        <v>3</v>
      </c>
      <c r="AF143" s="21">
        <v>8</v>
      </c>
    </row>
    <row r="144" spans="1:37" s="6" customFormat="1" ht="15.5">
      <c r="A144" s="7">
        <v>120</v>
      </c>
      <c r="B144" s="32"/>
      <c r="C144" s="32" t="s">
        <v>881</v>
      </c>
      <c r="D144" s="22" t="s">
        <v>882</v>
      </c>
      <c r="E144" s="45" t="str">
        <f>UPPER(D144)</f>
        <v>CHARIS UBAIDILLAH F</v>
      </c>
      <c r="F144" s="34" t="s">
        <v>883</v>
      </c>
      <c r="G144" s="35" t="s">
        <v>129</v>
      </c>
      <c r="H144" s="37" t="s">
        <v>47</v>
      </c>
      <c r="I144" s="13" t="s">
        <v>47</v>
      </c>
      <c r="J144" s="37" t="s">
        <v>52</v>
      </c>
      <c r="K144" s="37" t="s">
        <v>39</v>
      </c>
      <c r="L144" s="37" t="s">
        <v>71</v>
      </c>
      <c r="M144" s="37" t="s">
        <v>41</v>
      </c>
      <c r="N144" s="51">
        <v>38623</v>
      </c>
      <c r="O144" s="37">
        <f t="shared" ref="O144:O150" ca="1" si="38">INT((TODAY()-N144)/365)</f>
        <v>19</v>
      </c>
      <c r="P144" s="37" t="s">
        <v>884</v>
      </c>
      <c r="Q144" s="37" t="s">
        <v>885</v>
      </c>
      <c r="R144" s="37" t="s">
        <v>885</v>
      </c>
      <c r="S144" s="34" t="s">
        <v>886</v>
      </c>
      <c r="T144" s="39" t="s">
        <v>887</v>
      </c>
      <c r="U144" s="40"/>
      <c r="V144" s="40"/>
      <c r="W144" s="36"/>
      <c r="X144" s="41">
        <v>45260</v>
      </c>
      <c r="Y144" s="19">
        <f t="shared" ref="Y144:Y150" ca="1" si="39">DATEDIF(X144,TODAY(),"Y")</f>
        <v>1</v>
      </c>
      <c r="Z144" s="19">
        <f t="shared" ref="Z144:Z150" ca="1" si="40">DATEDIF(X144,TODAY(),"YM")</f>
        <v>8</v>
      </c>
      <c r="AA144" s="19">
        <f t="shared" ref="AA144:AA150" ca="1" si="41">DATEDIF(X144,TODAY(),"MD")</f>
        <v>15</v>
      </c>
      <c r="AB144" s="37" t="s">
        <v>41</v>
      </c>
      <c r="AC144" s="14" t="s">
        <v>74</v>
      </c>
      <c r="AD144" s="408" t="s">
        <v>3749</v>
      </c>
      <c r="AE144" s="6">
        <v>4</v>
      </c>
      <c r="AF144" s="6">
        <v>8</v>
      </c>
      <c r="AK144" s="329" t="s">
        <v>42</v>
      </c>
    </row>
    <row r="145" spans="1:37" s="6" customFormat="1" ht="15.5">
      <c r="A145" s="7">
        <v>300</v>
      </c>
      <c r="B145" s="72"/>
      <c r="C145" s="145" t="s">
        <v>3196</v>
      </c>
      <c r="D145" s="72" t="s">
        <v>3202</v>
      </c>
      <c r="E145" s="42"/>
      <c r="F145" s="358" t="s">
        <v>3295</v>
      </c>
      <c r="G145" s="338" t="s">
        <v>129</v>
      </c>
      <c r="H145" s="315" t="s">
        <v>47</v>
      </c>
      <c r="I145" s="315" t="s">
        <v>47</v>
      </c>
      <c r="J145" s="355" t="s">
        <v>52</v>
      </c>
      <c r="K145" s="315" t="s">
        <v>39</v>
      </c>
      <c r="L145" s="355" t="s">
        <v>71</v>
      </c>
      <c r="M145" s="355" t="s">
        <v>41</v>
      </c>
      <c r="N145" s="73">
        <v>38206</v>
      </c>
      <c r="O145" s="63">
        <f t="shared" ca="1" si="38"/>
        <v>21</v>
      </c>
      <c r="P145" s="355" t="s">
        <v>42</v>
      </c>
      <c r="Q145" s="355" t="s">
        <v>3294</v>
      </c>
      <c r="R145" s="355" t="s">
        <v>3294</v>
      </c>
      <c r="S145" s="358" t="s">
        <v>3293</v>
      </c>
      <c r="T145" s="149" t="s">
        <v>3292</v>
      </c>
      <c r="U145" s="333" t="s">
        <v>752</v>
      </c>
      <c r="V145" s="355" t="s">
        <v>3291</v>
      </c>
      <c r="W145" s="359" t="s">
        <v>3290</v>
      </c>
      <c r="X145" s="83">
        <v>45772</v>
      </c>
      <c r="Y145" s="70">
        <f t="shared" ca="1" si="39"/>
        <v>0</v>
      </c>
      <c r="Z145" s="70">
        <f t="shared" ca="1" si="40"/>
        <v>3</v>
      </c>
      <c r="AA145" s="70">
        <f t="shared" ca="1" si="41"/>
        <v>20</v>
      </c>
      <c r="AB145" s="63" t="s">
        <v>41</v>
      </c>
      <c r="AC145" s="339" t="s">
        <v>74</v>
      </c>
      <c r="AD145" s="408" t="s">
        <v>3749</v>
      </c>
      <c r="AE145" s="6">
        <v>5</v>
      </c>
    </row>
    <row r="146" spans="1:37" s="94" customFormat="1" ht="15.5">
      <c r="A146" s="7">
        <v>173</v>
      </c>
      <c r="B146" s="29"/>
      <c r="C146" s="29" t="s">
        <v>3078</v>
      </c>
      <c r="D146" s="88" t="s">
        <v>1399</v>
      </c>
      <c r="E146" s="24" t="str">
        <f>UPPER(D146)</f>
        <v>DIMAS PAMELUE RAMA DHANA</v>
      </c>
      <c r="F146" s="89" t="s">
        <v>1400</v>
      </c>
      <c r="G146" s="90" t="s">
        <v>129</v>
      </c>
      <c r="H146" s="91" t="s">
        <v>47</v>
      </c>
      <c r="I146" s="13" t="s">
        <v>47</v>
      </c>
      <c r="J146" s="91" t="s">
        <v>52</v>
      </c>
      <c r="K146" s="91" t="s">
        <v>1364</v>
      </c>
      <c r="L146" s="91" t="s">
        <v>71</v>
      </c>
      <c r="M146" s="91" t="s">
        <v>41</v>
      </c>
      <c r="N146" s="92">
        <v>38691</v>
      </c>
      <c r="O146" s="36">
        <f t="shared" ca="1" si="38"/>
        <v>19</v>
      </c>
      <c r="P146" s="91" t="s">
        <v>713</v>
      </c>
      <c r="Q146" s="91" t="s">
        <v>1153</v>
      </c>
      <c r="R146" s="91" t="s">
        <v>1153</v>
      </c>
      <c r="S146" s="89" t="s">
        <v>1401</v>
      </c>
      <c r="T146" s="93" t="s">
        <v>1402</v>
      </c>
      <c r="U146" s="89" t="s">
        <v>752</v>
      </c>
      <c r="V146" s="91" t="s">
        <v>1403</v>
      </c>
      <c r="W146" s="91"/>
      <c r="X146" s="92">
        <v>45524</v>
      </c>
      <c r="Y146" s="19">
        <f t="shared" ca="1" si="39"/>
        <v>0</v>
      </c>
      <c r="Z146" s="19">
        <f t="shared" ca="1" si="40"/>
        <v>11</v>
      </c>
      <c r="AA146" s="19">
        <f t="shared" ca="1" si="41"/>
        <v>25</v>
      </c>
      <c r="AB146" s="36" t="s">
        <v>41</v>
      </c>
      <c r="AC146" s="91" t="s">
        <v>74</v>
      </c>
      <c r="AD146" s="408" t="s">
        <v>3749</v>
      </c>
      <c r="AE146" s="6">
        <v>6</v>
      </c>
      <c r="AF146" s="94">
        <v>5</v>
      </c>
      <c r="AK146" s="94" t="s">
        <v>42</v>
      </c>
    </row>
    <row r="147" spans="1:37" s="6" customFormat="1" ht="15.5">
      <c r="A147" s="7">
        <v>297</v>
      </c>
      <c r="B147" s="72"/>
      <c r="C147" s="145" t="s">
        <v>3158</v>
      </c>
      <c r="D147" s="72" t="s">
        <v>3164</v>
      </c>
      <c r="E147" s="42"/>
      <c r="F147" s="334" t="s">
        <v>3171</v>
      </c>
      <c r="G147" s="335" t="s">
        <v>35</v>
      </c>
      <c r="H147" s="315" t="s">
        <v>47</v>
      </c>
      <c r="I147" s="315" t="s">
        <v>47</v>
      </c>
      <c r="J147" s="333" t="s">
        <v>52</v>
      </c>
      <c r="K147" s="315" t="s">
        <v>39</v>
      </c>
      <c r="L147" s="333" t="s">
        <v>1178</v>
      </c>
      <c r="M147" s="333" t="s">
        <v>41</v>
      </c>
      <c r="N147" s="73">
        <v>39073</v>
      </c>
      <c r="O147" s="63">
        <f t="shared" ca="1" si="38"/>
        <v>18</v>
      </c>
      <c r="P147" s="333" t="s">
        <v>42</v>
      </c>
      <c r="Q147" s="333" t="s">
        <v>3172</v>
      </c>
      <c r="R147" s="333" t="s">
        <v>3172</v>
      </c>
      <c r="S147" s="334" t="s">
        <v>3173</v>
      </c>
      <c r="T147" s="149" t="s">
        <v>3174</v>
      </c>
      <c r="U147" s="333" t="s">
        <v>752</v>
      </c>
      <c r="V147" s="333" t="s">
        <v>3175</v>
      </c>
      <c r="W147" s="70"/>
      <c r="X147" s="83">
        <v>45771</v>
      </c>
      <c r="Y147" s="70">
        <f t="shared" ca="1" si="39"/>
        <v>0</v>
      </c>
      <c r="Z147" s="70">
        <f t="shared" ca="1" si="40"/>
        <v>3</v>
      </c>
      <c r="AA147" s="70">
        <f t="shared" ca="1" si="41"/>
        <v>21</v>
      </c>
      <c r="AB147" s="63" t="s">
        <v>41</v>
      </c>
      <c r="AC147" s="328" t="s">
        <v>90</v>
      </c>
      <c r="AD147" s="408" t="s">
        <v>3749</v>
      </c>
      <c r="AE147" s="6">
        <v>7</v>
      </c>
    </row>
    <row r="148" spans="1:37" s="6" customFormat="1" ht="15.5">
      <c r="A148" s="7">
        <v>233</v>
      </c>
      <c r="B148" s="31"/>
      <c r="C148" s="31" t="s">
        <v>1977</v>
      </c>
      <c r="D148" s="42" t="s">
        <v>1978</v>
      </c>
      <c r="E148" s="24" t="str">
        <f>UPPER(D148)</f>
        <v>FANIYNUR INDRIYANI</v>
      </c>
      <c r="F148" s="66" t="s">
        <v>1979</v>
      </c>
      <c r="G148" s="67" t="s">
        <v>35</v>
      </c>
      <c r="H148" s="63" t="s">
        <v>47</v>
      </c>
      <c r="I148" s="13" t="s">
        <v>47</v>
      </c>
      <c r="J148" s="63" t="s">
        <v>52</v>
      </c>
      <c r="K148" s="63" t="s">
        <v>39</v>
      </c>
      <c r="L148" s="63" t="s">
        <v>1178</v>
      </c>
      <c r="M148" s="63" t="s">
        <v>41</v>
      </c>
      <c r="N148" s="73">
        <v>38913</v>
      </c>
      <c r="O148" s="14">
        <f t="shared" ca="1" si="38"/>
        <v>19</v>
      </c>
      <c r="P148" s="63" t="s">
        <v>1980</v>
      </c>
      <c r="Q148" s="63" t="s">
        <v>1981</v>
      </c>
      <c r="R148" s="63" t="s">
        <v>1981</v>
      </c>
      <c r="S148" s="66" t="s">
        <v>1982</v>
      </c>
      <c r="T148" s="74" t="s">
        <v>1983</v>
      </c>
      <c r="U148" s="63" t="s">
        <v>752</v>
      </c>
      <c r="V148" s="63" t="s">
        <v>1984</v>
      </c>
      <c r="W148" s="70" t="s">
        <v>1985</v>
      </c>
      <c r="X148" s="83">
        <v>45642</v>
      </c>
      <c r="Y148" s="19">
        <f t="shared" ca="1" si="39"/>
        <v>0</v>
      </c>
      <c r="Z148" s="19">
        <f t="shared" ca="1" si="40"/>
        <v>7</v>
      </c>
      <c r="AA148" s="19">
        <f t="shared" ca="1" si="41"/>
        <v>29</v>
      </c>
      <c r="AB148" s="63" t="s">
        <v>41</v>
      </c>
      <c r="AC148" s="63" t="s">
        <v>74</v>
      </c>
      <c r="AD148" s="408" t="s">
        <v>3749</v>
      </c>
      <c r="AE148" s="6">
        <v>8</v>
      </c>
      <c r="AF148" s="6">
        <v>1</v>
      </c>
      <c r="AK148" s="329" t="s">
        <v>42</v>
      </c>
    </row>
    <row r="149" spans="1:37" s="6" customFormat="1" ht="15.5">
      <c r="A149" s="7">
        <v>298</v>
      </c>
      <c r="B149" s="72"/>
      <c r="C149" s="145" t="s">
        <v>3159</v>
      </c>
      <c r="D149" s="72" t="s">
        <v>3165</v>
      </c>
      <c r="E149" s="42"/>
      <c r="F149" s="334" t="s">
        <v>3166</v>
      </c>
      <c r="G149" s="335" t="s">
        <v>35</v>
      </c>
      <c r="H149" s="315" t="s">
        <v>47</v>
      </c>
      <c r="I149" s="315" t="s">
        <v>47</v>
      </c>
      <c r="J149" s="333" t="s">
        <v>52</v>
      </c>
      <c r="K149" s="315" t="s">
        <v>39</v>
      </c>
      <c r="L149" s="333" t="s">
        <v>1178</v>
      </c>
      <c r="M149" s="333" t="s">
        <v>644</v>
      </c>
      <c r="N149" s="73">
        <v>39309</v>
      </c>
      <c r="O149" s="63">
        <f t="shared" ca="1" si="38"/>
        <v>18</v>
      </c>
      <c r="P149" s="333" t="s">
        <v>42</v>
      </c>
      <c r="Q149" s="333" t="s">
        <v>3167</v>
      </c>
      <c r="R149" s="333" t="s">
        <v>3167</v>
      </c>
      <c r="S149" s="334" t="s">
        <v>3168</v>
      </c>
      <c r="T149" s="149" t="s">
        <v>3169</v>
      </c>
      <c r="U149" s="333" t="s">
        <v>752</v>
      </c>
      <c r="V149" s="333" t="s">
        <v>3170</v>
      </c>
      <c r="W149" s="70"/>
      <c r="X149" s="83">
        <v>45771</v>
      </c>
      <c r="Y149" s="70">
        <f t="shared" ca="1" si="39"/>
        <v>0</v>
      </c>
      <c r="Z149" s="70">
        <f t="shared" ca="1" si="40"/>
        <v>3</v>
      </c>
      <c r="AA149" s="70">
        <f t="shared" ca="1" si="41"/>
        <v>21</v>
      </c>
      <c r="AB149" s="63" t="s">
        <v>41</v>
      </c>
      <c r="AC149" s="328" t="s">
        <v>90</v>
      </c>
      <c r="AD149" s="408" t="s">
        <v>3749</v>
      </c>
      <c r="AE149" s="6">
        <v>9</v>
      </c>
    </row>
    <row r="150" spans="1:37" s="21" customFormat="1" ht="15.5">
      <c r="A150" s="7">
        <v>135</v>
      </c>
      <c r="B150" s="29"/>
      <c r="C150" s="29" t="s">
        <v>1033</v>
      </c>
      <c r="D150" s="22" t="s">
        <v>1034</v>
      </c>
      <c r="E150" s="24" t="str">
        <f t="shared" ref="E150" si="42">UPPER(D150)</f>
        <v>FIKRI ARDHI KUSUMA</v>
      </c>
      <c r="F150" s="11" t="s">
        <v>1035</v>
      </c>
      <c r="G150" s="12" t="s">
        <v>129</v>
      </c>
      <c r="H150" s="14" t="s">
        <v>47</v>
      </c>
      <c r="I150" s="13" t="s">
        <v>47</v>
      </c>
      <c r="J150" s="14" t="s">
        <v>52</v>
      </c>
      <c r="K150" s="14" t="s">
        <v>39</v>
      </c>
      <c r="L150" s="14" t="s">
        <v>71</v>
      </c>
      <c r="M150" s="14" t="s">
        <v>41</v>
      </c>
      <c r="N150" s="50">
        <v>37204</v>
      </c>
      <c r="O150" s="14">
        <f t="shared" ca="1" si="38"/>
        <v>23</v>
      </c>
      <c r="P150" s="14" t="s">
        <v>1036</v>
      </c>
      <c r="Q150" s="14" t="s">
        <v>1037</v>
      </c>
      <c r="R150" s="14" t="s">
        <v>1037</v>
      </c>
      <c r="S150" s="11" t="s">
        <v>1038</v>
      </c>
      <c r="T150" s="59" t="s">
        <v>1039</v>
      </c>
      <c r="U150" s="58" t="s">
        <v>752</v>
      </c>
      <c r="V150" s="58" t="s">
        <v>1040</v>
      </c>
      <c r="W150" s="13" t="s">
        <v>1041</v>
      </c>
      <c r="X150" s="25">
        <v>45422</v>
      </c>
      <c r="Y150" s="19">
        <f t="shared" ca="1" si="39"/>
        <v>1</v>
      </c>
      <c r="Z150" s="19">
        <f t="shared" ca="1" si="40"/>
        <v>3</v>
      </c>
      <c r="AA150" s="19">
        <f t="shared" ca="1" si="41"/>
        <v>4</v>
      </c>
      <c r="AB150" s="14" t="s">
        <v>41</v>
      </c>
      <c r="AC150" s="14" t="s">
        <v>74</v>
      </c>
      <c r="AD150" s="408" t="s">
        <v>3749</v>
      </c>
      <c r="AE150" s="6">
        <v>10</v>
      </c>
      <c r="AF150" s="21">
        <v>5</v>
      </c>
      <c r="AK150" s="330" t="s">
        <v>42</v>
      </c>
    </row>
    <row r="151" spans="1:37" s="6" customFormat="1" ht="15.5">
      <c r="A151" s="7">
        <v>97</v>
      </c>
      <c r="B151" s="32"/>
      <c r="C151" s="375" t="s">
        <v>718</v>
      </c>
      <c r="D151" s="42" t="s">
        <v>719</v>
      </c>
      <c r="E151" s="52" t="str">
        <f>UPPER(D151)</f>
        <v>SILVI INDA CAHYATI</v>
      </c>
      <c r="F151" s="34" t="s">
        <v>720</v>
      </c>
      <c r="G151" s="35" t="s">
        <v>35</v>
      </c>
      <c r="H151" s="37" t="s">
        <v>47</v>
      </c>
      <c r="I151" s="13" t="s">
        <v>47</v>
      </c>
      <c r="J151" s="37" t="s">
        <v>52</v>
      </c>
      <c r="K151" s="37" t="s">
        <v>39</v>
      </c>
      <c r="L151" s="37" t="s">
        <v>71</v>
      </c>
      <c r="M151" s="37" t="s">
        <v>41</v>
      </c>
      <c r="N151" s="51">
        <v>37690</v>
      </c>
      <c r="O151" s="37">
        <f t="shared" ref="O151:O172" ca="1" si="43">INT((TODAY()-N151)/365)</f>
        <v>22</v>
      </c>
      <c r="P151" s="37" t="s">
        <v>721</v>
      </c>
      <c r="Q151" s="37" t="s">
        <v>722</v>
      </c>
      <c r="R151" s="37" t="s">
        <v>722</v>
      </c>
      <c r="S151" s="34" t="s">
        <v>723</v>
      </c>
      <c r="T151" s="39" t="s">
        <v>724</v>
      </c>
      <c r="U151" s="40"/>
      <c r="V151" s="40"/>
      <c r="W151" s="36" t="s">
        <v>58</v>
      </c>
      <c r="X151" s="41">
        <v>44998</v>
      </c>
      <c r="Y151" s="19">
        <f t="shared" ref="Y151:Y172" ca="1" si="44">DATEDIF(X151,TODAY(),"Y")</f>
        <v>2</v>
      </c>
      <c r="Z151" s="19">
        <f t="shared" ref="Z151:Z172" ca="1" si="45">DATEDIF(X151,TODAY(),"YM")</f>
        <v>5</v>
      </c>
      <c r="AA151" s="19">
        <f t="shared" ref="AA151:AA172" ca="1" si="46">DATEDIF(X151,TODAY(),"MD")</f>
        <v>1</v>
      </c>
      <c r="AB151" s="37" t="s">
        <v>41</v>
      </c>
      <c r="AC151" s="14" t="s">
        <v>74</v>
      </c>
      <c r="AD151" s="408" t="s">
        <v>3749</v>
      </c>
      <c r="AE151" s="6">
        <v>11</v>
      </c>
      <c r="AF151" s="6">
        <v>1</v>
      </c>
      <c r="AK151" s="329" t="s">
        <v>42</v>
      </c>
    </row>
    <row r="152" spans="1:37" s="6" customFormat="1" ht="15.5">
      <c r="A152" s="7">
        <v>145</v>
      </c>
      <c r="B152" s="32"/>
      <c r="C152" s="375" t="s">
        <v>1141</v>
      </c>
      <c r="D152" s="22" t="s">
        <v>1142</v>
      </c>
      <c r="E152" s="24" t="str">
        <f>UPPER(D152)</f>
        <v>AHMAD SYAHRONI PUTRA</v>
      </c>
      <c r="F152" s="71" t="s">
        <v>1143</v>
      </c>
      <c r="G152" s="67" t="s">
        <v>129</v>
      </c>
      <c r="H152" s="63" t="s">
        <v>47</v>
      </c>
      <c r="I152" s="13" t="s">
        <v>47</v>
      </c>
      <c r="J152" s="63" t="s">
        <v>52</v>
      </c>
      <c r="K152" s="63" t="s">
        <v>39</v>
      </c>
      <c r="L152" s="63" t="s">
        <v>71</v>
      </c>
      <c r="M152" s="63" t="s">
        <v>41</v>
      </c>
      <c r="N152" s="51">
        <v>37194</v>
      </c>
      <c r="O152" s="37">
        <f t="shared" ca="1" si="43"/>
        <v>23</v>
      </c>
      <c r="P152" s="37" t="s">
        <v>1144</v>
      </c>
      <c r="Q152" s="37" t="s">
        <v>1145</v>
      </c>
      <c r="R152" s="37" t="s">
        <v>1145</v>
      </c>
      <c r="S152" s="34" t="s">
        <v>1146</v>
      </c>
      <c r="T152" s="48"/>
      <c r="U152" s="40" t="s">
        <v>752</v>
      </c>
      <c r="V152" s="40" t="s">
        <v>1147</v>
      </c>
      <c r="W152" s="36" t="s">
        <v>1148</v>
      </c>
      <c r="X152" s="41">
        <v>45443</v>
      </c>
      <c r="Y152" s="19">
        <f t="shared" ca="1" si="44"/>
        <v>1</v>
      </c>
      <c r="Z152" s="19">
        <f t="shared" ca="1" si="45"/>
        <v>2</v>
      </c>
      <c r="AA152" s="19">
        <f t="shared" ca="1" si="46"/>
        <v>14</v>
      </c>
      <c r="AB152" s="37" t="s">
        <v>41</v>
      </c>
      <c r="AC152" s="14" t="s">
        <v>74</v>
      </c>
      <c r="AD152" s="408" t="s">
        <v>3749</v>
      </c>
      <c r="AE152" s="6">
        <v>12</v>
      </c>
      <c r="AF152" s="6">
        <v>5</v>
      </c>
      <c r="AK152" s="329" t="s">
        <v>42</v>
      </c>
    </row>
    <row r="153" spans="1:37" s="6" customFormat="1" ht="15.5">
      <c r="A153" s="7">
        <v>192</v>
      </c>
      <c r="B153" s="31"/>
      <c r="C153" s="155" t="s">
        <v>1595</v>
      </c>
      <c r="D153" s="72" t="s">
        <v>1596</v>
      </c>
      <c r="E153" s="24" t="str">
        <f>UPPER(D153)</f>
        <v>ANJARSARI MAHARSI</v>
      </c>
      <c r="F153" s="66" t="s">
        <v>1597</v>
      </c>
      <c r="G153" s="67" t="s">
        <v>35</v>
      </c>
      <c r="H153" s="63" t="s">
        <v>47</v>
      </c>
      <c r="I153" s="13" t="s">
        <v>47</v>
      </c>
      <c r="J153" s="63" t="s">
        <v>52</v>
      </c>
      <c r="K153" s="63" t="s">
        <v>39</v>
      </c>
      <c r="L153" s="63" t="s">
        <v>615</v>
      </c>
      <c r="M153" s="63" t="s">
        <v>41</v>
      </c>
      <c r="N153" s="73">
        <v>34316</v>
      </c>
      <c r="O153" s="63">
        <f t="shared" ca="1" si="43"/>
        <v>31</v>
      </c>
      <c r="P153" s="63" t="s">
        <v>1598</v>
      </c>
      <c r="Q153" s="63" t="s">
        <v>1599</v>
      </c>
      <c r="R153" s="63" t="s">
        <v>1599</v>
      </c>
      <c r="S153" s="66" t="s">
        <v>1600</v>
      </c>
      <c r="T153" s="74" t="s">
        <v>1601</v>
      </c>
      <c r="U153" s="63" t="s">
        <v>752</v>
      </c>
      <c r="V153" s="63" t="s">
        <v>1602</v>
      </c>
      <c r="W153" s="70" t="s">
        <v>1603</v>
      </c>
      <c r="X153" s="83">
        <v>45567</v>
      </c>
      <c r="Y153" s="19">
        <f t="shared" ca="1" si="44"/>
        <v>0</v>
      </c>
      <c r="Z153" s="19">
        <f t="shared" ca="1" si="45"/>
        <v>10</v>
      </c>
      <c r="AA153" s="19">
        <f t="shared" ca="1" si="46"/>
        <v>12</v>
      </c>
      <c r="AB153" s="37" t="s">
        <v>41</v>
      </c>
      <c r="AC153" s="37" t="s">
        <v>74</v>
      </c>
      <c r="AD153" s="408" t="s">
        <v>3749</v>
      </c>
      <c r="AE153" s="6">
        <v>13</v>
      </c>
      <c r="AF153" s="6">
        <v>6</v>
      </c>
      <c r="AK153" s="329" t="s">
        <v>42</v>
      </c>
    </row>
    <row r="154" spans="1:37" s="6" customFormat="1" ht="15.5">
      <c r="A154" s="7">
        <v>244</v>
      </c>
      <c r="B154" s="31"/>
      <c r="C154" s="155" t="s">
        <v>2222</v>
      </c>
      <c r="D154" s="72" t="s">
        <v>2223</v>
      </c>
      <c r="E154" s="24" t="str">
        <f>UPPER(D154)</f>
        <v>KENI LELITA NUR INDAH SARI</v>
      </c>
      <c r="F154" s="66" t="s">
        <v>2224</v>
      </c>
      <c r="G154" s="67" t="s">
        <v>35</v>
      </c>
      <c r="H154" s="63" t="s">
        <v>47</v>
      </c>
      <c r="I154" s="13" t="s">
        <v>47</v>
      </c>
      <c r="J154" s="63" t="s">
        <v>52</v>
      </c>
      <c r="K154" s="63" t="s">
        <v>39</v>
      </c>
      <c r="L154" s="63" t="s">
        <v>40</v>
      </c>
      <c r="M154" s="63" t="s">
        <v>344</v>
      </c>
      <c r="N154" s="73">
        <v>35986</v>
      </c>
      <c r="O154" s="63">
        <f t="shared" ca="1" si="43"/>
        <v>27</v>
      </c>
      <c r="P154" s="63" t="s">
        <v>2225</v>
      </c>
      <c r="Q154" s="63" t="s">
        <v>2226</v>
      </c>
      <c r="R154" s="63" t="s">
        <v>2226</v>
      </c>
      <c r="S154" s="66" t="s">
        <v>2227</v>
      </c>
      <c r="T154" s="74" t="s">
        <v>2228</v>
      </c>
      <c r="U154" s="63" t="s">
        <v>752</v>
      </c>
      <c r="V154" s="63" t="s">
        <v>2229</v>
      </c>
      <c r="W154" s="70" t="s">
        <v>2230</v>
      </c>
      <c r="X154" s="83">
        <v>45672</v>
      </c>
      <c r="Y154" s="70">
        <f t="shared" ca="1" si="44"/>
        <v>0</v>
      </c>
      <c r="Z154" s="70">
        <f t="shared" ca="1" si="45"/>
        <v>6</v>
      </c>
      <c r="AA154" s="70">
        <f t="shared" ca="1" si="46"/>
        <v>30</v>
      </c>
      <c r="AB154" s="63" t="s">
        <v>41</v>
      </c>
      <c r="AC154" s="63" t="s">
        <v>74</v>
      </c>
      <c r="AD154" s="408" t="s">
        <v>3749</v>
      </c>
      <c r="AE154" s="6">
        <v>14</v>
      </c>
      <c r="AF154" s="6">
        <v>4</v>
      </c>
      <c r="AK154" s="329" t="s">
        <v>42</v>
      </c>
    </row>
    <row r="155" spans="1:37" s="6" customFormat="1" ht="15.5">
      <c r="A155" s="7">
        <v>245</v>
      </c>
      <c r="B155" s="31"/>
      <c r="C155" s="155" t="s">
        <v>2238</v>
      </c>
      <c r="D155" s="72" t="s">
        <v>2239</v>
      </c>
      <c r="E155" s="24" t="str">
        <f>UPPER(D155)</f>
        <v>MUHAMMAD SAFARUDIN</v>
      </c>
      <c r="F155" s="66" t="s">
        <v>2240</v>
      </c>
      <c r="G155" s="67" t="s">
        <v>129</v>
      </c>
      <c r="H155" s="63" t="s">
        <v>47</v>
      </c>
      <c r="I155" s="13" t="s">
        <v>47</v>
      </c>
      <c r="J155" s="63" t="s">
        <v>52</v>
      </c>
      <c r="K155" s="63" t="s">
        <v>39</v>
      </c>
      <c r="L155" s="63" t="s">
        <v>40</v>
      </c>
      <c r="M155" s="63" t="s">
        <v>53</v>
      </c>
      <c r="N155" s="73">
        <v>36071</v>
      </c>
      <c r="O155" s="63">
        <f t="shared" ca="1" si="43"/>
        <v>26</v>
      </c>
      <c r="P155" s="63" t="s">
        <v>2241</v>
      </c>
      <c r="Q155" s="63" t="s">
        <v>2242</v>
      </c>
      <c r="R155" s="63" t="s">
        <v>2242</v>
      </c>
      <c r="S155" s="66" t="s">
        <v>2243</v>
      </c>
      <c r="T155" s="74" t="s">
        <v>2244</v>
      </c>
      <c r="U155" s="63" t="s">
        <v>752</v>
      </c>
      <c r="V155" s="63" t="s">
        <v>2245</v>
      </c>
      <c r="W155" s="70" t="s">
        <v>2246</v>
      </c>
      <c r="X155" s="83">
        <v>45672</v>
      </c>
      <c r="Y155" s="70">
        <f t="shared" ca="1" si="44"/>
        <v>0</v>
      </c>
      <c r="Z155" s="70">
        <f t="shared" ca="1" si="45"/>
        <v>6</v>
      </c>
      <c r="AA155" s="70">
        <f t="shared" ca="1" si="46"/>
        <v>30</v>
      </c>
      <c r="AB155" s="63" t="s">
        <v>41</v>
      </c>
      <c r="AC155" s="63" t="s">
        <v>74</v>
      </c>
      <c r="AD155" s="408" t="s">
        <v>3749</v>
      </c>
      <c r="AE155" s="6">
        <v>15</v>
      </c>
      <c r="AF155" s="6">
        <v>6</v>
      </c>
      <c r="AK155" s="329" t="s">
        <v>42</v>
      </c>
    </row>
    <row r="156" spans="1:37" s="6" customFormat="1" ht="15.5">
      <c r="A156" s="7">
        <v>299</v>
      </c>
      <c r="B156" s="72"/>
      <c r="C156" s="156" t="s">
        <v>3221</v>
      </c>
      <c r="D156" s="72" t="s">
        <v>3230</v>
      </c>
      <c r="E156" s="42"/>
      <c r="F156" s="358" t="s">
        <v>3261</v>
      </c>
      <c r="G156" s="357" t="s">
        <v>129</v>
      </c>
      <c r="H156" s="315" t="s">
        <v>47</v>
      </c>
      <c r="I156" s="315" t="s">
        <v>47</v>
      </c>
      <c r="J156" s="355" t="s">
        <v>74</v>
      </c>
      <c r="K156" s="315" t="s">
        <v>39</v>
      </c>
      <c r="L156" s="355" t="s">
        <v>71</v>
      </c>
      <c r="M156" s="355" t="s">
        <v>41</v>
      </c>
      <c r="N156" s="73">
        <v>37938</v>
      </c>
      <c r="O156" s="63">
        <f t="shared" ca="1" si="43"/>
        <v>21</v>
      </c>
      <c r="P156" s="355" t="s">
        <v>42</v>
      </c>
      <c r="Q156" s="355" t="s">
        <v>3262</v>
      </c>
      <c r="R156" s="355" t="s">
        <v>3262</v>
      </c>
      <c r="S156" s="358" t="s">
        <v>3263</v>
      </c>
      <c r="T156" s="149" t="s">
        <v>3264</v>
      </c>
      <c r="U156" s="333" t="s">
        <v>752</v>
      </c>
      <c r="V156" s="355" t="s">
        <v>3265</v>
      </c>
      <c r="W156" s="359" t="s">
        <v>3266</v>
      </c>
      <c r="X156" s="83">
        <v>45782</v>
      </c>
      <c r="Y156" s="70">
        <f t="shared" ca="1" si="44"/>
        <v>0</v>
      </c>
      <c r="Z156" s="70">
        <f t="shared" ca="1" si="45"/>
        <v>3</v>
      </c>
      <c r="AA156" s="70">
        <f t="shared" ca="1" si="46"/>
        <v>9</v>
      </c>
      <c r="AB156" s="63" t="s">
        <v>41</v>
      </c>
      <c r="AC156" s="355" t="s">
        <v>74</v>
      </c>
      <c r="AD156" s="408" t="s">
        <v>3740</v>
      </c>
      <c r="AE156" s="6">
        <v>16</v>
      </c>
    </row>
    <row r="157" spans="1:37" s="6" customFormat="1" ht="15.5">
      <c r="A157" s="7">
        <v>301</v>
      </c>
      <c r="B157" s="72"/>
      <c r="C157" s="156" t="s">
        <v>3223</v>
      </c>
      <c r="D157" s="72" t="s">
        <v>3232</v>
      </c>
      <c r="E157" s="42"/>
      <c r="F157" s="358" t="s">
        <v>3249</v>
      </c>
      <c r="G157" s="357" t="s">
        <v>129</v>
      </c>
      <c r="H157" s="315" t="s">
        <v>47</v>
      </c>
      <c r="I157" s="315" t="s">
        <v>47</v>
      </c>
      <c r="J157" s="355" t="s">
        <v>74</v>
      </c>
      <c r="K157" s="315" t="s">
        <v>39</v>
      </c>
      <c r="L157" s="355" t="s">
        <v>71</v>
      </c>
      <c r="M157" s="355" t="s">
        <v>41</v>
      </c>
      <c r="N157" s="73">
        <v>35746</v>
      </c>
      <c r="O157" s="63">
        <f t="shared" ca="1" si="43"/>
        <v>27</v>
      </c>
      <c r="P157" s="355" t="s">
        <v>42</v>
      </c>
      <c r="Q157" s="355" t="s">
        <v>3250</v>
      </c>
      <c r="R157" s="355" t="s">
        <v>3250</v>
      </c>
      <c r="S157" s="358" t="s">
        <v>3251</v>
      </c>
      <c r="T157" s="149" t="s">
        <v>3252</v>
      </c>
      <c r="U157" s="333" t="s">
        <v>752</v>
      </c>
      <c r="V157" s="355" t="s">
        <v>3253</v>
      </c>
      <c r="W157" s="359" t="s">
        <v>3254</v>
      </c>
      <c r="X157" s="83">
        <v>45782</v>
      </c>
      <c r="Y157" s="70">
        <f t="shared" ca="1" si="44"/>
        <v>0</v>
      </c>
      <c r="Z157" s="70">
        <f t="shared" ca="1" si="45"/>
        <v>3</v>
      </c>
      <c r="AA157" s="70">
        <f t="shared" ca="1" si="46"/>
        <v>9</v>
      </c>
      <c r="AB157" s="63" t="s">
        <v>41</v>
      </c>
      <c r="AC157" s="355" t="s">
        <v>74</v>
      </c>
      <c r="AD157" s="408" t="s">
        <v>3740</v>
      </c>
      <c r="AE157" s="6">
        <v>17</v>
      </c>
    </row>
    <row r="158" spans="1:37" s="6" customFormat="1" ht="15.5">
      <c r="A158" s="7">
        <v>317</v>
      </c>
      <c r="B158" s="72"/>
      <c r="C158" s="156" t="s">
        <v>3354</v>
      </c>
      <c r="D158" s="72" t="s">
        <v>3367</v>
      </c>
      <c r="E158" s="42"/>
      <c r="F158" s="366" t="s">
        <v>3393</v>
      </c>
      <c r="G158" s="365" t="s">
        <v>35</v>
      </c>
      <c r="H158" s="315" t="s">
        <v>47</v>
      </c>
      <c r="I158" s="315" t="s">
        <v>47</v>
      </c>
      <c r="J158" s="364" t="s">
        <v>52</v>
      </c>
      <c r="K158" s="315" t="s">
        <v>39</v>
      </c>
      <c r="L158" s="364" t="s">
        <v>71</v>
      </c>
      <c r="M158" s="360" t="s">
        <v>41</v>
      </c>
      <c r="N158" s="73">
        <v>39174</v>
      </c>
      <c r="O158" s="63">
        <f t="shared" ca="1" si="43"/>
        <v>18</v>
      </c>
      <c r="P158" s="364" t="s">
        <v>42</v>
      </c>
      <c r="Q158" s="364" t="s">
        <v>3394</v>
      </c>
      <c r="R158" s="364" t="s">
        <v>3394</v>
      </c>
      <c r="S158" s="366" t="s">
        <v>3395</v>
      </c>
      <c r="T158" s="149" t="s">
        <v>3396</v>
      </c>
      <c r="U158" s="360" t="s">
        <v>752</v>
      </c>
      <c r="V158" s="364" t="s">
        <v>3397</v>
      </c>
      <c r="W158" s="70"/>
      <c r="X158" s="83">
        <v>45784</v>
      </c>
      <c r="Y158" s="70">
        <f t="shared" ca="1" si="44"/>
        <v>0</v>
      </c>
      <c r="Z158" s="70">
        <f t="shared" ca="1" si="45"/>
        <v>3</v>
      </c>
      <c r="AA158" s="70">
        <f t="shared" ca="1" si="46"/>
        <v>7</v>
      </c>
      <c r="AB158" s="63" t="s">
        <v>41</v>
      </c>
      <c r="AC158" s="364" t="s">
        <v>74</v>
      </c>
      <c r="AD158" s="408" t="s">
        <v>3748</v>
      </c>
      <c r="AE158" s="6">
        <v>18</v>
      </c>
    </row>
    <row r="159" spans="1:37" s="6" customFormat="1" ht="15.5">
      <c r="A159" s="7">
        <v>319</v>
      </c>
      <c r="B159" s="72"/>
      <c r="C159" s="156" t="s">
        <v>3356</v>
      </c>
      <c r="D159" s="72" t="s">
        <v>3369</v>
      </c>
      <c r="E159" s="42"/>
      <c r="F159" s="366" t="s">
        <v>3402</v>
      </c>
      <c r="G159" s="365" t="s">
        <v>35</v>
      </c>
      <c r="H159" s="315" t="s">
        <v>47</v>
      </c>
      <c r="I159" s="315" t="s">
        <v>47</v>
      </c>
      <c r="J159" s="364" t="s">
        <v>52</v>
      </c>
      <c r="K159" s="315" t="s">
        <v>39</v>
      </c>
      <c r="L159" s="364" t="s">
        <v>71</v>
      </c>
      <c r="M159" s="360" t="s">
        <v>41</v>
      </c>
      <c r="N159" s="73">
        <v>39107</v>
      </c>
      <c r="O159" s="63">
        <f t="shared" ca="1" si="43"/>
        <v>18</v>
      </c>
      <c r="P159" s="364" t="s">
        <v>42</v>
      </c>
      <c r="Q159" s="364" t="s">
        <v>1380</v>
      </c>
      <c r="R159" s="364" t="s">
        <v>1380</v>
      </c>
      <c r="S159" s="366" t="s">
        <v>3403</v>
      </c>
      <c r="T159" s="63"/>
      <c r="U159" s="364" t="s">
        <v>752</v>
      </c>
      <c r="V159" s="364" t="s">
        <v>3404</v>
      </c>
      <c r="W159" s="70"/>
      <c r="X159" s="83">
        <v>45784</v>
      </c>
      <c r="Y159" s="70">
        <f t="shared" ca="1" si="44"/>
        <v>0</v>
      </c>
      <c r="Z159" s="70">
        <f t="shared" ca="1" si="45"/>
        <v>3</v>
      </c>
      <c r="AA159" s="70">
        <f t="shared" ca="1" si="46"/>
        <v>7</v>
      </c>
      <c r="AB159" s="63" t="s">
        <v>41</v>
      </c>
      <c r="AC159" s="364" t="s">
        <v>74</v>
      </c>
      <c r="AD159" s="408" t="s">
        <v>3748</v>
      </c>
      <c r="AE159" s="6">
        <v>19</v>
      </c>
    </row>
    <row r="160" spans="1:37" s="6" customFormat="1" ht="15.5">
      <c r="A160" s="7">
        <v>335</v>
      </c>
      <c r="B160" s="72"/>
      <c r="C160" s="156" t="s">
        <v>3473</v>
      </c>
      <c r="D160" s="72" t="s">
        <v>3489</v>
      </c>
      <c r="E160" s="42"/>
      <c r="F160" s="371" t="s">
        <v>3495</v>
      </c>
      <c r="G160" s="372" t="s">
        <v>35</v>
      </c>
      <c r="H160" s="315" t="s">
        <v>47</v>
      </c>
      <c r="I160" s="373" t="s">
        <v>47</v>
      </c>
      <c r="J160" s="373" t="s">
        <v>52</v>
      </c>
      <c r="K160" s="315" t="s">
        <v>39</v>
      </c>
      <c r="L160" s="373" t="s">
        <v>71</v>
      </c>
      <c r="M160" s="360" t="s">
        <v>41</v>
      </c>
      <c r="N160" s="73">
        <v>38256</v>
      </c>
      <c r="O160" s="63">
        <f t="shared" ca="1" si="43"/>
        <v>20</v>
      </c>
      <c r="P160" s="364" t="s">
        <v>42</v>
      </c>
      <c r="Q160" s="373" t="s">
        <v>3496</v>
      </c>
      <c r="R160" s="373" t="s">
        <v>3496</v>
      </c>
      <c r="S160" s="371" t="s">
        <v>3497</v>
      </c>
      <c r="T160" s="63"/>
      <c r="U160" s="360" t="s">
        <v>752</v>
      </c>
      <c r="V160" s="373" t="s">
        <v>3498</v>
      </c>
      <c r="W160" s="70"/>
      <c r="X160" s="83">
        <v>45786</v>
      </c>
      <c r="Y160" s="70">
        <f t="shared" ca="1" si="44"/>
        <v>0</v>
      </c>
      <c r="Z160" s="70">
        <f t="shared" ca="1" si="45"/>
        <v>3</v>
      </c>
      <c r="AA160" s="70">
        <f t="shared" ca="1" si="46"/>
        <v>5</v>
      </c>
      <c r="AB160" s="63" t="s">
        <v>41</v>
      </c>
      <c r="AC160" s="373" t="s">
        <v>74</v>
      </c>
      <c r="AD160" s="408" t="s">
        <v>3747</v>
      </c>
      <c r="AE160" s="6">
        <v>20</v>
      </c>
    </row>
    <row r="161" spans="1:37" s="6" customFormat="1" ht="15.5">
      <c r="A161" s="7">
        <v>303</v>
      </c>
      <c r="B161" s="72"/>
      <c r="C161" s="145" t="s">
        <v>3225</v>
      </c>
      <c r="D161" s="72" t="s">
        <v>3234</v>
      </c>
      <c r="E161" s="42"/>
      <c r="F161" s="358" t="s">
        <v>3248</v>
      </c>
      <c r="G161" s="357" t="s">
        <v>129</v>
      </c>
      <c r="H161" s="315" t="s">
        <v>47</v>
      </c>
      <c r="I161" s="315" t="s">
        <v>47</v>
      </c>
      <c r="J161" s="355" t="s">
        <v>74</v>
      </c>
      <c r="K161" s="315" t="s">
        <v>39</v>
      </c>
      <c r="L161" s="355" t="s">
        <v>71</v>
      </c>
      <c r="M161" s="355" t="s">
        <v>41</v>
      </c>
      <c r="N161" s="73">
        <v>38835</v>
      </c>
      <c r="O161" s="63">
        <f t="shared" ca="1" si="43"/>
        <v>19</v>
      </c>
      <c r="P161" s="355" t="s">
        <v>42</v>
      </c>
      <c r="Q161" s="355" t="s">
        <v>3247</v>
      </c>
      <c r="R161" s="355" t="s">
        <v>3247</v>
      </c>
      <c r="S161" s="358" t="s">
        <v>3246</v>
      </c>
      <c r="T161" s="149" t="s">
        <v>3245</v>
      </c>
      <c r="U161" s="333" t="s">
        <v>752</v>
      </c>
      <c r="V161" s="355" t="s">
        <v>3244</v>
      </c>
      <c r="W161" s="359" t="s">
        <v>1286</v>
      </c>
      <c r="X161" s="83">
        <v>45782</v>
      </c>
      <c r="Y161" s="70">
        <f t="shared" ca="1" si="44"/>
        <v>0</v>
      </c>
      <c r="Z161" s="70">
        <f t="shared" ca="1" si="45"/>
        <v>3</v>
      </c>
      <c r="AA161" s="70">
        <f t="shared" ca="1" si="46"/>
        <v>9</v>
      </c>
      <c r="AB161" s="63" t="s">
        <v>41</v>
      </c>
      <c r="AC161" s="355" t="s">
        <v>74</v>
      </c>
      <c r="AD161" s="408" t="s">
        <v>3744</v>
      </c>
      <c r="AE161" s="6">
        <v>21</v>
      </c>
    </row>
    <row r="162" spans="1:37" s="6" customFormat="1" ht="15.5">
      <c r="A162" s="7">
        <v>294</v>
      </c>
      <c r="B162" s="72"/>
      <c r="C162" s="145" t="s">
        <v>3197</v>
      </c>
      <c r="D162" s="72" t="s">
        <v>3203</v>
      </c>
      <c r="E162" s="42"/>
      <c r="F162" s="358" t="s">
        <v>3296</v>
      </c>
      <c r="G162" s="338" t="s">
        <v>129</v>
      </c>
      <c r="H162" s="315" t="s">
        <v>47</v>
      </c>
      <c r="I162" s="315" t="s">
        <v>47</v>
      </c>
      <c r="J162" s="355" t="s">
        <v>52</v>
      </c>
      <c r="K162" s="315" t="s">
        <v>39</v>
      </c>
      <c r="L162" s="355" t="s">
        <v>3297</v>
      </c>
      <c r="M162" s="355" t="s">
        <v>1190</v>
      </c>
      <c r="N162" s="73">
        <v>36231</v>
      </c>
      <c r="O162" s="63">
        <f t="shared" ca="1" si="43"/>
        <v>26</v>
      </c>
      <c r="P162" s="355" t="s">
        <v>96</v>
      </c>
      <c r="Q162" s="355" t="s">
        <v>652</v>
      </c>
      <c r="R162" s="355" t="s">
        <v>652</v>
      </c>
      <c r="S162" s="358" t="s">
        <v>3298</v>
      </c>
      <c r="T162" s="149" t="s">
        <v>3299</v>
      </c>
      <c r="U162" s="333" t="s">
        <v>752</v>
      </c>
      <c r="V162" s="355" t="s">
        <v>3300</v>
      </c>
      <c r="W162" s="70"/>
      <c r="X162" s="83">
        <v>45772</v>
      </c>
      <c r="Y162" s="70">
        <f t="shared" ca="1" si="44"/>
        <v>0</v>
      </c>
      <c r="Z162" s="70">
        <f t="shared" ca="1" si="45"/>
        <v>3</v>
      </c>
      <c r="AA162" s="70">
        <f t="shared" ca="1" si="46"/>
        <v>20</v>
      </c>
      <c r="AB162" s="63" t="s">
        <v>41</v>
      </c>
      <c r="AC162" s="339" t="s">
        <v>74</v>
      </c>
      <c r="AD162" s="408" t="s">
        <v>3744</v>
      </c>
      <c r="AE162" s="6">
        <v>22</v>
      </c>
    </row>
    <row r="163" spans="1:37" s="21" customFormat="1" ht="15.5">
      <c r="A163" s="7">
        <v>15</v>
      </c>
      <c r="B163" s="29"/>
      <c r="C163" s="375" t="s">
        <v>612</v>
      </c>
      <c r="D163" s="22" t="s">
        <v>613</v>
      </c>
      <c r="E163" s="24" t="str">
        <f>UPPER(D163)</f>
        <v>INDARWATI</v>
      </c>
      <c r="F163" s="11" t="s">
        <v>614</v>
      </c>
      <c r="G163" s="12" t="s">
        <v>35</v>
      </c>
      <c r="H163" s="14" t="s">
        <v>47</v>
      </c>
      <c r="I163" s="13" t="s">
        <v>47</v>
      </c>
      <c r="J163" s="14" t="s">
        <v>52</v>
      </c>
      <c r="K163" s="14" t="s">
        <v>39</v>
      </c>
      <c r="L163" s="14" t="s">
        <v>615</v>
      </c>
      <c r="M163" s="14" t="s">
        <v>53</v>
      </c>
      <c r="N163" s="50">
        <v>36584</v>
      </c>
      <c r="O163" s="14">
        <f t="shared" ca="1" si="43"/>
        <v>25</v>
      </c>
      <c r="P163" s="14" t="s">
        <v>42</v>
      </c>
      <c r="Q163" s="14" t="s">
        <v>616</v>
      </c>
      <c r="R163" s="14" t="s">
        <v>616</v>
      </c>
      <c r="S163" s="11" t="s">
        <v>617</v>
      </c>
      <c r="T163" s="11" t="s">
        <v>618</v>
      </c>
      <c r="U163" s="22"/>
      <c r="V163" s="22"/>
      <c r="W163" s="13" t="s">
        <v>619</v>
      </c>
      <c r="X163" s="25">
        <v>44886</v>
      </c>
      <c r="Y163" s="19">
        <f t="shared" ca="1" si="44"/>
        <v>2</v>
      </c>
      <c r="Z163" s="19">
        <f t="shared" ca="1" si="45"/>
        <v>8</v>
      </c>
      <c r="AA163" s="19">
        <f t="shared" ca="1" si="46"/>
        <v>24</v>
      </c>
      <c r="AB163" s="14" t="s">
        <v>41</v>
      </c>
      <c r="AC163" s="14" t="s">
        <v>74</v>
      </c>
      <c r="AD163" s="409" t="s">
        <v>3744</v>
      </c>
      <c r="AE163" s="6">
        <v>23</v>
      </c>
      <c r="AF163" s="21">
        <v>8</v>
      </c>
    </row>
    <row r="164" spans="1:37" s="6" customFormat="1" ht="15.5">
      <c r="A164" s="7">
        <v>277</v>
      </c>
      <c r="B164" s="72"/>
      <c r="C164" s="145" t="s">
        <v>3090</v>
      </c>
      <c r="D164" s="81" t="s">
        <v>3100</v>
      </c>
      <c r="E164" s="42"/>
      <c r="F164" s="324" t="s">
        <v>3124</v>
      </c>
      <c r="G164" s="314" t="s">
        <v>35</v>
      </c>
      <c r="H164" s="315" t="s">
        <v>47</v>
      </c>
      <c r="I164" s="315" t="s">
        <v>47</v>
      </c>
      <c r="J164" s="315" t="s">
        <v>1261</v>
      </c>
      <c r="K164" s="315" t="s">
        <v>39</v>
      </c>
      <c r="L164" s="315" t="s">
        <v>1178</v>
      </c>
      <c r="M164" s="315" t="s">
        <v>1190</v>
      </c>
      <c r="N164" s="73">
        <v>36591</v>
      </c>
      <c r="O164" s="63">
        <f t="shared" ca="1" si="43"/>
        <v>25</v>
      </c>
      <c r="P164" s="315" t="s">
        <v>3125</v>
      </c>
      <c r="Q164" s="315" t="s">
        <v>847</v>
      </c>
      <c r="R164" s="315" t="s">
        <v>847</v>
      </c>
      <c r="S164" s="316" t="s">
        <v>3126</v>
      </c>
      <c r="T164" s="149" t="s">
        <v>3127</v>
      </c>
      <c r="U164" s="315" t="s">
        <v>752</v>
      </c>
      <c r="V164" s="315" t="s">
        <v>3128</v>
      </c>
      <c r="W164" s="317" t="s">
        <v>3129</v>
      </c>
      <c r="X164" s="83">
        <v>45758</v>
      </c>
      <c r="Y164" s="70">
        <f t="shared" ca="1" si="44"/>
        <v>0</v>
      </c>
      <c r="Z164" s="70">
        <f t="shared" ca="1" si="45"/>
        <v>4</v>
      </c>
      <c r="AA164" s="70">
        <f t="shared" ca="1" si="46"/>
        <v>3</v>
      </c>
      <c r="AB164" s="63" t="s">
        <v>41</v>
      </c>
      <c r="AC164" s="315" t="s">
        <v>90</v>
      </c>
      <c r="AD164" s="408" t="s">
        <v>3747</v>
      </c>
      <c r="AE164" s="6">
        <v>24</v>
      </c>
      <c r="AK164" s="329" t="s">
        <v>3152</v>
      </c>
    </row>
    <row r="165" spans="1:37" s="6" customFormat="1" ht="15.5">
      <c r="A165" s="7">
        <v>290</v>
      </c>
      <c r="B165" s="72"/>
      <c r="C165" s="145" t="s">
        <v>3154</v>
      </c>
      <c r="D165" s="72" t="s">
        <v>3160</v>
      </c>
      <c r="E165" s="42"/>
      <c r="F165" s="334" t="s">
        <v>3192</v>
      </c>
      <c r="G165" s="335" t="s">
        <v>35</v>
      </c>
      <c r="H165" s="315" t="s">
        <v>47</v>
      </c>
      <c r="I165" s="315" t="s">
        <v>47</v>
      </c>
      <c r="J165" s="333" t="s">
        <v>3187</v>
      </c>
      <c r="K165" s="315" t="s">
        <v>39</v>
      </c>
      <c r="L165" s="333" t="s">
        <v>40</v>
      </c>
      <c r="M165" s="333" t="s">
        <v>1190</v>
      </c>
      <c r="N165" s="73">
        <v>32694</v>
      </c>
      <c r="O165" s="63">
        <f t="shared" ca="1" si="43"/>
        <v>36</v>
      </c>
      <c r="P165" s="333" t="s">
        <v>42</v>
      </c>
      <c r="Q165" s="333" t="s">
        <v>3193</v>
      </c>
      <c r="R165" s="333" t="s">
        <v>3193</v>
      </c>
      <c r="S165" s="334" t="s">
        <v>3194</v>
      </c>
      <c r="T165" s="63"/>
      <c r="U165" s="333" t="s">
        <v>752</v>
      </c>
      <c r="V165" s="333" t="s">
        <v>3195</v>
      </c>
      <c r="W165" s="70"/>
      <c r="X165" s="83">
        <v>45771</v>
      </c>
      <c r="Y165" s="70">
        <f t="shared" ca="1" si="44"/>
        <v>0</v>
      </c>
      <c r="Z165" s="70">
        <f t="shared" ca="1" si="45"/>
        <v>3</v>
      </c>
      <c r="AA165" s="70">
        <f t="shared" ca="1" si="46"/>
        <v>21</v>
      </c>
      <c r="AB165" s="63" t="s">
        <v>41</v>
      </c>
      <c r="AC165" s="328" t="s">
        <v>90</v>
      </c>
      <c r="AD165" s="408" t="s">
        <v>3745</v>
      </c>
      <c r="AE165" s="6">
        <v>25</v>
      </c>
    </row>
    <row r="166" spans="1:37" s="6" customFormat="1" ht="15.5">
      <c r="A166" s="7">
        <v>305</v>
      </c>
      <c r="B166" s="72"/>
      <c r="C166" s="145" t="s">
        <v>3227</v>
      </c>
      <c r="D166" s="72" t="s">
        <v>3236</v>
      </c>
      <c r="E166" s="42"/>
      <c r="F166" s="358" t="s">
        <v>3260</v>
      </c>
      <c r="G166" s="357" t="s">
        <v>129</v>
      </c>
      <c r="H166" s="315" t="s">
        <v>47</v>
      </c>
      <c r="I166" s="315" t="s">
        <v>47</v>
      </c>
      <c r="J166" s="355" t="s">
        <v>314</v>
      </c>
      <c r="K166" s="315" t="s">
        <v>39</v>
      </c>
      <c r="L166" s="355" t="s">
        <v>71</v>
      </c>
      <c r="M166" s="355" t="s">
        <v>41</v>
      </c>
      <c r="N166" s="73">
        <v>37260</v>
      </c>
      <c r="O166" s="63">
        <f t="shared" ca="1" si="43"/>
        <v>23</v>
      </c>
      <c r="P166" s="355" t="s">
        <v>42</v>
      </c>
      <c r="Q166" s="355" t="s">
        <v>3259</v>
      </c>
      <c r="R166" s="355" t="s">
        <v>3259</v>
      </c>
      <c r="S166" s="358" t="s">
        <v>3258</v>
      </c>
      <c r="T166" s="149" t="s">
        <v>3257</v>
      </c>
      <c r="U166" s="333" t="s">
        <v>752</v>
      </c>
      <c r="V166" s="355" t="s">
        <v>3256</v>
      </c>
      <c r="W166" s="359" t="s">
        <v>3255</v>
      </c>
      <c r="X166" s="83">
        <v>45782</v>
      </c>
      <c r="Y166" s="70">
        <f t="shared" ca="1" si="44"/>
        <v>0</v>
      </c>
      <c r="Z166" s="70">
        <f t="shared" ca="1" si="45"/>
        <v>3</v>
      </c>
      <c r="AA166" s="70">
        <f t="shared" ca="1" si="46"/>
        <v>9</v>
      </c>
      <c r="AB166" s="63" t="s">
        <v>41</v>
      </c>
      <c r="AC166" s="355" t="s">
        <v>314</v>
      </c>
      <c r="AD166" s="408" t="s">
        <v>3746</v>
      </c>
      <c r="AE166" s="6">
        <v>26</v>
      </c>
    </row>
    <row r="167" spans="1:37" s="6" customFormat="1" ht="15.5">
      <c r="A167" s="7">
        <v>306</v>
      </c>
      <c r="B167" s="72"/>
      <c r="C167" s="145" t="s">
        <v>3228</v>
      </c>
      <c r="D167" s="72" t="s">
        <v>3237</v>
      </c>
      <c r="E167" s="42"/>
      <c r="F167" s="358" t="s">
        <v>3281</v>
      </c>
      <c r="G167" s="357" t="s">
        <v>129</v>
      </c>
      <c r="H167" s="315" t="s">
        <v>47</v>
      </c>
      <c r="I167" s="315" t="s">
        <v>47</v>
      </c>
      <c r="J167" s="355" t="s">
        <v>314</v>
      </c>
      <c r="K167" s="315" t="s">
        <v>39</v>
      </c>
      <c r="L167" s="355" t="s">
        <v>71</v>
      </c>
      <c r="M167" s="355" t="s">
        <v>41</v>
      </c>
      <c r="N167" s="73">
        <v>39214</v>
      </c>
      <c r="O167" s="63">
        <f t="shared" ca="1" si="43"/>
        <v>18</v>
      </c>
      <c r="P167" s="355" t="s">
        <v>42</v>
      </c>
      <c r="Q167" s="355" t="s">
        <v>949</v>
      </c>
      <c r="R167" s="355" t="s">
        <v>949</v>
      </c>
      <c r="S167" s="358" t="s">
        <v>3282</v>
      </c>
      <c r="T167" s="149" t="s">
        <v>3283</v>
      </c>
      <c r="U167" s="333" t="s">
        <v>752</v>
      </c>
      <c r="V167" s="355" t="s">
        <v>3284</v>
      </c>
      <c r="W167" s="359"/>
      <c r="X167" s="83">
        <v>45782</v>
      </c>
      <c r="Y167" s="70">
        <f t="shared" ca="1" si="44"/>
        <v>0</v>
      </c>
      <c r="Z167" s="70">
        <f t="shared" ca="1" si="45"/>
        <v>3</v>
      </c>
      <c r="AA167" s="70">
        <f t="shared" ca="1" si="46"/>
        <v>9</v>
      </c>
      <c r="AB167" s="63" t="s">
        <v>41</v>
      </c>
      <c r="AC167" s="355" t="s">
        <v>314</v>
      </c>
      <c r="AD167" s="408" t="s">
        <v>3746</v>
      </c>
      <c r="AE167" s="6">
        <v>27</v>
      </c>
    </row>
    <row r="168" spans="1:37" s="6" customFormat="1" ht="15.5">
      <c r="A168" s="7">
        <v>308</v>
      </c>
      <c r="B168" s="72"/>
      <c r="C168" s="145" t="s">
        <v>3313</v>
      </c>
      <c r="D168" s="72" t="s">
        <v>3318</v>
      </c>
      <c r="E168" s="42"/>
      <c r="F168" s="361" t="s">
        <v>3323</v>
      </c>
      <c r="G168" s="362" t="s">
        <v>35</v>
      </c>
      <c r="H168" s="315" t="s">
        <v>47</v>
      </c>
      <c r="I168" s="315" t="s">
        <v>47</v>
      </c>
      <c r="J168" s="360" t="s">
        <v>1878</v>
      </c>
      <c r="K168" s="315" t="s">
        <v>39</v>
      </c>
      <c r="L168" s="355" t="s">
        <v>71</v>
      </c>
      <c r="M168" s="360" t="s">
        <v>41</v>
      </c>
      <c r="N168" s="73">
        <v>36974</v>
      </c>
      <c r="O168" s="63">
        <f t="shared" ca="1" si="43"/>
        <v>24</v>
      </c>
      <c r="P168" s="355" t="s">
        <v>42</v>
      </c>
      <c r="Q168" s="360" t="s">
        <v>3324</v>
      </c>
      <c r="R168" s="360" t="s">
        <v>3324</v>
      </c>
      <c r="S168" s="361" t="s">
        <v>3325</v>
      </c>
      <c r="T168" s="149" t="s">
        <v>3326</v>
      </c>
      <c r="U168" s="360" t="s">
        <v>752</v>
      </c>
      <c r="V168" s="360" t="s">
        <v>3327</v>
      </c>
      <c r="W168" s="363" t="s">
        <v>3328</v>
      </c>
      <c r="X168" s="83">
        <v>45783</v>
      </c>
      <c r="Y168" s="70">
        <f t="shared" ca="1" si="44"/>
        <v>0</v>
      </c>
      <c r="Z168" s="70">
        <f t="shared" ca="1" si="45"/>
        <v>3</v>
      </c>
      <c r="AA168" s="70">
        <f t="shared" ca="1" si="46"/>
        <v>8</v>
      </c>
      <c r="AB168" s="63" t="s">
        <v>41</v>
      </c>
      <c r="AC168" s="360" t="s">
        <v>90</v>
      </c>
      <c r="AD168" s="408" t="s">
        <v>3745</v>
      </c>
      <c r="AE168" s="6">
        <v>28</v>
      </c>
    </row>
    <row r="169" spans="1:37" s="6" customFormat="1" ht="15.5">
      <c r="A169" s="7">
        <v>326</v>
      </c>
      <c r="B169" s="72"/>
      <c r="C169" s="145" t="s">
        <v>3431</v>
      </c>
      <c r="D169" s="72" t="s">
        <v>3438</v>
      </c>
      <c r="E169" s="42"/>
      <c r="F169" s="370" t="s">
        <v>3439</v>
      </c>
      <c r="G169" s="365" t="s">
        <v>35</v>
      </c>
      <c r="H169" s="315" t="s">
        <v>47</v>
      </c>
      <c r="I169" s="315" t="s">
        <v>47</v>
      </c>
      <c r="J169" s="368" t="s">
        <v>52</v>
      </c>
      <c r="K169" s="315" t="s">
        <v>39</v>
      </c>
      <c r="L169" s="364" t="s">
        <v>71</v>
      </c>
      <c r="M169" s="360" t="s">
        <v>41</v>
      </c>
      <c r="N169" s="73">
        <v>39374</v>
      </c>
      <c r="O169" s="63">
        <f t="shared" ca="1" si="43"/>
        <v>17</v>
      </c>
      <c r="P169" s="364" t="s">
        <v>42</v>
      </c>
      <c r="Q169" s="368" t="s">
        <v>2420</v>
      </c>
      <c r="R169" s="368" t="s">
        <v>2420</v>
      </c>
      <c r="S169" s="370" t="s">
        <v>3440</v>
      </c>
      <c r="T169" s="63"/>
      <c r="U169" s="360" t="s">
        <v>752</v>
      </c>
      <c r="V169" s="368" t="s">
        <v>3441</v>
      </c>
      <c r="W169" s="70"/>
      <c r="X169" s="83">
        <v>45785</v>
      </c>
      <c r="Y169" s="70">
        <f t="shared" ca="1" si="44"/>
        <v>0</v>
      </c>
      <c r="Z169" s="70">
        <f t="shared" ca="1" si="45"/>
        <v>3</v>
      </c>
      <c r="AA169" s="70">
        <f t="shared" ca="1" si="46"/>
        <v>6</v>
      </c>
      <c r="AB169" s="63" t="s">
        <v>41</v>
      </c>
      <c r="AC169" s="368" t="s">
        <v>74</v>
      </c>
      <c r="AD169" s="408" t="s">
        <v>3744</v>
      </c>
      <c r="AE169" s="6">
        <v>29</v>
      </c>
    </row>
    <row r="170" spans="1:37" s="6" customFormat="1" ht="15.5">
      <c r="A170" s="7">
        <v>339</v>
      </c>
      <c r="B170" s="72"/>
      <c r="C170" s="145" t="s">
        <v>3477</v>
      </c>
      <c r="D170" s="72" t="s">
        <v>3493</v>
      </c>
      <c r="E170" s="42"/>
      <c r="F170" s="371" t="s">
        <v>3509</v>
      </c>
      <c r="G170" s="372" t="s">
        <v>129</v>
      </c>
      <c r="H170" s="315" t="s">
        <v>47</v>
      </c>
      <c r="I170" s="373" t="s">
        <v>47</v>
      </c>
      <c r="J170" s="373" t="s">
        <v>1878</v>
      </c>
      <c r="K170" s="315" t="s">
        <v>39</v>
      </c>
      <c r="L170" s="373" t="s">
        <v>71</v>
      </c>
      <c r="M170" s="360" t="s">
        <v>41</v>
      </c>
      <c r="N170" s="73">
        <v>38973</v>
      </c>
      <c r="O170" s="63">
        <f t="shared" ca="1" si="43"/>
        <v>18</v>
      </c>
      <c r="P170" s="364" t="s">
        <v>42</v>
      </c>
      <c r="Q170" s="373" t="s">
        <v>3510</v>
      </c>
      <c r="R170" s="373" t="s">
        <v>3510</v>
      </c>
      <c r="S170" s="371" t="s">
        <v>3511</v>
      </c>
      <c r="T170" s="63"/>
      <c r="U170" s="360" t="s">
        <v>752</v>
      </c>
      <c r="V170" s="373" t="s">
        <v>3512</v>
      </c>
      <c r="W170" s="70"/>
      <c r="X170" s="83">
        <v>45786</v>
      </c>
      <c r="Y170" s="70">
        <f t="shared" ca="1" si="44"/>
        <v>0</v>
      </c>
      <c r="Z170" s="70">
        <f t="shared" ca="1" si="45"/>
        <v>3</v>
      </c>
      <c r="AA170" s="70">
        <f t="shared" ca="1" si="46"/>
        <v>5</v>
      </c>
      <c r="AB170" s="63" t="s">
        <v>41</v>
      </c>
      <c r="AC170" s="373" t="s">
        <v>90</v>
      </c>
      <c r="AD170" s="408" t="s">
        <v>3738</v>
      </c>
      <c r="AE170" s="6">
        <v>30</v>
      </c>
    </row>
    <row r="171" spans="1:37" s="6" customFormat="1" ht="15.5">
      <c r="A171" s="7">
        <v>340</v>
      </c>
      <c r="B171" s="72"/>
      <c r="C171" s="145" t="s">
        <v>3478</v>
      </c>
      <c r="D171" s="72" t="s">
        <v>3494</v>
      </c>
      <c r="E171" s="42"/>
      <c r="F171" s="371" t="s">
        <v>3513</v>
      </c>
      <c r="G171" s="372" t="s">
        <v>129</v>
      </c>
      <c r="H171" s="315" t="s">
        <v>47</v>
      </c>
      <c r="I171" s="373" t="s">
        <v>47</v>
      </c>
      <c r="J171" s="373" t="s">
        <v>1878</v>
      </c>
      <c r="K171" s="315" t="s">
        <v>39</v>
      </c>
      <c r="L171" s="373" t="s">
        <v>71</v>
      </c>
      <c r="M171" s="360" t="s">
        <v>41</v>
      </c>
      <c r="N171" s="73">
        <v>38403</v>
      </c>
      <c r="O171" s="63">
        <f t="shared" ca="1" si="43"/>
        <v>20</v>
      </c>
      <c r="P171" s="364" t="s">
        <v>42</v>
      </c>
      <c r="Q171" s="373" t="s">
        <v>3514</v>
      </c>
      <c r="R171" s="373" t="s">
        <v>3514</v>
      </c>
      <c r="S171" s="371" t="s">
        <v>3515</v>
      </c>
      <c r="T171" s="63"/>
      <c r="U171" s="360" t="s">
        <v>752</v>
      </c>
      <c r="V171" s="373" t="s">
        <v>3516</v>
      </c>
      <c r="W171" s="70"/>
      <c r="X171" s="83">
        <v>45786</v>
      </c>
      <c r="Y171" s="70">
        <f t="shared" ca="1" si="44"/>
        <v>0</v>
      </c>
      <c r="Z171" s="70">
        <f t="shared" ca="1" si="45"/>
        <v>3</v>
      </c>
      <c r="AA171" s="70">
        <f t="shared" ca="1" si="46"/>
        <v>5</v>
      </c>
      <c r="AB171" s="63" t="s">
        <v>41</v>
      </c>
      <c r="AC171" s="373" t="s">
        <v>90</v>
      </c>
      <c r="AD171" s="408" t="s">
        <v>3738</v>
      </c>
      <c r="AE171" s="6">
        <v>31</v>
      </c>
    </row>
    <row r="172" spans="1:37" s="6" customFormat="1" ht="15.5">
      <c r="A172" s="7">
        <v>338</v>
      </c>
      <c r="B172" s="72"/>
      <c r="C172" s="145" t="s">
        <v>3476</v>
      </c>
      <c r="D172" s="72" t="s">
        <v>3492</v>
      </c>
      <c r="E172" s="42"/>
      <c r="F172" s="371" t="s">
        <v>3505</v>
      </c>
      <c r="G172" s="372" t="s">
        <v>129</v>
      </c>
      <c r="H172" s="315" t="s">
        <v>47</v>
      </c>
      <c r="I172" s="373" t="s">
        <v>47</v>
      </c>
      <c r="J172" s="373" t="s">
        <v>1878</v>
      </c>
      <c r="K172" s="315" t="s">
        <v>39</v>
      </c>
      <c r="L172" s="373" t="s">
        <v>71</v>
      </c>
      <c r="M172" s="360" t="s">
        <v>41</v>
      </c>
      <c r="N172" s="73">
        <v>36581</v>
      </c>
      <c r="O172" s="63">
        <f t="shared" ca="1" si="43"/>
        <v>25</v>
      </c>
      <c r="P172" s="364" t="s">
        <v>42</v>
      </c>
      <c r="Q172" s="373" t="s">
        <v>3506</v>
      </c>
      <c r="R172" s="373" t="s">
        <v>3506</v>
      </c>
      <c r="S172" s="371" t="s">
        <v>3507</v>
      </c>
      <c r="T172" s="63"/>
      <c r="U172" s="360" t="s">
        <v>752</v>
      </c>
      <c r="V172" s="373" t="s">
        <v>3508</v>
      </c>
      <c r="W172" s="70"/>
      <c r="X172" s="83">
        <v>45786</v>
      </c>
      <c r="Y172" s="70">
        <f t="shared" ca="1" si="44"/>
        <v>0</v>
      </c>
      <c r="Z172" s="70">
        <f t="shared" ca="1" si="45"/>
        <v>3</v>
      </c>
      <c r="AA172" s="70">
        <f t="shared" ca="1" si="46"/>
        <v>5</v>
      </c>
      <c r="AB172" s="63" t="s">
        <v>41</v>
      </c>
      <c r="AC172" s="373" t="s">
        <v>90</v>
      </c>
      <c r="AD172" s="408" t="s">
        <v>3742</v>
      </c>
      <c r="AE172" s="6">
        <v>32</v>
      </c>
    </row>
    <row r="173" spans="1:37" s="6" customFormat="1" ht="15.5">
      <c r="A173" s="7">
        <v>333</v>
      </c>
      <c r="B173" s="72"/>
      <c r="C173" s="145" t="s">
        <v>3471</v>
      </c>
      <c r="D173" s="72" t="s">
        <v>3479</v>
      </c>
      <c r="E173" s="42"/>
      <c r="F173" s="371" t="s">
        <v>3480</v>
      </c>
      <c r="G173" s="372" t="s">
        <v>35</v>
      </c>
      <c r="H173" s="315" t="s">
        <v>47</v>
      </c>
      <c r="I173" s="373" t="s">
        <v>47</v>
      </c>
      <c r="J173" s="373" t="s">
        <v>311</v>
      </c>
      <c r="K173" s="315" t="s">
        <v>39</v>
      </c>
      <c r="L173" s="373" t="s">
        <v>40</v>
      </c>
      <c r="M173" s="360" t="s">
        <v>41</v>
      </c>
      <c r="N173" s="73">
        <v>35854</v>
      </c>
      <c r="O173" s="63">
        <f t="shared" ref="O173:O178" ca="1" si="47">INT((TODAY()-N173)/365)</f>
        <v>27</v>
      </c>
      <c r="P173" s="364" t="s">
        <v>42</v>
      </c>
      <c r="Q173" s="373" t="s">
        <v>3481</v>
      </c>
      <c r="R173" s="373" t="s">
        <v>3481</v>
      </c>
      <c r="S173" s="371" t="s">
        <v>3482</v>
      </c>
      <c r="T173" s="63"/>
      <c r="U173" s="360" t="s">
        <v>752</v>
      </c>
      <c r="V173" s="373" t="s">
        <v>3483</v>
      </c>
      <c r="W173" s="70"/>
      <c r="X173" s="83">
        <v>45786</v>
      </c>
      <c r="Y173" s="70">
        <f t="shared" ref="Y173:Y178" ca="1" si="48">DATEDIF(X173,TODAY(),"Y")</f>
        <v>0</v>
      </c>
      <c r="Z173" s="70">
        <f t="shared" ref="Z173:Z178" ca="1" si="49">DATEDIF(X173,TODAY(),"YM")</f>
        <v>3</v>
      </c>
      <c r="AA173" s="70">
        <f t="shared" ref="AA173:AA178" ca="1" si="50">DATEDIF(X173,TODAY(),"MD")</f>
        <v>5</v>
      </c>
      <c r="AB173" s="63" t="s">
        <v>41</v>
      </c>
      <c r="AC173" s="373" t="s">
        <v>314</v>
      </c>
      <c r="AD173" s="408" t="s">
        <v>3742</v>
      </c>
      <c r="AE173" s="6">
        <v>33</v>
      </c>
    </row>
    <row r="174" spans="1:37" s="21" customFormat="1" ht="15.5">
      <c r="A174" s="7">
        <v>71</v>
      </c>
      <c r="B174" s="29"/>
      <c r="C174" s="29" t="s">
        <v>532</v>
      </c>
      <c r="D174" s="22" t="s">
        <v>533</v>
      </c>
      <c r="E174" s="10" t="str">
        <f>UPPER(D174)</f>
        <v>NOVI NUR ANISAH</v>
      </c>
      <c r="F174" s="11" t="s">
        <v>534</v>
      </c>
      <c r="G174" s="12" t="s">
        <v>35</v>
      </c>
      <c r="H174" s="14" t="s">
        <v>2564</v>
      </c>
      <c r="I174" s="13" t="s">
        <v>37</v>
      </c>
      <c r="J174" s="14" t="s">
        <v>490</v>
      </c>
      <c r="K174" s="14" t="s">
        <v>39</v>
      </c>
      <c r="L174" s="14" t="s">
        <v>71</v>
      </c>
      <c r="M174" s="14" t="s">
        <v>41</v>
      </c>
      <c r="N174" s="44">
        <v>38294</v>
      </c>
      <c r="O174" s="14">
        <f t="shared" ca="1" si="47"/>
        <v>20</v>
      </c>
      <c r="P174" s="14" t="s">
        <v>54</v>
      </c>
      <c r="Q174" s="14" t="s">
        <v>535</v>
      </c>
      <c r="R174" s="14" t="s">
        <v>535</v>
      </c>
      <c r="S174" s="11" t="s">
        <v>536</v>
      </c>
      <c r="T174" s="47" t="s">
        <v>537</v>
      </c>
      <c r="U174" s="17"/>
      <c r="V174" s="17"/>
      <c r="W174" s="13" t="s">
        <v>538</v>
      </c>
      <c r="X174" s="25">
        <v>44812</v>
      </c>
      <c r="Y174" s="19">
        <f t="shared" ca="1" si="48"/>
        <v>2</v>
      </c>
      <c r="Z174" s="19">
        <f t="shared" ca="1" si="49"/>
        <v>11</v>
      </c>
      <c r="AA174" s="19">
        <f t="shared" ca="1" si="50"/>
        <v>6</v>
      </c>
      <c r="AB174" s="14" t="s">
        <v>41</v>
      </c>
      <c r="AC174" s="14" t="s">
        <v>46</v>
      </c>
      <c r="AD174" s="409" t="s">
        <v>3741</v>
      </c>
      <c r="AE174" s="6">
        <v>34</v>
      </c>
      <c r="AF174" s="21">
        <v>8</v>
      </c>
      <c r="AK174" s="330" t="s">
        <v>96</v>
      </c>
    </row>
    <row r="175" spans="1:37" s="21" customFormat="1" ht="15.5">
      <c r="A175" s="7">
        <v>46</v>
      </c>
      <c r="B175" s="29"/>
      <c r="C175" s="29" t="s">
        <v>366</v>
      </c>
      <c r="D175" s="22" t="s">
        <v>367</v>
      </c>
      <c r="E175" s="27" t="s">
        <v>368</v>
      </c>
      <c r="F175" s="11" t="s">
        <v>369</v>
      </c>
      <c r="G175" s="12" t="s">
        <v>129</v>
      </c>
      <c r="H175" s="13" t="s">
        <v>47</v>
      </c>
      <c r="I175" s="13" t="s">
        <v>47</v>
      </c>
      <c r="J175" s="14" t="s">
        <v>266</v>
      </c>
      <c r="K175" s="14" t="s">
        <v>39</v>
      </c>
      <c r="L175" s="14" t="s">
        <v>71</v>
      </c>
      <c r="M175" s="14" t="s">
        <v>41</v>
      </c>
      <c r="N175" s="44">
        <v>36166</v>
      </c>
      <c r="O175" s="14">
        <f t="shared" ca="1" si="47"/>
        <v>26</v>
      </c>
      <c r="P175" s="14" t="s">
        <v>81</v>
      </c>
      <c r="Q175" s="14" t="s">
        <v>370</v>
      </c>
      <c r="R175" s="14" t="s">
        <v>370</v>
      </c>
      <c r="S175" s="11" t="s">
        <v>371</v>
      </c>
      <c r="T175" s="14"/>
      <c r="U175" s="22"/>
      <c r="V175" s="22"/>
      <c r="W175" s="13" t="s">
        <v>372</v>
      </c>
      <c r="X175" s="25">
        <v>44264</v>
      </c>
      <c r="Y175" s="19">
        <f t="shared" ca="1" si="48"/>
        <v>4</v>
      </c>
      <c r="Z175" s="19">
        <f t="shared" ca="1" si="49"/>
        <v>5</v>
      </c>
      <c r="AA175" s="19">
        <f t="shared" ca="1" si="50"/>
        <v>5</v>
      </c>
      <c r="AB175" s="14" t="s">
        <v>41</v>
      </c>
      <c r="AC175" s="14" t="s">
        <v>90</v>
      </c>
      <c r="AD175" s="409" t="s">
        <v>3741</v>
      </c>
      <c r="AE175" s="6">
        <v>35</v>
      </c>
      <c r="AF175" s="21">
        <v>4</v>
      </c>
      <c r="AK175" s="330" t="s">
        <v>96</v>
      </c>
    </row>
    <row r="176" spans="1:37" s="6" customFormat="1" ht="15.5">
      <c r="A176" s="7">
        <v>54</v>
      </c>
      <c r="B176" s="72"/>
      <c r="C176" s="145" t="s">
        <v>3352</v>
      </c>
      <c r="D176" s="72" t="s">
        <v>3365</v>
      </c>
      <c r="E176" s="42"/>
      <c r="F176" s="366" t="s">
        <v>3383</v>
      </c>
      <c r="G176" s="365" t="s">
        <v>129</v>
      </c>
      <c r="H176" s="315" t="s">
        <v>47</v>
      </c>
      <c r="I176" s="315" t="s">
        <v>47</v>
      </c>
      <c r="J176" s="364" t="s">
        <v>311</v>
      </c>
      <c r="K176" s="315" t="s">
        <v>39</v>
      </c>
      <c r="L176" s="364" t="s">
        <v>40</v>
      </c>
      <c r="M176" s="360" t="s">
        <v>41</v>
      </c>
      <c r="N176" s="73">
        <v>37678</v>
      </c>
      <c r="O176" s="63">
        <f t="shared" ca="1" si="47"/>
        <v>22</v>
      </c>
      <c r="P176" s="364" t="s">
        <v>42</v>
      </c>
      <c r="Q176" s="364" t="s">
        <v>3384</v>
      </c>
      <c r="R176" s="364" t="s">
        <v>3384</v>
      </c>
      <c r="S176" s="366" t="s">
        <v>3385</v>
      </c>
      <c r="T176" s="63"/>
      <c r="U176" s="360" t="s">
        <v>752</v>
      </c>
      <c r="V176" s="364" t="s">
        <v>3386</v>
      </c>
      <c r="W176" s="367" t="s">
        <v>3387</v>
      </c>
      <c r="X176" s="83">
        <v>45784</v>
      </c>
      <c r="Y176" s="70">
        <f t="shared" ca="1" si="48"/>
        <v>0</v>
      </c>
      <c r="Z176" s="70">
        <f t="shared" ca="1" si="49"/>
        <v>3</v>
      </c>
      <c r="AA176" s="70">
        <f t="shared" ca="1" si="50"/>
        <v>7</v>
      </c>
      <c r="AB176" s="63" t="s">
        <v>41</v>
      </c>
      <c r="AC176" s="364" t="s">
        <v>314</v>
      </c>
      <c r="AD176" s="408" t="s">
        <v>3740</v>
      </c>
      <c r="AE176" s="6">
        <v>36</v>
      </c>
    </row>
    <row r="177" spans="1:37" s="6" customFormat="1" ht="15.5">
      <c r="A177" s="7">
        <v>55</v>
      </c>
      <c r="B177" s="72"/>
      <c r="C177" s="145" t="s">
        <v>3353</v>
      </c>
      <c r="D177" s="72" t="s">
        <v>3366</v>
      </c>
      <c r="E177" s="42"/>
      <c r="F177" s="366" t="s">
        <v>3392</v>
      </c>
      <c r="G177" s="365" t="s">
        <v>35</v>
      </c>
      <c r="H177" s="315" t="s">
        <v>47</v>
      </c>
      <c r="I177" s="315" t="s">
        <v>47</v>
      </c>
      <c r="J177" s="364" t="s">
        <v>311</v>
      </c>
      <c r="K177" s="315" t="s">
        <v>39</v>
      </c>
      <c r="L177" s="364" t="s">
        <v>40</v>
      </c>
      <c r="M177" s="364" t="s">
        <v>2316</v>
      </c>
      <c r="N177" s="73">
        <v>37467</v>
      </c>
      <c r="O177" s="63">
        <f t="shared" ca="1" si="47"/>
        <v>23</v>
      </c>
      <c r="P177" s="364" t="s">
        <v>42</v>
      </c>
      <c r="Q177" s="364" t="s">
        <v>3391</v>
      </c>
      <c r="R177" s="364" t="s">
        <v>3391</v>
      </c>
      <c r="S177" s="366" t="s">
        <v>3390</v>
      </c>
      <c r="T177" s="63"/>
      <c r="U177" s="360" t="s">
        <v>752</v>
      </c>
      <c r="V177" s="364" t="s">
        <v>3389</v>
      </c>
      <c r="W177" s="367" t="s">
        <v>3388</v>
      </c>
      <c r="X177" s="83">
        <v>45784</v>
      </c>
      <c r="Y177" s="70">
        <f t="shared" ca="1" si="48"/>
        <v>0</v>
      </c>
      <c r="Z177" s="70">
        <f t="shared" ca="1" si="49"/>
        <v>3</v>
      </c>
      <c r="AA177" s="70">
        <f t="shared" ca="1" si="50"/>
        <v>7</v>
      </c>
      <c r="AB177" s="63" t="s">
        <v>41</v>
      </c>
      <c r="AC177" s="364" t="s">
        <v>314</v>
      </c>
      <c r="AD177" s="408" t="s">
        <v>3740</v>
      </c>
      <c r="AE177" s="6">
        <v>37</v>
      </c>
    </row>
    <row r="178" spans="1:37" s="6" customFormat="1" ht="15.5">
      <c r="A178" s="7">
        <v>299</v>
      </c>
      <c r="B178" s="72"/>
      <c r="C178" s="145" t="s">
        <v>3351</v>
      </c>
      <c r="D178" s="72" t="s">
        <v>3364</v>
      </c>
      <c r="E178" s="42"/>
      <c r="F178" s="366" t="s">
        <v>3382</v>
      </c>
      <c r="G178" s="365" t="s">
        <v>129</v>
      </c>
      <c r="H178" s="315" t="s">
        <v>47</v>
      </c>
      <c r="I178" s="315" t="s">
        <v>47</v>
      </c>
      <c r="J178" s="364" t="s">
        <v>38</v>
      </c>
      <c r="K178" s="315" t="s">
        <v>39</v>
      </c>
      <c r="L178" s="364" t="s">
        <v>40</v>
      </c>
      <c r="M178" s="360" t="s">
        <v>41</v>
      </c>
      <c r="N178" s="73">
        <v>36517</v>
      </c>
      <c r="O178" s="63">
        <f t="shared" ca="1" si="47"/>
        <v>25</v>
      </c>
      <c r="P178" s="364" t="s">
        <v>42</v>
      </c>
      <c r="Q178" s="364" t="s">
        <v>3381</v>
      </c>
      <c r="R178" s="364" t="s">
        <v>3381</v>
      </c>
      <c r="S178" s="366" t="s">
        <v>3380</v>
      </c>
      <c r="T178" s="63"/>
      <c r="U178" s="360" t="s">
        <v>752</v>
      </c>
      <c r="V178" s="364" t="s">
        <v>3379</v>
      </c>
      <c r="W178" s="70"/>
      <c r="X178" s="83">
        <v>45784</v>
      </c>
      <c r="Y178" s="70">
        <f t="shared" ca="1" si="48"/>
        <v>0</v>
      </c>
      <c r="Z178" s="70">
        <f t="shared" ca="1" si="49"/>
        <v>3</v>
      </c>
      <c r="AA178" s="70">
        <f t="shared" ca="1" si="50"/>
        <v>7</v>
      </c>
      <c r="AB178" s="63" t="s">
        <v>41</v>
      </c>
      <c r="AC178" s="364" t="s">
        <v>90</v>
      </c>
      <c r="AD178" s="408" t="s">
        <v>3739</v>
      </c>
      <c r="AE178" s="6">
        <v>38</v>
      </c>
    </row>
    <row r="179" spans="1:37" s="6" customFormat="1" ht="15.5">
      <c r="A179" s="7">
        <v>324</v>
      </c>
      <c r="B179" s="72"/>
      <c r="C179" s="145" t="s">
        <v>3523</v>
      </c>
      <c r="D179" s="72" t="s">
        <v>3528</v>
      </c>
      <c r="E179" s="42"/>
      <c r="F179" s="379" t="s">
        <v>3540</v>
      </c>
      <c r="G179" s="377" t="s">
        <v>35</v>
      </c>
      <c r="H179" s="315" t="s">
        <v>47</v>
      </c>
      <c r="I179" s="373" t="s">
        <v>47</v>
      </c>
      <c r="J179" s="380" t="s">
        <v>52</v>
      </c>
      <c r="K179" s="315" t="s">
        <v>39</v>
      </c>
      <c r="L179" s="380" t="s">
        <v>71</v>
      </c>
      <c r="M179" s="360" t="s">
        <v>41</v>
      </c>
      <c r="N179" s="73">
        <v>37798</v>
      </c>
      <c r="O179" s="63">
        <f t="shared" ref="O179:O187" ca="1" si="51">INT((TODAY()-N179)/365)</f>
        <v>22</v>
      </c>
      <c r="P179" s="380" t="s">
        <v>42</v>
      </c>
      <c r="Q179" s="380" t="s">
        <v>3541</v>
      </c>
      <c r="R179" s="380" t="s">
        <v>3541</v>
      </c>
      <c r="S179" s="379" t="s">
        <v>3542</v>
      </c>
      <c r="T179" s="63"/>
      <c r="U179" s="360" t="s">
        <v>752</v>
      </c>
      <c r="V179" s="380" t="s">
        <v>3543</v>
      </c>
      <c r="W179" s="70"/>
      <c r="X179" s="83">
        <v>45796</v>
      </c>
      <c r="Y179" s="70">
        <f t="shared" ref="Y179:Y225" ca="1" si="52">DATEDIF(X179,TODAY(),"Y")</f>
        <v>0</v>
      </c>
      <c r="Z179" s="70">
        <f t="shared" ref="Z179:Z225" ca="1" si="53">DATEDIF(X179,TODAY(),"YM")</f>
        <v>2</v>
      </c>
      <c r="AA179" s="70">
        <f t="shared" ref="AA179:AA225" ca="1" si="54">DATEDIF(X179,TODAY(),"MD")</f>
        <v>26</v>
      </c>
      <c r="AB179" s="63" t="s">
        <v>41</v>
      </c>
      <c r="AC179" s="376" t="s">
        <v>74</v>
      </c>
      <c r="AD179" s="408" t="s">
        <v>3743</v>
      </c>
      <c r="AE179" s="6">
        <v>39</v>
      </c>
    </row>
    <row r="180" spans="1:37" s="6" customFormat="1" ht="15.5">
      <c r="A180" s="7">
        <v>209</v>
      </c>
      <c r="B180" s="31"/>
      <c r="C180" s="31" t="s">
        <v>1814</v>
      </c>
      <c r="D180" s="279" t="s">
        <v>1815</v>
      </c>
      <c r="E180" s="27" t="str">
        <f>UPPER(D180)</f>
        <v>AHMAD RODHI ASNAWI</v>
      </c>
      <c r="F180" s="66" t="s">
        <v>1816</v>
      </c>
      <c r="G180" s="67" t="s">
        <v>129</v>
      </c>
      <c r="H180" s="63" t="s">
        <v>59</v>
      </c>
      <c r="I180" s="13" t="s">
        <v>59</v>
      </c>
      <c r="J180" s="63" t="s">
        <v>59</v>
      </c>
      <c r="K180" s="63" t="s">
        <v>343</v>
      </c>
      <c r="L180" s="63" t="s">
        <v>71</v>
      </c>
      <c r="M180" s="63" t="s">
        <v>41</v>
      </c>
      <c r="N180" s="73">
        <v>39102</v>
      </c>
      <c r="O180" s="63">
        <f t="shared" ca="1" si="51"/>
        <v>18</v>
      </c>
      <c r="P180" s="63" t="s">
        <v>189</v>
      </c>
      <c r="Q180" s="63" t="s">
        <v>1817</v>
      </c>
      <c r="R180" s="63" t="s">
        <v>1817</v>
      </c>
      <c r="S180" s="66" t="s">
        <v>1818</v>
      </c>
      <c r="T180" s="63" t="s">
        <v>1819</v>
      </c>
      <c r="U180" s="63" t="s">
        <v>752</v>
      </c>
      <c r="V180" s="63"/>
      <c r="W180" s="70"/>
      <c r="X180" s="83">
        <v>45607</v>
      </c>
      <c r="Y180" s="19">
        <f t="shared" ca="1" si="52"/>
        <v>0</v>
      </c>
      <c r="Z180" s="19">
        <f t="shared" ca="1" si="53"/>
        <v>9</v>
      </c>
      <c r="AA180" s="19">
        <f t="shared" ca="1" si="54"/>
        <v>3</v>
      </c>
      <c r="AB180" s="37" t="s">
        <v>41</v>
      </c>
      <c r="AC180" s="109" t="s">
        <v>90</v>
      </c>
      <c r="AD180" s="5"/>
      <c r="AK180" s="329" t="s">
        <v>103</v>
      </c>
    </row>
    <row r="181" spans="1:37" s="6" customFormat="1" ht="15.5">
      <c r="A181" s="7" t="s">
        <v>3990</v>
      </c>
      <c r="B181" s="72"/>
      <c r="C181" s="145" t="s">
        <v>3156</v>
      </c>
      <c r="D181" s="179" t="s">
        <v>3162</v>
      </c>
      <c r="E181" s="42"/>
      <c r="F181" s="334" t="s">
        <v>3181</v>
      </c>
      <c r="G181" s="335" t="s">
        <v>35</v>
      </c>
      <c r="H181" s="315" t="s">
        <v>47</v>
      </c>
      <c r="I181" s="315" t="s">
        <v>47</v>
      </c>
      <c r="J181" s="333" t="s">
        <v>3047</v>
      </c>
      <c r="K181" s="315" t="s">
        <v>39</v>
      </c>
      <c r="L181" s="333" t="s">
        <v>40</v>
      </c>
      <c r="M181" s="333" t="s">
        <v>3182</v>
      </c>
      <c r="N181" s="73">
        <v>34605</v>
      </c>
      <c r="O181" s="63">
        <f t="shared" ca="1" si="51"/>
        <v>30</v>
      </c>
      <c r="P181" s="333" t="s">
        <v>42</v>
      </c>
      <c r="Q181" s="333" t="s">
        <v>3183</v>
      </c>
      <c r="R181" s="333" t="s">
        <v>3183</v>
      </c>
      <c r="S181" s="334" t="s">
        <v>3184</v>
      </c>
      <c r="T181" s="63"/>
      <c r="U181" s="333" t="s">
        <v>752</v>
      </c>
      <c r="V181" s="333" t="s">
        <v>3185</v>
      </c>
      <c r="W181" s="70"/>
      <c r="X181" s="83">
        <v>45771</v>
      </c>
      <c r="Y181" s="70">
        <f t="shared" ca="1" si="52"/>
        <v>0</v>
      </c>
      <c r="Z181" s="70">
        <f t="shared" ca="1" si="53"/>
        <v>3</v>
      </c>
      <c r="AA181" s="70">
        <f t="shared" ca="1" si="54"/>
        <v>21</v>
      </c>
      <c r="AB181" s="63" t="s">
        <v>41</v>
      </c>
      <c r="AC181" s="328" t="s">
        <v>90</v>
      </c>
      <c r="AD181" s="5"/>
      <c r="AF181" s="431"/>
    </row>
    <row r="182" spans="1:37" s="6" customFormat="1" ht="15.5">
      <c r="A182" s="7">
        <v>296</v>
      </c>
      <c r="B182" s="72"/>
      <c r="C182" s="145" t="s">
        <v>3350</v>
      </c>
      <c r="D182" s="179" t="s">
        <v>3363</v>
      </c>
      <c r="E182" s="42"/>
      <c r="F182" s="366" t="s">
        <v>3375</v>
      </c>
      <c r="G182" s="365" t="s">
        <v>129</v>
      </c>
      <c r="H182" s="315" t="s">
        <v>47</v>
      </c>
      <c r="I182" s="315" t="s">
        <v>47</v>
      </c>
      <c r="J182" s="364" t="s">
        <v>38</v>
      </c>
      <c r="K182" s="315" t="s">
        <v>39</v>
      </c>
      <c r="L182" s="364" t="s">
        <v>71</v>
      </c>
      <c r="M182" s="360" t="s">
        <v>41</v>
      </c>
      <c r="N182" s="73">
        <v>39206</v>
      </c>
      <c r="O182" s="63">
        <f t="shared" ca="1" si="51"/>
        <v>18</v>
      </c>
      <c r="P182" s="364" t="s">
        <v>42</v>
      </c>
      <c r="Q182" s="364" t="s">
        <v>3376</v>
      </c>
      <c r="R182" s="364" t="s">
        <v>3376</v>
      </c>
      <c r="S182" s="366" t="s">
        <v>3377</v>
      </c>
      <c r="T182" s="63"/>
      <c r="U182" s="360" t="s">
        <v>752</v>
      </c>
      <c r="V182" s="364" t="s">
        <v>3378</v>
      </c>
      <c r="W182" s="70"/>
      <c r="X182" s="83">
        <v>45784</v>
      </c>
      <c r="Y182" s="70">
        <f t="shared" ca="1" si="52"/>
        <v>0</v>
      </c>
      <c r="Z182" s="70">
        <f t="shared" ca="1" si="53"/>
        <v>3</v>
      </c>
      <c r="AA182" s="70">
        <f t="shared" ca="1" si="54"/>
        <v>7</v>
      </c>
      <c r="AB182" s="63" t="s">
        <v>41</v>
      </c>
      <c r="AC182" s="364" t="s">
        <v>90</v>
      </c>
      <c r="AD182" s="5"/>
      <c r="AF182" s="431"/>
    </row>
    <row r="183" spans="1:37" s="6" customFormat="1" ht="15.5">
      <c r="A183" s="7">
        <v>307</v>
      </c>
      <c r="B183" s="72"/>
      <c r="C183" s="145" t="s">
        <v>3435</v>
      </c>
      <c r="D183" s="179" t="s">
        <v>3456</v>
      </c>
      <c r="E183" s="42"/>
      <c r="F183" s="370" t="s">
        <v>3457</v>
      </c>
      <c r="G183" s="369" t="s">
        <v>129</v>
      </c>
      <c r="H183" s="315" t="s">
        <v>47</v>
      </c>
      <c r="I183" s="315" t="s">
        <v>47</v>
      </c>
      <c r="J183" s="368" t="s">
        <v>1878</v>
      </c>
      <c r="K183" s="315" t="s">
        <v>39</v>
      </c>
      <c r="L183" s="364" t="s">
        <v>71</v>
      </c>
      <c r="M183" s="360" t="s">
        <v>41</v>
      </c>
      <c r="N183" s="73">
        <v>39304</v>
      </c>
      <c r="O183" s="63">
        <f t="shared" ca="1" si="51"/>
        <v>18</v>
      </c>
      <c r="P183" s="364" t="s">
        <v>42</v>
      </c>
      <c r="Q183" s="368" t="s">
        <v>3458</v>
      </c>
      <c r="R183" s="368" t="s">
        <v>3458</v>
      </c>
      <c r="S183" s="370" t="s">
        <v>3459</v>
      </c>
      <c r="T183" s="63"/>
      <c r="U183" s="360" t="s">
        <v>752</v>
      </c>
      <c r="V183" s="368" t="s">
        <v>3460</v>
      </c>
      <c r="W183" s="70"/>
      <c r="X183" s="83">
        <v>45785</v>
      </c>
      <c r="Y183" s="70">
        <f t="shared" ca="1" si="52"/>
        <v>0</v>
      </c>
      <c r="Z183" s="70">
        <f t="shared" ca="1" si="53"/>
        <v>3</v>
      </c>
      <c r="AA183" s="70">
        <f t="shared" ca="1" si="54"/>
        <v>6</v>
      </c>
      <c r="AB183" s="63" t="s">
        <v>41</v>
      </c>
      <c r="AC183" s="368" t="s">
        <v>90</v>
      </c>
      <c r="AD183" s="5"/>
      <c r="AF183" s="431"/>
    </row>
    <row r="184" spans="1:37" s="6" customFormat="1" ht="15.5">
      <c r="A184" s="7">
        <v>312</v>
      </c>
      <c r="B184" s="72"/>
      <c r="C184" s="145" t="s">
        <v>3475</v>
      </c>
      <c r="D184" s="179" t="s">
        <v>3491</v>
      </c>
      <c r="E184" s="42"/>
      <c r="F184" s="371" t="s">
        <v>3501</v>
      </c>
      <c r="G184" s="372" t="s">
        <v>129</v>
      </c>
      <c r="H184" s="315" t="s">
        <v>47</v>
      </c>
      <c r="I184" s="373" t="s">
        <v>47</v>
      </c>
      <c r="J184" s="373" t="s">
        <v>1878</v>
      </c>
      <c r="K184" s="315" t="s">
        <v>39</v>
      </c>
      <c r="L184" s="373" t="s">
        <v>71</v>
      </c>
      <c r="M184" s="360" t="s">
        <v>41</v>
      </c>
      <c r="N184" s="73">
        <v>34640</v>
      </c>
      <c r="O184" s="63">
        <f t="shared" ca="1" si="51"/>
        <v>30</v>
      </c>
      <c r="P184" s="364" t="s">
        <v>42</v>
      </c>
      <c r="Q184" s="373" t="s">
        <v>3502</v>
      </c>
      <c r="R184" s="373" t="s">
        <v>3502</v>
      </c>
      <c r="S184" s="371" t="s">
        <v>3503</v>
      </c>
      <c r="T184" s="63"/>
      <c r="U184" s="360" t="s">
        <v>752</v>
      </c>
      <c r="V184" s="373" t="s">
        <v>3504</v>
      </c>
      <c r="W184" s="70"/>
      <c r="X184" s="83">
        <v>45786</v>
      </c>
      <c r="Y184" s="70">
        <f t="shared" ca="1" si="52"/>
        <v>0</v>
      </c>
      <c r="Z184" s="70">
        <f t="shared" ca="1" si="53"/>
        <v>3</v>
      </c>
      <c r="AA184" s="70">
        <f t="shared" ca="1" si="54"/>
        <v>5</v>
      </c>
      <c r="AB184" s="63" t="s">
        <v>41</v>
      </c>
      <c r="AC184" s="373" t="s">
        <v>90</v>
      </c>
      <c r="AD184" s="5"/>
      <c r="AF184" s="431"/>
    </row>
    <row r="185" spans="1:37" s="6" customFormat="1" ht="15.5">
      <c r="A185" s="7">
        <v>326</v>
      </c>
      <c r="B185" s="72"/>
      <c r="C185" s="145" t="s">
        <v>3557</v>
      </c>
      <c r="D185" s="179" t="s">
        <v>3562</v>
      </c>
      <c r="E185" s="42"/>
      <c r="F185" s="63"/>
      <c r="G185" s="384" t="s">
        <v>35</v>
      </c>
      <c r="H185" s="315" t="s">
        <v>47</v>
      </c>
      <c r="I185" s="373" t="s">
        <v>47</v>
      </c>
      <c r="J185" s="383" t="s">
        <v>1261</v>
      </c>
      <c r="K185" s="315" t="s">
        <v>39</v>
      </c>
      <c r="L185" s="376" t="s">
        <v>71</v>
      </c>
      <c r="M185" s="383" t="s">
        <v>41</v>
      </c>
      <c r="N185" s="63"/>
      <c r="O185" s="63">
        <f t="shared" ca="1" si="51"/>
        <v>125</v>
      </c>
      <c r="P185" s="380" t="s">
        <v>42</v>
      </c>
      <c r="Q185" s="383" t="s">
        <v>491</v>
      </c>
      <c r="R185" s="383" t="s">
        <v>491</v>
      </c>
      <c r="S185" s="385" t="s">
        <v>3563</v>
      </c>
      <c r="T185" s="63"/>
      <c r="U185" s="360" t="s">
        <v>752</v>
      </c>
      <c r="V185" s="383" t="s">
        <v>3564</v>
      </c>
      <c r="W185" s="70"/>
      <c r="X185" s="83">
        <v>45797</v>
      </c>
      <c r="Y185" s="70">
        <f t="shared" ca="1" si="52"/>
        <v>0</v>
      </c>
      <c r="Z185" s="70">
        <f t="shared" ca="1" si="53"/>
        <v>2</v>
      </c>
      <c r="AA185" s="70">
        <f t="shared" ca="1" si="54"/>
        <v>25</v>
      </c>
      <c r="AB185" s="63" t="s">
        <v>41</v>
      </c>
      <c r="AC185" s="383" t="s">
        <v>90</v>
      </c>
      <c r="AD185" s="5"/>
    </row>
    <row r="186" spans="1:37" s="6" customFormat="1" ht="15.5">
      <c r="A186" s="7">
        <v>329</v>
      </c>
      <c r="B186" s="72"/>
      <c r="C186" s="145" t="s">
        <v>3576</v>
      </c>
      <c r="D186" s="179" t="s">
        <v>3578</v>
      </c>
      <c r="E186" s="42"/>
      <c r="F186" s="389" t="s">
        <v>3580</v>
      </c>
      <c r="G186" s="390" t="s">
        <v>129</v>
      </c>
      <c r="H186" s="315" t="s">
        <v>47</v>
      </c>
      <c r="I186" s="315" t="s">
        <v>47</v>
      </c>
      <c r="J186" s="391" t="s">
        <v>38</v>
      </c>
      <c r="K186" s="315" t="s">
        <v>39</v>
      </c>
      <c r="L186" s="391" t="s">
        <v>71</v>
      </c>
      <c r="M186" s="391" t="s">
        <v>41</v>
      </c>
      <c r="N186" s="73">
        <v>34128</v>
      </c>
      <c r="O186" s="63">
        <f t="shared" ca="1" si="51"/>
        <v>32</v>
      </c>
      <c r="P186" s="391" t="s">
        <v>103</v>
      </c>
      <c r="Q186" s="63" t="s">
        <v>3582</v>
      </c>
      <c r="R186" s="63" t="s">
        <v>3582</v>
      </c>
      <c r="S186" s="389" t="s">
        <v>3583</v>
      </c>
      <c r="T186" s="63"/>
      <c r="U186" s="391" t="s">
        <v>752</v>
      </c>
      <c r="V186" s="391" t="s">
        <v>3584</v>
      </c>
      <c r="W186" s="70"/>
      <c r="X186" s="83">
        <v>45800</v>
      </c>
      <c r="Y186" s="70">
        <f t="shared" ca="1" si="52"/>
        <v>0</v>
      </c>
      <c r="Z186" s="70">
        <f t="shared" ca="1" si="53"/>
        <v>2</v>
      </c>
      <c r="AA186" s="70">
        <f t="shared" ca="1" si="54"/>
        <v>22</v>
      </c>
      <c r="AB186" s="63" t="s">
        <v>41</v>
      </c>
      <c r="AC186" s="391" t="s">
        <v>90</v>
      </c>
      <c r="AD186" s="5"/>
      <c r="AF186" s="431"/>
    </row>
    <row r="187" spans="1:37" s="6" customFormat="1" ht="15.5">
      <c r="A187" s="7">
        <v>361</v>
      </c>
      <c r="B187" s="72"/>
      <c r="C187" s="145" t="s">
        <v>3736</v>
      </c>
      <c r="D187" s="179" t="s">
        <v>3737</v>
      </c>
      <c r="E187" s="42"/>
      <c r="F187" s="405"/>
      <c r="G187" s="406" t="s">
        <v>129</v>
      </c>
      <c r="H187" s="63" t="s">
        <v>47</v>
      </c>
      <c r="I187" s="13" t="s">
        <v>47</v>
      </c>
      <c r="J187" s="405" t="s">
        <v>38</v>
      </c>
      <c r="K187" s="405" t="s">
        <v>39</v>
      </c>
      <c r="L187" s="405" t="s">
        <v>71</v>
      </c>
      <c r="M187" s="405" t="s">
        <v>41</v>
      </c>
      <c r="N187" s="63"/>
      <c r="O187" s="63">
        <f t="shared" ca="1" si="51"/>
        <v>125</v>
      </c>
      <c r="P187" s="405" t="s">
        <v>42</v>
      </c>
      <c r="Q187" s="63"/>
      <c r="R187" s="63"/>
      <c r="S187" s="63"/>
      <c r="T187" s="63"/>
      <c r="U187" s="63" t="s">
        <v>752</v>
      </c>
      <c r="V187" s="63"/>
      <c r="W187" s="70"/>
      <c r="X187" s="83">
        <v>45805</v>
      </c>
      <c r="Y187" s="70">
        <f t="shared" ca="1" si="52"/>
        <v>0</v>
      </c>
      <c r="Z187" s="70">
        <f t="shared" ca="1" si="53"/>
        <v>2</v>
      </c>
      <c r="AA187" s="70">
        <f t="shared" ca="1" si="54"/>
        <v>17</v>
      </c>
      <c r="AB187" s="63" t="s">
        <v>41</v>
      </c>
      <c r="AC187" s="405" t="s">
        <v>90</v>
      </c>
      <c r="AD187" s="5"/>
    </row>
    <row r="188" spans="1:37" s="6" customFormat="1" ht="15.5">
      <c r="A188" s="7">
        <v>386</v>
      </c>
      <c r="B188" s="72"/>
      <c r="C188" s="145" t="s">
        <v>3892</v>
      </c>
      <c r="D188" s="179" t="s">
        <v>3896</v>
      </c>
      <c r="E188" s="42"/>
      <c r="F188" s="420" t="s">
        <v>3909</v>
      </c>
      <c r="G188" s="419" t="s">
        <v>35</v>
      </c>
      <c r="H188" s="412" t="s">
        <v>47</v>
      </c>
      <c r="I188" s="412" t="s">
        <v>47</v>
      </c>
      <c r="J188" s="418" t="s">
        <v>1261</v>
      </c>
      <c r="K188" s="412" t="s">
        <v>39</v>
      </c>
      <c r="L188" s="415" t="s">
        <v>1178</v>
      </c>
      <c r="M188" s="415" t="s">
        <v>41</v>
      </c>
      <c r="N188" s="73">
        <v>38830</v>
      </c>
      <c r="O188" s="63">
        <f ca="1">INT((TODAY()-RESIGN!N269)/365)</f>
        <v>18</v>
      </c>
      <c r="P188" s="405" t="s">
        <v>42</v>
      </c>
      <c r="Q188" s="418" t="s">
        <v>3468</v>
      </c>
      <c r="R188" s="418" t="s">
        <v>3468</v>
      </c>
      <c r="S188" s="420" t="s">
        <v>3910</v>
      </c>
      <c r="T188" s="149" t="s">
        <v>3911</v>
      </c>
      <c r="U188" s="418" t="s">
        <v>752</v>
      </c>
      <c r="V188" s="418" t="s">
        <v>3912</v>
      </c>
      <c r="W188" s="70"/>
      <c r="X188" s="83">
        <v>45821</v>
      </c>
      <c r="Y188" s="70">
        <f t="shared" ca="1" si="52"/>
        <v>0</v>
      </c>
      <c r="Z188" s="70">
        <f t="shared" ca="1" si="53"/>
        <v>2</v>
      </c>
      <c r="AA188" s="70">
        <f t="shared" ca="1" si="54"/>
        <v>1</v>
      </c>
      <c r="AB188" s="63" t="s">
        <v>41</v>
      </c>
      <c r="AC188" s="413" t="s">
        <v>90</v>
      </c>
      <c r="AD188" s="5"/>
      <c r="AF188" s="431"/>
    </row>
    <row r="189" spans="1:37" s="6" customFormat="1" ht="14" customHeight="1">
      <c r="A189" s="7">
        <v>261</v>
      </c>
      <c r="B189" s="72"/>
      <c r="C189" s="145" t="s">
        <v>2983</v>
      </c>
      <c r="D189" s="179" t="s">
        <v>2985</v>
      </c>
      <c r="E189" s="42"/>
      <c r="F189" s="63"/>
      <c r="G189" s="271" t="s">
        <v>129</v>
      </c>
      <c r="H189" s="63"/>
      <c r="I189" s="63"/>
      <c r="J189" s="63"/>
      <c r="K189" s="63"/>
      <c r="L189" s="63"/>
      <c r="M189" s="63"/>
      <c r="N189" s="63"/>
      <c r="O189" s="63">
        <f ca="1">INT((TODAY()-N189)/365)</f>
        <v>125</v>
      </c>
      <c r="P189" s="328" t="s">
        <v>3152</v>
      </c>
      <c r="Q189" s="63"/>
      <c r="R189" s="63"/>
      <c r="S189" s="63"/>
      <c r="T189" s="63"/>
      <c r="U189" s="282" t="s">
        <v>3002</v>
      </c>
      <c r="V189" s="63"/>
      <c r="W189" s="70"/>
      <c r="X189" s="83">
        <v>45716</v>
      </c>
      <c r="Y189" s="70">
        <f t="shared" ca="1" si="52"/>
        <v>0</v>
      </c>
      <c r="Z189" s="70">
        <f t="shared" ca="1" si="53"/>
        <v>5</v>
      </c>
      <c r="AA189" s="70">
        <f t="shared" ca="1" si="54"/>
        <v>17</v>
      </c>
      <c r="AB189" s="63" t="s">
        <v>41</v>
      </c>
      <c r="AC189" s="270" t="s">
        <v>46</v>
      </c>
      <c r="AD189" s="5"/>
      <c r="AH189" s="6">
        <v>4</v>
      </c>
      <c r="AK189" s="329" t="s">
        <v>3152</v>
      </c>
    </row>
    <row r="190" spans="1:37" s="21" customFormat="1" ht="15.5">
      <c r="A190" s="7">
        <v>101</v>
      </c>
      <c r="B190" s="29"/>
      <c r="C190" s="29" t="s">
        <v>772</v>
      </c>
      <c r="D190" s="279" t="s">
        <v>773</v>
      </c>
      <c r="E190" s="24" t="str">
        <f t="shared" ref="E190:E200" si="55">UPPER(D190)</f>
        <v>ZENI FIDA YANTI</v>
      </c>
      <c r="F190" s="11" t="s">
        <v>774</v>
      </c>
      <c r="G190" s="12" t="s">
        <v>35</v>
      </c>
      <c r="H190" s="14" t="s">
        <v>47</v>
      </c>
      <c r="I190" s="13" t="s">
        <v>47</v>
      </c>
      <c r="J190" s="14" t="s">
        <v>52</v>
      </c>
      <c r="K190" s="14" t="s">
        <v>39</v>
      </c>
      <c r="L190" s="14" t="s">
        <v>71</v>
      </c>
      <c r="M190" s="14" t="s">
        <v>41</v>
      </c>
      <c r="N190" s="50">
        <v>37775</v>
      </c>
      <c r="O190" s="14">
        <f ca="1">INT((TODAY()-N190)/365)</f>
        <v>22</v>
      </c>
      <c r="P190" s="14" t="s">
        <v>757</v>
      </c>
      <c r="Q190" s="14" t="s">
        <v>775</v>
      </c>
      <c r="R190" s="14" t="s">
        <v>775</v>
      </c>
      <c r="S190" s="11" t="s">
        <v>776</v>
      </c>
      <c r="T190" s="16" t="s">
        <v>777</v>
      </c>
      <c r="U190" s="17"/>
      <c r="V190" s="17"/>
      <c r="W190" s="13"/>
      <c r="X190" s="25">
        <v>45078</v>
      </c>
      <c r="Y190" s="19">
        <f t="shared" ca="1" si="52"/>
        <v>2</v>
      </c>
      <c r="Z190" s="19">
        <f t="shared" ca="1" si="53"/>
        <v>2</v>
      </c>
      <c r="AA190" s="19">
        <f t="shared" ca="1" si="54"/>
        <v>13</v>
      </c>
      <c r="AB190" s="14" t="s">
        <v>41</v>
      </c>
      <c r="AC190" s="14" t="s">
        <v>74</v>
      </c>
      <c r="AD190" s="20"/>
      <c r="AK190" s="330" t="s">
        <v>42</v>
      </c>
    </row>
    <row r="191" spans="1:37" s="6" customFormat="1" ht="15.5">
      <c r="A191" s="7">
        <v>138</v>
      </c>
      <c r="B191" s="32"/>
      <c r="C191" s="32" t="s">
        <v>1113</v>
      </c>
      <c r="D191" s="279" t="s">
        <v>1114</v>
      </c>
      <c r="E191" s="24" t="str">
        <f t="shared" si="55"/>
        <v>AGUS ADIT PRATAMA</v>
      </c>
      <c r="F191" s="34" t="s">
        <v>1115</v>
      </c>
      <c r="G191" s="35" t="s">
        <v>129</v>
      </c>
      <c r="H191" s="37" t="s">
        <v>47</v>
      </c>
      <c r="I191" s="13" t="s">
        <v>47</v>
      </c>
      <c r="J191" s="37" t="s">
        <v>52</v>
      </c>
      <c r="K191" s="37" t="s">
        <v>39</v>
      </c>
      <c r="L191" s="37" t="s">
        <v>71</v>
      </c>
      <c r="M191" s="37" t="s">
        <v>53</v>
      </c>
      <c r="N191" s="51">
        <v>38583</v>
      </c>
      <c r="O191" s="37">
        <f ca="1">INT((TODAY()-N191)/365)</f>
        <v>20</v>
      </c>
      <c r="P191" s="37" t="s">
        <v>1108</v>
      </c>
      <c r="Q191" s="37" t="s">
        <v>1116</v>
      </c>
      <c r="R191" s="37" t="s">
        <v>1116</v>
      </c>
      <c r="S191" s="34" t="s">
        <v>1117</v>
      </c>
      <c r="T191" s="62" t="s">
        <v>1118</v>
      </c>
      <c r="U191" s="40" t="s">
        <v>752</v>
      </c>
      <c r="V191" s="63" t="s">
        <v>1119</v>
      </c>
      <c r="W191" s="36" t="s">
        <v>945</v>
      </c>
      <c r="X191" s="41">
        <v>45435</v>
      </c>
      <c r="Y191" s="19">
        <f t="shared" ca="1" si="52"/>
        <v>1</v>
      </c>
      <c r="Z191" s="19">
        <f t="shared" ca="1" si="53"/>
        <v>2</v>
      </c>
      <c r="AA191" s="19">
        <f t="shared" ca="1" si="54"/>
        <v>22</v>
      </c>
      <c r="AB191" s="37" t="s">
        <v>41</v>
      </c>
      <c r="AC191" s="14" t="s">
        <v>74</v>
      </c>
      <c r="AD191" s="5"/>
      <c r="AF191" s="431" t="s">
        <v>3969</v>
      </c>
      <c r="AK191" s="329" t="s">
        <v>42</v>
      </c>
    </row>
    <row r="192" spans="1:37" s="21" customFormat="1" ht="15.5">
      <c r="A192" s="7">
        <v>164</v>
      </c>
      <c r="B192" s="29"/>
      <c r="C192" s="29" t="s">
        <v>1376</v>
      </c>
      <c r="D192" s="179" t="s">
        <v>1377</v>
      </c>
      <c r="E192" s="24" t="str">
        <f t="shared" si="55"/>
        <v>LUTFIYATUS SHOLICHAH</v>
      </c>
      <c r="F192" s="78" t="s">
        <v>1378</v>
      </c>
      <c r="G192" s="75" t="s">
        <v>35</v>
      </c>
      <c r="H192" s="65" t="s">
        <v>47</v>
      </c>
      <c r="I192" s="13" t="s">
        <v>47</v>
      </c>
      <c r="J192" s="65" t="s">
        <v>52</v>
      </c>
      <c r="K192" s="65" t="s">
        <v>1364</v>
      </c>
      <c r="L192" s="65" t="s">
        <v>71</v>
      </c>
      <c r="M192" s="65" t="s">
        <v>41</v>
      </c>
      <c r="N192" s="77">
        <v>36976</v>
      </c>
      <c r="O192" s="14">
        <f ca="1">INT((TODAY()-N192)/365)</f>
        <v>24</v>
      </c>
      <c r="P192" s="65" t="s">
        <v>1379</v>
      </c>
      <c r="Q192" s="65" t="s">
        <v>1380</v>
      </c>
      <c r="R192" s="65" t="s">
        <v>1380</v>
      </c>
      <c r="S192" s="78" t="s">
        <v>1381</v>
      </c>
      <c r="T192" s="64" t="s">
        <v>1382</v>
      </c>
      <c r="U192" s="78" t="s">
        <v>752</v>
      </c>
      <c r="V192" s="65" t="s">
        <v>1383</v>
      </c>
      <c r="W192" s="80" t="s">
        <v>874</v>
      </c>
      <c r="X192" s="82">
        <v>45523</v>
      </c>
      <c r="Y192" s="19">
        <f t="shared" ca="1" si="52"/>
        <v>0</v>
      </c>
      <c r="Z192" s="19">
        <f t="shared" ca="1" si="53"/>
        <v>11</v>
      </c>
      <c r="AA192" s="19">
        <f t="shared" ca="1" si="54"/>
        <v>26</v>
      </c>
      <c r="AB192" s="14" t="s">
        <v>41</v>
      </c>
      <c r="AC192" s="14" t="s">
        <v>74</v>
      </c>
      <c r="AD192" s="20"/>
      <c r="AK192" s="330" t="s">
        <v>42</v>
      </c>
    </row>
    <row r="193" spans="1:37" s="6" customFormat="1" ht="15.5">
      <c r="A193" s="7">
        <v>165</v>
      </c>
      <c r="B193" s="32"/>
      <c r="C193" s="32" t="s">
        <v>1384</v>
      </c>
      <c r="D193" s="179" t="s">
        <v>1385</v>
      </c>
      <c r="E193" s="24" t="str">
        <f t="shared" si="55"/>
        <v>PUTRI EVA RIZKI ADELIA</v>
      </c>
      <c r="F193" s="66" t="s">
        <v>1386</v>
      </c>
      <c r="G193" s="67" t="s">
        <v>35</v>
      </c>
      <c r="H193" s="63" t="s">
        <v>47</v>
      </c>
      <c r="I193" s="13" t="s">
        <v>47</v>
      </c>
      <c r="J193" s="63" t="s">
        <v>52</v>
      </c>
      <c r="K193" s="63" t="s">
        <v>1364</v>
      </c>
      <c r="L193" s="63" t="s">
        <v>71</v>
      </c>
      <c r="M193" s="63" t="s">
        <v>41</v>
      </c>
      <c r="N193" s="73">
        <v>37247</v>
      </c>
      <c r="O193" s="37">
        <f ca="1">INT((TODAY()-RESIGN!N192)/365)</f>
        <v>24</v>
      </c>
      <c r="P193" s="63" t="s">
        <v>1011</v>
      </c>
      <c r="Q193" s="63" t="s">
        <v>1387</v>
      </c>
      <c r="R193" s="63" t="s">
        <v>1387</v>
      </c>
      <c r="S193" s="66" t="s">
        <v>1388</v>
      </c>
      <c r="T193" s="74" t="s">
        <v>1389</v>
      </c>
      <c r="U193" s="66" t="s">
        <v>752</v>
      </c>
      <c r="V193" s="63" t="s">
        <v>1390</v>
      </c>
      <c r="W193" s="70"/>
      <c r="X193" s="83">
        <v>45523</v>
      </c>
      <c r="Y193" s="19">
        <f t="shared" ca="1" si="52"/>
        <v>0</v>
      </c>
      <c r="Z193" s="19">
        <f t="shared" ca="1" si="53"/>
        <v>11</v>
      </c>
      <c r="AA193" s="19">
        <f t="shared" ca="1" si="54"/>
        <v>26</v>
      </c>
      <c r="AB193" s="37" t="s">
        <v>41</v>
      </c>
      <c r="AC193" s="37" t="s">
        <v>74</v>
      </c>
      <c r="AD193" s="5"/>
      <c r="AK193" s="329" t="s">
        <v>42</v>
      </c>
    </row>
    <row r="194" spans="1:37" s="6" customFormat="1" ht="15.5">
      <c r="A194" s="7">
        <v>188</v>
      </c>
      <c r="B194" s="31"/>
      <c r="C194" s="31" t="s">
        <v>1611</v>
      </c>
      <c r="D194" s="179" t="s">
        <v>1612</v>
      </c>
      <c r="E194" s="24" t="str">
        <f t="shared" si="55"/>
        <v>DEVIANA NABILLA PUTRI</v>
      </c>
      <c r="F194" s="66" t="s">
        <v>1613</v>
      </c>
      <c r="G194" s="67" t="s">
        <v>35</v>
      </c>
      <c r="H194" s="63" t="s">
        <v>47</v>
      </c>
      <c r="I194" s="13" t="s">
        <v>47</v>
      </c>
      <c r="J194" s="63" t="s">
        <v>52</v>
      </c>
      <c r="K194" s="63" t="s">
        <v>39</v>
      </c>
      <c r="L194" s="63" t="s">
        <v>1178</v>
      </c>
      <c r="M194" s="63" t="s">
        <v>41</v>
      </c>
      <c r="N194" s="73">
        <v>38640</v>
      </c>
      <c r="O194" s="63">
        <f t="shared" ref="O194:O225" ca="1" si="56">INT((TODAY()-N194)/365)</f>
        <v>19</v>
      </c>
      <c r="P194" s="63" t="s">
        <v>1614</v>
      </c>
      <c r="Q194" s="63" t="s">
        <v>1615</v>
      </c>
      <c r="R194" s="63" t="s">
        <v>1615</v>
      </c>
      <c r="S194" s="66" t="s">
        <v>1616</v>
      </c>
      <c r="T194" s="74" t="s">
        <v>1617</v>
      </c>
      <c r="U194" s="63" t="s">
        <v>752</v>
      </c>
      <c r="V194" s="63" t="s">
        <v>1618</v>
      </c>
      <c r="W194" s="70" t="s">
        <v>945</v>
      </c>
      <c r="X194" s="83">
        <v>45568</v>
      </c>
      <c r="Y194" s="19">
        <f t="shared" ca="1" si="52"/>
        <v>0</v>
      </c>
      <c r="Z194" s="19">
        <f t="shared" ca="1" si="53"/>
        <v>10</v>
      </c>
      <c r="AA194" s="19">
        <f t="shared" ca="1" si="54"/>
        <v>11</v>
      </c>
      <c r="AB194" s="37" t="s">
        <v>41</v>
      </c>
      <c r="AC194" s="14" t="s">
        <v>74</v>
      </c>
      <c r="AD194" s="5"/>
      <c r="AK194" s="329" t="s">
        <v>42</v>
      </c>
    </row>
    <row r="195" spans="1:37" s="6" customFormat="1" ht="15.5">
      <c r="A195" s="7">
        <v>222</v>
      </c>
      <c r="B195" s="31"/>
      <c r="C195" s="31" t="s">
        <v>1950</v>
      </c>
      <c r="D195" s="279" t="s">
        <v>1951</v>
      </c>
      <c r="E195" s="24" t="str">
        <f t="shared" si="55"/>
        <v>KHOIROTUL FANDYAH</v>
      </c>
      <c r="F195" s="66" t="s">
        <v>1952</v>
      </c>
      <c r="G195" s="67" t="s">
        <v>35</v>
      </c>
      <c r="H195" s="63" t="s">
        <v>47</v>
      </c>
      <c r="I195" s="13" t="s">
        <v>47</v>
      </c>
      <c r="J195" s="63" t="s">
        <v>52</v>
      </c>
      <c r="K195" s="63" t="s">
        <v>39</v>
      </c>
      <c r="L195" s="63" t="s">
        <v>71</v>
      </c>
      <c r="M195" s="63" t="s">
        <v>1190</v>
      </c>
      <c r="N195" s="105" t="s">
        <v>1953</v>
      </c>
      <c r="O195" s="14" t="e">
        <f t="shared" ca="1" si="56"/>
        <v>#VALUE!</v>
      </c>
      <c r="P195" s="63" t="s">
        <v>1954</v>
      </c>
      <c r="Q195" s="63" t="s">
        <v>1955</v>
      </c>
      <c r="R195" s="63" t="s">
        <v>1955</v>
      </c>
      <c r="S195" s="66" t="s">
        <v>1956</v>
      </c>
      <c r="T195" s="74" t="s">
        <v>1957</v>
      </c>
      <c r="U195" s="63" t="s">
        <v>752</v>
      </c>
      <c r="V195" s="63" t="s">
        <v>1958</v>
      </c>
      <c r="W195" s="70" t="s">
        <v>1959</v>
      </c>
      <c r="X195" s="83">
        <v>45635</v>
      </c>
      <c r="Y195" s="19">
        <f t="shared" ca="1" si="52"/>
        <v>0</v>
      </c>
      <c r="Z195" s="19">
        <f t="shared" ca="1" si="53"/>
        <v>8</v>
      </c>
      <c r="AA195" s="19">
        <f t="shared" ca="1" si="54"/>
        <v>5</v>
      </c>
      <c r="AB195" s="63" t="s">
        <v>41</v>
      </c>
      <c r="AC195" s="63" t="s">
        <v>74</v>
      </c>
      <c r="AD195" s="5"/>
      <c r="AF195" s="431" t="s">
        <v>3973</v>
      </c>
      <c r="AK195" s="329" t="s">
        <v>42</v>
      </c>
    </row>
    <row r="196" spans="1:37" s="6" customFormat="1" ht="15.5">
      <c r="A196" s="7">
        <v>231</v>
      </c>
      <c r="B196" s="31"/>
      <c r="C196" s="31" t="s">
        <v>2128</v>
      </c>
      <c r="D196" s="432" t="s">
        <v>2129</v>
      </c>
      <c r="E196" s="24" t="str">
        <f t="shared" si="55"/>
        <v>ARFIAN DWI DEWANTO</v>
      </c>
      <c r="F196" s="66" t="s">
        <v>2130</v>
      </c>
      <c r="G196" s="67" t="s">
        <v>129</v>
      </c>
      <c r="H196" s="63" t="s">
        <v>47</v>
      </c>
      <c r="I196" s="13" t="s">
        <v>47</v>
      </c>
      <c r="J196" s="63" t="s">
        <v>52</v>
      </c>
      <c r="K196" s="63" t="s">
        <v>39</v>
      </c>
      <c r="L196" s="63" t="s">
        <v>71</v>
      </c>
      <c r="M196" s="63" t="s">
        <v>41</v>
      </c>
      <c r="N196" s="73">
        <v>38715</v>
      </c>
      <c r="O196" s="63">
        <f t="shared" ca="1" si="56"/>
        <v>19</v>
      </c>
      <c r="P196" s="63" t="s">
        <v>713</v>
      </c>
      <c r="Q196" s="63" t="s">
        <v>2131</v>
      </c>
      <c r="R196" s="63" t="s">
        <v>2131</v>
      </c>
      <c r="S196" s="66" t="s">
        <v>2132</v>
      </c>
      <c r="T196" s="74" t="s">
        <v>2133</v>
      </c>
      <c r="U196" s="63" t="s">
        <v>752</v>
      </c>
      <c r="V196" s="63" t="s">
        <v>2134</v>
      </c>
      <c r="W196" s="70" t="s">
        <v>2135</v>
      </c>
      <c r="X196" s="83">
        <v>45667</v>
      </c>
      <c r="Y196" s="70">
        <f t="shared" ca="1" si="52"/>
        <v>0</v>
      </c>
      <c r="Z196" s="70">
        <f t="shared" ca="1" si="53"/>
        <v>7</v>
      </c>
      <c r="AA196" s="70">
        <f t="shared" ca="1" si="54"/>
        <v>4</v>
      </c>
      <c r="AB196" s="63" t="s">
        <v>41</v>
      </c>
      <c r="AC196" s="63" t="s">
        <v>74</v>
      </c>
      <c r="AD196" s="5"/>
      <c r="AF196" s="431"/>
      <c r="AK196" s="329" t="s">
        <v>42</v>
      </c>
    </row>
    <row r="197" spans="1:37" s="6" customFormat="1" ht="15.5">
      <c r="A197" s="7">
        <v>235</v>
      </c>
      <c r="B197" s="31"/>
      <c r="C197" s="31" t="s">
        <v>2184</v>
      </c>
      <c r="D197" s="179" t="s">
        <v>2185</v>
      </c>
      <c r="E197" s="24" t="str">
        <f t="shared" si="55"/>
        <v>ERLANGGA JALU PRASETYO</v>
      </c>
      <c r="F197" s="66" t="s">
        <v>2186</v>
      </c>
      <c r="G197" s="67" t="s">
        <v>129</v>
      </c>
      <c r="H197" s="63" t="s">
        <v>47</v>
      </c>
      <c r="I197" s="13" t="s">
        <v>47</v>
      </c>
      <c r="J197" s="63" t="s">
        <v>52</v>
      </c>
      <c r="K197" s="63" t="s">
        <v>39</v>
      </c>
      <c r="L197" s="63" t="s">
        <v>71</v>
      </c>
      <c r="M197" s="63" t="s">
        <v>799</v>
      </c>
      <c r="N197" s="73">
        <v>38688</v>
      </c>
      <c r="O197" s="63">
        <f t="shared" ca="1" si="56"/>
        <v>19</v>
      </c>
      <c r="P197" s="63" t="s">
        <v>2187</v>
      </c>
      <c r="Q197" s="63" t="s">
        <v>2188</v>
      </c>
      <c r="R197" s="63" t="s">
        <v>2188</v>
      </c>
      <c r="S197" s="66" t="s">
        <v>2189</v>
      </c>
      <c r="T197" s="74" t="s">
        <v>2190</v>
      </c>
      <c r="U197" s="63" t="s">
        <v>752</v>
      </c>
      <c r="V197" s="63"/>
      <c r="W197" s="70" t="s">
        <v>2048</v>
      </c>
      <c r="X197" s="83">
        <v>45670</v>
      </c>
      <c r="Y197" s="70">
        <f t="shared" ca="1" si="52"/>
        <v>0</v>
      </c>
      <c r="Z197" s="70">
        <f t="shared" ca="1" si="53"/>
        <v>7</v>
      </c>
      <c r="AA197" s="70">
        <f t="shared" ca="1" si="54"/>
        <v>1</v>
      </c>
      <c r="AB197" s="63" t="s">
        <v>41</v>
      </c>
      <c r="AC197" s="63" t="s">
        <v>74</v>
      </c>
      <c r="AD197" s="5"/>
      <c r="AF197" s="431"/>
      <c r="AK197" s="329" t="s">
        <v>42</v>
      </c>
    </row>
    <row r="198" spans="1:37" s="6" customFormat="1" ht="15.5">
      <c r="A198" s="7">
        <v>245</v>
      </c>
      <c r="B198" s="121"/>
      <c r="C198" s="121" t="s">
        <v>2477</v>
      </c>
      <c r="D198" s="433" t="s">
        <v>2478</v>
      </c>
      <c r="E198" s="122" t="str">
        <f t="shared" si="55"/>
        <v>RIZAL ARDIANSYAH</v>
      </c>
      <c r="F198" s="151" t="s">
        <v>2736</v>
      </c>
      <c r="G198" s="134" t="s">
        <v>129</v>
      </c>
      <c r="H198" s="136" t="s">
        <v>47</v>
      </c>
      <c r="I198" s="136" t="s">
        <v>47</v>
      </c>
      <c r="J198" s="63" t="s">
        <v>52</v>
      </c>
      <c r="K198" s="136" t="s">
        <v>39</v>
      </c>
      <c r="L198" s="63" t="s">
        <v>71</v>
      </c>
      <c r="M198" s="153" t="s">
        <v>1190</v>
      </c>
      <c r="N198" s="73">
        <v>38339</v>
      </c>
      <c r="O198" s="63">
        <f t="shared" ca="1" si="56"/>
        <v>20</v>
      </c>
      <c r="P198" s="153" t="s">
        <v>2595</v>
      </c>
      <c r="Q198" s="153" t="s">
        <v>261</v>
      </c>
      <c r="R198" s="153" t="s">
        <v>261</v>
      </c>
      <c r="S198" s="151" t="s">
        <v>2737</v>
      </c>
      <c r="T198" s="149" t="s">
        <v>2738</v>
      </c>
      <c r="U198" s="63" t="s">
        <v>752</v>
      </c>
      <c r="V198" s="153" t="s">
        <v>2739</v>
      </c>
      <c r="W198" s="154" t="s">
        <v>2740</v>
      </c>
      <c r="X198" s="83">
        <v>45691</v>
      </c>
      <c r="Y198" s="70">
        <f t="shared" ca="1" si="52"/>
        <v>0</v>
      </c>
      <c r="Z198" s="70">
        <f t="shared" ca="1" si="53"/>
        <v>6</v>
      </c>
      <c r="AA198" s="70">
        <f t="shared" ca="1" si="54"/>
        <v>11</v>
      </c>
      <c r="AB198" s="63" t="s">
        <v>41</v>
      </c>
      <c r="AC198" s="146" t="s">
        <v>74</v>
      </c>
      <c r="AD198" s="5"/>
      <c r="AF198" s="431" t="s">
        <v>3969</v>
      </c>
      <c r="AK198" s="329" t="s">
        <v>42</v>
      </c>
    </row>
    <row r="199" spans="1:37" s="6" customFormat="1" ht="15.5">
      <c r="A199" s="7">
        <v>249</v>
      </c>
      <c r="B199" s="121"/>
      <c r="C199" s="121" t="s">
        <v>2487</v>
      </c>
      <c r="D199" s="295" t="s">
        <v>2488</v>
      </c>
      <c r="E199" s="122" t="str">
        <f t="shared" si="55"/>
        <v>SAMSUL AFANDI</v>
      </c>
      <c r="F199" s="151" t="s">
        <v>2714</v>
      </c>
      <c r="G199" s="138" t="s">
        <v>129</v>
      </c>
      <c r="H199" s="136" t="s">
        <v>47</v>
      </c>
      <c r="I199" s="136" t="s">
        <v>47</v>
      </c>
      <c r="J199" s="63" t="s">
        <v>52</v>
      </c>
      <c r="K199" s="136" t="s">
        <v>39</v>
      </c>
      <c r="L199" s="63" t="s">
        <v>71</v>
      </c>
      <c r="M199" s="153" t="s">
        <v>799</v>
      </c>
      <c r="N199" s="73">
        <v>38652</v>
      </c>
      <c r="O199" s="63">
        <f t="shared" ca="1" si="56"/>
        <v>19</v>
      </c>
      <c r="P199" s="153" t="s">
        <v>2715</v>
      </c>
      <c r="Q199" s="153" t="s">
        <v>2716</v>
      </c>
      <c r="R199" s="153" t="s">
        <v>2716</v>
      </c>
      <c r="S199" s="151" t="s">
        <v>2717</v>
      </c>
      <c r="T199" s="149" t="s">
        <v>2718</v>
      </c>
      <c r="U199" s="63" t="s">
        <v>752</v>
      </c>
      <c r="V199" s="153" t="s">
        <v>2719</v>
      </c>
      <c r="W199" s="154" t="s">
        <v>2720</v>
      </c>
      <c r="X199" s="83">
        <v>45691</v>
      </c>
      <c r="Y199" s="70">
        <f t="shared" ca="1" si="52"/>
        <v>0</v>
      </c>
      <c r="Z199" s="70">
        <f t="shared" ca="1" si="53"/>
        <v>6</v>
      </c>
      <c r="AA199" s="70">
        <f t="shared" ca="1" si="54"/>
        <v>11</v>
      </c>
      <c r="AB199" s="63" t="s">
        <v>41</v>
      </c>
      <c r="AC199" s="146" t="s">
        <v>74</v>
      </c>
      <c r="AD199" s="5"/>
      <c r="AF199" s="431" t="s">
        <v>3969</v>
      </c>
      <c r="AK199" s="329" t="s">
        <v>42</v>
      </c>
    </row>
    <row r="200" spans="1:37" s="6" customFormat="1" ht="15.5">
      <c r="A200" s="7">
        <v>258</v>
      </c>
      <c r="B200" s="72"/>
      <c r="C200" s="145" t="s">
        <v>2863</v>
      </c>
      <c r="D200" s="197" t="s">
        <v>2869</v>
      </c>
      <c r="E200" s="24" t="str">
        <f t="shared" si="55"/>
        <v>ANIKE PRAMUDYA LARAS</v>
      </c>
      <c r="F200" s="242" t="s">
        <v>2909</v>
      </c>
      <c r="G200" s="241" t="s">
        <v>35</v>
      </c>
      <c r="H200" s="205" t="s">
        <v>47</v>
      </c>
      <c r="I200" s="205" t="s">
        <v>47</v>
      </c>
      <c r="J200" s="205" t="s">
        <v>52</v>
      </c>
      <c r="K200" s="205" t="s">
        <v>39</v>
      </c>
      <c r="L200" s="243" t="s">
        <v>71</v>
      </c>
      <c r="M200" s="243" t="s">
        <v>1190</v>
      </c>
      <c r="N200" s="73">
        <v>38903</v>
      </c>
      <c r="O200" s="63">
        <f t="shared" ca="1" si="56"/>
        <v>19</v>
      </c>
      <c r="P200" s="243" t="s">
        <v>713</v>
      </c>
      <c r="Q200" s="243" t="s">
        <v>2908</v>
      </c>
      <c r="R200" s="243" t="s">
        <v>2908</v>
      </c>
      <c r="S200" s="242" t="s">
        <v>2907</v>
      </c>
      <c r="T200" s="149" t="s">
        <v>2906</v>
      </c>
      <c r="U200" s="205" t="s">
        <v>752</v>
      </c>
      <c r="V200" s="243" t="s">
        <v>2905</v>
      </c>
      <c r="W200" s="244" t="s">
        <v>2903</v>
      </c>
      <c r="X200" s="83">
        <v>45705</v>
      </c>
      <c r="Y200" s="70">
        <f t="shared" ca="1" si="52"/>
        <v>0</v>
      </c>
      <c r="Z200" s="70">
        <f t="shared" ca="1" si="53"/>
        <v>5</v>
      </c>
      <c r="AA200" s="70">
        <f t="shared" ca="1" si="54"/>
        <v>28</v>
      </c>
      <c r="AB200" s="63" t="s">
        <v>41</v>
      </c>
      <c r="AC200" s="205" t="s">
        <v>74</v>
      </c>
      <c r="AD200" s="245" t="s">
        <v>2904</v>
      </c>
      <c r="AF200" s="431"/>
      <c r="AK200" s="329" t="s">
        <v>42</v>
      </c>
    </row>
    <row r="201" spans="1:37" s="6" customFormat="1" ht="15.5">
      <c r="A201" s="7">
        <v>264</v>
      </c>
      <c r="B201" s="72"/>
      <c r="C201" s="145" t="s">
        <v>3060</v>
      </c>
      <c r="D201" s="179" t="s">
        <v>3062</v>
      </c>
      <c r="E201" s="42"/>
      <c r="F201" s="322" t="s">
        <v>3063</v>
      </c>
      <c r="G201" s="308" t="s">
        <v>35</v>
      </c>
      <c r="H201" s="309" t="s">
        <v>47</v>
      </c>
      <c r="I201" s="309" t="s">
        <v>47</v>
      </c>
      <c r="J201" s="309" t="s">
        <v>52</v>
      </c>
      <c r="K201" s="309" t="s">
        <v>39</v>
      </c>
      <c r="L201" s="309" t="s">
        <v>40</v>
      </c>
      <c r="M201" s="309" t="s">
        <v>41</v>
      </c>
      <c r="N201" s="73">
        <v>34836</v>
      </c>
      <c r="O201" s="63">
        <f t="shared" ca="1" si="56"/>
        <v>30</v>
      </c>
      <c r="P201" s="309" t="s">
        <v>3064</v>
      </c>
      <c r="Q201" s="309" t="s">
        <v>1450</v>
      </c>
      <c r="R201" s="309" t="s">
        <v>1450</v>
      </c>
      <c r="S201" s="310" t="s">
        <v>3065</v>
      </c>
      <c r="T201" s="63"/>
      <c r="U201" s="309" t="s">
        <v>752</v>
      </c>
      <c r="V201" s="309" t="s">
        <v>3066</v>
      </c>
      <c r="W201" s="311" t="s">
        <v>3067</v>
      </c>
      <c r="X201" s="83">
        <v>45756</v>
      </c>
      <c r="Y201" s="70">
        <f t="shared" ca="1" si="52"/>
        <v>0</v>
      </c>
      <c r="Z201" s="70">
        <f t="shared" ca="1" si="53"/>
        <v>4</v>
      </c>
      <c r="AA201" s="70">
        <f t="shared" ca="1" si="54"/>
        <v>5</v>
      </c>
      <c r="AB201" s="63" t="s">
        <v>41</v>
      </c>
      <c r="AC201" s="309" t="s">
        <v>74</v>
      </c>
      <c r="AD201" s="5"/>
      <c r="AF201" s="431"/>
      <c r="AK201" s="329" t="s">
        <v>96</v>
      </c>
    </row>
    <row r="202" spans="1:37" s="6" customFormat="1" ht="15.5">
      <c r="A202" s="7">
        <v>297</v>
      </c>
      <c r="B202" s="72"/>
      <c r="C202" s="145" t="s">
        <v>3355</v>
      </c>
      <c r="D202" s="179" t="s">
        <v>3368</v>
      </c>
      <c r="E202" s="42"/>
      <c r="F202" s="366" t="s">
        <v>3398</v>
      </c>
      <c r="G202" s="365" t="s">
        <v>35</v>
      </c>
      <c r="H202" s="315" t="s">
        <v>47</v>
      </c>
      <c r="I202" s="315" t="s">
        <v>47</v>
      </c>
      <c r="J202" s="364" t="s">
        <v>52</v>
      </c>
      <c r="K202" s="315" t="s">
        <v>39</v>
      </c>
      <c r="L202" s="364" t="s">
        <v>71</v>
      </c>
      <c r="M202" s="360" t="s">
        <v>41</v>
      </c>
      <c r="N202" s="73">
        <v>39212</v>
      </c>
      <c r="O202" s="63">
        <f t="shared" ca="1" si="56"/>
        <v>18</v>
      </c>
      <c r="P202" s="364" t="s">
        <v>42</v>
      </c>
      <c r="Q202" s="364" t="s">
        <v>1380</v>
      </c>
      <c r="R202" s="364" t="s">
        <v>1380</v>
      </c>
      <c r="S202" s="366" t="s">
        <v>3399</v>
      </c>
      <c r="T202" s="149" t="s">
        <v>3400</v>
      </c>
      <c r="U202" s="360" t="s">
        <v>752</v>
      </c>
      <c r="V202" s="364" t="s">
        <v>3401</v>
      </c>
      <c r="W202" s="70"/>
      <c r="X202" s="83">
        <v>45784</v>
      </c>
      <c r="Y202" s="70">
        <f t="shared" ca="1" si="52"/>
        <v>0</v>
      </c>
      <c r="Z202" s="70">
        <f t="shared" ca="1" si="53"/>
        <v>3</v>
      </c>
      <c r="AA202" s="70">
        <f t="shared" ca="1" si="54"/>
        <v>7</v>
      </c>
      <c r="AB202" s="63" t="s">
        <v>41</v>
      </c>
      <c r="AC202" s="364" t="s">
        <v>74</v>
      </c>
      <c r="AD202" s="5"/>
      <c r="AF202" s="431"/>
    </row>
    <row r="203" spans="1:37" s="6" customFormat="1" ht="15.5">
      <c r="A203" s="7">
        <v>332</v>
      </c>
      <c r="B203" s="72"/>
      <c r="C203" s="145" t="s">
        <v>3594</v>
      </c>
      <c r="D203" s="179" t="s">
        <v>3609</v>
      </c>
      <c r="E203" s="42"/>
      <c r="F203" s="395"/>
      <c r="G203" s="67"/>
      <c r="H203" s="393" t="s">
        <v>47</v>
      </c>
      <c r="I203" s="393" t="s">
        <v>47</v>
      </c>
      <c r="J203" s="395" t="s">
        <v>3624</v>
      </c>
      <c r="K203" s="393" t="s">
        <v>39</v>
      </c>
      <c r="L203" s="63"/>
      <c r="M203" s="63"/>
      <c r="N203" s="381">
        <v>38354</v>
      </c>
      <c r="O203" s="63">
        <f t="shared" ca="1" si="56"/>
        <v>20</v>
      </c>
      <c r="P203" s="63"/>
      <c r="Q203" s="63"/>
      <c r="R203" s="63"/>
      <c r="S203" s="63"/>
      <c r="T203" s="63"/>
      <c r="U203" s="393" t="s">
        <v>752</v>
      </c>
      <c r="V203" s="63"/>
      <c r="W203" s="70"/>
      <c r="X203" s="83">
        <v>45803</v>
      </c>
      <c r="Y203" s="70">
        <f t="shared" ca="1" si="52"/>
        <v>0</v>
      </c>
      <c r="Z203" s="70">
        <f t="shared" ca="1" si="53"/>
        <v>2</v>
      </c>
      <c r="AA203" s="70">
        <f t="shared" ca="1" si="54"/>
        <v>19</v>
      </c>
      <c r="AB203" s="63" t="s">
        <v>41</v>
      </c>
      <c r="AC203" s="395" t="s">
        <v>74</v>
      </c>
      <c r="AD203" s="5"/>
    </row>
    <row r="204" spans="1:37" s="6" customFormat="1" ht="15.5">
      <c r="A204" s="7">
        <v>333</v>
      </c>
      <c r="B204" s="72"/>
      <c r="C204" s="145" t="s">
        <v>3595</v>
      </c>
      <c r="D204" s="179" t="s">
        <v>3616</v>
      </c>
      <c r="E204" s="42"/>
      <c r="F204" s="398" t="s">
        <v>3658</v>
      </c>
      <c r="G204" s="399" t="s">
        <v>129</v>
      </c>
      <c r="H204" s="393" t="s">
        <v>47</v>
      </c>
      <c r="I204" s="393" t="s">
        <v>47</v>
      </c>
      <c r="J204" s="395" t="s">
        <v>3624</v>
      </c>
      <c r="K204" s="393" t="s">
        <v>39</v>
      </c>
      <c r="L204" s="400" t="s">
        <v>71</v>
      </c>
      <c r="M204" s="400" t="s">
        <v>1190</v>
      </c>
      <c r="N204" s="381">
        <v>39018</v>
      </c>
      <c r="O204" s="63">
        <f t="shared" ca="1" si="56"/>
        <v>18</v>
      </c>
      <c r="P204" s="400" t="s">
        <v>42</v>
      </c>
      <c r="Q204" s="400" t="s">
        <v>2217</v>
      </c>
      <c r="R204" s="400" t="s">
        <v>2217</v>
      </c>
      <c r="S204" s="398" t="s">
        <v>3659</v>
      </c>
      <c r="T204" s="63"/>
      <c r="U204" s="393" t="s">
        <v>752</v>
      </c>
      <c r="V204" s="400" t="s">
        <v>3660</v>
      </c>
      <c r="W204" s="70"/>
      <c r="X204" s="83">
        <v>45803</v>
      </c>
      <c r="Y204" s="70">
        <f t="shared" ca="1" si="52"/>
        <v>0</v>
      </c>
      <c r="Z204" s="70">
        <f t="shared" ca="1" si="53"/>
        <v>2</v>
      </c>
      <c r="AA204" s="70">
        <f t="shared" ca="1" si="54"/>
        <v>19</v>
      </c>
      <c r="AB204" s="63" t="s">
        <v>41</v>
      </c>
      <c r="AC204" s="395" t="s">
        <v>74</v>
      </c>
      <c r="AD204" s="5"/>
      <c r="AF204" s="431"/>
    </row>
    <row r="205" spans="1:37" s="6" customFormat="1" ht="15.5">
      <c r="A205" s="7">
        <v>334</v>
      </c>
      <c r="B205" s="72"/>
      <c r="C205" s="145" t="s">
        <v>3596</v>
      </c>
      <c r="D205" s="179" t="s">
        <v>3610</v>
      </c>
      <c r="E205" s="42"/>
      <c r="F205" s="398" t="s">
        <v>3679</v>
      </c>
      <c r="G205" s="399" t="s">
        <v>129</v>
      </c>
      <c r="H205" s="393" t="s">
        <v>47</v>
      </c>
      <c r="I205" s="393" t="s">
        <v>47</v>
      </c>
      <c r="J205" s="395" t="s">
        <v>3624</v>
      </c>
      <c r="K205" s="393" t="s">
        <v>39</v>
      </c>
      <c r="L205" s="400" t="s">
        <v>71</v>
      </c>
      <c r="M205" s="400" t="s">
        <v>53</v>
      </c>
      <c r="N205" s="381">
        <v>39037</v>
      </c>
      <c r="O205" s="63">
        <f t="shared" ca="1" si="56"/>
        <v>18</v>
      </c>
      <c r="P205" s="400" t="s">
        <v>42</v>
      </c>
      <c r="Q205" s="400" t="s">
        <v>3680</v>
      </c>
      <c r="R205" s="400" t="s">
        <v>3680</v>
      </c>
      <c r="S205" s="398" t="s">
        <v>3681</v>
      </c>
      <c r="T205" s="63"/>
      <c r="U205" s="393" t="s">
        <v>752</v>
      </c>
      <c r="V205" s="400" t="s">
        <v>1476</v>
      </c>
      <c r="W205" s="70"/>
      <c r="X205" s="83">
        <v>45803</v>
      </c>
      <c r="Y205" s="70">
        <f t="shared" ca="1" si="52"/>
        <v>0</v>
      </c>
      <c r="Z205" s="70">
        <f t="shared" ca="1" si="53"/>
        <v>2</v>
      </c>
      <c r="AA205" s="70">
        <f t="shared" ca="1" si="54"/>
        <v>19</v>
      </c>
      <c r="AB205" s="63" t="s">
        <v>41</v>
      </c>
      <c r="AC205" s="395" t="s">
        <v>74</v>
      </c>
      <c r="AD205" s="5"/>
      <c r="AF205" s="431"/>
    </row>
    <row r="206" spans="1:37" s="6" customFormat="1" ht="15.5">
      <c r="A206" s="7">
        <v>336</v>
      </c>
      <c r="B206" s="72"/>
      <c r="C206" s="145" t="s">
        <v>3598</v>
      </c>
      <c r="D206" s="179" t="s">
        <v>3612</v>
      </c>
      <c r="E206" s="42"/>
      <c r="F206" s="398" t="s">
        <v>3672</v>
      </c>
      <c r="G206" s="399" t="s">
        <v>35</v>
      </c>
      <c r="H206" s="393" t="s">
        <v>47</v>
      </c>
      <c r="I206" s="393" t="s">
        <v>47</v>
      </c>
      <c r="J206" s="395" t="s">
        <v>3624</v>
      </c>
      <c r="K206" s="393" t="s">
        <v>39</v>
      </c>
      <c r="L206" s="400" t="s">
        <v>71</v>
      </c>
      <c r="M206" s="400" t="s">
        <v>1190</v>
      </c>
      <c r="N206" s="381">
        <v>38706</v>
      </c>
      <c r="O206" s="63">
        <f t="shared" ca="1" si="56"/>
        <v>19</v>
      </c>
      <c r="P206" s="400" t="s">
        <v>42</v>
      </c>
      <c r="Q206" s="400" t="s">
        <v>305</v>
      </c>
      <c r="R206" s="400" t="s">
        <v>305</v>
      </c>
      <c r="S206" s="398" t="s">
        <v>3673</v>
      </c>
      <c r="T206" s="63"/>
      <c r="U206" s="393" t="s">
        <v>752</v>
      </c>
      <c r="V206" s="400" t="s">
        <v>3674</v>
      </c>
      <c r="W206" s="70"/>
      <c r="X206" s="83">
        <v>45803</v>
      </c>
      <c r="Y206" s="70">
        <f t="shared" ca="1" si="52"/>
        <v>0</v>
      </c>
      <c r="Z206" s="70">
        <f t="shared" ca="1" si="53"/>
        <v>2</v>
      </c>
      <c r="AA206" s="70">
        <f t="shared" ca="1" si="54"/>
        <v>19</v>
      </c>
      <c r="AB206" s="63" t="s">
        <v>41</v>
      </c>
      <c r="AC206" s="395" t="s">
        <v>74</v>
      </c>
      <c r="AD206" s="5"/>
      <c r="AF206" s="431"/>
    </row>
    <row r="207" spans="1:37" s="6" customFormat="1" ht="15.5">
      <c r="A207" s="7">
        <v>338</v>
      </c>
      <c r="B207" s="72"/>
      <c r="C207" s="145" t="s">
        <v>3600</v>
      </c>
      <c r="D207" s="179" t="s">
        <v>3614</v>
      </c>
      <c r="E207" s="42"/>
      <c r="F207" s="398" t="s">
        <v>3665</v>
      </c>
      <c r="G207" s="399" t="s">
        <v>129</v>
      </c>
      <c r="H207" s="393" t="s">
        <v>47</v>
      </c>
      <c r="I207" s="393" t="s">
        <v>47</v>
      </c>
      <c r="J207" s="395" t="s">
        <v>3624</v>
      </c>
      <c r="K207" s="393" t="s">
        <v>39</v>
      </c>
      <c r="L207" s="400" t="s">
        <v>71</v>
      </c>
      <c r="M207" s="400" t="s">
        <v>1190</v>
      </c>
      <c r="N207" s="381">
        <v>37818</v>
      </c>
      <c r="O207" s="63">
        <f t="shared" ca="1" si="56"/>
        <v>22</v>
      </c>
      <c r="P207" s="400" t="s">
        <v>3152</v>
      </c>
      <c r="Q207" s="400" t="s">
        <v>529</v>
      </c>
      <c r="R207" s="400" t="s">
        <v>529</v>
      </c>
      <c r="S207" s="398" t="s">
        <v>3666</v>
      </c>
      <c r="T207" s="63"/>
      <c r="U207" s="393" t="s">
        <v>752</v>
      </c>
      <c r="V207" s="400" t="s">
        <v>3667</v>
      </c>
      <c r="W207" s="70"/>
      <c r="X207" s="83">
        <v>45803</v>
      </c>
      <c r="Y207" s="70">
        <f t="shared" ca="1" si="52"/>
        <v>0</v>
      </c>
      <c r="Z207" s="70">
        <f t="shared" ca="1" si="53"/>
        <v>2</v>
      </c>
      <c r="AA207" s="70">
        <f t="shared" ca="1" si="54"/>
        <v>19</v>
      </c>
      <c r="AB207" s="63" t="s">
        <v>41</v>
      </c>
      <c r="AC207" s="395" t="s">
        <v>74</v>
      </c>
      <c r="AD207" s="5"/>
      <c r="AF207" s="431"/>
    </row>
    <row r="208" spans="1:37" s="6" customFormat="1" ht="15.5">
      <c r="A208" s="7">
        <v>348</v>
      </c>
      <c r="B208" s="72"/>
      <c r="C208" s="145" t="s">
        <v>3683</v>
      </c>
      <c r="D208" s="179" t="s">
        <v>3687</v>
      </c>
      <c r="E208" s="42"/>
      <c r="F208" s="401" t="s">
        <v>3691</v>
      </c>
      <c r="G208" s="402" t="s">
        <v>35</v>
      </c>
      <c r="H208" s="63" t="s">
        <v>47</v>
      </c>
      <c r="I208" s="13" t="s">
        <v>47</v>
      </c>
      <c r="J208" s="63" t="s">
        <v>52</v>
      </c>
      <c r="K208" s="63" t="s">
        <v>39</v>
      </c>
      <c r="L208" s="63" t="s">
        <v>71</v>
      </c>
      <c r="M208" s="63" t="s">
        <v>41</v>
      </c>
      <c r="N208" s="404">
        <v>39010</v>
      </c>
      <c r="O208" s="63">
        <f t="shared" ca="1" si="56"/>
        <v>18</v>
      </c>
      <c r="P208" s="403" t="s">
        <v>42</v>
      </c>
      <c r="Q208" s="403" t="s">
        <v>3692</v>
      </c>
      <c r="R208" s="403" t="s">
        <v>3692</v>
      </c>
      <c r="S208" s="401" t="s">
        <v>3693</v>
      </c>
      <c r="T208" s="149" t="s">
        <v>3694</v>
      </c>
      <c r="U208" s="63" t="s">
        <v>752</v>
      </c>
      <c r="V208" s="403" t="s">
        <v>3695</v>
      </c>
      <c r="W208" s="70"/>
      <c r="X208" s="83">
        <v>45806</v>
      </c>
      <c r="Y208" s="70">
        <f t="shared" ca="1" si="52"/>
        <v>0</v>
      </c>
      <c r="Z208" s="70">
        <f t="shared" ca="1" si="53"/>
        <v>2</v>
      </c>
      <c r="AA208" s="70">
        <f t="shared" ca="1" si="54"/>
        <v>16</v>
      </c>
      <c r="AB208" s="63" t="s">
        <v>41</v>
      </c>
      <c r="AC208" s="37" t="s">
        <v>74</v>
      </c>
      <c r="AD208" s="5"/>
      <c r="AF208" s="431"/>
    </row>
    <row r="209" spans="1:37" s="6" customFormat="1" ht="15.5">
      <c r="A209" s="7">
        <v>349</v>
      </c>
      <c r="B209" s="72"/>
      <c r="C209" s="145" t="s">
        <v>3684</v>
      </c>
      <c r="D209" s="179" t="s">
        <v>3688</v>
      </c>
      <c r="E209" s="42"/>
      <c r="F209" s="401" t="s">
        <v>3696</v>
      </c>
      <c r="G209" s="402" t="s">
        <v>35</v>
      </c>
      <c r="H209" s="63" t="s">
        <v>47</v>
      </c>
      <c r="I209" s="13" t="s">
        <v>47</v>
      </c>
      <c r="J209" s="63" t="s">
        <v>52</v>
      </c>
      <c r="K209" s="63" t="s">
        <v>39</v>
      </c>
      <c r="L209" s="63" t="s">
        <v>71</v>
      </c>
      <c r="M209" s="63" t="s">
        <v>41</v>
      </c>
      <c r="N209" s="73">
        <v>39006</v>
      </c>
      <c r="O209" s="63">
        <f t="shared" ca="1" si="56"/>
        <v>18</v>
      </c>
      <c r="P209" s="403" t="s">
        <v>42</v>
      </c>
      <c r="Q209" s="403" t="s">
        <v>3697</v>
      </c>
      <c r="R209" s="403" t="s">
        <v>3697</v>
      </c>
      <c r="S209" s="401" t="s">
        <v>3698</v>
      </c>
      <c r="T209" s="63"/>
      <c r="U209" s="63" t="s">
        <v>752</v>
      </c>
      <c r="V209" s="403" t="s">
        <v>3699</v>
      </c>
      <c r="W209" s="70"/>
      <c r="X209" s="83">
        <v>45806</v>
      </c>
      <c r="Y209" s="70">
        <f t="shared" ca="1" si="52"/>
        <v>0</v>
      </c>
      <c r="Z209" s="70">
        <f t="shared" ca="1" si="53"/>
        <v>2</v>
      </c>
      <c r="AA209" s="70">
        <f t="shared" ca="1" si="54"/>
        <v>16</v>
      </c>
      <c r="AB209" s="63" t="s">
        <v>41</v>
      </c>
      <c r="AC209" s="37" t="s">
        <v>74</v>
      </c>
      <c r="AD209" s="5"/>
      <c r="AF209" s="431"/>
    </row>
    <row r="210" spans="1:37" s="6" customFormat="1" ht="15.5">
      <c r="A210" s="7">
        <v>350</v>
      </c>
      <c r="B210" s="72"/>
      <c r="C210" s="145" t="s">
        <v>3685</v>
      </c>
      <c r="D210" s="179" t="s">
        <v>3689</v>
      </c>
      <c r="E210" s="42"/>
      <c r="F210" s="401" t="s">
        <v>3708</v>
      </c>
      <c r="G210" s="402" t="s">
        <v>35</v>
      </c>
      <c r="H210" s="63" t="s">
        <v>47</v>
      </c>
      <c r="I210" s="13" t="s">
        <v>47</v>
      </c>
      <c r="J210" s="63" t="s">
        <v>52</v>
      </c>
      <c r="K210" s="63" t="s">
        <v>39</v>
      </c>
      <c r="L210" s="403" t="s">
        <v>40</v>
      </c>
      <c r="M210" s="403" t="s">
        <v>3704</v>
      </c>
      <c r="N210" s="73">
        <v>35458</v>
      </c>
      <c r="O210" s="63">
        <f t="shared" ca="1" si="56"/>
        <v>28</v>
      </c>
      <c r="P210" s="403" t="s">
        <v>42</v>
      </c>
      <c r="Q210" s="401" t="s">
        <v>3703</v>
      </c>
      <c r="R210" s="401" t="s">
        <v>3703</v>
      </c>
      <c r="S210" s="401" t="s">
        <v>3702</v>
      </c>
      <c r="T210" s="149" t="s">
        <v>3701</v>
      </c>
      <c r="U210" s="63" t="s">
        <v>752</v>
      </c>
      <c r="V210" s="403" t="s">
        <v>3700</v>
      </c>
      <c r="W210" s="70"/>
      <c r="X210" s="83">
        <v>45806</v>
      </c>
      <c r="Y210" s="70">
        <f t="shared" ca="1" si="52"/>
        <v>0</v>
      </c>
      <c r="Z210" s="70">
        <f t="shared" ca="1" si="53"/>
        <v>2</v>
      </c>
      <c r="AA210" s="70">
        <f t="shared" ca="1" si="54"/>
        <v>16</v>
      </c>
      <c r="AB210" s="63" t="s">
        <v>41</v>
      </c>
      <c r="AC210" s="37" t="s">
        <v>74</v>
      </c>
      <c r="AD210" s="5"/>
      <c r="AF210" s="431"/>
    </row>
    <row r="211" spans="1:37" s="6" customFormat="1" ht="15.5">
      <c r="A211" s="7">
        <v>377</v>
      </c>
      <c r="B211" s="72"/>
      <c r="C211" s="145" t="s">
        <v>3817</v>
      </c>
      <c r="D211" s="179" t="s">
        <v>3830</v>
      </c>
      <c r="E211" s="42"/>
      <c r="F211" s="417" t="s">
        <v>3838</v>
      </c>
      <c r="G211" s="416" t="s">
        <v>129</v>
      </c>
      <c r="H211" s="412" t="s">
        <v>47</v>
      </c>
      <c r="I211" s="412" t="s">
        <v>47</v>
      </c>
      <c r="J211" s="415" t="s">
        <v>3837</v>
      </c>
      <c r="K211" s="412" t="s">
        <v>39</v>
      </c>
      <c r="L211" s="415" t="s">
        <v>1178</v>
      </c>
      <c r="M211" s="415" t="s">
        <v>41</v>
      </c>
      <c r="N211" s="73">
        <v>37814</v>
      </c>
      <c r="O211" s="63">
        <f t="shared" ca="1" si="56"/>
        <v>22</v>
      </c>
      <c r="P211" s="405" t="s">
        <v>42</v>
      </c>
      <c r="Q211" s="415" t="s">
        <v>3839</v>
      </c>
      <c r="R211" s="415" t="s">
        <v>3839</v>
      </c>
      <c r="S211" s="417" t="s">
        <v>3841</v>
      </c>
      <c r="T211" s="149" t="s">
        <v>3843</v>
      </c>
      <c r="U211" s="63" t="s">
        <v>752</v>
      </c>
      <c r="V211" s="415" t="s">
        <v>3842</v>
      </c>
      <c r="W211" s="70"/>
      <c r="X211" s="83">
        <v>45820</v>
      </c>
      <c r="Y211" s="70">
        <f t="shared" ca="1" si="52"/>
        <v>0</v>
      </c>
      <c r="Z211" s="70">
        <f t="shared" ca="1" si="53"/>
        <v>2</v>
      </c>
      <c r="AA211" s="70">
        <f t="shared" ca="1" si="54"/>
        <v>2</v>
      </c>
      <c r="AB211" s="63" t="s">
        <v>41</v>
      </c>
      <c r="AC211" s="395" t="s">
        <v>74</v>
      </c>
      <c r="AD211" s="5"/>
      <c r="AF211" s="431"/>
    </row>
    <row r="212" spans="1:37" s="6" customFormat="1" ht="15.5">
      <c r="A212" s="7">
        <v>381</v>
      </c>
      <c r="B212" s="72"/>
      <c r="C212" s="145" t="s">
        <v>3821</v>
      </c>
      <c r="D212" s="179" t="s">
        <v>3834</v>
      </c>
      <c r="E212" s="42"/>
      <c r="F212" s="417" t="s">
        <v>3854</v>
      </c>
      <c r="G212" s="416" t="s">
        <v>35</v>
      </c>
      <c r="H212" s="412" t="s">
        <v>47</v>
      </c>
      <c r="I212" s="412" t="s">
        <v>47</v>
      </c>
      <c r="J212" s="415" t="s">
        <v>3837</v>
      </c>
      <c r="K212" s="412" t="s">
        <v>39</v>
      </c>
      <c r="L212" s="415" t="s">
        <v>1178</v>
      </c>
      <c r="M212" s="415" t="s">
        <v>41</v>
      </c>
      <c r="N212" s="73">
        <v>38828</v>
      </c>
      <c r="O212" s="63">
        <f t="shared" ca="1" si="56"/>
        <v>19</v>
      </c>
      <c r="P212" s="405" t="s">
        <v>42</v>
      </c>
      <c r="Q212" s="415" t="s">
        <v>3855</v>
      </c>
      <c r="R212" s="415" t="s">
        <v>3855</v>
      </c>
      <c r="S212" s="417" t="s">
        <v>3856</v>
      </c>
      <c r="T212" s="149" t="s">
        <v>3857</v>
      </c>
      <c r="U212" s="63" t="s">
        <v>752</v>
      </c>
      <c r="V212" s="415" t="s">
        <v>3858</v>
      </c>
      <c r="W212" s="70"/>
      <c r="X212" s="83">
        <v>45820</v>
      </c>
      <c r="Y212" s="70">
        <f t="shared" ca="1" si="52"/>
        <v>0</v>
      </c>
      <c r="Z212" s="70">
        <f t="shared" ca="1" si="53"/>
        <v>2</v>
      </c>
      <c r="AA212" s="70">
        <f t="shared" ca="1" si="54"/>
        <v>2</v>
      </c>
      <c r="AB212" s="63" t="s">
        <v>41</v>
      </c>
      <c r="AC212" s="395" t="s">
        <v>74</v>
      </c>
      <c r="AD212" s="5"/>
      <c r="AF212" s="431"/>
    </row>
    <row r="213" spans="1:37" s="6" customFormat="1" ht="15.5">
      <c r="A213" s="7">
        <v>382</v>
      </c>
      <c r="B213" s="72"/>
      <c r="C213" s="145" t="s">
        <v>3822</v>
      </c>
      <c r="D213" s="179" t="s">
        <v>3835</v>
      </c>
      <c r="E213" s="42"/>
      <c r="F213" s="417" t="s">
        <v>3859</v>
      </c>
      <c r="G213" s="416" t="s">
        <v>35</v>
      </c>
      <c r="H213" s="412" t="s">
        <v>47</v>
      </c>
      <c r="I213" s="412" t="s">
        <v>47</v>
      </c>
      <c r="J213" s="415" t="s">
        <v>3837</v>
      </c>
      <c r="K213" s="412" t="s">
        <v>39</v>
      </c>
      <c r="L213" s="415" t="s">
        <v>1178</v>
      </c>
      <c r="M213" s="415" t="s">
        <v>799</v>
      </c>
      <c r="N213" s="73">
        <v>39325</v>
      </c>
      <c r="O213" s="63">
        <f t="shared" ca="1" si="56"/>
        <v>17</v>
      </c>
      <c r="P213" s="405" t="s">
        <v>42</v>
      </c>
      <c r="Q213" s="415" t="s">
        <v>3860</v>
      </c>
      <c r="R213" s="415" t="s">
        <v>3860</v>
      </c>
      <c r="S213" s="417" t="s">
        <v>3861</v>
      </c>
      <c r="T213" s="149" t="s">
        <v>3862</v>
      </c>
      <c r="U213" s="63" t="s">
        <v>752</v>
      </c>
      <c r="V213" s="415" t="s">
        <v>3863</v>
      </c>
      <c r="W213" s="70"/>
      <c r="X213" s="83">
        <v>45820</v>
      </c>
      <c r="Y213" s="70">
        <f t="shared" ca="1" si="52"/>
        <v>0</v>
      </c>
      <c r="Z213" s="70">
        <f t="shared" ca="1" si="53"/>
        <v>2</v>
      </c>
      <c r="AA213" s="70">
        <f t="shared" ca="1" si="54"/>
        <v>2</v>
      </c>
      <c r="AB213" s="63" t="s">
        <v>41</v>
      </c>
      <c r="AC213" s="395" t="s">
        <v>74</v>
      </c>
      <c r="AD213" s="5"/>
      <c r="AF213" s="431"/>
    </row>
    <row r="214" spans="1:37" s="6" customFormat="1" ht="15.5">
      <c r="A214" s="7">
        <v>84</v>
      </c>
      <c r="B214" s="32"/>
      <c r="C214" s="32" t="s">
        <v>641</v>
      </c>
      <c r="D214" s="279" t="s">
        <v>642</v>
      </c>
      <c r="E214" s="45" t="str">
        <f>UPPER(D214)</f>
        <v>ABDUH ZHIHAD AMROUSHY</v>
      </c>
      <c r="F214" s="34" t="s">
        <v>643</v>
      </c>
      <c r="G214" s="35" t="s">
        <v>129</v>
      </c>
      <c r="H214" s="37" t="s">
        <v>47</v>
      </c>
      <c r="I214" s="13" t="s">
        <v>47</v>
      </c>
      <c r="J214" s="37" t="s">
        <v>311</v>
      </c>
      <c r="K214" s="37" t="s">
        <v>39</v>
      </c>
      <c r="L214" s="37" t="s">
        <v>71</v>
      </c>
      <c r="M214" s="37" t="s">
        <v>644</v>
      </c>
      <c r="N214" s="51">
        <v>36497</v>
      </c>
      <c r="O214" s="37">
        <f t="shared" ca="1" si="56"/>
        <v>25</v>
      </c>
      <c r="P214" s="37" t="s">
        <v>42</v>
      </c>
      <c r="Q214" s="37" t="s">
        <v>645</v>
      </c>
      <c r="R214" s="37" t="s">
        <v>646</v>
      </c>
      <c r="S214" s="34" t="s">
        <v>647</v>
      </c>
      <c r="T214" s="34" t="s">
        <v>648</v>
      </c>
      <c r="U214" s="42"/>
      <c r="V214" s="42"/>
      <c r="W214" s="36"/>
      <c r="X214" s="41">
        <v>44915</v>
      </c>
      <c r="Y214" s="19">
        <f t="shared" ca="1" si="52"/>
        <v>2</v>
      </c>
      <c r="Z214" s="19">
        <f t="shared" ca="1" si="53"/>
        <v>7</v>
      </c>
      <c r="AA214" s="19">
        <f t="shared" ca="1" si="54"/>
        <v>25</v>
      </c>
      <c r="AB214" s="37" t="s">
        <v>41</v>
      </c>
      <c r="AC214" s="37" t="s">
        <v>314</v>
      </c>
      <c r="AD214" s="5"/>
      <c r="AK214" s="329" t="s">
        <v>42</v>
      </c>
    </row>
    <row r="215" spans="1:37" s="6" customFormat="1" ht="15.5">
      <c r="A215" s="7">
        <v>291</v>
      </c>
      <c r="B215" s="72"/>
      <c r="C215" s="145" t="s">
        <v>3229</v>
      </c>
      <c r="D215" s="179" t="s">
        <v>3238</v>
      </c>
      <c r="E215" s="42"/>
      <c r="F215" s="358" t="s">
        <v>3239</v>
      </c>
      <c r="G215" s="357" t="s">
        <v>129</v>
      </c>
      <c r="H215" s="315" t="s">
        <v>47</v>
      </c>
      <c r="I215" s="315" t="s">
        <v>47</v>
      </c>
      <c r="J215" s="355" t="s">
        <v>314</v>
      </c>
      <c r="K215" s="315" t="s">
        <v>39</v>
      </c>
      <c r="L215" s="355" t="s">
        <v>71</v>
      </c>
      <c r="M215" s="355" t="s">
        <v>53</v>
      </c>
      <c r="N215" s="73">
        <v>38548</v>
      </c>
      <c r="O215" s="63">
        <f t="shared" ca="1" si="56"/>
        <v>20</v>
      </c>
      <c r="P215" s="355" t="s">
        <v>42</v>
      </c>
      <c r="Q215" s="355" t="s">
        <v>3240</v>
      </c>
      <c r="R215" s="355" t="s">
        <v>3240</v>
      </c>
      <c r="S215" s="358" t="s">
        <v>3241</v>
      </c>
      <c r="T215" s="149" t="s">
        <v>3242</v>
      </c>
      <c r="U215" s="333" t="s">
        <v>752</v>
      </c>
      <c r="V215" s="355" t="s">
        <v>1202</v>
      </c>
      <c r="W215" s="359" t="s">
        <v>3243</v>
      </c>
      <c r="X215" s="83">
        <v>45782</v>
      </c>
      <c r="Y215" s="70">
        <f t="shared" ca="1" si="52"/>
        <v>0</v>
      </c>
      <c r="Z215" s="70">
        <f t="shared" ca="1" si="53"/>
        <v>3</v>
      </c>
      <c r="AA215" s="70">
        <f t="shared" ca="1" si="54"/>
        <v>9</v>
      </c>
      <c r="AB215" s="63" t="s">
        <v>41</v>
      </c>
      <c r="AC215" s="355" t="s">
        <v>314</v>
      </c>
      <c r="AD215" s="5"/>
      <c r="AF215" s="436"/>
    </row>
    <row r="216" spans="1:37" s="6" customFormat="1" ht="15.5">
      <c r="A216" s="7">
        <v>368</v>
      </c>
      <c r="B216" s="72"/>
      <c r="C216" s="145" t="s">
        <v>3757</v>
      </c>
      <c r="D216" s="179" t="s">
        <v>3766</v>
      </c>
      <c r="E216" s="42"/>
      <c r="F216" s="410" t="s">
        <v>3794</v>
      </c>
      <c r="G216" s="411" t="s">
        <v>129</v>
      </c>
      <c r="H216" s="412" t="s">
        <v>47</v>
      </c>
      <c r="I216" s="412" t="s">
        <v>47</v>
      </c>
      <c r="J216" s="412" t="s">
        <v>311</v>
      </c>
      <c r="K216" s="412" t="s">
        <v>39</v>
      </c>
      <c r="L216" s="412" t="s">
        <v>1178</v>
      </c>
      <c r="M216" s="412" t="s">
        <v>987</v>
      </c>
      <c r="N216" s="73">
        <v>39319</v>
      </c>
      <c r="O216" s="63">
        <f t="shared" ca="1" si="56"/>
        <v>17</v>
      </c>
      <c r="P216" s="405" t="s">
        <v>42</v>
      </c>
      <c r="Q216" s="412" t="s">
        <v>3468</v>
      </c>
      <c r="R216" s="412" t="s">
        <v>3468</v>
      </c>
      <c r="S216" s="410" t="s">
        <v>3795</v>
      </c>
      <c r="T216" s="149" t="s">
        <v>3796</v>
      </c>
      <c r="U216" s="63" t="s">
        <v>752</v>
      </c>
      <c r="V216" s="412" t="s">
        <v>3707</v>
      </c>
      <c r="W216" s="70"/>
      <c r="X216" s="83">
        <v>45817</v>
      </c>
      <c r="Y216" s="70">
        <f t="shared" ca="1" si="52"/>
        <v>0</v>
      </c>
      <c r="Z216" s="70">
        <f t="shared" ca="1" si="53"/>
        <v>2</v>
      </c>
      <c r="AA216" s="70">
        <f t="shared" ca="1" si="54"/>
        <v>5</v>
      </c>
      <c r="AB216" s="63" t="s">
        <v>41</v>
      </c>
      <c r="AC216" s="37" t="s">
        <v>314</v>
      </c>
      <c r="AD216" s="5"/>
      <c r="AF216" s="436"/>
    </row>
    <row r="217" spans="1:37" s="6" customFormat="1" ht="15.5">
      <c r="A217" s="7">
        <v>363</v>
      </c>
      <c r="B217" s="72"/>
      <c r="C217" s="145" t="s">
        <v>3752</v>
      </c>
      <c r="D217" s="179" t="s">
        <v>3761</v>
      </c>
      <c r="E217" s="42"/>
      <c r="F217" s="410" t="s">
        <v>3771</v>
      </c>
      <c r="G217" s="411" t="s">
        <v>35</v>
      </c>
      <c r="H217" s="412" t="s">
        <v>47</v>
      </c>
      <c r="I217" s="412" t="s">
        <v>47</v>
      </c>
      <c r="J217" s="412" t="s">
        <v>311</v>
      </c>
      <c r="K217" s="412" t="s">
        <v>39</v>
      </c>
      <c r="L217" s="412" t="s">
        <v>1178</v>
      </c>
      <c r="M217" s="412" t="s">
        <v>1190</v>
      </c>
      <c r="N217" s="73">
        <v>39048</v>
      </c>
      <c r="O217" s="63">
        <f t="shared" ca="1" si="56"/>
        <v>18</v>
      </c>
      <c r="P217" s="405" t="s">
        <v>42</v>
      </c>
      <c r="Q217" s="412" t="s">
        <v>793</v>
      </c>
      <c r="R217" s="412" t="s">
        <v>793</v>
      </c>
      <c r="S217" s="410" t="s">
        <v>3772</v>
      </c>
      <c r="T217" s="149" t="s">
        <v>3774</v>
      </c>
      <c r="U217" s="63" t="s">
        <v>752</v>
      </c>
      <c r="V217" s="412" t="s">
        <v>3773</v>
      </c>
      <c r="W217" s="70"/>
      <c r="X217" s="83">
        <v>45817</v>
      </c>
      <c r="Y217" s="70">
        <f t="shared" ca="1" si="52"/>
        <v>0</v>
      </c>
      <c r="Z217" s="70">
        <f t="shared" ca="1" si="53"/>
        <v>2</v>
      </c>
      <c r="AA217" s="70">
        <f t="shared" ca="1" si="54"/>
        <v>5</v>
      </c>
      <c r="AB217" s="63" t="s">
        <v>41</v>
      </c>
      <c r="AC217" s="37" t="s">
        <v>314</v>
      </c>
      <c r="AD217" s="5"/>
      <c r="AF217" s="436"/>
    </row>
    <row r="218" spans="1:37" s="6" customFormat="1" ht="15.5">
      <c r="A218" s="7">
        <v>364</v>
      </c>
      <c r="B218" s="72"/>
      <c r="C218" s="145" t="s">
        <v>3753</v>
      </c>
      <c r="D218" s="179" t="s">
        <v>3762</v>
      </c>
      <c r="E218" s="42"/>
      <c r="F218" s="410" t="s">
        <v>3775</v>
      </c>
      <c r="G218" s="411" t="s">
        <v>35</v>
      </c>
      <c r="H218" s="412" t="s">
        <v>47</v>
      </c>
      <c r="I218" s="412" t="s">
        <v>47</v>
      </c>
      <c r="J218" s="412" t="s">
        <v>311</v>
      </c>
      <c r="K218" s="412" t="s">
        <v>39</v>
      </c>
      <c r="L218" s="412" t="s">
        <v>1178</v>
      </c>
      <c r="M218" s="412" t="s">
        <v>1190</v>
      </c>
      <c r="N218" s="73">
        <v>38988</v>
      </c>
      <c r="O218" s="63">
        <f t="shared" ca="1" si="56"/>
        <v>18</v>
      </c>
      <c r="P218" s="405" t="s">
        <v>42</v>
      </c>
      <c r="Q218" s="412" t="s">
        <v>3776</v>
      </c>
      <c r="R218" s="412" t="s">
        <v>3776</v>
      </c>
      <c r="S218" s="410" t="s">
        <v>3777</v>
      </c>
      <c r="T218" s="149" t="s">
        <v>3778</v>
      </c>
      <c r="U218" s="63" t="s">
        <v>752</v>
      </c>
      <c r="V218" s="412" t="s">
        <v>2977</v>
      </c>
      <c r="W218" s="70"/>
      <c r="X218" s="83">
        <v>45817</v>
      </c>
      <c r="Y218" s="70">
        <f t="shared" ca="1" si="52"/>
        <v>0</v>
      </c>
      <c r="Z218" s="70">
        <f t="shared" ca="1" si="53"/>
        <v>2</v>
      </c>
      <c r="AA218" s="70">
        <f t="shared" ca="1" si="54"/>
        <v>5</v>
      </c>
      <c r="AB218" s="63" t="s">
        <v>41</v>
      </c>
      <c r="AC218" s="37" t="s">
        <v>314</v>
      </c>
      <c r="AD218" s="5"/>
      <c r="AF218" s="436"/>
    </row>
    <row r="219" spans="1:37" s="6" customFormat="1" ht="15.5">
      <c r="A219" s="7">
        <v>357</v>
      </c>
      <c r="B219" s="72"/>
      <c r="C219" s="145" t="s">
        <v>3714</v>
      </c>
      <c r="D219" s="179" t="s">
        <v>3723</v>
      </c>
      <c r="E219" s="42"/>
      <c r="F219" s="407" t="s">
        <v>3731</v>
      </c>
      <c r="G219" s="406" t="s">
        <v>129</v>
      </c>
      <c r="H219" s="63" t="s">
        <v>47</v>
      </c>
      <c r="I219" s="13" t="s">
        <v>47</v>
      </c>
      <c r="J219" s="405" t="s">
        <v>314</v>
      </c>
      <c r="K219" s="63" t="s">
        <v>39</v>
      </c>
      <c r="L219" s="63" t="s">
        <v>71</v>
      </c>
      <c r="M219" s="405" t="s">
        <v>41</v>
      </c>
      <c r="N219" s="73">
        <v>38788</v>
      </c>
      <c r="O219" s="63">
        <f t="shared" ca="1" si="56"/>
        <v>19</v>
      </c>
      <c r="P219" s="405" t="s">
        <v>42</v>
      </c>
      <c r="Q219" s="405" t="s">
        <v>3732</v>
      </c>
      <c r="R219" s="405" t="s">
        <v>3732</v>
      </c>
      <c r="S219" s="407" t="s">
        <v>3733</v>
      </c>
      <c r="T219" s="63"/>
      <c r="U219" s="63" t="s">
        <v>752</v>
      </c>
      <c r="V219" s="405" t="s">
        <v>3734</v>
      </c>
      <c r="W219" s="70"/>
      <c r="X219" s="83">
        <v>45810</v>
      </c>
      <c r="Y219" s="70">
        <f t="shared" ca="1" si="52"/>
        <v>0</v>
      </c>
      <c r="Z219" s="70">
        <f t="shared" ca="1" si="53"/>
        <v>2</v>
      </c>
      <c r="AA219" s="70">
        <f t="shared" ca="1" si="54"/>
        <v>12</v>
      </c>
      <c r="AB219" s="63" t="s">
        <v>41</v>
      </c>
      <c r="AC219" s="37" t="s">
        <v>314</v>
      </c>
      <c r="AD219" s="5"/>
      <c r="AF219" s="436"/>
    </row>
    <row r="220" spans="1:37" s="6" customFormat="1" ht="15.5">
      <c r="A220" s="7">
        <v>358</v>
      </c>
      <c r="B220" s="72"/>
      <c r="C220" s="145" t="s">
        <v>3715</v>
      </c>
      <c r="D220" s="179" t="s">
        <v>3724</v>
      </c>
      <c r="E220" s="42"/>
      <c r="F220" s="407" t="s">
        <v>3727</v>
      </c>
      <c r="G220" s="406" t="s">
        <v>129</v>
      </c>
      <c r="H220" s="63" t="s">
        <v>47</v>
      </c>
      <c r="I220" s="13" t="s">
        <v>47</v>
      </c>
      <c r="J220" s="405" t="s">
        <v>314</v>
      </c>
      <c r="K220" s="63" t="s">
        <v>39</v>
      </c>
      <c r="L220" s="63" t="s">
        <v>71</v>
      </c>
      <c r="M220" s="405" t="s">
        <v>41</v>
      </c>
      <c r="N220" s="73">
        <v>39449</v>
      </c>
      <c r="O220" s="63">
        <f t="shared" ca="1" si="56"/>
        <v>17</v>
      </c>
      <c r="P220" s="405" t="s">
        <v>42</v>
      </c>
      <c r="Q220" s="405" t="s">
        <v>3728</v>
      </c>
      <c r="R220" s="405" t="s">
        <v>3728</v>
      </c>
      <c r="S220" s="407" t="s">
        <v>3729</v>
      </c>
      <c r="T220" s="63"/>
      <c r="U220" s="63" t="s">
        <v>752</v>
      </c>
      <c r="V220" s="405" t="s">
        <v>3730</v>
      </c>
      <c r="W220" s="70"/>
      <c r="X220" s="83">
        <v>45810</v>
      </c>
      <c r="Y220" s="70">
        <f t="shared" ca="1" si="52"/>
        <v>0</v>
      </c>
      <c r="Z220" s="70">
        <f t="shared" ca="1" si="53"/>
        <v>2</v>
      </c>
      <c r="AA220" s="70">
        <f t="shared" ca="1" si="54"/>
        <v>12</v>
      </c>
      <c r="AB220" s="63" t="s">
        <v>41</v>
      </c>
      <c r="AC220" s="37" t="s">
        <v>314</v>
      </c>
      <c r="AD220" s="5"/>
      <c r="AF220" s="436"/>
    </row>
    <row r="221" spans="1:37" s="6" customFormat="1" ht="15.5">
      <c r="A221" s="7">
        <v>354</v>
      </c>
      <c r="B221" s="72"/>
      <c r="C221" s="145" t="s">
        <v>3711</v>
      </c>
      <c r="D221" s="179" t="s">
        <v>3720</v>
      </c>
      <c r="E221" s="42"/>
      <c r="F221" s="63"/>
      <c r="G221" s="406" t="s">
        <v>129</v>
      </c>
      <c r="H221" s="63" t="s">
        <v>47</v>
      </c>
      <c r="I221" s="13" t="s">
        <v>47</v>
      </c>
      <c r="J221" s="405" t="s">
        <v>314</v>
      </c>
      <c r="K221" s="63" t="s">
        <v>39</v>
      </c>
      <c r="L221" s="63" t="s">
        <v>71</v>
      </c>
      <c r="M221" s="63"/>
      <c r="N221" s="63"/>
      <c r="O221" s="63">
        <f t="shared" ca="1" si="56"/>
        <v>125</v>
      </c>
      <c r="P221" s="63"/>
      <c r="Q221" s="63"/>
      <c r="R221" s="63"/>
      <c r="S221" s="63"/>
      <c r="T221" s="63"/>
      <c r="U221" s="63" t="s">
        <v>752</v>
      </c>
      <c r="V221" s="63"/>
      <c r="W221" s="70"/>
      <c r="X221" s="83">
        <v>45810</v>
      </c>
      <c r="Y221" s="70">
        <f t="shared" ca="1" si="52"/>
        <v>0</v>
      </c>
      <c r="Z221" s="70">
        <f t="shared" ca="1" si="53"/>
        <v>2</v>
      </c>
      <c r="AA221" s="70">
        <f t="shared" ca="1" si="54"/>
        <v>12</v>
      </c>
      <c r="AB221" s="63" t="s">
        <v>41</v>
      </c>
      <c r="AC221" s="37" t="s">
        <v>314</v>
      </c>
      <c r="AD221" s="5"/>
    </row>
    <row r="222" spans="1:37" s="6" customFormat="1" ht="15.5">
      <c r="A222" s="7">
        <v>355</v>
      </c>
      <c r="B222" s="72"/>
      <c r="C222" s="145" t="s">
        <v>3712</v>
      </c>
      <c r="D222" s="179" t="s">
        <v>3721</v>
      </c>
      <c r="E222" s="42"/>
      <c r="F222" s="63"/>
      <c r="G222" s="406" t="s">
        <v>129</v>
      </c>
      <c r="H222" s="63" t="s">
        <v>47</v>
      </c>
      <c r="I222" s="13" t="s">
        <v>47</v>
      </c>
      <c r="J222" s="405" t="s">
        <v>314</v>
      </c>
      <c r="K222" s="63" t="s">
        <v>39</v>
      </c>
      <c r="L222" s="63" t="s">
        <v>71</v>
      </c>
      <c r="M222" s="63"/>
      <c r="N222" s="63"/>
      <c r="O222" s="63">
        <f t="shared" ca="1" si="56"/>
        <v>125</v>
      </c>
      <c r="P222" s="63"/>
      <c r="Q222" s="63"/>
      <c r="R222" s="63"/>
      <c r="S222" s="63"/>
      <c r="T222" s="63"/>
      <c r="U222" s="63" t="s">
        <v>752</v>
      </c>
      <c r="V222" s="63"/>
      <c r="W222" s="70"/>
      <c r="X222" s="83">
        <v>45810</v>
      </c>
      <c r="Y222" s="70">
        <f t="shared" ca="1" si="52"/>
        <v>0</v>
      </c>
      <c r="Z222" s="70">
        <f t="shared" ca="1" si="53"/>
        <v>2</v>
      </c>
      <c r="AA222" s="70">
        <f t="shared" ca="1" si="54"/>
        <v>12</v>
      </c>
      <c r="AB222" s="63" t="s">
        <v>41</v>
      </c>
      <c r="AC222" s="37" t="s">
        <v>314</v>
      </c>
      <c r="AD222" s="5"/>
    </row>
    <row r="223" spans="1:37" s="6" customFormat="1" ht="15.5">
      <c r="A223" s="7">
        <v>343</v>
      </c>
      <c r="B223" s="72"/>
      <c r="C223" s="145" t="s">
        <v>3605</v>
      </c>
      <c r="D223" s="179" t="s">
        <v>3620</v>
      </c>
      <c r="E223" s="42"/>
      <c r="F223" s="396" t="s">
        <v>3628</v>
      </c>
      <c r="G223" s="397" t="s">
        <v>129</v>
      </c>
      <c r="H223" s="393" t="s">
        <v>47</v>
      </c>
      <c r="I223" s="393" t="s">
        <v>47</v>
      </c>
      <c r="J223" s="395" t="s">
        <v>314</v>
      </c>
      <c r="K223" s="393" t="s">
        <v>39</v>
      </c>
      <c r="L223" s="395" t="s">
        <v>71</v>
      </c>
      <c r="M223" s="395" t="s">
        <v>53</v>
      </c>
      <c r="N223" s="381">
        <v>38942</v>
      </c>
      <c r="O223" s="63">
        <f t="shared" ca="1" si="56"/>
        <v>19</v>
      </c>
      <c r="P223" s="395" t="s">
        <v>42</v>
      </c>
      <c r="Q223" s="395" t="s">
        <v>3642</v>
      </c>
      <c r="R223" s="395" t="s">
        <v>3642</v>
      </c>
      <c r="S223" s="396" t="s">
        <v>3643</v>
      </c>
      <c r="T223" s="149" t="s">
        <v>3644</v>
      </c>
      <c r="U223" s="393" t="s">
        <v>752</v>
      </c>
      <c r="V223" s="395" t="s">
        <v>3645</v>
      </c>
      <c r="W223" s="70"/>
      <c r="X223" s="83">
        <v>45803</v>
      </c>
      <c r="Y223" s="70">
        <f t="shared" ca="1" si="52"/>
        <v>0</v>
      </c>
      <c r="Z223" s="70">
        <f t="shared" ca="1" si="53"/>
        <v>2</v>
      </c>
      <c r="AA223" s="70">
        <f t="shared" ca="1" si="54"/>
        <v>19</v>
      </c>
      <c r="AB223" s="63" t="s">
        <v>41</v>
      </c>
      <c r="AC223" s="37" t="s">
        <v>314</v>
      </c>
      <c r="AD223" s="5"/>
      <c r="AF223" s="436"/>
    </row>
    <row r="224" spans="1:37" s="6" customFormat="1" ht="15.5">
      <c r="A224" s="7">
        <v>331</v>
      </c>
      <c r="B224" s="72"/>
      <c r="C224" s="145" t="s">
        <v>3589</v>
      </c>
      <c r="D224" s="179" t="s">
        <v>3590</v>
      </c>
      <c r="E224" s="42"/>
      <c r="F224" s="63"/>
      <c r="G224" s="392" t="s">
        <v>35</v>
      </c>
      <c r="H224" s="393" t="s">
        <v>47</v>
      </c>
      <c r="I224" s="393" t="s">
        <v>47</v>
      </c>
      <c r="J224" s="393" t="s">
        <v>311</v>
      </c>
      <c r="K224" s="393" t="s">
        <v>39</v>
      </c>
      <c r="L224" s="393" t="s">
        <v>40</v>
      </c>
      <c r="M224" s="393" t="s">
        <v>3591</v>
      </c>
      <c r="N224" s="381">
        <v>38353</v>
      </c>
      <c r="O224" s="63">
        <f t="shared" ca="1" si="56"/>
        <v>20</v>
      </c>
      <c r="P224" s="393" t="s">
        <v>42</v>
      </c>
      <c r="Q224" s="63"/>
      <c r="R224" s="63"/>
      <c r="S224" s="394" t="s">
        <v>3592</v>
      </c>
      <c r="T224" s="63"/>
      <c r="U224" s="393" t="s">
        <v>752</v>
      </c>
      <c r="V224" s="393" t="s">
        <v>3593</v>
      </c>
      <c r="W224" s="70"/>
      <c r="X224" s="83">
        <v>45801</v>
      </c>
      <c r="Y224" s="70">
        <f t="shared" ca="1" si="52"/>
        <v>0</v>
      </c>
      <c r="Z224" s="70">
        <f t="shared" ca="1" si="53"/>
        <v>2</v>
      </c>
      <c r="AA224" s="70">
        <f t="shared" ca="1" si="54"/>
        <v>21</v>
      </c>
      <c r="AB224" s="63" t="s">
        <v>41</v>
      </c>
      <c r="AC224" s="391" t="s">
        <v>314</v>
      </c>
      <c r="AD224" s="5"/>
    </row>
    <row r="225" spans="1:37" s="6" customFormat="1" ht="15.5">
      <c r="A225" s="7">
        <v>322</v>
      </c>
      <c r="B225" s="72"/>
      <c r="C225" s="145" t="s">
        <v>3553</v>
      </c>
      <c r="D225" s="179" t="s">
        <v>3558</v>
      </c>
      <c r="E225" s="42"/>
      <c r="F225" s="63"/>
      <c r="G225" s="384" t="s">
        <v>129</v>
      </c>
      <c r="H225" s="315" t="s">
        <v>47</v>
      </c>
      <c r="I225" s="373" t="s">
        <v>47</v>
      </c>
      <c r="J225" s="383" t="s">
        <v>314</v>
      </c>
      <c r="K225" s="315" t="s">
        <v>39</v>
      </c>
      <c r="L225" s="376" t="s">
        <v>71</v>
      </c>
      <c r="M225" s="383" t="s">
        <v>1190</v>
      </c>
      <c r="N225" s="63"/>
      <c r="O225" s="63">
        <f t="shared" ca="1" si="56"/>
        <v>125</v>
      </c>
      <c r="P225" s="380" t="s">
        <v>42</v>
      </c>
      <c r="Q225" s="63"/>
      <c r="R225" s="63"/>
      <c r="S225" s="63"/>
      <c r="T225" s="63"/>
      <c r="U225" s="360" t="s">
        <v>752</v>
      </c>
      <c r="V225" s="63"/>
      <c r="W225" s="70"/>
      <c r="X225" s="83">
        <v>45797</v>
      </c>
      <c r="Y225" s="70">
        <f t="shared" ca="1" si="52"/>
        <v>0</v>
      </c>
      <c r="Z225" s="70">
        <f t="shared" ca="1" si="53"/>
        <v>2</v>
      </c>
      <c r="AA225" s="70">
        <f t="shared" ca="1" si="54"/>
        <v>25</v>
      </c>
      <c r="AB225" s="63" t="s">
        <v>41</v>
      </c>
      <c r="AC225" s="373" t="s">
        <v>314</v>
      </c>
      <c r="AD225" s="5"/>
    </row>
    <row r="226" spans="1:37" s="21" customFormat="1" ht="15.5">
      <c r="A226" s="7">
        <v>106</v>
      </c>
      <c r="B226" s="29"/>
      <c r="C226" s="29" t="s">
        <v>805</v>
      </c>
      <c r="D226" s="22" t="s">
        <v>806</v>
      </c>
      <c r="E226" s="45" t="str">
        <f>UPPER(D226)</f>
        <v>M. HARYA BAGASKARA</v>
      </c>
      <c r="F226" s="11" t="s">
        <v>807</v>
      </c>
      <c r="G226" s="12" t="s">
        <v>129</v>
      </c>
      <c r="H226" s="14" t="s">
        <v>47</v>
      </c>
      <c r="I226" s="13" t="s">
        <v>47</v>
      </c>
      <c r="J226" s="14" t="s">
        <v>311</v>
      </c>
      <c r="K226" s="14" t="s">
        <v>39</v>
      </c>
      <c r="L226" s="14" t="s">
        <v>71</v>
      </c>
      <c r="M226" s="14" t="s">
        <v>41</v>
      </c>
      <c r="N226" s="50">
        <v>38517</v>
      </c>
      <c r="O226" s="14">
        <f t="shared" ref="O226:O233" ca="1" si="57">INT((TODAY()-N226)/365)</f>
        <v>20</v>
      </c>
      <c r="P226" s="14" t="s">
        <v>808</v>
      </c>
      <c r="Q226" s="14" t="s">
        <v>809</v>
      </c>
      <c r="R226" s="14" t="s">
        <v>809</v>
      </c>
      <c r="S226" s="11" t="s">
        <v>810</v>
      </c>
      <c r="T226" s="16" t="s">
        <v>811</v>
      </c>
      <c r="U226" s="17"/>
      <c r="V226" s="17"/>
      <c r="W226" s="13" t="s">
        <v>812</v>
      </c>
      <c r="X226" s="25">
        <v>45152</v>
      </c>
      <c r="Y226" s="19">
        <f t="shared" ref="Y226:Y233" ca="1" si="58">DATEDIF(X226,TODAY(),"Y")</f>
        <v>2</v>
      </c>
      <c r="Z226" s="19">
        <f t="shared" ref="Z226:Z233" ca="1" si="59">DATEDIF(X226,TODAY(),"YM")</f>
        <v>0</v>
      </c>
      <c r="AA226" s="19">
        <f t="shared" ref="AA226:AA233" ca="1" si="60">DATEDIF(X226,TODAY(),"MD")</f>
        <v>0</v>
      </c>
      <c r="AB226" s="14" t="s">
        <v>41</v>
      </c>
      <c r="AC226" s="37" t="s">
        <v>314</v>
      </c>
      <c r="AD226" s="20"/>
      <c r="AF226" s="437"/>
      <c r="AK226" s="330" t="s">
        <v>42</v>
      </c>
    </row>
    <row r="227" spans="1:37" s="6" customFormat="1" ht="15.5">
      <c r="A227" s="7">
        <v>278</v>
      </c>
      <c r="B227" s="72"/>
      <c r="C227" s="145" t="s">
        <v>3137</v>
      </c>
      <c r="D227" s="72" t="s">
        <v>3146</v>
      </c>
      <c r="E227" s="42"/>
      <c r="F227" s="318"/>
      <c r="G227" s="325" t="s">
        <v>129</v>
      </c>
      <c r="H227" s="315" t="s">
        <v>47</v>
      </c>
      <c r="I227" s="315" t="s">
        <v>47</v>
      </c>
      <c r="J227" s="364" t="s">
        <v>311</v>
      </c>
      <c r="K227" s="315" t="s">
        <v>39</v>
      </c>
      <c r="L227" s="63"/>
      <c r="M227" s="63"/>
      <c r="N227" s="73">
        <v>38956</v>
      </c>
      <c r="O227" s="63">
        <f t="shared" ca="1" si="57"/>
        <v>18</v>
      </c>
      <c r="P227" s="328" t="s">
        <v>42</v>
      </c>
      <c r="Q227" s="63"/>
      <c r="R227" s="63"/>
      <c r="S227" s="63"/>
      <c r="T227" s="63"/>
      <c r="U227" s="315" t="s">
        <v>752</v>
      </c>
      <c r="V227" s="63"/>
      <c r="W227" s="70"/>
      <c r="X227" s="83">
        <v>45761</v>
      </c>
      <c r="Y227" s="70">
        <f t="shared" ca="1" si="58"/>
        <v>0</v>
      </c>
      <c r="Z227" s="70">
        <f t="shared" ca="1" si="59"/>
        <v>4</v>
      </c>
      <c r="AA227" s="70">
        <f t="shared" ca="1" si="60"/>
        <v>0</v>
      </c>
      <c r="AB227" s="63" t="s">
        <v>41</v>
      </c>
      <c r="AC227" s="328" t="s">
        <v>314</v>
      </c>
      <c r="AD227" s="5"/>
      <c r="AK227" s="329" t="s">
        <v>42</v>
      </c>
    </row>
    <row r="228" spans="1:37" s="6" customFormat="1" ht="15.5">
      <c r="A228" s="7">
        <v>313</v>
      </c>
      <c r="B228" s="72"/>
      <c r="C228" s="145" t="s">
        <v>3517</v>
      </c>
      <c r="D228" s="72" t="s">
        <v>3552</v>
      </c>
      <c r="E228" s="42"/>
      <c r="F228" s="368"/>
      <c r="G228" s="382" t="s">
        <v>129</v>
      </c>
      <c r="H228" s="315" t="s">
        <v>47</v>
      </c>
      <c r="I228" s="373" t="s">
        <v>47</v>
      </c>
      <c r="J228" s="380" t="s">
        <v>311</v>
      </c>
      <c r="K228" s="315" t="s">
        <v>39</v>
      </c>
      <c r="L228" s="63"/>
      <c r="M228" s="360" t="s">
        <v>41</v>
      </c>
      <c r="N228" s="63"/>
      <c r="O228" s="63">
        <f t="shared" ca="1" si="57"/>
        <v>125</v>
      </c>
      <c r="P228" s="63"/>
      <c r="Q228" s="63"/>
      <c r="R228" s="63"/>
      <c r="S228" s="63"/>
      <c r="T228" s="63"/>
      <c r="U228" s="360" t="s">
        <v>752</v>
      </c>
      <c r="V228" s="63"/>
      <c r="W228" s="70"/>
      <c r="X228" s="83">
        <v>45789</v>
      </c>
      <c r="Y228" s="70">
        <f t="shared" ca="1" si="58"/>
        <v>0</v>
      </c>
      <c r="Z228" s="70">
        <f t="shared" ca="1" si="59"/>
        <v>3</v>
      </c>
      <c r="AA228" s="70">
        <f t="shared" ca="1" si="60"/>
        <v>2</v>
      </c>
      <c r="AB228" s="63" t="s">
        <v>41</v>
      </c>
      <c r="AC228" s="386" t="s">
        <v>314</v>
      </c>
      <c r="AD228" s="5"/>
    </row>
    <row r="229" spans="1:37" s="6" customFormat="1" ht="15.5">
      <c r="A229" s="7">
        <v>314</v>
      </c>
      <c r="B229" s="72"/>
      <c r="C229" s="145" t="s">
        <v>3518</v>
      </c>
      <c r="D229" s="72" t="s">
        <v>3551</v>
      </c>
      <c r="E229" s="42"/>
      <c r="F229" s="368"/>
      <c r="G229" s="382" t="s">
        <v>129</v>
      </c>
      <c r="H229" s="315" t="s">
        <v>47</v>
      </c>
      <c r="I229" s="373" t="s">
        <v>47</v>
      </c>
      <c r="J229" s="380" t="s">
        <v>311</v>
      </c>
      <c r="K229" s="315" t="s">
        <v>39</v>
      </c>
      <c r="L229" s="63"/>
      <c r="M229" s="360" t="s">
        <v>41</v>
      </c>
      <c r="N229" s="63"/>
      <c r="O229" s="63">
        <f t="shared" ca="1" si="57"/>
        <v>125</v>
      </c>
      <c r="P229" s="63"/>
      <c r="Q229" s="63"/>
      <c r="R229" s="63"/>
      <c r="S229" s="63"/>
      <c r="T229" s="63"/>
      <c r="U229" s="360" t="s">
        <v>752</v>
      </c>
      <c r="V229" s="63"/>
      <c r="W229" s="70"/>
      <c r="X229" s="83">
        <v>45789</v>
      </c>
      <c r="Y229" s="70">
        <f t="shared" ca="1" si="58"/>
        <v>0</v>
      </c>
      <c r="Z229" s="70">
        <f t="shared" ca="1" si="59"/>
        <v>3</v>
      </c>
      <c r="AA229" s="70">
        <f t="shared" ca="1" si="60"/>
        <v>2</v>
      </c>
      <c r="AB229" s="63" t="s">
        <v>41</v>
      </c>
      <c r="AC229" s="386" t="s">
        <v>314</v>
      </c>
      <c r="AD229" s="5"/>
    </row>
    <row r="230" spans="1:37" s="6" customFormat="1" ht="15.5">
      <c r="A230" s="7">
        <v>318</v>
      </c>
      <c r="B230" s="72"/>
      <c r="C230" s="145" t="s">
        <v>3524</v>
      </c>
      <c r="D230" s="72" t="s">
        <v>3529</v>
      </c>
      <c r="E230" s="42"/>
      <c r="F230" s="379" t="s">
        <v>3536</v>
      </c>
      <c r="G230" s="377" t="s">
        <v>129</v>
      </c>
      <c r="H230" s="315" t="s">
        <v>47</v>
      </c>
      <c r="I230" s="373" t="s">
        <v>47</v>
      </c>
      <c r="J230" s="376" t="s">
        <v>314</v>
      </c>
      <c r="K230" s="315" t="s">
        <v>39</v>
      </c>
      <c r="L230" s="380" t="s">
        <v>71</v>
      </c>
      <c r="M230" s="360" t="s">
        <v>41</v>
      </c>
      <c r="N230" s="73">
        <v>39092</v>
      </c>
      <c r="O230" s="63">
        <f t="shared" ca="1" si="57"/>
        <v>18</v>
      </c>
      <c r="P230" s="380" t="s">
        <v>42</v>
      </c>
      <c r="Q230" s="380" t="s">
        <v>3537</v>
      </c>
      <c r="R230" s="380" t="s">
        <v>3537</v>
      </c>
      <c r="S230" s="379" t="s">
        <v>3538</v>
      </c>
      <c r="T230" s="63"/>
      <c r="U230" s="360" t="s">
        <v>752</v>
      </c>
      <c r="V230" s="380" t="s">
        <v>3539</v>
      </c>
      <c r="W230" s="70"/>
      <c r="X230" s="83">
        <v>45796</v>
      </c>
      <c r="Y230" s="70">
        <f t="shared" ca="1" si="58"/>
        <v>0</v>
      </c>
      <c r="Z230" s="70">
        <f t="shared" ca="1" si="59"/>
        <v>2</v>
      </c>
      <c r="AA230" s="70">
        <f t="shared" ca="1" si="60"/>
        <v>26</v>
      </c>
      <c r="AB230" s="63" t="s">
        <v>41</v>
      </c>
      <c r="AC230" s="373" t="s">
        <v>314</v>
      </c>
      <c r="AD230" s="5"/>
      <c r="AF230" s="436"/>
    </row>
    <row r="231" spans="1:37" s="6" customFormat="1" ht="15.5">
      <c r="A231" s="7">
        <v>324</v>
      </c>
      <c r="B231" s="72"/>
      <c r="C231" s="145" t="s">
        <v>3555</v>
      </c>
      <c r="D231" s="72" t="s">
        <v>3560</v>
      </c>
      <c r="E231" s="42"/>
      <c r="F231" s="63"/>
      <c r="G231" s="384" t="s">
        <v>129</v>
      </c>
      <c r="H231" s="315" t="s">
        <v>47</v>
      </c>
      <c r="I231" s="373" t="s">
        <v>47</v>
      </c>
      <c r="J231" s="383" t="s">
        <v>314</v>
      </c>
      <c r="K231" s="315" t="s">
        <v>39</v>
      </c>
      <c r="L231" s="376" t="s">
        <v>71</v>
      </c>
      <c r="M231" s="383" t="s">
        <v>1190</v>
      </c>
      <c r="N231" s="63"/>
      <c r="O231" s="63">
        <f t="shared" ca="1" si="57"/>
        <v>125</v>
      </c>
      <c r="P231" s="380" t="s">
        <v>42</v>
      </c>
      <c r="Q231" s="63"/>
      <c r="R231" s="63"/>
      <c r="S231" s="63"/>
      <c r="T231" s="63"/>
      <c r="U231" s="360" t="s">
        <v>752</v>
      </c>
      <c r="V231" s="63"/>
      <c r="W231" s="70"/>
      <c r="X231" s="83">
        <v>45797</v>
      </c>
      <c r="Y231" s="70">
        <f t="shared" ca="1" si="58"/>
        <v>0</v>
      </c>
      <c r="Z231" s="70">
        <f t="shared" ca="1" si="59"/>
        <v>2</v>
      </c>
      <c r="AA231" s="70">
        <f t="shared" ca="1" si="60"/>
        <v>25</v>
      </c>
      <c r="AB231" s="63" t="s">
        <v>41</v>
      </c>
      <c r="AC231" s="373" t="s">
        <v>314</v>
      </c>
      <c r="AD231" s="5"/>
    </row>
    <row r="232" spans="1:37" s="6" customFormat="1" ht="15.5">
      <c r="A232" s="7">
        <v>341</v>
      </c>
      <c r="B232" s="72"/>
      <c r="C232" s="145" t="s">
        <v>3603</v>
      </c>
      <c r="D232" s="72" t="s">
        <v>3618</v>
      </c>
      <c r="E232" s="42"/>
      <c r="F232" s="396" t="s">
        <v>3630</v>
      </c>
      <c r="G232" s="397" t="s">
        <v>129</v>
      </c>
      <c r="H232" s="393" t="s">
        <v>47</v>
      </c>
      <c r="I232" s="393" t="s">
        <v>47</v>
      </c>
      <c r="J232" s="395" t="s">
        <v>314</v>
      </c>
      <c r="K232" s="393" t="s">
        <v>39</v>
      </c>
      <c r="L232" s="395" t="s">
        <v>71</v>
      </c>
      <c r="M232" s="395" t="s">
        <v>1190</v>
      </c>
      <c r="N232" s="381">
        <v>37790</v>
      </c>
      <c r="O232" s="63">
        <f t="shared" ca="1" si="57"/>
        <v>22</v>
      </c>
      <c r="P232" s="395" t="s">
        <v>42</v>
      </c>
      <c r="Q232" s="395" t="s">
        <v>3649</v>
      </c>
      <c r="R232" s="395" t="s">
        <v>3649</v>
      </c>
      <c r="S232" s="396" t="s">
        <v>3650</v>
      </c>
      <c r="T232" s="63"/>
      <c r="U232" s="393" t="s">
        <v>752</v>
      </c>
      <c r="V232" s="395" t="s">
        <v>3652</v>
      </c>
      <c r="W232" s="70"/>
      <c r="X232" s="83">
        <v>45803</v>
      </c>
      <c r="Y232" s="70">
        <f t="shared" ca="1" si="58"/>
        <v>0</v>
      </c>
      <c r="Z232" s="70">
        <f t="shared" ca="1" si="59"/>
        <v>2</v>
      </c>
      <c r="AA232" s="70">
        <f t="shared" ca="1" si="60"/>
        <v>19</v>
      </c>
      <c r="AB232" s="63" t="s">
        <v>41</v>
      </c>
      <c r="AC232" s="37" t="s">
        <v>314</v>
      </c>
      <c r="AD232" s="5"/>
      <c r="AF232" s="436"/>
    </row>
    <row r="233" spans="1:37" s="6" customFormat="1" ht="15.5">
      <c r="A233" s="7">
        <v>353</v>
      </c>
      <c r="B233" s="72"/>
      <c r="C233" s="145" t="s">
        <v>3710</v>
      </c>
      <c r="D233" s="72" t="s">
        <v>3719</v>
      </c>
      <c r="E233" s="42"/>
      <c r="F233" s="63"/>
      <c r="G233" s="406" t="s">
        <v>129</v>
      </c>
      <c r="H233" s="63" t="s">
        <v>47</v>
      </c>
      <c r="I233" s="13" t="s">
        <v>47</v>
      </c>
      <c r="J233" s="405" t="s">
        <v>314</v>
      </c>
      <c r="K233" s="63" t="s">
        <v>39</v>
      </c>
      <c r="L233" s="63" t="s">
        <v>71</v>
      </c>
      <c r="M233" s="63"/>
      <c r="N233" s="63"/>
      <c r="O233" s="63">
        <f t="shared" ca="1" si="57"/>
        <v>125</v>
      </c>
      <c r="P233" s="63"/>
      <c r="Q233" s="63"/>
      <c r="R233" s="63"/>
      <c r="S233" s="63"/>
      <c r="T233" s="63"/>
      <c r="U233" s="63" t="s">
        <v>752</v>
      </c>
      <c r="V233" s="63"/>
      <c r="W233" s="70"/>
      <c r="X233" s="83">
        <v>45810</v>
      </c>
      <c r="Y233" s="70">
        <f t="shared" ca="1" si="58"/>
        <v>0</v>
      </c>
      <c r="Z233" s="70">
        <f t="shared" ca="1" si="59"/>
        <v>2</v>
      </c>
      <c r="AA233" s="70">
        <f t="shared" ca="1" si="60"/>
        <v>12</v>
      </c>
      <c r="AB233" s="63" t="s">
        <v>41</v>
      </c>
      <c r="AC233" s="37" t="s">
        <v>314</v>
      </c>
      <c r="AD233" s="5"/>
    </row>
    <row r="234" spans="1:37" s="6" customFormat="1" ht="15.5">
      <c r="A234" s="7">
        <v>339</v>
      </c>
      <c r="B234" s="72"/>
      <c r="C234" s="145" t="s">
        <v>3601</v>
      </c>
      <c r="D234" s="81" t="s">
        <v>3615</v>
      </c>
      <c r="E234" s="42"/>
      <c r="F234" s="398" t="s">
        <v>3661</v>
      </c>
      <c r="G234" s="399" t="s">
        <v>129</v>
      </c>
      <c r="H234" s="393" t="s">
        <v>47</v>
      </c>
      <c r="I234" s="393" t="s">
        <v>47</v>
      </c>
      <c r="J234" s="395" t="s">
        <v>3624</v>
      </c>
      <c r="K234" s="393" t="s">
        <v>39</v>
      </c>
      <c r="L234" s="400" t="s">
        <v>71</v>
      </c>
      <c r="M234" s="400" t="s">
        <v>1190</v>
      </c>
      <c r="N234" s="381">
        <v>37374</v>
      </c>
      <c r="O234" s="63">
        <f t="shared" ref="O234:O267" ca="1" si="61">INT((TODAY()-N234)/365)</f>
        <v>23</v>
      </c>
      <c r="P234" s="400" t="s">
        <v>3654</v>
      </c>
      <c r="Q234" s="403" t="s">
        <v>3662</v>
      </c>
      <c r="R234" s="400" t="s">
        <v>3662</v>
      </c>
      <c r="S234" s="398" t="s">
        <v>3663</v>
      </c>
      <c r="T234" s="63"/>
      <c r="U234" s="393" t="s">
        <v>752</v>
      </c>
      <c r="V234" s="400" t="s">
        <v>3664</v>
      </c>
      <c r="W234" s="70"/>
      <c r="X234" s="83">
        <v>45803</v>
      </c>
      <c r="Y234" s="70">
        <f t="shared" ref="Y234:Y278" ca="1" si="62">DATEDIF(X234,TODAY(),"Y")</f>
        <v>0</v>
      </c>
      <c r="Z234" s="70">
        <f t="shared" ref="Z234:Z278" ca="1" si="63">DATEDIF(X234,TODAY(),"YM")</f>
        <v>2</v>
      </c>
      <c r="AA234" s="70">
        <f t="shared" ref="AA234:AA278" ca="1" si="64">DATEDIF(X234,TODAY(),"MD")</f>
        <v>19</v>
      </c>
      <c r="AB234" s="63" t="s">
        <v>41</v>
      </c>
      <c r="AC234" s="395" t="s">
        <v>74</v>
      </c>
      <c r="AD234" s="5"/>
      <c r="AF234" s="431" t="s">
        <v>3971</v>
      </c>
    </row>
    <row r="235" spans="1:37" s="6" customFormat="1" ht="15.5">
      <c r="A235" s="7">
        <v>344</v>
      </c>
      <c r="B235" s="72"/>
      <c r="C235" s="145" t="s">
        <v>3606</v>
      </c>
      <c r="D235" s="179" t="s">
        <v>3621</v>
      </c>
      <c r="E235" s="42"/>
      <c r="F235" s="396" t="s">
        <v>3627</v>
      </c>
      <c r="G235" s="397" t="s">
        <v>129</v>
      </c>
      <c r="H235" s="393" t="s">
        <v>47</v>
      </c>
      <c r="I235" s="393" t="s">
        <v>47</v>
      </c>
      <c r="J235" s="427" t="s">
        <v>74</v>
      </c>
      <c r="K235" s="393" t="s">
        <v>39</v>
      </c>
      <c r="L235" s="395" t="s">
        <v>71</v>
      </c>
      <c r="M235" s="395" t="s">
        <v>1190</v>
      </c>
      <c r="N235" s="381">
        <v>39359</v>
      </c>
      <c r="O235" s="63">
        <f t="shared" ca="1" si="61"/>
        <v>17</v>
      </c>
      <c r="P235" s="395" t="s">
        <v>42</v>
      </c>
      <c r="Q235" s="395" t="s">
        <v>3638</v>
      </c>
      <c r="R235" s="395" t="s">
        <v>3638</v>
      </c>
      <c r="S235" s="396" t="s">
        <v>3639</v>
      </c>
      <c r="T235" s="149" t="s">
        <v>3640</v>
      </c>
      <c r="U235" s="393" t="s">
        <v>752</v>
      </c>
      <c r="V235" s="395" t="s">
        <v>3641</v>
      </c>
      <c r="W235" s="70"/>
      <c r="X235" s="83">
        <v>45803</v>
      </c>
      <c r="Y235" s="70">
        <f t="shared" ca="1" si="62"/>
        <v>0</v>
      </c>
      <c r="Z235" s="70">
        <f t="shared" ca="1" si="63"/>
        <v>2</v>
      </c>
      <c r="AA235" s="70">
        <f t="shared" ca="1" si="64"/>
        <v>19</v>
      </c>
      <c r="AB235" s="63" t="s">
        <v>41</v>
      </c>
      <c r="AC235" s="427" t="s">
        <v>74</v>
      </c>
      <c r="AD235" s="5"/>
      <c r="AF235" s="431" t="s">
        <v>3971</v>
      </c>
    </row>
    <row r="236" spans="1:37" s="6" customFormat="1" ht="15.5">
      <c r="A236" s="7">
        <v>382</v>
      </c>
      <c r="B236" s="72"/>
      <c r="C236" s="145" t="s">
        <v>4026</v>
      </c>
      <c r="D236" s="179" t="s">
        <v>4039</v>
      </c>
      <c r="E236" s="42"/>
      <c r="F236" s="63"/>
      <c r="G236" s="444" t="s">
        <v>35</v>
      </c>
      <c r="H236" s="425" t="s">
        <v>47</v>
      </c>
      <c r="I236" s="425" t="s">
        <v>47</v>
      </c>
      <c r="J236" s="428" t="s">
        <v>74</v>
      </c>
      <c r="K236" s="425" t="s">
        <v>39</v>
      </c>
      <c r="L236" s="425" t="s">
        <v>71</v>
      </c>
      <c r="M236" s="63"/>
      <c r="N236" s="73">
        <v>35216</v>
      </c>
      <c r="O236" s="63">
        <f t="shared" ca="1" si="61"/>
        <v>29</v>
      </c>
      <c r="P236" s="405" t="s">
        <v>42</v>
      </c>
      <c r="Q236" s="63"/>
      <c r="R236" s="63"/>
      <c r="S236" s="63"/>
      <c r="T236" s="63"/>
      <c r="U236" s="63" t="s">
        <v>752</v>
      </c>
      <c r="V236" s="63"/>
      <c r="W236" s="70"/>
      <c r="X236" s="83">
        <v>45859</v>
      </c>
      <c r="Y236" s="70">
        <f t="shared" ca="1" si="62"/>
        <v>0</v>
      </c>
      <c r="Z236" s="70">
        <f t="shared" ca="1" si="63"/>
        <v>0</v>
      </c>
      <c r="AA236" s="70">
        <f t="shared" ca="1" si="64"/>
        <v>24</v>
      </c>
      <c r="AB236" s="63" t="s">
        <v>41</v>
      </c>
      <c r="AC236" s="37" t="s">
        <v>74</v>
      </c>
      <c r="AD236" s="5"/>
    </row>
    <row r="237" spans="1:37" s="6" customFormat="1" ht="15.5">
      <c r="A237" s="7">
        <v>382</v>
      </c>
      <c r="B237" s="72"/>
      <c r="C237" s="145" t="s">
        <v>4027</v>
      </c>
      <c r="D237" s="179" t="s">
        <v>4040</v>
      </c>
      <c r="E237" s="42"/>
      <c r="F237" s="63"/>
      <c r="G237" s="444" t="s">
        <v>35</v>
      </c>
      <c r="H237" s="425" t="s">
        <v>47</v>
      </c>
      <c r="I237" s="425" t="s">
        <v>47</v>
      </c>
      <c r="J237" s="428" t="s">
        <v>74</v>
      </c>
      <c r="K237" s="425" t="s">
        <v>39</v>
      </c>
      <c r="L237" s="425" t="s">
        <v>71</v>
      </c>
      <c r="M237" s="63"/>
      <c r="N237" s="73">
        <v>35216</v>
      </c>
      <c r="O237" s="63">
        <f t="shared" ca="1" si="61"/>
        <v>29</v>
      </c>
      <c r="P237" s="405" t="s">
        <v>42</v>
      </c>
      <c r="Q237" s="63"/>
      <c r="R237" s="63"/>
      <c r="S237" s="63"/>
      <c r="T237" s="63"/>
      <c r="U237" s="63" t="s">
        <v>752</v>
      </c>
      <c r="V237" s="63"/>
      <c r="W237" s="70"/>
      <c r="X237" s="83">
        <v>45859</v>
      </c>
      <c r="Y237" s="70">
        <f t="shared" ca="1" si="62"/>
        <v>0</v>
      </c>
      <c r="Z237" s="70">
        <f t="shared" ca="1" si="63"/>
        <v>0</v>
      </c>
      <c r="AA237" s="70">
        <f t="shared" ca="1" si="64"/>
        <v>24</v>
      </c>
      <c r="AB237" s="63" t="s">
        <v>41</v>
      </c>
      <c r="AC237" s="37" t="s">
        <v>74</v>
      </c>
      <c r="AD237" s="5"/>
    </row>
    <row r="238" spans="1:37" s="6" customFormat="1" ht="15.5">
      <c r="A238" s="7">
        <v>382</v>
      </c>
      <c r="B238" s="72"/>
      <c r="C238" s="145" t="s">
        <v>4028</v>
      </c>
      <c r="D238" s="179" t="s">
        <v>4041</v>
      </c>
      <c r="E238" s="42"/>
      <c r="F238" s="63"/>
      <c r="G238" s="444" t="s">
        <v>35</v>
      </c>
      <c r="H238" s="425" t="s">
        <v>47</v>
      </c>
      <c r="I238" s="425" t="s">
        <v>47</v>
      </c>
      <c r="J238" s="428" t="s">
        <v>74</v>
      </c>
      <c r="K238" s="425" t="s">
        <v>39</v>
      </c>
      <c r="L238" s="425" t="s">
        <v>71</v>
      </c>
      <c r="M238" s="63"/>
      <c r="N238" s="73">
        <v>35216</v>
      </c>
      <c r="O238" s="63">
        <f t="shared" ca="1" si="61"/>
        <v>29</v>
      </c>
      <c r="P238" s="405" t="s">
        <v>42</v>
      </c>
      <c r="Q238" s="63"/>
      <c r="R238" s="63"/>
      <c r="S238" s="63"/>
      <c r="T238" s="63"/>
      <c r="U238" s="63" t="s">
        <v>752</v>
      </c>
      <c r="V238" s="63"/>
      <c r="W238" s="70"/>
      <c r="X238" s="83">
        <v>45859</v>
      </c>
      <c r="Y238" s="70">
        <f t="shared" ca="1" si="62"/>
        <v>0</v>
      </c>
      <c r="Z238" s="70">
        <f t="shared" ca="1" si="63"/>
        <v>0</v>
      </c>
      <c r="AA238" s="70">
        <f t="shared" ca="1" si="64"/>
        <v>24</v>
      </c>
      <c r="AB238" s="63" t="s">
        <v>41</v>
      </c>
      <c r="AC238" s="37" t="s">
        <v>74</v>
      </c>
      <c r="AD238" s="5"/>
    </row>
    <row r="239" spans="1:37" s="6" customFormat="1" ht="15.5">
      <c r="A239" s="7">
        <v>382</v>
      </c>
      <c r="B239" s="72"/>
      <c r="C239" s="145" t="s">
        <v>4029</v>
      </c>
      <c r="D239" s="179" t="s">
        <v>4042</v>
      </c>
      <c r="E239" s="42"/>
      <c r="F239" s="63"/>
      <c r="G239" s="444" t="s">
        <v>35</v>
      </c>
      <c r="H239" s="425" t="s">
        <v>47</v>
      </c>
      <c r="I239" s="425" t="s">
        <v>47</v>
      </c>
      <c r="J239" s="428" t="s">
        <v>74</v>
      </c>
      <c r="K239" s="425" t="s">
        <v>39</v>
      </c>
      <c r="L239" s="425" t="s">
        <v>71</v>
      </c>
      <c r="M239" s="63"/>
      <c r="N239" s="73">
        <v>35216</v>
      </c>
      <c r="O239" s="63">
        <f t="shared" ca="1" si="61"/>
        <v>29</v>
      </c>
      <c r="P239" s="405" t="s">
        <v>42</v>
      </c>
      <c r="Q239" s="63"/>
      <c r="R239" s="63"/>
      <c r="S239" s="63"/>
      <c r="T239" s="63"/>
      <c r="U239" s="63" t="s">
        <v>752</v>
      </c>
      <c r="V239" s="63"/>
      <c r="W239" s="70"/>
      <c r="X239" s="83">
        <v>45859</v>
      </c>
      <c r="Y239" s="70">
        <f t="shared" ca="1" si="62"/>
        <v>0</v>
      </c>
      <c r="Z239" s="70">
        <f t="shared" ca="1" si="63"/>
        <v>0</v>
      </c>
      <c r="AA239" s="70">
        <f t="shared" ca="1" si="64"/>
        <v>24</v>
      </c>
      <c r="AB239" s="63" t="s">
        <v>41</v>
      </c>
      <c r="AC239" s="37" t="s">
        <v>74</v>
      </c>
      <c r="AD239" s="5"/>
    </row>
    <row r="240" spans="1:37" s="6" customFormat="1" ht="15.5">
      <c r="A240" s="7">
        <v>382</v>
      </c>
      <c r="B240" s="72"/>
      <c r="C240" s="145" t="s">
        <v>4030</v>
      </c>
      <c r="D240" s="179" t="s">
        <v>4043</v>
      </c>
      <c r="E240" s="42"/>
      <c r="F240" s="63"/>
      <c r="G240" s="444" t="s">
        <v>35</v>
      </c>
      <c r="H240" s="425" t="s">
        <v>47</v>
      </c>
      <c r="I240" s="425" t="s">
        <v>47</v>
      </c>
      <c r="J240" s="428" t="s">
        <v>74</v>
      </c>
      <c r="K240" s="425" t="s">
        <v>39</v>
      </c>
      <c r="L240" s="425" t="s">
        <v>71</v>
      </c>
      <c r="M240" s="63"/>
      <c r="N240" s="73">
        <v>35216</v>
      </c>
      <c r="O240" s="63">
        <f t="shared" ca="1" si="61"/>
        <v>29</v>
      </c>
      <c r="P240" s="405" t="s">
        <v>42</v>
      </c>
      <c r="Q240" s="63"/>
      <c r="R240" s="63"/>
      <c r="S240" s="63"/>
      <c r="T240" s="63"/>
      <c r="U240" s="63" t="s">
        <v>752</v>
      </c>
      <c r="V240" s="63"/>
      <c r="W240" s="70"/>
      <c r="X240" s="83">
        <v>45859</v>
      </c>
      <c r="Y240" s="70">
        <f t="shared" ca="1" si="62"/>
        <v>0</v>
      </c>
      <c r="Z240" s="70">
        <f t="shared" ca="1" si="63"/>
        <v>0</v>
      </c>
      <c r="AA240" s="70">
        <f t="shared" ca="1" si="64"/>
        <v>24</v>
      </c>
      <c r="AB240" s="63" t="s">
        <v>41</v>
      </c>
      <c r="AC240" s="37" t="s">
        <v>74</v>
      </c>
      <c r="AD240" s="5"/>
    </row>
    <row r="241" spans="1:30" s="6" customFormat="1" ht="15.5">
      <c r="A241" s="7">
        <v>382</v>
      </c>
      <c r="B241" s="72"/>
      <c r="C241" s="145" t="s">
        <v>4019</v>
      </c>
      <c r="D241" s="179" t="s">
        <v>4032</v>
      </c>
      <c r="E241" s="42"/>
      <c r="F241" s="63"/>
      <c r="G241" s="444" t="s">
        <v>35</v>
      </c>
      <c r="H241" s="425" t="s">
        <v>47</v>
      </c>
      <c r="I241" s="425" t="s">
        <v>47</v>
      </c>
      <c r="J241" s="428" t="s">
        <v>74</v>
      </c>
      <c r="K241" s="425" t="s">
        <v>39</v>
      </c>
      <c r="L241" s="425" t="s">
        <v>71</v>
      </c>
      <c r="M241" s="63"/>
      <c r="N241" s="73">
        <v>35216</v>
      </c>
      <c r="O241" s="63">
        <f t="shared" ca="1" si="61"/>
        <v>29</v>
      </c>
      <c r="P241" s="405" t="s">
        <v>42</v>
      </c>
      <c r="Q241" s="63"/>
      <c r="R241" s="63"/>
      <c r="S241" s="63"/>
      <c r="T241" s="63"/>
      <c r="U241" s="63" t="s">
        <v>752</v>
      </c>
      <c r="V241" s="63"/>
      <c r="W241" s="70"/>
      <c r="X241" s="83">
        <v>45859</v>
      </c>
      <c r="Y241" s="70">
        <f t="shared" ca="1" si="62"/>
        <v>0</v>
      </c>
      <c r="Z241" s="70">
        <f t="shared" ca="1" si="63"/>
        <v>0</v>
      </c>
      <c r="AA241" s="70">
        <f t="shared" ca="1" si="64"/>
        <v>24</v>
      </c>
      <c r="AB241" s="63" t="s">
        <v>41</v>
      </c>
      <c r="AC241" s="37" t="s">
        <v>74</v>
      </c>
      <c r="AD241" s="5"/>
    </row>
    <row r="242" spans="1:30" s="6" customFormat="1" ht="15.5">
      <c r="A242" s="7">
        <v>382</v>
      </c>
      <c r="B242" s="72"/>
      <c r="C242" s="145" t="s">
        <v>4020</v>
      </c>
      <c r="D242" s="179" t="s">
        <v>4033</v>
      </c>
      <c r="E242" s="42"/>
      <c r="F242" s="63"/>
      <c r="G242" s="444" t="s">
        <v>129</v>
      </c>
      <c r="H242" s="425" t="s">
        <v>47</v>
      </c>
      <c r="I242" s="425" t="s">
        <v>47</v>
      </c>
      <c r="J242" s="428" t="s">
        <v>74</v>
      </c>
      <c r="K242" s="425" t="s">
        <v>39</v>
      </c>
      <c r="L242" s="425" t="s">
        <v>71</v>
      </c>
      <c r="M242" s="63"/>
      <c r="N242" s="73">
        <v>35216</v>
      </c>
      <c r="O242" s="63">
        <f t="shared" ca="1" si="61"/>
        <v>29</v>
      </c>
      <c r="P242" s="405" t="s">
        <v>42</v>
      </c>
      <c r="Q242" s="63"/>
      <c r="R242" s="63"/>
      <c r="S242" s="63"/>
      <c r="T242" s="63"/>
      <c r="U242" s="63" t="s">
        <v>752</v>
      </c>
      <c r="V242" s="63"/>
      <c r="W242" s="70"/>
      <c r="X242" s="83">
        <v>45859</v>
      </c>
      <c r="Y242" s="70">
        <f t="shared" ca="1" si="62"/>
        <v>0</v>
      </c>
      <c r="Z242" s="70">
        <f t="shared" ca="1" si="63"/>
        <v>0</v>
      </c>
      <c r="AA242" s="70">
        <f t="shared" ca="1" si="64"/>
        <v>24</v>
      </c>
      <c r="AB242" s="63" t="s">
        <v>41</v>
      </c>
      <c r="AC242" s="37" t="s">
        <v>74</v>
      </c>
      <c r="AD242" s="5"/>
    </row>
    <row r="243" spans="1:30" s="6" customFormat="1" ht="15.5">
      <c r="A243" s="7">
        <v>382</v>
      </c>
      <c r="B243" s="72"/>
      <c r="C243" s="145" t="s">
        <v>4021</v>
      </c>
      <c r="D243" s="179" t="s">
        <v>4034</v>
      </c>
      <c r="E243" s="42"/>
      <c r="F243" s="63"/>
      <c r="G243" s="444" t="s">
        <v>129</v>
      </c>
      <c r="H243" s="425" t="s">
        <v>47</v>
      </c>
      <c r="I243" s="425" t="s">
        <v>47</v>
      </c>
      <c r="J243" s="428" t="s">
        <v>74</v>
      </c>
      <c r="K243" s="425" t="s">
        <v>39</v>
      </c>
      <c r="L243" s="425" t="s">
        <v>71</v>
      </c>
      <c r="M243" s="63"/>
      <c r="N243" s="73">
        <v>35216</v>
      </c>
      <c r="O243" s="63">
        <f t="shared" ca="1" si="61"/>
        <v>29</v>
      </c>
      <c r="P243" s="405" t="s">
        <v>42</v>
      </c>
      <c r="Q243" s="63"/>
      <c r="R243" s="63"/>
      <c r="S243" s="63"/>
      <c r="T243" s="63"/>
      <c r="U243" s="63" t="s">
        <v>752</v>
      </c>
      <c r="V243" s="63"/>
      <c r="W243" s="70"/>
      <c r="X243" s="83">
        <v>45859</v>
      </c>
      <c r="Y243" s="70">
        <f t="shared" ca="1" si="62"/>
        <v>0</v>
      </c>
      <c r="Z243" s="70">
        <f t="shared" ca="1" si="63"/>
        <v>0</v>
      </c>
      <c r="AA243" s="70">
        <f t="shared" ca="1" si="64"/>
        <v>24</v>
      </c>
      <c r="AB243" s="63" t="s">
        <v>41</v>
      </c>
      <c r="AC243" s="37" t="s">
        <v>74</v>
      </c>
      <c r="AD243" s="5"/>
    </row>
    <row r="244" spans="1:30" s="6" customFormat="1" ht="15.5">
      <c r="A244" s="7">
        <v>382</v>
      </c>
      <c r="B244" s="72"/>
      <c r="C244" s="145" t="s">
        <v>4023</v>
      </c>
      <c r="D244" s="179" t="s">
        <v>4036</v>
      </c>
      <c r="E244" s="42"/>
      <c r="F244" s="63"/>
      <c r="G244" s="444" t="s">
        <v>129</v>
      </c>
      <c r="H244" s="425" t="s">
        <v>47</v>
      </c>
      <c r="I244" s="425" t="s">
        <v>47</v>
      </c>
      <c r="J244" s="428" t="s">
        <v>74</v>
      </c>
      <c r="K244" s="425" t="s">
        <v>39</v>
      </c>
      <c r="L244" s="425" t="s">
        <v>71</v>
      </c>
      <c r="M244" s="63"/>
      <c r="N244" s="73">
        <v>35216</v>
      </c>
      <c r="O244" s="63">
        <f t="shared" ca="1" si="61"/>
        <v>29</v>
      </c>
      <c r="P244" s="405" t="s">
        <v>42</v>
      </c>
      <c r="Q244" s="63"/>
      <c r="R244" s="63"/>
      <c r="S244" s="63"/>
      <c r="T244" s="63"/>
      <c r="U244" s="63" t="s">
        <v>752</v>
      </c>
      <c r="V244" s="63"/>
      <c r="W244" s="70"/>
      <c r="X244" s="83">
        <v>45859</v>
      </c>
      <c r="Y244" s="70">
        <f t="shared" ca="1" si="62"/>
        <v>0</v>
      </c>
      <c r="Z244" s="70">
        <f t="shared" ca="1" si="63"/>
        <v>0</v>
      </c>
      <c r="AA244" s="70">
        <f t="shared" ca="1" si="64"/>
        <v>24</v>
      </c>
      <c r="AB244" s="63" t="s">
        <v>41</v>
      </c>
      <c r="AC244" s="37" t="s">
        <v>74</v>
      </c>
      <c r="AD244" s="5"/>
    </row>
    <row r="245" spans="1:30" s="6" customFormat="1" ht="15.5">
      <c r="A245" s="7">
        <v>382</v>
      </c>
      <c r="B245" s="72"/>
      <c r="C245" s="145" t="s">
        <v>4017</v>
      </c>
      <c r="D245" s="179" t="s">
        <v>4087</v>
      </c>
      <c r="E245" s="42"/>
      <c r="F245" s="63"/>
      <c r="G245" s="444" t="s">
        <v>35</v>
      </c>
      <c r="H245" s="425" t="s">
        <v>47</v>
      </c>
      <c r="I245" s="425" t="s">
        <v>47</v>
      </c>
      <c r="J245" s="428" t="s">
        <v>74</v>
      </c>
      <c r="K245" s="425" t="s">
        <v>39</v>
      </c>
      <c r="L245" s="425" t="s">
        <v>71</v>
      </c>
      <c r="M245" s="63"/>
      <c r="N245" s="73">
        <v>35216</v>
      </c>
      <c r="O245" s="63">
        <f t="shared" ca="1" si="61"/>
        <v>29</v>
      </c>
      <c r="P245" s="405" t="s">
        <v>42</v>
      </c>
      <c r="Q245" s="63"/>
      <c r="R245" s="63"/>
      <c r="S245" s="63"/>
      <c r="T245" s="63"/>
      <c r="U245" s="63" t="s">
        <v>752</v>
      </c>
      <c r="V245" s="63"/>
      <c r="W245" s="70"/>
      <c r="X245" s="83">
        <v>45841</v>
      </c>
      <c r="Y245" s="70">
        <f t="shared" ca="1" si="62"/>
        <v>0</v>
      </c>
      <c r="Z245" s="70">
        <f t="shared" ca="1" si="63"/>
        <v>1</v>
      </c>
      <c r="AA245" s="70">
        <f t="shared" ca="1" si="64"/>
        <v>11</v>
      </c>
      <c r="AB245" s="63" t="s">
        <v>41</v>
      </c>
      <c r="AC245" s="37" t="s">
        <v>314</v>
      </c>
      <c r="AD245" s="5"/>
    </row>
    <row r="246" spans="1:30" s="6" customFormat="1" ht="15.5">
      <c r="A246" s="7">
        <v>382</v>
      </c>
      <c r="B246" s="72"/>
      <c r="C246" s="145" t="s">
        <v>4013</v>
      </c>
      <c r="D246" s="179" t="s">
        <v>4083</v>
      </c>
      <c r="E246" s="42"/>
      <c r="F246" s="63"/>
      <c r="G246" s="444" t="s">
        <v>129</v>
      </c>
      <c r="H246" s="425" t="s">
        <v>47</v>
      </c>
      <c r="I246" s="425" t="s">
        <v>47</v>
      </c>
      <c r="J246" s="428" t="s">
        <v>74</v>
      </c>
      <c r="K246" s="425" t="s">
        <v>39</v>
      </c>
      <c r="L246" s="425" t="s">
        <v>71</v>
      </c>
      <c r="M246" s="63"/>
      <c r="N246" s="73">
        <v>35216</v>
      </c>
      <c r="O246" s="63">
        <f t="shared" ca="1" si="61"/>
        <v>29</v>
      </c>
      <c r="P246" s="405" t="s">
        <v>42</v>
      </c>
      <c r="Q246" s="63"/>
      <c r="R246" s="63"/>
      <c r="S246" s="63"/>
      <c r="T246" s="63"/>
      <c r="U246" s="63" t="s">
        <v>752</v>
      </c>
      <c r="V246" s="63"/>
      <c r="W246" s="70"/>
      <c r="X246" s="83">
        <v>45841</v>
      </c>
      <c r="Y246" s="70">
        <f t="shared" ca="1" si="62"/>
        <v>0</v>
      </c>
      <c r="Z246" s="70">
        <f t="shared" ca="1" si="63"/>
        <v>1</v>
      </c>
      <c r="AA246" s="70">
        <f t="shared" ca="1" si="64"/>
        <v>11</v>
      </c>
      <c r="AB246" s="63" t="s">
        <v>41</v>
      </c>
      <c r="AC246" s="37" t="s">
        <v>314</v>
      </c>
      <c r="AD246" s="5"/>
    </row>
    <row r="247" spans="1:30" s="6" customFormat="1" ht="15.5">
      <c r="A247" s="7">
        <v>382</v>
      </c>
      <c r="B247" s="72"/>
      <c r="C247" s="145" t="s">
        <v>4002</v>
      </c>
      <c r="D247" s="179" t="s">
        <v>4089</v>
      </c>
      <c r="E247" s="42"/>
      <c r="F247" s="428"/>
      <c r="G247" s="444" t="s">
        <v>35</v>
      </c>
      <c r="H247" s="425" t="s">
        <v>47</v>
      </c>
      <c r="I247" s="425" t="s">
        <v>47</v>
      </c>
      <c r="J247" s="428" t="s">
        <v>74</v>
      </c>
      <c r="K247" s="425" t="s">
        <v>39</v>
      </c>
      <c r="L247" s="425" t="s">
        <v>71</v>
      </c>
      <c r="M247" s="63"/>
      <c r="N247" s="73">
        <v>35216</v>
      </c>
      <c r="O247" s="63">
        <f t="shared" ca="1" si="61"/>
        <v>29</v>
      </c>
      <c r="P247" s="405" t="s">
        <v>42</v>
      </c>
      <c r="Q247" s="63"/>
      <c r="R247" s="63"/>
      <c r="S247" s="63"/>
      <c r="T247" s="63"/>
      <c r="U247" s="63" t="s">
        <v>752</v>
      </c>
      <c r="V247" s="63"/>
      <c r="W247" s="70"/>
      <c r="X247" s="83">
        <v>45841</v>
      </c>
      <c r="Y247" s="70">
        <f t="shared" ca="1" si="62"/>
        <v>0</v>
      </c>
      <c r="Z247" s="70">
        <f t="shared" ca="1" si="63"/>
        <v>1</v>
      </c>
      <c r="AA247" s="70">
        <f t="shared" ca="1" si="64"/>
        <v>11</v>
      </c>
      <c r="AB247" s="63" t="s">
        <v>41</v>
      </c>
      <c r="AC247" s="37" t="s">
        <v>74</v>
      </c>
      <c r="AD247" s="5"/>
    </row>
    <row r="248" spans="1:30" s="6" customFormat="1" ht="15.5">
      <c r="A248" s="7">
        <v>382</v>
      </c>
      <c r="B248" s="72"/>
      <c r="C248" s="145" t="s">
        <v>4003</v>
      </c>
      <c r="D248" s="179" t="s">
        <v>4073</v>
      </c>
      <c r="E248" s="42"/>
      <c r="F248" s="428"/>
      <c r="G248" s="444" t="s">
        <v>35</v>
      </c>
      <c r="H248" s="425" t="s">
        <v>47</v>
      </c>
      <c r="I248" s="425" t="s">
        <v>47</v>
      </c>
      <c r="J248" s="428" t="s">
        <v>74</v>
      </c>
      <c r="K248" s="425" t="s">
        <v>39</v>
      </c>
      <c r="L248" s="425" t="s">
        <v>71</v>
      </c>
      <c r="M248" s="63"/>
      <c r="N248" s="73">
        <v>35216</v>
      </c>
      <c r="O248" s="63">
        <f t="shared" ca="1" si="61"/>
        <v>29</v>
      </c>
      <c r="P248" s="405" t="s">
        <v>42</v>
      </c>
      <c r="Q248" s="63"/>
      <c r="R248" s="63"/>
      <c r="S248" s="63"/>
      <c r="T248" s="63"/>
      <c r="U248" s="63" t="s">
        <v>752</v>
      </c>
      <c r="V248" s="63"/>
      <c r="W248" s="70"/>
      <c r="X248" s="83">
        <v>45841</v>
      </c>
      <c r="Y248" s="70">
        <f t="shared" ca="1" si="62"/>
        <v>0</v>
      </c>
      <c r="Z248" s="70">
        <f t="shared" ca="1" si="63"/>
        <v>1</v>
      </c>
      <c r="AA248" s="70">
        <f t="shared" ca="1" si="64"/>
        <v>11</v>
      </c>
      <c r="AB248" s="63" t="s">
        <v>41</v>
      </c>
      <c r="AC248" s="37" t="s">
        <v>74</v>
      </c>
      <c r="AD248" s="5"/>
    </row>
    <row r="249" spans="1:30" s="6" customFormat="1" ht="15.5">
      <c r="A249" s="7">
        <v>382</v>
      </c>
      <c r="B249" s="72"/>
      <c r="C249" s="145" t="s">
        <v>4004</v>
      </c>
      <c r="D249" s="179" t="s">
        <v>4074</v>
      </c>
      <c r="E249" s="42"/>
      <c r="F249" s="428"/>
      <c r="G249" s="444" t="s">
        <v>35</v>
      </c>
      <c r="H249" s="425" t="s">
        <v>47</v>
      </c>
      <c r="I249" s="425" t="s">
        <v>47</v>
      </c>
      <c r="J249" s="428" t="s">
        <v>74</v>
      </c>
      <c r="K249" s="425" t="s">
        <v>39</v>
      </c>
      <c r="L249" s="425" t="s">
        <v>71</v>
      </c>
      <c r="M249" s="63"/>
      <c r="N249" s="73">
        <v>35216</v>
      </c>
      <c r="O249" s="63">
        <f t="shared" ca="1" si="61"/>
        <v>29</v>
      </c>
      <c r="P249" s="405" t="s">
        <v>42</v>
      </c>
      <c r="Q249" s="63"/>
      <c r="R249" s="63"/>
      <c r="S249" s="63"/>
      <c r="T249" s="63"/>
      <c r="U249" s="63" t="s">
        <v>752</v>
      </c>
      <c r="V249" s="63"/>
      <c r="W249" s="70"/>
      <c r="X249" s="83">
        <v>45841</v>
      </c>
      <c r="Y249" s="70">
        <f t="shared" ca="1" si="62"/>
        <v>0</v>
      </c>
      <c r="Z249" s="70">
        <f t="shared" ca="1" si="63"/>
        <v>1</v>
      </c>
      <c r="AA249" s="70">
        <f t="shared" ca="1" si="64"/>
        <v>11</v>
      </c>
      <c r="AB249" s="63" t="s">
        <v>41</v>
      </c>
      <c r="AC249" s="37" t="s">
        <v>74</v>
      </c>
      <c r="AD249" s="5"/>
    </row>
    <row r="250" spans="1:30" s="6" customFormat="1" ht="15.5">
      <c r="A250" s="7">
        <v>382</v>
      </c>
      <c r="B250" s="72"/>
      <c r="C250" s="145" t="s">
        <v>4005</v>
      </c>
      <c r="D250" s="179" t="s">
        <v>4075</v>
      </c>
      <c r="E250" s="42"/>
      <c r="F250" s="63"/>
      <c r="G250" s="444" t="s">
        <v>35</v>
      </c>
      <c r="H250" s="425" t="s">
        <v>47</v>
      </c>
      <c r="I250" s="425" t="s">
        <v>47</v>
      </c>
      <c r="J250" s="428" t="s">
        <v>74</v>
      </c>
      <c r="K250" s="425" t="s">
        <v>39</v>
      </c>
      <c r="L250" s="425" t="s">
        <v>71</v>
      </c>
      <c r="M250" s="63"/>
      <c r="N250" s="73">
        <v>35216</v>
      </c>
      <c r="O250" s="63">
        <f t="shared" ca="1" si="61"/>
        <v>29</v>
      </c>
      <c r="P250" s="405" t="s">
        <v>42</v>
      </c>
      <c r="Q250" s="63"/>
      <c r="R250" s="63"/>
      <c r="S250" s="63"/>
      <c r="T250" s="63"/>
      <c r="U250" s="63" t="s">
        <v>752</v>
      </c>
      <c r="V250" s="63"/>
      <c r="W250" s="70"/>
      <c r="X250" s="83">
        <v>45841</v>
      </c>
      <c r="Y250" s="70">
        <f t="shared" ca="1" si="62"/>
        <v>0</v>
      </c>
      <c r="Z250" s="70">
        <f t="shared" ca="1" si="63"/>
        <v>1</v>
      </c>
      <c r="AA250" s="70">
        <f t="shared" ca="1" si="64"/>
        <v>11</v>
      </c>
      <c r="AB250" s="63" t="s">
        <v>41</v>
      </c>
      <c r="AC250" s="37" t="s">
        <v>74</v>
      </c>
      <c r="AD250" s="5"/>
    </row>
    <row r="251" spans="1:30" s="6" customFormat="1" ht="15.5">
      <c r="A251" s="7">
        <v>382</v>
      </c>
      <c r="B251" s="72"/>
      <c r="C251" s="145" t="s">
        <v>4006</v>
      </c>
      <c r="D251" s="179" t="s">
        <v>4076</v>
      </c>
      <c r="E251" s="42"/>
      <c r="F251" s="63"/>
      <c r="G251" s="444" t="s">
        <v>35</v>
      </c>
      <c r="H251" s="425" t="s">
        <v>47</v>
      </c>
      <c r="I251" s="425" t="s">
        <v>47</v>
      </c>
      <c r="J251" s="428" t="s">
        <v>74</v>
      </c>
      <c r="K251" s="425" t="s">
        <v>39</v>
      </c>
      <c r="L251" s="425" t="s">
        <v>71</v>
      </c>
      <c r="M251" s="63"/>
      <c r="N251" s="73">
        <v>35216</v>
      </c>
      <c r="O251" s="63">
        <f t="shared" ca="1" si="61"/>
        <v>29</v>
      </c>
      <c r="P251" s="405" t="s">
        <v>42</v>
      </c>
      <c r="Q251" s="63"/>
      <c r="R251" s="63"/>
      <c r="S251" s="63"/>
      <c r="T251" s="63"/>
      <c r="U251" s="63" t="s">
        <v>752</v>
      </c>
      <c r="V251" s="63"/>
      <c r="W251" s="70"/>
      <c r="X251" s="83">
        <v>45841</v>
      </c>
      <c r="Y251" s="70">
        <f t="shared" ca="1" si="62"/>
        <v>0</v>
      </c>
      <c r="Z251" s="70">
        <f t="shared" ca="1" si="63"/>
        <v>1</v>
      </c>
      <c r="AA251" s="70">
        <f t="shared" ca="1" si="64"/>
        <v>11</v>
      </c>
      <c r="AB251" s="63" t="s">
        <v>41</v>
      </c>
      <c r="AC251" s="37" t="s">
        <v>74</v>
      </c>
      <c r="AD251" s="5"/>
    </row>
    <row r="252" spans="1:30" s="6" customFormat="1" ht="15.5">
      <c r="A252" s="7">
        <v>382</v>
      </c>
      <c r="B252" s="72"/>
      <c r="C252" s="145" t="s">
        <v>4007</v>
      </c>
      <c r="D252" s="179" t="s">
        <v>4077</v>
      </c>
      <c r="E252" s="42"/>
      <c r="F252" s="63"/>
      <c r="G252" s="444" t="s">
        <v>35</v>
      </c>
      <c r="H252" s="425" t="s">
        <v>47</v>
      </c>
      <c r="I252" s="425" t="s">
        <v>47</v>
      </c>
      <c r="J252" s="428" t="s">
        <v>74</v>
      </c>
      <c r="K252" s="425" t="s">
        <v>39</v>
      </c>
      <c r="L252" s="425" t="s">
        <v>71</v>
      </c>
      <c r="M252" s="63"/>
      <c r="N252" s="73">
        <v>35216</v>
      </c>
      <c r="O252" s="63">
        <f t="shared" ca="1" si="61"/>
        <v>29</v>
      </c>
      <c r="P252" s="405" t="s">
        <v>42</v>
      </c>
      <c r="Q252" s="63"/>
      <c r="R252" s="63"/>
      <c r="S252" s="63"/>
      <c r="T252" s="63"/>
      <c r="U252" s="63" t="s">
        <v>752</v>
      </c>
      <c r="V252" s="63"/>
      <c r="W252" s="70"/>
      <c r="X252" s="83">
        <v>45841</v>
      </c>
      <c r="Y252" s="70">
        <f t="shared" ca="1" si="62"/>
        <v>0</v>
      </c>
      <c r="Z252" s="70">
        <f t="shared" ca="1" si="63"/>
        <v>1</v>
      </c>
      <c r="AA252" s="70">
        <f t="shared" ca="1" si="64"/>
        <v>11</v>
      </c>
      <c r="AB252" s="63" t="s">
        <v>41</v>
      </c>
      <c r="AC252" s="37" t="s">
        <v>74</v>
      </c>
      <c r="AD252" s="5"/>
    </row>
    <row r="253" spans="1:30" s="6" customFormat="1" ht="15.5">
      <c r="A253" s="7">
        <v>382</v>
      </c>
      <c r="B253" s="72"/>
      <c r="C253" s="145" t="s">
        <v>4008</v>
      </c>
      <c r="D253" s="179" t="s">
        <v>4078</v>
      </c>
      <c r="E253" s="42"/>
      <c r="F253" s="63"/>
      <c r="G253" s="444" t="s">
        <v>35</v>
      </c>
      <c r="H253" s="425" t="s">
        <v>47</v>
      </c>
      <c r="I253" s="425" t="s">
        <v>47</v>
      </c>
      <c r="J253" s="428" t="s">
        <v>74</v>
      </c>
      <c r="K253" s="425" t="s">
        <v>39</v>
      </c>
      <c r="L253" s="425" t="s">
        <v>71</v>
      </c>
      <c r="M253" s="63"/>
      <c r="N253" s="73">
        <v>35216</v>
      </c>
      <c r="O253" s="63">
        <f t="shared" ca="1" si="61"/>
        <v>29</v>
      </c>
      <c r="P253" s="405" t="s">
        <v>42</v>
      </c>
      <c r="Q253" s="63"/>
      <c r="R253" s="63"/>
      <c r="S253" s="63"/>
      <c r="T253" s="63"/>
      <c r="U253" s="63" t="s">
        <v>752</v>
      </c>
      <c r="V253" s="63"/>
      <c r="W253" s="70"/>
      <c r="X253" s="83">
        <v>45841</v>
      </c>
      <c r="Y253" s="70">
        <f t="shared" ca="1" si="62"/>
        <v>0</v>
      </c>
      <c r="Z253" s="70">
        <f t="shared" ca="1" si="63"/>
        <v>1</v>
      </c>
      <c r="AA253" s="70">
        <f t="shared" ca="1" si="64"/>
        <v>11</v>
      </c>
      <c r="AB253" s="63" t="s">
        <v>41</v>
      </c>
      <c r="AC253" s="37" t="s">
        <v>74</v>
      </c>
      <c r="AD253" s="5"/>
    </row>
    <row r="254" spans="1:30" s="6" customFormat="1" ht="15.5">
      <c r="A254" s="7">
        <v>382</v>
      </c>
      <c r="B254" s="72"/>
      <c r="C254" s="145" t="s">
        <v>4009</v>
      </c>
      <c r="D254" s="179" t="s">
        <v>4079</v>
      </c>
      <c r="E254" s="42"/>
      <c r="F254" s="63"/>
      <c r="G254" s="444" t="s">
        <v>129</v>
      </c>
      <c r="H254" s="425" t="s">
        <v>47</v>
      </c>
      <c r="I254" s="425" t="s">
        <v>47</v>
      </c>
      <c r="J254" s="428" t="s">
        <v>74</v>
      </c>
      <c r="K254" s="425" t="s">
        <v>39</v>
      </c>
      <c r="L254" s="425" t="s">
        <v>71</v>
      </c>
      <c r="M254" s="63"/>
      <c r="N254" s="73">
        <v>35216</v>
      </c>
      <c r="O254" s="63">
        <f t="shared" ca="1" si="61"/>
        <v>29</v>
      </c>
      <c r="P254" s="405" t="s">
        <v>42</v>
      </c>
      <c r="Q254" s="63"/>
      <c r="R254" s="63"/>
      <c r="S254" s="63"/>
      <c r="T254" s="63"/>
      <c r="U254" s="63" t="s">
        <v>752</v>
      </c>
      <c r="V254" s="63"/>
      <c r="W254" s="70"/>
      <c r="X254" s="83">
        <v>45841</v>
      </c>
      <c r="Y254" s="70">
        <f t="shared" ca="1" si="62"/>
        <v>0</v>
      </c>
      <c r="Z254" s="70">
        <f t="shared" ca="1" si="63"/>
        <v>1</v>
      </c>
      <c r="AA254" s="70">
        <f t="shared" ca="1" si="64"/>
        <v>11</v>
      </c>
      <c r="AB254" s="63" t="s">
        <v>41</v>
      </c>
      <c r="AC254" s="37" t="s">
        <v>314</v>
      </c>
      <c r="AD254" s="5"/>
    </row>
    <row r="255" spans="1:30" s="6" customFormat="1" ht="15.5">
      <c r="A255" s="7">
        <v>382</v>
      </c>
      <c r="B255" s="72"/>
      <c r="C255" s="145" t="s">
        <v>4010</v>
      </c>
      <c r="D255" s="179" t="s">
        <v>4080</v>
      </c>
      <c r="E255" s="42"/>
      <c r="F255" s="63"/>
      <c r="G255" s="444" t="s">
        <v>129</v>
      </c>
      <c r="H255" s="425" t="s">
        <v>47</v>
      </c>
      <c r="I255" s="425" t="s">
        <v>47</v>
      </c>
      <c r="J255" s="428" t="s">
        <v>74</v>
      </c>
      <c r="K255" s="425" t="s">
        <v>39</v>
      </c>
      <c r="L255" s="425" t="s">
        <v>71</v>
      </c>
      <c r="M255" s="63"/>
      <c r="N255" s="73">
        <v>35216</v>
      </c>
      <c r="O255" s="63">
        <f t="shared" ca="1" si="61"/>
        <v>29</v>
      </c>
      <c r="P255" s="405" t="s">
        <v>42</v>
      </c>
      <c r="Q255" s="63"/>
      <c r="R255" s="63"/>
      <c r="S255" s="63"/>
      <c r="T255" s="63"/>
      <c r="U255" s="63" t="s">
        <v>752</v>
      </c>
      <c r="V255" s="63"/>
      <c r="W255" s="70"/>
      <c r="X255" s="83">
        <v>45841</v>
      </c>
      <c r="Y255" s="70">
        <f t="shared" ca="1" si="62"/>
        <v>0</v>
      </c>
      <c r="Z255" s="70">
        <f t="shared" ca="1" si="63"/>
        <v>1</v>
      </c>
      <c r="AA255" s="70">
        <f t="shared" ca="1" si="64"/>
        <v>11</v>
      </c>
      <c r="AB255" s="63" t="s">
        <v>41</v>
      </c>
      <c r="AC255" s="37" t="s">
        <v>314</v>
      </c>
      <c r="AD255" s="5"/>
    </row>
    <row r="256" spans="1:30" s="6" customFormat="1" ht="15.5">
      <c r="A256" s="7">
        <v>382</v>
      </c>
      <c r="B256" s="72"/>
      <c r="C256" s="145" t="s">
        <v>3996</v>
      </c>
      <c r="D256" s="179" t="s">
        <v>4047</v>
      </c>
      <c r="E256" s="42"/>
      <c r="F256" s="63"/>
      <c r="G256" s="444" t="s">
        <v>35</v>
      </c>
      <c r="H256" s="425" t="s">
        <v>47</v>
      </c>
      <c r="I256" s="425" t="s">
        <v>47</v>
      </c>
      <c r="J256" s="428" t="s">
        <v>74</v>
      </c>
      <c r="K256" s="425" t="s">
        <v>39</v>
      </c>
      <c r="L256" s="425" t="s">
        <v>71</v>
      </c>
      <c r="M256" s="63"/>
      <c r="N256" s="73">
        <v>35216</v>
      </c>
      <c r="O256" s="63">
        <f t="shared" ca="1" si="61"/>
        <v>29</v>
      </c>
      <c r="P256" s="405" t="s">
        <v>42</v>
      </c>
      <c r="Q256" s="63"/>
      <c r="R256" s="63"/>
      <c r="S256" s="63"/>
      <c r="T256" s="63"/>
      <c r="U256" s="63" t="s">
        <v>752</v>
      </c>
      <c r="V256" s="63"/>
      <c r="W256" s="70"/>
      <c r="X256" s="83">
        <v>45841</v>
      </c>
      <c r="Y256" s="70">
        <f t="shared" ca="1" si="62"/>
        <v>0</v>
      </c>
      <c r="Z256" s="70">
        <f t="shared" ca="1" si="63"/>
        <v>1</v>
      </c>
      <c r="AA256" s="70">
        <f t="shared" ca="1" si="64"/>
        <v>11</v>
      </c>
      <c r="AB256" s="63" t="s">
        <v>41</v>
      </c>
      <c r="AC256" s="37" t="s">
        <v>74</v>
      </c>
      <c r="AD256" s="5"/>
    </row>
    <row r="257" spans="1:32" s="6" customFormat="1" ht="15.5">
      <c r="A257" s="7">
        <v>382</v>
      </c>
      <c r="B257" s="72"/>
      <c r="C257" s="145" t="s">
        <v>3997</v>
      </c>
      <c r="D257" s="179" t="s">
        <v>4048</v>
      </c>
      <c r="E257" s="42"/>
      <c r="F257" s="63"/>
      <c r="G257" s="444" t="s">
        <v>129</v>
      </c>
      <c r="H257" s="425" t="s">
        <v>47</v>
      </c>
      <c r="I257" s="425" t="s">
        <v>47</v>
      </c>
      <c r="J257" s="428" t="s">
        <v>74</v>
      </c>
      <c r="K257" s="425" t="s">
        <v>39</v>
      </c>
      <c r="L257" s="425" t="s">
        <v>71</v>
      </c>
      <c r="M257" s="63"/>
      <c r="N257" s="73">
        <v>35216</v>
      </c>
      <c r="O257" s="63">
        <f t="shared" ca="1" si="61"/>
        <v>29</v>
      </c>
      <c r="P257" s="405" t="s">
        <v>42</v>
      </c>
      <c r="Q257" s="63"/>
      <c r="R257" s="63"/>
      <c r="S257" s="63"/>
      <c r="T257" s="63"/>
      <c r="U257" s="63" t="s">
        <v>752</v>
      </c>
      <c r="V257" s="63"/>
      <c r="W257" s="70"/>
      <c r="X257" s="83">
        <v>45841</v>
      </c>
      <c r="Y257" s="70">
        <f t="shared" ca="1" si="62"/>
        <v>0</v>
      </c>
      <c r="Z257" s="70">
        <f t="shared" ca="1" si="63"/>
        <v>1</v>
      </c>
      <c r="AA257" s="70">
        <f t="shared" ca="1" si="64"/>
        <v>11</v>
      </c>
      <c r="AB257" s="63" t="s">
        <v>41</v>
      </c>
      <c r="AC257" s="37" t="s">
        <v>74</v>
      </c>
      <c r="AD257" s="5"/>
    </row>
    <row r="258" spans="1:32" s="6" customFormat="1" ht="15.5">
      <c r="A258" s="7">
        <v>382</v>
      </c>
      <c r="B258" s="72"/>
      <c r="C258" s="145" t="s">
        <v>3998</v>
      </c>
      <c r="D258" s="179" t="s">
        <v>4049</v>
      </c>
      <c r="E258" s="42"/>
      <c r="F258" s="63"/>
      <c r="G258" s="444" t="s">
        <v>129</v>
      </c>
      <c r="H258" s="425" t="s">
        <v>47</v>
      </c>
      <c r="I258" s="425" t="s">
        <v>47</v>
      </c>
      <c r="J258" s="428" t="s">
        <v>74</v>
      </c>
      <c r="K258" s="425" t="s">
        <v>39</v>
      </c>
      <c r="L258" s="425" t="s">
        <v>71</v>
      </c>
      <c r="M258" s="63"/>
      <c r="N258" s="73">
        <v>35216</v>
      </c>
      <c r="O258" s="63">
        <f t="shared" ca="1" si="61"/>
        <v>29</v>
      </c>
      <c r="P258" s="405" t="s">
        <v>42</v>
      </c>
      <c r="Q258" s="63"/>
      <c r="R258" s="63"/>
      <c r="S258" s="63"/>
      <c r="T258" s="63"/>
      <c r="U258" s="63" t="s">
        <v>752</v>
      </c>
      <c r="V258" s="63"/>
      <c r="W258" s="70"/>
      <c r="X258" s="83">
        <v>45841</v>
      </c>
      <c r="Y258" s="70">
        <f t="shared" ca="1" si="62"/>
        <v>0</v>
      </c>
      <c r="Z258" s="70">
        <f t="shared" ca="1" si="63"/>
        <v>1</v>
      </c>
      <c r="AA258" s="70">
        <f t="shared" ca="1" si="64"/>
        <v>11</v>
      </c>
      <c r="AB258" s="63" t="s">
        <v>41</v>
      </c>
      <c r="AC258" s="37" t="s">
        <v>74</v>
      </c>
      <c r="AD258" s="5"/>
    </row>
    <row r="259" spans="1:32" s="6" customFormat="1" ht="15.5">
      <c r="A259" s="7">
        <v>382</v>
      </c>
      <c r="B259" s="72"/>
      <c r="C259" s="145" t="s">
        <v>3999</v>
      </c>
      <c r="D259" s="179" t="s">
        <v>4070</v>
      </c>
      <c r="E259" s="42"/>
      <c r="F259" s="63"/>
      <c r="G259" s="444" t="s">
        <v>129</v>
      </c>
      <c r="H259" s="425" t="s">
        <v>47</v>
      </c>
      <c r="I259" s="425" t="s">
        <v>47</v>
      </c>
      <c r="J259" s="428" t="s">
        <v>74</v>
      </c>
      <c r="K259" s="425" t="s">
        <v>39</v>
      </c>
      <c r="L259" s="425" t="s">
        <v>71</v>
      </c>
      <c r="M259" s="63"/>
      <c r="N259" s="73">
        <v>35216</v>
      </c>
      <c r="O259" s="63">
        <f t="shared" ca="1" si="61"/>
        <v>29</v>
      </c>
      <c r="P259" s="405" t="s">
        <v>42</v>
      </c>
      <c r="Q259" s="63"/>
      <c r="R259" s="63"/>
      <c r="S259" s="63"/>
      <c r="T259" s="63"/>
      <c r="U259" s="63" t="s">
        <v>752</v>
      </c>
      <c r="V259" s="63"/>
      <c r="W259" s="70"/>
      <c r="X259" s="83">
        <v>45841</v>
      </c>
      <c r="Y259" s="70">
        <f t="shared" ca="1" si="62"/>
        <v>0</v>
      </c>
      <c r="Z259" s="70">
        <f t="shared" ca="1" si="63"/>
        <v>1</v>
      </c>
      <c r="AA259" s="70">
        <f t="shared" ca="1" si="64"/>
        <v>11</v>
      </c>
      <c r="AB259" s="63" t="s">
        <v>41</v>
      </c>
      <c r="AC259" s="37" t="s">
        <v>74</v>
      </c>
      <c r="AD259" s="5"/>
    </row>
    <row r="260" spans="1:32" s="6" customFormat="1" ht="15.5">
      <c r="A260" s="7">
        <v>382</v>
      </c>
      <c r="B260" s="72"/>
      <c r="C260" s="145" t="s">
        <v>3956</v>
      </c>
      <c r="D260" s="179" t="s">
        <v>3961</v>
      </c>
      <c r="E260" s="42"/>
      <c r="F260" s="63"/>
      <c r="G260" s="426" t="s">
        <v>129</v>
      </c>
      <c r="H260" s="425" t="s">
        <v>47</v>
      </c>
      <c r="I260" s="425" t="s">
        <v>47</v>
      </c>
      <c r="J260" s="428" t="s">
        <v>74</v>
      </c>
      <c r="K260" s="425" t="s">
        <v>39</v>
      </c>
      <c r="L260" s="425" t="s">
        <v>71</v>
      </c>
      <c r="M260" s="63"/>
      <c r="N260" s="73">
        <v>35216</v>
      </c>
      <c r="O260" s="63">
        <f t="shared" ca="1" si="61"/>
        <v>29</v>
      </c>
      <c r="P260" s="405" t="s">
        <v>42</v>
      </c>
      <c r="Q260" s="63"/>
      <c r="R260" s="63"/>
      <c r="S260" s="63"/>
      <c r="T260" s="63"/>
      <c r="U260" s="63" t="s">
        <v>752</v>
      </c>
      <c r="V260" s="63"/>
      <c r="W260" s="429" t="s">
        <v>3067</v>
      </c>
      <c r="X260" s="83">
        <v>45833</v>
      </c>
      <c r="Y260" s="70">
        <f t="shared" ca="1" si="62"/>
        <v>0</v>
      </c>
      <c r="Z260" s="70">
        <f t="shared" ca="1" si="63"/>
        <v>1</v>
      </c>
      <c r="AA260" s="70">
        <f t="shared" ca="1" si="64"/>
        <v>20</v>
      </c>
      <c r="AB260" s="63" t="s">
        <v>41</v>
      </c>
      <c r="AC260" s="37" t="s">
        <v>74</v>
      </c>
      <c r="AD260" s="5"/>
      <c r="AF260" s="431" t="s">
        <v>3971</v>
      </c>
    </row>
    <row r="261" spans="1:32" s="6" customFormat="1" ht="15.5">
      <c r="A261" s="7">
        <v>382</v>
      </c>
      <c r="B261" s="72"/>
      <c r="C261" s="145" t="s">
        <v>3957</v>
      </c>
      <c r="D261" s="179" t="s">
        <v>3962</v>
      </c>
      <c r="E261" s="42"/>
      <c r="F261" s="63"/>
      <c r="G261" s="426" t="s">
        <v>129</v>
      </c>
      <c r="H261" s="425" t="s">
        <v>47</v>
      </c>
      <c r="I261" s="425" t="s">
        <v>47</v>
      </c>
      <c r="J261" s="428" t="s">
        <v>74</v>
      </c>
      <c r="K261" s="425" t="s">
        <v>39</v>
      </c>
      <c r="L261" s="425" t="s">
        <v>71</v>
      </c>
      <c r="M261" s="63"/>
      <c r="N261" s="73">
        <v>35216</v>
      </c>
      <c r="O261" s="63">
        <f t="shared" ca="1" si="61"/>
        <v>29</v>
      </c>
      <c r="P261" s="405" t="s">
        <v>42</v>
      </c>
      <c r="Q261" s="63"/>
      <c r="R261" s="63"/>
      <c r="S261" s="63"/>
      <c r="T261" s="63"/>
      <c r="U261" s="63" t="s">
        <v>752</v>
      </c>
      <c r="V261" s="63"/>
      <c r="W261" s="429" t="s">
        <v>3067</v>
      </c>
      <c r="X261" s="83">
        <v>45833</v>
      </c>
      <c r="Y261" s="70">
        <f t="shared" ca="1" si="62"/>
        <v>0</v>
      </c>
      <c r="Z261" s="70">
        <f t="shared" ca="1" si="63"/>
        <v>1</v>
      </c>
      <c r="AA261" s="70">
        <f t="shared" ca="1" si="64"/>
        <v>20</v>
      </c>
      <c r="AB261" s="63" t="s">
        <v>41</v>
      </c>
      <c r="AC261" s="37" t="s">
        <v>74</v>
      </c>
      <c r="AD261" s="5"/>
      <c r="AF261" s="431" t="s">
        <v>3971</v>
      </c>
    </row>
    <row r="262" spans="1:32" s="6" customFormat="1" ht="15.5">
      <c r="A262" s="7">
        <v>382</v>
      </c>
      <c r="B262" s="72"/>
      <c r="C262" s="145" t="s">
        <v>3958</v>
      </c>
      <c r="D262" s="179" t="s">
        <v>3963</v>
      </c>
      <c r="E262" s="42"/>
      <c r="F262" s="63"/>
      <c r="G262" s="426" t="s">
        <v>129</v>
      </c>
      <c r="H262" s="425" t="s">
        <v>47</v>
      </c>
      <c r="I262" s="425" t="s">
        <v>47</v>
      </c>
      <c r="J262" s="428" t="s">
        <v>74</v>
      </c>
      <c r="K262" s="425" t="s">
        <v>39</v>
      </c>
      <c r="L262" s="425" t="s">
        <v>71</v>
      </c>
      <c r="M262" s="63"/>
      <c r="N262" s="73">
        <v>35216</v>
      </c>
      <c r="O262" s="63">
        <f t="shared" ca="1" si="61"/>
        <v>29</v>
      </c>
      <c r="P262" s="405" t="s">
        <v>42</v>
      </c>
      <c r="Q262" s="63"/>
      <c r="R262" s="63"/>
      <c r="S262" s="63"/>
      <c r="T262" s="63"/>
      <c r="U262" s="63" t="s">
        <v>752</v>
      </c>
      <c r="V262" s="63"/>
      <c r="W262" s="429" t="s">
        <v>3067</v>
      </c>
      <c r="X262" s="83">
        <v>45833</v>
      </c>
      <c r="Y262" s="70">
        <f t="shared" ca="1" si="62"/>
        <v>0</v>
      </c>
      <c r="Z262" s="70">
        <f t="shared" ca="1" si="63"/>
        <v>1</v>
      </c>
      <c r="AA262" s="70">
        <f t="shared" ca="1" si="64"/>
        <v>20</v>
      </c>
      <c r="AB262" s="63" t="s">
        <v>41</v>
      </c>
      <c r="AC262" s="37" t="s">
        <v>74</v>
      </c>
      <c r="AD262" s="5"/>
      <c r="AF262" s="431" t="s">
        <v>3971</v>
      </c>
    </row>
    <row r="263" spans="1:32" s="6" customFormat="1" ht="15.5">
      <c r="A263" s="7">
        <v>382</v>
      </c>
      <c r="B263" s="72"/>
      <c r="C263" s="145" t="s">
        <v>3934</v>
      </c>
      <c r="D263" s="179" t="s">
        <v>3949</v>
      </c>
      <c r="E263" s="42"/>
      <c r="F263" s="63"/>
      <c r="G263" s="426" t="s">
        <v>35</v>
      </c>
      <c r="H263" s="425" t="s">
        <v>47</v>
      </c>
      <c r="I263" s="425" t="s">
        <v>47</v>
      </c>
      <c r="J263" s="424" t="s">
        <v>3837</v>
      </c>
      <c r="K263" s="425" t="s">
        <v>39</v>
      </c>
      <c r="L263" s="425" t="s">
        <v>71</v>
      </c>
      <c r="M263" s="63"/>
      <c r="N263" s="73">
        <v>35216</v>
      </c>
      <c r="O263" s="63">
        <f t="shared" ca="1" si="61"/>
        <v>29</v>
      </c>
      <c r="P263" s="405" t="s">
        <v>42</v>
      </c>
      <c r="Q263" s="63"/>
      <c r="R263" s="63"/>
      <c r="S263" s="63"/>
      <c r="T263" s="63"/>
      <c r="U263" s="63" t="s">
        <v>752</v>
      </c>
      <c r="V263" s="63"/>
      <c r="W263" s="70"/>
      <c r="X263" s="83">
        <v>45831</v>
      </c>
      <c r="Y263" s="70">
        <f t="shared" ca="1" si="62"/>
        <v>0</v>
      </c>
      <c r="Z263" s="70">
        <f t="shared" ca="1" si="63"/>
        <v>1</v>
      </c>
      <c r="AA263" s="70">
        <f t="shared" ca="1" si="64"/>
        <v>22</v>
      </c>
      <c r="AB263" s="63" t="s">
        <v>41</v>
      </c>
      <c r="AC263" s="37" t="s">
        <v>74</v>
      </c>
      <c r="AD263" s="5"/>
      <c r="AF263" s="431" t="s">
        <v>3972</v>
      </c>
    </row>
    <row r="264" spans="1:32" s="6" customFormat="1" ht="15.5">
      <c r="A264" s="7">
        <v>382</v>
      </c>
      <c r="B264" s="72"/>
      <c r="C264" s="145" t="s">
        <v>3935</v>
      </c>
      <c r="D264" s="179" t="s">
        <v>3950</v>
      </c>
      <c r="E264" s="42"/>
      <c r="F264" s="63"/>
      <c r="G264" s="426" t="s">
        <v>35</v>
      </c>
      <c r="H264" s="425" t="s">
        <v>47</v>
      </c>
      <c r="I264" s="425" t="s">
        <v>47</v>
      </c>
      <c r="J264" s="424" t="s">
        <v>3953</v>
      </c>
      <c r="K264" s="425" t="s">
        <v>39</v>
      </c>
      <c r="L264" s="425" t="s">
        <v>71</v>
      </c>
      <c r="M264" s="63"/>
      <c r="N264" s="73">
        <v>35216</v>
      </c>
      <c r="O264" s="63">
        <f t="shared" ca="1" si="61"/>
        <v>29</v>
      </c>
      <c r="P264" s="405" t="s">
        <v>42</v>
      </c>
      <c r="Q264" s="63"/>
      <c r="R264" s="63"/>
      <c r="S264" s="63"/>
      <c r="T264" s="63"/>
      <c r="U264" s="63" t="s">
        <v>752</v>
      </c>
      <c r="V264" s="63"/>
      <c r="W264" s="70"/>
      <c r="X264" s="83">
        <v>45831</v>
      </c>
      <c r="Y264" s="70">
        <f t="shared" ca="1" si="62"/>
        <v>0</v>
      </c>
      <c r="Z264" s="70">
        <f t="shared" ca="1" si="63"/>
        <v>1</v>
      </c>
      <c r="AA264" s="70">
        <f t="shared" ca="1" si="64"/>
        <v>22</v>
      </c>
      <c r="AB264" s="63" t="s">
        <v>41</v>
      </c>
      <c r="AC264" s="37" t="s">
        <v>74</v>
      </c>
      <c r="AD264" s="5"/>
      <c r="AF264" s="431" t="s">
        <v>3971</v>
      </c>
    </row>
    <row r="265" spans="1:32" s="6" customFormat="1" ht="15.5">
      <c r="A265" s="7">
        <v>382</v>
      </c>
      <c r="B265" s="72"/>
      <c r="C265" s="145" t="s">
        <v>3931</v>
      </c>
      <c r="D265" s="179" t="s">
        <v>3946</v>
      </c>
      <c r="E265" s="42"/>
      <c r="F265" s="63"/>
      <c r="G265" s="426" t="s">
        <v>35</v>
      </c>
      <c r="H265" s="425" t="s">
        <v>47</v>
      </c>
      <c r="I265" s="425" t="s">
        <v>47</v>
      </c>
      <c r="J265" s="424" t="s">
        <v>3837</v>
      </c>
      <c r="K265" s="425" t="s">
        <v>39</v>
      </c>
      <c r="L265" s="425" t="s">
        <v>71</v>
      </c>
      <c r="M265" s="63"/>
      <c r="N265" s="73">
        <v>35216</v>
      </c>
      <c r="O265" s="63">
        <f t="shared" ca="1" si="61"/>
        <v>29</v>
      </c>
      <c r="P265" s="405" t="s">
        <v>42</v>
      </c>
      <c r="Q265" s="63"/>
      <c r="R265" s="63"/>
      <c r="S265" s="63"/>
      <c r="T265" s="63"/>
      <c r="U265" s="63" t="s">
        <v>752</v>
      </c>
      <c r="V265" s="63"/>
      <c r="W265" s="70"/>
      <c r="X265" s="83">
        <v>45831</v>
      </c>
      <c r="Y265" s="70">
        <f t="shared" ca="1" si="62"/>
        <v>0</v>
      </c>
      <c r="Z265" s="70">
        <f t="shared" ca="1" si="63"/>
        <v>1</v>
      </c>
      <c r="AA265" s="70">
        <f t="shared" ca="1" si="64"/>
        <v>22</v>
      </c>
      <c r="AB265" s="63" t="s">
        <v>41</v>
      </c>
      <c r="AC265" s="37" t="s">
        <v>74</v>
      </c>
      <c r="AD265" s="5"/>
      <c r="AF265" s="431" t="s">
        <v>3972</v>
      </c>
    </row>
    <row r="266" spans="1:32" s="6" customFormat="1" ht="15.5">
      <c r="A266" s="7">
        <v>382</v>
      </c>
      <c r="B266" s="72"/>
      <c r="C266" s="145" t="s">
        <v>3932</v>
      </c>
      <c r="D266" s="179" t="s">
        <v>3947</v>
      </c>
      <c r="E266" s="42"/>
      <c r="F266" s="63"/>
      <c r="G266" s="426" t="s">
        <v>35</v>
      </c>
      <c r="H266" s="425" t="s">
        <v>47</v>
      </c>
      <c r="I266" s="425" t="s">
        <v>47</v>
      </c>
      <c r="J266" s="424" t="s">
        <v>3837</v>
      </c>
      <c r="K266" s="425" t="s">
        <v>39</v>
      </c>
      <c r="L266" s="425" t="s">
        <v>71</v>
      </c>
      <c r="M266" s="63"/>
      <c r="N266" s="73">
        <v>35216</v>
      </c>
      <c r="O266" s="63">
        <f t="shared" ca="1" si="61"/>
        <v>29</v>
      </c>
      <c r="P266" s="405" t="s">
        <v>42</v>
      </c>
      <c r="Q266" s="63"/>
      <c r="R266" s="63"/>
      <c r="S266" s="63"/>
      <c r="T266" s="63"/>
      <c r="U266" s="63" t="s">
        <v>752</v>
      </c>
      <c r="V266" s="63"/>
      <c r="W266" s="70"/>
      <c r="X266" s="83">
        <v>45831</v>
      </c>
      <c r="Y266" s="70">
        <f t="shared" ca="1" si="62"/>
        <v>0</v>
      </c>
      <c r="Z266" s="70">
        <f t="shared" ca="1" si="63"/>
        <v>1</v>
      </c>
      <c r="AA266" s="70">
        <f t="shared" ca="1" si="64"/>
        <v>22</v>
      </c>
      <c r="AB266" s="63" t="s">
        <v>41</v>
      </c>
      <c r="AC266" s="37" t="s">
        <v>74</v>
      </c>
      <c r="AD266" s="5"/>
      <c r="AF266" s="431" t="s">
        <v>3972</v>
      </c>
    </row>
    <row r="267" spans="1:32" s="6" customFormat="1" ht="15.5">
      <c r="A267" s="7">
        <v>382</v>
      </c>
      <c r="B267" s="72"/>
      <c r="C267" s="145" t="s">
        <v>3929</v>
      </c>
      <c r="D267" s="179" t="s">
        <v>3944</v>
      </c>
      <c r="E267" s="42"/>
      <c r="F267" s="63"/>
      <c r="G267" s="426" t="s">
        <v>35</v>
      </c>
      <c r="H267" s="425" t="s">
        <v>47</v>
      </c>
      <c r="I267" s="425" t="s">
        <v>47</v>
      </c>
      <c r="J267" s="425" t="s">
        <v>1261</v>
      </c>
      <c r="K267" s="425" t="s">
        <v>39</v>
      </c>
      <c r="L267" s="425" t="s">
        <v>71</v>
      </c>
      <c r="M267" s="63"/>
      <c r="N267" s="73">
        <v>35216</v>
      </c>
      <c r="O267" s="63">
        <f t="shared" ca="1" si="61"/>
        <v>29</v>
      </c>
      <c r="P267" s="405" t="s">
        <v>42</v>
      </c>
      <c r="Q267" s="63"/>
      <c r="R267" s="63"/>
      <c r="S267" s="63"/>
      <c r="T267" s="63"/>
      <c r="U267" s="63" t="s">
        <v>752</v>
      </c>
      <c r="V267" s="63"/>
      <c r="W267" s="70"/>
      <c r="X267" s="83">
        <v>45831</v>
      </c>
      <c r="Y267" s="70">
        <f t="shared" ca="1" si="62"/>
        <v>0</v>
      </c>
      <c r="Z267" s="70">
        <f t="shared" ca="1" si="63"/>
        <v>1</v>
      </c>
      <c r="AA267" s="70">
        <f t="shared" ca="1" si="64"/>
        <v>22</v>
      </c>
      <c r="AB267" s="63" t="s">
        <v>41</v>
      </c>
      <c r="AC267" s="339" t="s">
        <v>90</v>
      </c>
      <c r="AD267" s="5"/>
      <c r="AF267" s="6" t="s">
        <v>3978</v>
      </c>
    </row>
    <row r="268" spans="1:32" s="6" customFormat="1" ht="15.5">
      <c r="A268" s="7">
        <v>382</v>
      </c>
      <c r="B268" s="72"/>
      <c r="C268" s="145" t="s">
        <v>3823</v>
      </c>
      <c r="D268" s="179" t="s">
        <v>3836</v>
      </c>
      <c r="E268" s="42"/>
      <c r="F268" s="417" t="s">
        <v>3869</v>
      </c>
      <c r="G268" s="416" t="s">
        <v>129</v>
      </c>
      <c r="H268" s="412" t="s">
        <v>47</v>
      </c>
      <c r="I268" s="412" t="s">
        <v>47</v>
      </c>
      <c r="J268" s="415" t="s">
        <v>3837</v>
      </c>
      <c r="K268" s="412" t="s">
        <v>39</v>
      </c>
      <c r="L268" s="415" t="s">
        <v>1178</v>
      </c>
      <c r="M268" s="415" t="s">
        <v>41</v>
      </c>
      <c r="N268" s="73">
        <v>39121</v>
      </c>
      <c r="O268" s="63">
        <f ca="1">INT((TODAY()-RESIGN!N212)/365)</f>
        <v>19</v>
      </c>
      <c r="P268" s="405" t="s">
        <v>42</v>
      </c>
      <c r="Q268" s="415" t="s">
        <v>3870</v>
      </c>
      <c r="R268" s="415" t="s">
        <v>3870</v>
      </c>
      <c r="S268" s="417" t="s">
        <v>3871</v>
      </c>
      <c r="T268" s="149" t="s">
        <v>3872</v>
      </c>
      <c r="U268" s="63" t="s">
        <v>752</v>
      </c>
      <c r="V268" s="415" t="s">
        <v>3873</v>
      </c>
      <c r="W268" s="70"/>
      <c r="X268" s="83">
        <v>45820</v>
      </c>
      <c r="Y268" s="70">
        <f t="shared" ca="1" si="62"/>
        <v>0</v>
      </c>
      <c r="Z268" s="70">
        <f t="shared" ca="1" si="63"/>
        <v>2</v>
      </c>
      <c r="AA268" s="70">
        <f t="shared" ca="1" si="64"/>
        <v>2</v>
      </c>
      <c r="AB268" s="63" t="s">
        <v>41</v>
      </c>
      <c r="AC268" s="395" t="s">
        <v>74</v>
      </c>
      <c r="AD268" s="5"/>
      <c r="AF268" s="431" t="s">
        <v>3972</v>
      </c>
    </row>
    <row r="269" spans="1:32" s="6" customFormat="1" ht="15.5">
      <c r="A269" s="7">
        <v>384</v>
      </c>
      <c r="B269" s="72"/>
      <c r="C269" s="145" t="s">
        <v>3890</v>
      </c>
      <c r="D269" s="179" t="s">
        <v>3894</v>
      </c>
      <c r="E269" s="42"/>
      <c r="F269" s="420" t="s">
        <v>3900</v>
      </c>
      <c r="G269" s="419" t="s">
        <v>35</v>
      </c>
      <c r="H269" s="412" t="s">
        <v>47</v>
      </c>
      <c r="I269" s="412" t="s">
        <v>47</v>
      </c>
      <c r="J269" s="418" t="s">
        <v>3898</v>
      </c>
      <c r="K269" s="412" t="s">
        <v>39</v>
      </c>
      <c r="L269" s="415" t="s">
        <v>1178</v>
      </c>
      <c r="M269" s="415" t="s">
        <v>41</v>
      </c>
      <c r="N269" s="73">
        <v>38985</v>
      </c>
      <c r="O269" s="63">
        <f ca="1">INT((TODAY()-RESIGN!N213)/365)</f>
        <v>17</v>
      </c>
      <c r="P269" s="405" t="s">
        <v>42</v>
      </c>
      <c r="Q269" s="418" t="s">
        <v>3905</v>
      </c>
      <c r="R269" s="418" t="s">
        <v>3905</v>
      </c>
      <c r="S269" s="420" t="s">
        <v>3901</v>
      </c>
      <c r="T269" s="149" t="s">
        <v>3902</v>
      </c>
      <c r="U269" s="63" t="s">
        <v>752</v>
      </c>
      <c r="V269" s="418" t="s">
        <v>3903</v>
      </c>
      <c r="W269" s="70"/>
      <c r="X269" s="83">
        <v>45821</v>
      </c>
      <c r="Y269" s="70">
        <f t="shared" ca="1" si="62"/>
        <v>0</v>
      </c>
      <c r="Z269" s="70">
        <f t="shared" ca="1" si="63"/>
        <v>2</v>
      </c>
      <c r="AA269" s="70">
        <f t="shared" ca="1" si="64"/>
        <v>1</v>
      </c>
      <c r="AB269" s="63" t="s">
        <v>41</v>
      </c>
      <c r="AC269" s="413" t="s">
        <v>90</v>
      </c>
      <c r="AD269" s="5"/>
      <c r="AF269" s="431" t="s">
        <v>3978</v>
      </c>
    </row>
    <row r="270" spans="1:32" s="6" customFormat="1" ht="15.5">
      <c r="A270" s="7">
        <v>385</v>
      </c>
      <c r="B270" s="72"/>
      <c r="C270" s="145" t="s">
        <v>3891</v>
      </c>
      <c r="D270" s="179" t="s">
        <v>3895</v>
      </c>
      <c r="E270" s="42"/>
      <c r="F270" s="420" t="s">
        <v>3904</v>
      </c>
      <c r="G270" s="419" t="s">
        <v>35</v>
      </c>
      <c r="H270" s="412" t="s">
        <v>47</v>
      </c>
      <c r="I270" s="412" t="s">
        <v>47</v>
      </c>
      <c r="J270" s="418" t="s">
        <v>3899</v>
      </c>
      <c r="K270" s="412" t="s">
        <v>39</v>
      </c>
      <c r="L270" s="415" t="s">
        <v>1178</v>
      </c>
      <c r="M270" s="415" t="s">
        <v>41</v>
      </c>
      <c r="N270" s="73">
        <v>39215</v>
      </c>
      <c r="O270" s="63">
        <f ca="1">INT((TODAY()-N268)/365)</f>
        <v>18</v>
      </c>
      <c r="P270" s="405" t="s">
        <v>42</v>
      </c>
      <c r="Q270" s="418" t="s">
        <v>3905</v>
      </c>
      <c r="R270" s="418" t="s">
        <v>3905</v>
      </c>
      <c r="S270" s="420" t="s">
        <v>3906</v>
      </c>
      <c r="T270" s="149" t="s">
        <v>3907</v>
      </c>
      <c r="U270" s="63" t="s">
        <v>752</v>
      </c>
      <c r="V270" s="418" t="s">
        <v>3908</v>
      </c>
      <c r="W270" s="70"/>
      <c r="X270" s="83">
        <v>45821</v>
      </c>
      <c r="Y270" s="70">
        <f t="shared" ca="1" si="62"/>
        <v>0</v>
      </c>
      <c r="Z270" s="70">
        <f t="shared" ca="1" si="63"/>
        <v>2</v>
      </c>
      <c r="AA270" s="70">
        <f t="shared" ca="1" si="64"/>
        <v>1</v>
      </c>
      <c r="AB270" s="63" t="s">
        <v>41</v>
      </c>
      <c r="AC270" s="413" t="s">
        <v>90</v>
      </c>
      <c r="AD270" s="5"/>
      <c r="AF270" s="431" t="s">
        <v>3978</v>
      </c>
    </row>
    <row r="271" spans="1:32" s="6" customFormat="1" ht="15.5" hidden="1">
      <c r="A271" s="7">
        <v>387</v>
      </c>
      <c r="B271" s="72"/>
      <c r="C271" s="145" t="s">
        <v>3893</v>
      </c>
      <c r="D271" s="72" t="s">
        <v>3897</v>
      </c>
      <c r="E271" s="42"/>
      <c r="F271" s="420" t="s">
        <v>3913</v>
      </c>
      <c r="G271" s="419" t="s">
        <v>129</v>
      </c>
      <c r="H271" s="418" t="s">
        <v>1228</v>
      </c>
      <c r="I271" s="418" t="s">
        <v>59</v>
      </c>
      <c r="J271" s="418" t="s">
        <v>1238</v>
      </c>
      <c r="K271" s="418" t="s">
        <v>343</v>
      </c>
      <c r="L271" s="418" t="s">
        <v>430</v>
      </c>
      <c r="M271" s="415" t="s">
        <v>41</v>
      </c>
      <c r="N271" s="73">
        <v>32880</v>
      </c>
      <c r="O271" s="63">
        <f ca="1">INT((TODAY()-N270)/365)</f>
        <v>18</v>
      </c>
      <c r="P271" s="405" t="s">
        <v>42</v>
      </c>
      <c r="Q271" s="418" t="s">
        <v>3914</v>
      </c>
      <c r="R271" s="418" t="s">
        <v>3914</v>
      </c>
      <c r="S271" s="423" t="s">
        <v>3915</v>
      </c>
      <c r="T271" s="63"/>
      <c r="U271" s="63" t="s">
        <v>752</v>
      </c>
      <c r="V271" s="418" t="s">
        <v>3916</v>
      </c>
      <c r="W271" s="70"/>
      <c r="X271" s="83">
        <v>45821</v>
      </c>
      <c r="Y271" s="70">
        <f t="shared" ca="1" si="62"/>
        <v>0</v>
      </c>
      <c r="Z271" s="70">
        <f t="shared" ca="1" si="63"/>
        <v>2</v>
      </c>
      <c r="AA271" s="70">
        <f t="shared" ca="1" si="64"/>
        <v>1</v>
      </c>
      <c r="AB271" s="63" t="s">
        <v>41</v>
      </c>
      <c r="AC271" s="413" t="s">
        <v>90</v>
      </c>
      <c r="AD271" s="5"/>
      <c r="AF271" s="431" t="s">
        <v>3979</v>
      </c>
    </row>
    <row r="272" spans="1:32" s="6" customFormat="1" ht="15.5">
      <c r="A272" s="7">
        <v>382</v>
      </c>
      <c r="B272" s="72"/>
      <c r="C272" s="145" t="s">
        <v>3922</v>
      </c>
      <c r="D272" s="179" t="s">
        <v>3937</v>
      </c>
      <c r="E272" s="42"/>
      <c r="F272" s="63"/>
      <c r="G272" s="426" t="s">
        <v>35</v>
      </c>
      <c r="H272" s="425" t="s">
        <v>47</v>
      </c>
      <c r="I272" s="425" t="s">
        <v>47</v>
      </c>
      <c r="J272" s="424" t="s">
        <v>314</v>
      </c>
      <c r="K272" s="425" t="s">
        <v>39</v>
      </c>
      <c r="L272" s="425" t="s">
        <v>71</v>
      </c>
      <c r="M272" s="63"/>
      <c r="N272" s="73">
        <v>35216</v>
      </c>
      <c r="O272" s="63">
        <f t="shared" ref="O272:O278" ca="1" si="65">INT((TODAY()-N272)/365)</f>
        <v>29</v>
      </c>
      <c r="P272" s="405" t="s">
        <v>42</v>
      </c>
      <c r="Q272" s="63"/>
      <c r="R272" s="63"/>
      <c r="S272" s="63"/>
      <c r="T272" s="63"/>
      <c r="U272" s="63" t="s">
        <v>752</v>
      </c>
      <c r="V272" s="63"/>
      <c r="W272" s="70"/>
      <c r="X272" s="83">
        <v>45831</v>
      </c>
      <c r="Y272" s="70">
        <f t="shared" ca="1" si="62"/>
        <v>0</v>
      </c>
      <c r="Z272" s="70">
        <f t="shared" ca="1" si="63"/>
        <v>1</v>
      </c>
      <c r="AA272" s="70">
        <f t="shared" ca="1" si="64"/>
        <v>22</v>
      </c>
      <c r="AB272" s="63" t="s">
        <v>41</v>
      </c>
      <c r="AC272" s="37" t="s">
        <v>314</v>
      </c>
      <c r="AD272" s="5"/>
      <c r="AF272" s="440" t="s">
        <v>3993</v>
      </c>
    </row>
    <row r="273" spans="1:37" s="6" customFormat="1" ht="15.5">
      <c r="A273" s="7">
        <v>351</v>
      </c>
      <c r="B273" s="72"/>
      <c r="C273" s="145" t="s">
        <v>3686</v>
      </c>
      <c r="D273" s="179" t="s">
        <v>3690</v>
      </c>
      <c r="E273" s="42"/>
      <c r="F273" s="401" t="s">
        <v>3705</v>
      </c>
      <c r="G273" s="402" t="s">
        <v>35</v>
      </c>
      <c r="H273" s="63" t="s">
        <v>47</v>
      </c>
      <c r="I273" s="13" t="s">
        <v>47</v>
      </c>
      <c r="J273" s="403" t="s">
        <v>311</v>
      </c>
      <c r="K273" s="63" t="s">
        <v>39</v>
      </c>
      <c r="L273" s="63" t="s">
        <v>71</v>
      </c>
      <c r="M273" s="63" t="s">
        <v>41</v>
      </c>
      <c r="N273" s="73">
        <v>37079</v>
      </c>
      <c r="O273" s="63">
        <f t="shared" ca="1" si="65"/>
        <v>24</v>
      </c>
      <c r="P273" s="403" t="s">
        <v>42</v>
      </c>
      <c r="Q273" s="403" t="s">
        <v>3468</v>
      </c>
      <c r="R273" s="403" t="s">
        <v>3468</v>
      </c>
      <c r="S273" s="401" t="s">
        <v>3706</v>
      </c>
      <c r="T273" s="63"/>
      <c r="U273" s="63" t="s">
        <v>752</v>
      </c>
      <c r="V273" s="403" t="s">
        <v>3707</v>
      </c>
      <c r="W273" s="70"/>
      <c r="X273" s="83">
        <v>45806</v>
      </c>
      <c r="Y273" s="70">
        <f t="shared" ca="1" si="62"/>
        <v>0</v>
      </c>
      <c r="Z273" s="70">
        <f t="shared" ca="1" si="63"/>
        <v>2</v>
      </c>
      <c r="AA273" s="70">
        <f t="shared" ca="1" si="64"/>
        <v>16</v>
      </c>
      <c r="AB273" s="63" t="s">
        <v>41</v>
      </c>
      <c r="AC273" s="37" t="s">
        <v>314</v>
      </c>
      <c r="AD273" s="5"/>
      <c r="AF273" s="440" t="s">
        <v>3992</v>
      </c>
    </row>
    <row r="274" spans="1:37" s="6" customFormat="1" ht="15.5">
      <c r="A274" s="7">
        <v>319</v>
      </c>
      <c r="B274" s="72"/>
      <c r="C274" s="145" t="s">
        <v>3525</v>
      </c>
      <c r="D274" s="72" t="s">
        <v>3530</v>
      </c>
      <c r="E274" s="42"/>
      <c r="F274" s="63"/>
      <c r="G274" s="377" t="s">
        <v>129</v>
      </c>
      <c r="H274" s="315" t="s">
        <v>47</v>
      </c>
      <c r="I274" s="373" t="s">
        <v>47</v>
      </c>
      <c r="J274" s="376" t="s">
        <v>314</v>
      </c>
      <c r="K274" s="315" t="s">
        <v>39</v>
      </c>
      <c r="L274" s="380" t="s">
        <v>71</v>
      </c>
      <c r="M274" s="380" t="s">
        <v>53</v>
      </c>
      <c r="N274" s="73">
        <v>39141</v>
      </c>
      <c r="O274" s="63">
        <f t="shared" ca="1" si="65"/>
        <v>18</v>
      </c>
      <c r="P274" s="380" t="s">
        <v>42</v>
      </c>
      <c r="Q274" s="63"/>
      <c r="R274" s="63"/>
      <c r="S274" s="379" t="s">
        <v>3548</v>
      </c>
      <c r="T274" s="63"/>
      <c r="U274" s="360" t="s">
        <v>752</v>
      </c>
      <c r="V274" s="380" t="s">
        <v>3547</v>
      </c>
      <c r="W274" s="70"/>
      <c r="X274" s="83">
        <v>45796</v>
      </c>
      <c r="Y274" s="70">
        <f t="shared" ca="1" si="62"/>
        <v>0</v>
      </c>
      <c r="Z274" s="70">
        <f t="shared" ca="1" si="63"/>
        <v>2</v>
      </c>
      <c r="AA274" s="70">
        <f t="shared" ca="1" si="64"/>
        <v>26</v>
      </c>
      <c r="AB274" s="63" t="s">
        <v>41</v>
      </c>
      <c r="AC274" s="373" t="s">
        <v>314</v>
      </c>
      <c r="AD274" s="5"/>
      <c r="AF274" s="440" t="s">
        <v>3983</v>
      </c>
    </row>
    <row r="275" spans="1:37" s="6" customFormat="1" ht="15.5">
      <c r="A275" s="7">
        <v>323</v>
      </c>
      <c r="B275" s="72"/>
      <c r="C275" s="145" t="s">
        <v>3554</v>
      </c>
      <c r="D275" s="72" t="s">
        <v>3559</v>
      </c>
      <c r="E275" s="42"/>
      <c r="F275" s="63"/>
      <c r="G275" s="384" t="s">
        <v>129</v>
      </c>
      <c r="H275" s="315" t="s">
        <v>47</v>
      </c>
      <c r="I275" s="373" t="s">
        <v>47</v>
      </c>
      <c r="J275" s="383" t="s">
        <v>314</v>
      </c>
      <c r="K275" s="315" t="s">
        <v>39</v>
      </c>
      <c r="L275" s="376" t="s">
        <v>71</v>
      </c>
      <c r="M275" s="383" t="s">
        <v>1190</v>
      </c>
      <c r="N275" s="63"/>
      <c r="O275" s="63">
        <f t="shared" ca="1" si="65"/>
        <v>125</v>
      </c>
      <c r="P275" s="380" t="s">
        <v>42</v>
      </c>
      <c r="Q275" s="63"/>
      <c r="R275" s="63"/>
      <c r="S275" s="63"/>
      <c r="T275" s="63"/>
      <c r="U275" s="360" t="s">
        <v>752</v>
      </c>
      <c r="V275" s="63"/>
      <c r="W275" s="70"/>
      <c r="X275" s="83">
        <v>45797</v>
      </c>
      <c r="Y275" s="70">
        <f t="shared" ca="1" si="62"/>
        <v>0</v>
      </c>
      <c r="Z275" s="70">
        <f t="shared" ca="1" si="63"/>
        <v>2</v>
      </c>
      <c r="AA275" s="70">
        <f t="shared" ca="1" si="64"/>
        <v>25</v>
      </c>
      <c r="AB275" s="63" t="s">
        <v>41</v>
      </c>
      <c r="AC275" s="373" t="s">
        <v>314</v>
      </c>
      <c r="AD275" s="5"/>
      <c r="AF275" s="440" t="s">
        <v>3984</v>
      </c>
    </row>
    <row r="276" spans="1:37" s="6" customFormat="1" ht="15.5">
      <c r="A276" s="7">
        <v>275</v>
      </c>
      <c r="B276" s="72"/>
      <c r="C276" s="145" t="s">
        <v>3134</v>
      </c>
      <c r="D276" s="72" t="s">
        <v>3143</v>
      </c>
      <c r="E276" s="42"/>
      <c r="F276" s="318"/>
      <c r="G276" s="325" t="s">
        <v>35</v>
      </c>
      <c r="H276" s="315" t="s">
        <v>47</v>
      </c>
      <c r="I276" s="315" t="s">
        <v>47</v>
      </c>
      <c r="J276" s="364" t="s">
        <v>311</v>
      </c>
      <c r="K276" s="315" t="s">
        <v>39</v>
      </c>
      <c r="L276" s="63"/>
      <c r="M276" s="63"/>
      <c r="N276" s="73">
        <v>38953</v>
      </c>
      <c r="O276" s="63">
        <f t="shared" ca="1" si="65"/>
        <v>18</v>
      </c>
      <c r="P276" s="328" t="s">
        <v>42</v>
      </c>
      <c r="Q276" s="63"/>
      <c r="R276" s="63"/>
      <c r="S276" s="63"/>
      <c r="T276" s="63"/>
      <c r="U276" s="315" t="s">
        <v>752</v>
      </c>
      <c r="V276" s="63"/>
      <c r="W276" s="70"/>
      <c r="X276" s="83">
        <v>45761</v>
      </c>
      <c r="Y276" s="70">
        <f t="shared" ca="1" si="62"/>
        <v>0</v>
      </c>
      <c r="Z276" s="70">
        <f t="shared" ca="1" si="63"/>
        <v>4</v>
      </c>
      <c r="AA276" s="70">
        <f t="shared" ca="1" si="64"/>
        <v>0</v>
      </c>
      <c r="AB276" s="63" t="s">
        <v>41</v>
      </c>
      <c r="AC276" s="360" t="s">
        <v>314</v>
      </c>
      <c r="AD276" s="5"/>
      <c r="AF276" s="440" t="s">
        <v>3984</v>
      </c>
      <c r="AK276" s="329" t="s">
        <v>42</v>
      </c>
    </row>
    <row r="277" spans="1:37" s="6" customFormat="1" ht="15.5">
      <c r="A277" s="7">
        <v>208</v>
      </c>
      <c r="B277" s="31"/>
      <c r="C277" s="31" t="s">
        <v>1788</v>
      </c>
      <c r="D277" s="72" t="s">
        <v>1789</v>
      </c>
      <c r="E277" s="45" t="str">
        <f>UPPER(D277)</f>
        <v>GIAN SATRIA TINO KURNIAWAN</v>
      </c>
      <c r="F277" s="63"/>
      <c r="G277" s="67" t="s">
        <v>129</v>
      </c>
      <c r="H277" s="63" t="s">
        <v>47</v>
      </c>
      <c r="I277" s="13" t="s">
        <v>47</v>
      </c>
      <c r="J277" s="63" t="s">
        <v>311</v>
      </c>
      <c r="K277" s="63" t="s">
        <v>39</v>
      </c>
      <c r="L277" s="63"/>
      <c r="M277" s="63"/>
      <c r="N277" s="63"/>
      <c r="O277" s="63">
        <f t="shared" ca="1" si="65"/>
        <v>125</v>
      </c>
      <c r="P277" s="63"/>
      <c r="Q277" s="63"/>
      <c r="R277" s="63"/>
      <c r="S277" s="63"/>
      <c r="T277" s="63"/>
      <c r="U277" s="63" t="s">
        <v>752</v>
      </c>
      <c r="V277" s="63"/>
      <c r="W277" s="70"/>
      <c r="X277" s="83">
        <v>45607</v>
      </c>
      <c r="Y277" s="19">
        <f t="shared" ca="1" si="62"/>
        <v>0</v>
      </c>
      <c r="Z277" s="19">
        <f t="shared" ca="1" si="63"/>
        <v>9</v>
      </c>
      <c r="AA277" s="19">
        <f t="shared" ca="1" si="64"/>
        <v>3</v>
      </c>
      <c r="AB277" s="37" t="s">
        <v>41</v>
      </c>
      <c r="AC277" s="37" t="s">
        <v>314</v>
      </c>
      <c r="AD277" s="5"/>
      <c r="AF277" s="440" t="s">
        <v>3988</v>
      </c>
    </row>
    <row r="278" spans="1:37" s="6" customFormat="1" ht="15.5">
      <c r="A278" s="7">
        <v>194</v>
      </c>
      <c r="B278" s="31"/>
      <c r="C278" s="31" t="s">
        <v>1673</v>
      </c>
      <c r="D278" s="72" t="s">
        <v>1674</v>
      </c>
      <c r="E278" s="27" t="str">
        <f>UPPER(D278)</f>
        <v>RIVALDO DIAN SAPUTRA</v>
      </c>
      <c r="F278" s="66" t="s">
        <v>1675</v>
      </c>
      <c r="G278" s="67" t="s">
        <v>129</v>
      </c>
      <c r="H278" s="63" t="s">
        <v>47</v>
      </c>
      <c r="I278" s="13" t="s">
        <v>47</v>
      </c>
      <c r="J278" s="302" t="s">
        <v>145</v>
      </c>
      <c r="K278" s="63" t="s">
        <v>39</v>
      </c>
      <c r="L278" s="63" t="s">
        <v>1178</v>
      </c>
      <c r="M278" s="63" t="s">
        <v>41</v>
      </c>
      <c r="N278" s="73">
        <v>38888</v>
      </c>
      <c r="O278" s="63">
        <f t="shared" ca="1" si="65"/>
        <v>19</v>
      </c>
      <c r="P278" s="63" t="s">
        <v>690</v>
      </c>
      <c r="Q278" s="63" t="s">
        <v>1676</v>
      </c>
      <c r="R278" s="63" t="s">
        <v>1676</v>
      </c>
      <c r="S278" s="66" t="s">
        <v>1677</v>
      </c>
      <c r="T278" s="74" t="s">
        <v>1678</v>
      </c>
      <c r="U278" s="63" t="s">
        <v>752</v>
      </c>
      <c r="V278" s="63" t="s">
        <v>1679</v>
      </c>
      <c r="W278" s="70" t="s">
        <v>390</v>
      </c>
      <c r="X278" s="83">
        <v>45579</v>
      </c>
      <c r="Y278" s="19">
        <f t="shared" ca="1" si="62"/>
        <v>0</v>
      </c>
      <c r="Z278" s="19">
        <f t="shared" ca="1" si="63"/>
        <v>10</v>
      </c>
      <c r="AA278" s="19">
        <f t="shared" ca="1" si="64"/>
        <v>0</v>
      </c>
      <c r="AB278" s="37" t="s">
        <v>41</v>
      </c>
      <c r="AC278" s="14" t="s">
        <v>90</v>
      </c>
      <c r="AD278" s="5"/>
      <c r="AF278" s="431" t="s">
        <v>3975</v>
      </c>
      <c r="AK278" s="329" t="s">
        <v>42</v>
      </c>
    </row>
    <row r="279" spans="1:37" s="6" customFormat="1" ht="15.5">
      <c r="A279" s="7">
        <f>'DATA BASE'!A298+1</f>
        <v>368</v>
      </c>
      <c r="B279" s="72"/>
      <c r="C279" s="145" t="s">
        <v>3813</v>
      </c>
      <c r="D279" s="72" t="s">
        <v>3825</v>
      </c>
      <c r="E279" s="42"/>
      <c r="F279" s="63"/>
      <c r="G279" s="416" t="s">
        <v>129</v>
      </c>
      <c r="H279" s="412" t="s">
        <v>47</v>
      </c>
      <c r="I279" s="412" t="s">
        <v>47</v>
      </c>
      <c r="J279" s="415" t="s">
        <v>3829</v>
      </c>
      <c r="K279" s="412" t="s">
        <v>39</v>
      </c>
      <c r="L279" s="63"/>
      <c r="M279" s="415" t="s">
        <v>41</v>
      </c>
      <c r="N279" s="73">
        <v>39169</v>
      </c>
      <c r="O279" s="63">
        <f t="shared" ref="O279:O299" ca="1" si="66">INT((TODAY()-N279)/365)</f>
        <v>18</v>
      </c>
      <c r="P279" s="405" t="s">
        <v>42</v>
      </c>
      <c r="Q279" s="421" t="s">
        <v>3917</v>
      </c>
      <c r="R279" s="421" t="s">
        <v>3917</v>
      </c>
      <c r="S279" s="422" t="s">
        <v>3918</v>
      </c>
      <c r="T279" s="149" t="s">
        <v>3919</v>
      </c>
      <c r="U279" s="63" t="s">
        <v>752</v>
      </c>
      <c r="V279" s="63"/>
      <c r="W279" s="70"/>
      <c r="X279" s="83">
        <v>45820</v>
      </c>
      <c r="Y279" s="70">
        <f t="shared" ref="Y279:Y299" ca="1" si="67">DATEDIF(X279,TODAY(),"Y")</f>
        <v>0</v>
      </c>
      <c r="Z279" s="70">
        <f t="shared" ref="Z279:Z299" ca="1" si="68">DATEDIF(X279,TODAY(),"YM")</f>
        <v>2</v>
      </c>
      <c r="AA279" s="70">
        <f t="shared" ref="AA279:AA299" ca="1" si="69">DATEDIF(X279,TODAY(),"MD")</f>
        <v>2</v>
      </c>
      <c r="AB279" s="63" t="s">
        <v>41</v>
      </c>
      <c r="AC279" s="413" t="s">
        <v>90</v>
      </c>
      <c r="AD279" s="5"/>
      <c r="AF279" s="431" t="s">
        <v>3981</v>
      </c>
    </row>
    <row r="280" spans="1:37" s="6" customFormat="1" ht="15.5">
      <c r="A280" s="7">
        <f>'DATA BASE'!A247+1</f>
        <v>272</v>
      </c>
      <c r="B280" s="72"/>
      <c r="C280" s="145" t="s">
        <v>3133</v>
      </c>
      <c r="D280" s="72" t="s">
        <v>3142</v>
      </c>
      <c r="E280" s="42"/>
      <c r="F280" s="318"/>
      <c r="G280" s="325" t="s">
        <v>35</v>
      </c>
      <c r="H280" s="315" t="s">
        <v>47</v>
      </c>
      <c r="I280" s="315" t="s">
        <v>47</v>
      </c>
      <c r="J280" s="364" t="s">
        <v>311</v>
      </c>
      <c r="K280" s="315" t="s">
        <v>39</v>
      </c>
      <c r="L280" s="63"/>
      <c r="M280" s="63"/>
      <c r="N280" s="73">
        <v>38952</v>
      </c>
      <c r="O280" s="63">
        <f t="shared" ca="1" si="66"/>
        <v>18</v>
      </c>
      <c r="P280" s="328" t="s">
        <v>42</v>
      </c>
      <c r="Q280" s="63"/>
      <c r="R280" s="63"/>
      <c r="S280" s="63"/>
      <c r="T280" s="63"/>
      <c r="U280" s="315" t="s">
        <v>752</v>
      </c>
      <c r="V280" s="63"/>
      <c r="W280" s="70"/>
      <c r="X280" s="83">
        <v>45761</v>
      </c>
      <c r="Y280" s="70">
        <f t="shared" ca="1" si="67"/>
        <v>0</v>
      </c>
      <c r="Z280" s="70">
        <f t="shared" ca="1" si="68"/>
        <v>4</v>
      </c>
      <c r="AA280" s="70">
        <f t="shared" ca="1" si="69"/>
        <v>0</v>
      </c>
      <c r="AB280" s="63" t="s">
        <v>41</v>
      </c>
      <c r="AC280" s="328" t="s">
        <v>314</v>
      </c>
      <c r="AD280" s="5"/>
      <c r="AF280" s="440" t="s">
        <v>3989</v>
      </c>
      <c r="AK280" s="329" t="s">
        <v>42</v>
      </c>
    </row>
    <row r="281" spans="1:37" s="6" customFormat="1" ht="15.5">
      <c r="A281" s="7">
        <f>'DATA BASE'!A316+1</f>
        <v>386</v>
      </c>
      <c r="B281" s="72"/>
      <c r="C281" s="145" t="s">
        <v>4001</v>
      </c>
      <c r="D281" s="179" t="s">
        <v>4072</v>
      </c>
      <c r="E281" s="42"/>
      <c r="F281" s="452" t="s">
        <v>4144</v>
      </c>
      <c r="G281" s="444" t="s">
        <v>35</v>
      </c>
      <c r="H281" s="425" t="s">
        <v>47</v>
      </c>
      <c r="I281" s="425" t="s">
        <v>47</v>
      </c>
      <c r="J281" s="428" t="s">
        <v>314</v>
      </c>
      <c r="K281" s="425" t="s">
        <v>39</v>
      </c>
      <c r="L281" s="425" t="s">
        <v>71</v>
      </c>
      <c r="M281" s="63"/>
      <c r="N281" s="73">
        <v>35216</v>
      </c>
      <c r="O281" s="63">
        <f t="shared" ca="1" si="66"/>
        <v>29</v>
      </c>
      <c r="P281" s="405" t="s">
        <v>42</v>
      </c>
      <c r="Q281" s="63"/>
      <c r="R281" s="63"/>
      <c r="S281" s="63"/>
      <c r="T281" s="63"/>
      <c r="U281" s="63" t="s">
        <v>752</v>
      </c>
      <c r="V281" s="63"/>
      <c r="W281" s="70"/>
      <c r="X281" s="83">
        <v>45841</v>
      </c>
      <c r="Y281" s="70">
        <f t="shared" ca="1" si="67"/>
        <v>0</v>
      </c>
      <c r="Z281" s="70">
        <f t="shared" ca="1" si="68"/>
        <v>1</v>
      </c>
      <c r="AA281" s="70">
        <f t="shared" ca="1" si="69"/>
        <v>11</v>
      </c>
      <c r="AB281" s="63" t="s">
        <v>41</v>
      </c>
      <c r="AC281" s="37" t="s">
        <v>314</v>
      </c>
      <c r="AD281" s="5"/>
    </row>
    <row r="282" spans="1:37" s="6" customFormat="1" ht="15.5">
      <c r="A282" s="7">
        <f>A281+1</f>
        <v>387</v>
      </c>
      <c r="B282" s="72"/>
      <c r="C282" s="145" t="s">
        <v>4011</v>
      </c>
      <c r="D282" s="179" t="s">
        <v>4081</v>
      </c>
      <c r="E282" s="42"/>
      <c r="F282" s="452" t="s">
        <v>4145</v>
      </c>
      <c r="G282" s="444" t="s">
        <v>129</v>
      </c>
      <c r="H282" s="425" t="s">
        <v>47</v>
      </c>
      <c r="I282" s="425" t="s">
        <v>47</v>
      </c>
      <c r="J282" s="428" t="s">
        <v>314</v>
      </c>
      <c r="K282" s="425" t="s">
        <v>39</v>
      </c>
      <c r="L282" s="425" t="s">
        <v>71</v>
      </c>
      <c r="M282" s="63"/>
      <c r="N282" s="73">
        <v>35216</v>
      </c>
      <c r="O282" s="63">
        <f t="shared" ca="1" si="66"/>
        <v>29</v>
      </c>
      <c r="P282" s="405" t="s">
        <v>42</v>
      </c>
      <c r="Q282" s="63"/>
      <c r="R282" s="63"/>
      <c r="S282" s="63"/>
      <c r="T282" s="63"/>
      <c r="U282" s="63" t="s">
        <v>752</v>
      </c>
      <c r="V282" s="63"/>
      <c r="W282" s="70"/>
      <c r="X282" s="83">
        <v>45841</v>
      </c>
      <c r="Y282" s="70">
        <f t="shared" ca="1" si="67"/>
        <v>0</v>
      </c>
      <c r="Z282" s="70">
        <f t="shared" ca="1" si="68"/>
        <v>1</v>
      </c>
      <c r="AA282" s="70">
        <f t="shared" ca="1" si="69"/>
        <v>11</v>
      </c>
      <c r="AB282" s="63" t="s">
        <v>41</v>
      </c>
      <c r="AC282" s="37" t="s">
        <v>314</v>
      </c>
      <c r="AD282" s="5"/>
    </row>
    <row r="283" spans="1:37" s="6" customFormat="1" ht="15.5">
      <c r="A283" s="7">
        <f>'DATA BASE'!A309+1</f>
        <v>379</v>
      </c>
      <c r="B283" s="72"/>
      <c r="C283" s="145" t="s">
        <v>3930</v>
      </c>
      <c r="D283" s="179" t="s">
        <v>3945</v>
      </c>
      <c r="E283" s="42"/>
      <c r="F283" s="454" t="s">
        <v>4159</v>
      </c>
      <c r="G283" s="426" t="s">
        <v>35</v>
      </c>
      <c r="H283" s="425" t="s">
        <v>47</v>
      </c>
      <c r="I283" s="425" t="s">
        <v>47</v>
      </c>
      <c r="J283" s="425" t="s">
        <v>3047</v>
      </c>
      <c r="K283" s="425" t="s">
        <v>39</v>
      </c>
      <c r="L283" s="425" t="s">
        <v>71</v>
      </c>
      <c r="M283" s="63"/>
      <c r="N283" s="73">
        <v>35216</v>
      </c>
      <c r="O283" s="63">
        <f t="shared" ca="1" si="66"/>
        <v>29</v>
      </c>
      <c r="P283" s="405" t="s">
        <v>42</v>
      </c>
      <c r="Q283" s="63"/>
      <c r="R283" s="63"/>
      <c r="S283" s="63"/>
      <c r="T283" s="63"/>
      <c r="U283" s="63" t="s">
        <v>752</v>
      </c>
      <c r="V283" s="63"/>
      <c r="W283" s="70"/>
      <c r="X283" s="83">
        <v>45831</v>
      </c>
      <c r="Y283" s="70">
        <f t="shared" ca="1" si="67"/>
        <v>0</v>
      </c>
      <c r="Z283" s="70">
        <f t="shared" ca="1" si="68"/>
        <v>1</v>
      </c>
      <c r="AA283" s="70">
        <f t="shared" ca="1" si="69"/>
        <v>22</v>
      </c>
      <c r="AB283" s="63" t="s">
        <v>41</v>
      </c>
      <c r="AC283" s="339" t="s">
        <v>90</v>
      </c>
      <c r="AD283" s="5"/>
      <c r="AF283" s="6" t="s">
        <v>3978</v>
      </c>
    </row>
    <row r="284" spans="1:37" s="6" customFormat="1" ht="15.5">
      <c r="A284" s="7">
        <f>'DATA BASE'!A303+1</f>
        <v>373</v>
      </c>
      <c r="B284" s="72"/>
      <c r="C284" s="145" t="s">
        <v>3820</v>
      </c>
      <c r="D284" s="179" t="s">
        <v>3833</v>
      </c>
      <c r="E284" s="42"/>
      <c r="F284" s="417" t="s">
        <v>3864</v>
      </c>
      <c r="G284" s="416" t="s">
        <v>129</v>
      </c>
      <c r="H284" s="412" t="s">
        <v>47</v>
      </c>
      <c r="I284" s="412" t="s">
        <v>47</v>
      </c>
      <c r="J284" s="415" t="s">
        <v>3837</v>
      </c>
      <c r="K284" s="412" t="s">
        <v>39</v>
      </c>
      <c r="L284" s="415" t="s">
        <v>1178</v>
      </c>
      <c r="M284" s="415" t="s">
        <v>41</v>
      </c>
      <c r="N284" s="73">
        <v>39028</v>
      </c>
      <c r="O284" s="63">
        <f t="shared" ca="1" si="66"/>
        <v>18</v>
      </c>
      <c r="P284" s="405" t="s">
        <v>42</v>
      </c>
      <c r="Q284" s="415" t="s">
        <v>3865</v>
      </c>
      <c r="R284" s="415" t="s">
        <v>3865</v>
      </c>
      <c r="S284" s="417" t="s">
        <v>3866</v>
      </c>
      <c r="T284" s="149" t="s">
        <v>3867</v>
      </c>
      <c r="U284" s="63" t="s">
        <v>752</v>
      </c>
      <c r="V284" s="415" t="s">
        <v>3868</v>
      </c>
      <c r="W284" s="70"/>
      <c r="X284" s="83">
        <v>45820</v>
      </c>
      <c r="Y284" s="70">
        <f t="shared" ca="1" si="67"/>
        <v>0</v>
      </c>
      <c r="Z284" s="70">
        <f t="shared" ca="1" si="68"/>
        <v>2</v>
      </c>
      <c r="AA284" s="70">
        <f t="shared" ca="1" si="69"/>
        <v>2</v>
      </c>
      <c r="AB284" s="63" t="s">
        <v>41</v>
      </c>
      <c r="AC284" s="395" t="s">
        <v>74</v>
      </c>
      <c r="AD284" s="5"/>
      <c r="AF284" s="431" t="s">
        <v>3972</v>
      </c>
    </row>
    <row r="285" spans="1:37" s="6" customFormat="1" ht="15.5">
      <c r="A285" s="7">
        <f>'DATA BASE'!A295+1</f>
        <v>365</v>
      </c>
      <c r="B285" s="72"/>
      <c r="C285" s="145" t="s">
        <v>3756</v>
      </c>
      <c r="D285" s="179" t="s">
        <v>3765</v>
      </c>
      <c r="E285" s="42"/>
      <c r="F285" s="410" t="s">
        <v>3789</v>
      </c>
      <c r="G285" s="411" t="s">
        <v>1189</v>
      </c>
      <c r="H285" s="412" t="s">
        <v>47</v>
      </c>
      <c r="I285" s="412" t="s">
        <v>47</v>
      </c>
      <c r="J285" s="412" t="s">
        <v>311</v>
      </c>
      <c r="K285" s="412" t="s">
        <v>39</v>
      </c>
      <c r="L285" s="412" t="s">
        <v>1178</v>
      </c>
      <c r="M285" s="412" t="s">
        <v>1190</v>
      </c>
      <c r="N285" s="73">
        <v>39287</v>
      </c>
      <c r="O285" s="63">
        <f t="shared" ca="1" si="66"/>
        <v>18</v>
      </c>
      <c r="P285" s="405" t="s">
        <v>42</v>
      </c>
      <c r="Q285" s="412" t="s">
        <v>3790</v>
      </c>
      <c r="R285" s="412" t="s">
        <v>3790</v>
      </c>
      <c r="S285" s="410" t="s">
        <v>3791</v>
      </c>
      <c r="T285" s="149" t="s">
        <v>3792</v>
      </c>
      <c r="U285" s="63" t="s">
        <v>752</v>
      </c>
      <c r="V285" s="412" t="s">
        <v>3793</v>
      </c>
      <c r="W285" s="70"/>
      <c r="X285" s="83">
        <v>45817</v>
      </c>
      <c r="Y285" s="70">
        <f t="shared" ca="1" si="67"/>
        <v>0</v>
      </c>
      <c r="Z285" s="70">
        <f t="shared" ca="1" si="68"/>
        <v>2</v>
      </c>
      <c r="AA285" s="70">
        <f t="shared" ca="1" si="69"/>
        <v>5</v>
      </c>
      <c r="AB285" s="63" t="s">
        <v>41</v>
      </c>
      <c r="AC285" s="37" t="s">
        <v>314</v>
      </c>
      <c r="AD285" s="5"/>
      <c r="AF285" s="440" t="s">
        <v>3993</v>
      </c>
    </row>
    <row r="286" spans="1:37" s="6" customFormat="1" ht="15.5">
      <c r="A286" s="7">
        <f>A285+1</f>
        <v>366</v>
      </c>
      <c r="B286" s="72"/>
      <c r="C286" s="145" t="s">
        <v>3758</v>
      </c>
      <c r="D286" s="179" t="s">
        <v>3767</v>
      </c>
      <c r="E286" s="42"/>
      <c r="F286" s="410" t="s">
        <v>3797</v>
      </c>
      <c r="G286" s="411" t="s">
        <v>129</v>
      </c>
      <c r="H286" s="412" t="s">
        <v>47</v>
      </c>
      <c r="I286" s="412" t="s">
        <v>47</v>
      </c>
      <c r="J286" s="412" t="s">
        <v>311</v>
      </c>
      <c r="K286" s="412" t="s">
        <v>39</v>
      </c>
      <c r="L286" s="412" t="s">
        <v>1178</v>
      </c>
      <c r="M286" s="412" t="s">
        <v>1190</v>
      </c>
      <c r="N286" s="73">
        <v>37387</v>
      </c>
      <c r="O286" s="63">
        <f t="shared" ca="1" si="66"/>
        <v>23</v>
      </c>
      <c r="P286" s="405" t="s">
        <v>42</v>
      </c>
      <c r="Q286" s="412" t="s">
        <v>3798</v>
      </c>
      <c r="R286" s="412" t="s">
        <v>3798</v>
      </c>
      <c r="S286" s="410" t="s">
        <v>3799</v>
      </c>
      <c r="T286" s="149" t="s">
        <v>3800</v>
      </c>
      <c r="U286" s="63" t="s">
        <v>752</v>
      </c>
      <c r="V286" s="412" t="s">
        <v>3801</v>
      </c>
      <c r="W286" s="70"/>
      <c r="X286" s="83">
        <v>45817</v>
      </c>
      <c r="Y286" s="70">
        <f t="shared" ca="1" si="67"/>
        <v>0</v>
      </c>
      <c r="Z286" s="70">
        <f t="shared" ca="1" si="68"/>
        <v>2</v>
      </c>
      <c r="AA286" s="70">
        <f t="shared" ca="1" si="69"/>
        <v>5</v>
      </c>
      <c r="AB286" s="63" t="s">
        <v>41</v>
      </c>
      <c r="AC286" s="37" t="s">
        <v>314</v>
      </c>
      <c r="AD286" s="5"/>
      <c r="AF286" s="440" t="s">
        <v>3993</v>
      </c>
    </row>
    <row r="287" spans="1:37" s="6" customFormat="1" ht="15.5">
      <c r="A287" s="7">
        <f>'DATA BASE'!A292+1</f>
        <v>317</v>
      </c>
      <c r="B287" s="72"/>
      <c r="C287" s="145" t="s">
        <v>3717</v>
      </c>
      <c r="D287" s="179" t="s">
        <v>3726</v>
      </c>
      <c r="E287" s="42"/>
      <c r="F287" s="454" t="s">
        <v>4183</v>
      </c>
      <c r="G287" s="406" t="s">
        <v>129</v>
      </c>
      <c r="H287" s="63" t="s">
        <v>47</v>
      </c>
      <c r="I287" s="13" t="s">
        <v>47</v>
      </c>
      <c r="J287" s="405" t="s">
        <v>314</v>
      </c>
      <c r="K287" s="63" t="s">
        <v>39</v>
      </c>
      <c r="L287" s="63" t="s">
        <v>71</v>
      </c>
      <c r="M287" s="63"/>
      <c r="N287" s="63"/>
      <c r="O287" s="63">
        <f t="shared" ca="1" si="66"/>
        <v>125</v>
      </c>
      <c r="P287" s="405" t="s">
        <v>42</v>
      </c>
      <c r="Q287" s="63"/>
      <c r="R287" s="63"/>
      <c r="S287" s="63"/>
      <c r="T287" s="63"/>
      <c r="U287" s="63" t="s">
        <v>752</v>
      </c>
      <c r="V287" s="63"/>
      <c r="W287" s="70"/>
      <c r="X287" s="83">
        <v>45810</v>
      </c>
      <c r="Y287" s="70">
        <f t="shared" ca="1" si="67"/>
        <v>0</v>
      </c>
      <c r="Z287" s="70">
        <f t="shared" ca="1" si="68"/>
        <v>2</v>
      </c>
      <c r="AA287" s="70">
        <f t="shared" ca="1" si="69"/>
        <v>12</v>
      </c>
      <c r="AB287" s="63" t="s">
        <v>41</v>
      </c>
      <c r="AC287" s="37" t="s">
        <v>314</v>
      </c>
      <c r="AD287" s="5"/>
      <c r="AF287" s="440" t="s">
        <v>3993</v>
      </c>
    </row>
    <row r="288" spans="1:37" s="6" customFormat="1" ht="15.5">
      <c r="A288" s="7">
        <f>'DATA BASE'!A290+1</f>
        <v>315</v>
      </c>
      <c r="B288" s="72"/>
      <c r="C288" s="145" t="s">
        <v>3709</v>
      </c>
      <c r="D288" s="179" t="s">
        <v>3718</v>
      </c>
      <c r="E288" s="42"/>
      <c r="F288" s="454" t="s">
        <v>4185</v>
      </c>
      <c r="G288" s="406" t="s">
        <v>129</v>
      </c>
      <c r="H288" s="63" t="s">
        <v>47</v>
      </c>
      <c r="I288" s="13" t="s">
        <v>47</v>
      </c>
      <c r="J288" s="405" t="s">
        <v>314</v>
      </c>
      <c r="K288" s="63" t="s">
        <v>39</v>
      </c>
      <c r="L288" s="63" t="s">
        <v>71</v>
      </c>
      <c r="M288" s="63"/>
      <c r="N288" s="63"/>
      <c r="O288" s="63">
        <f t="shared" ca="1" si="66"/>
        <v>125</v>
      </c>
      <c r="P288" s="63"/>
      <c r="Q288" s="63"/>
      <c r="R288" s="63"/>
      <c r="S288" s="63"/>
      <c r="T288" s="63"/>
      <c r="U288" s="63" t="s">
        <v>752</v>
      </c>
      <c r="V288" s="63"/>
      <c r="W288" s="70"/>
      <c r="X288" s="83">
        <v>45810</v>
      </c>
      <c r="Y288" s="70">
        <f t="shared" ca="1" si="67"/>
        <v>0</v>
      </c>
      <c r="Z288" s="70">
        <f t="shared" ca="1" si="68"/>
        <v>2</v>
      </c>
      <c r="AA288" s="70">
        <f t="shared" ca="1" si="69"/>
        <v>12</v>
      </c>
      <c r="AB288" s="63" t="s">
        <v>41</v>
      </c>
      <c r="AC288" s="37" t="s">
        <v>314</v>
      </c>
      <c r="AD288" s="5"/>
      <c r="AF288" s="440" t="s">
        <v>3988</v>
      </c>
    </row>
    <row r="289" spans="1:37" s="6" customFormat="1" ht="15.5">
      <c r="A289" s="7">
        <f>'DATA BASE'!A288+1</f>
        <v>313</v>
      </c>
      <c r="B289" s="72"/>
      <c r="C289" s="145" t="s">
        <v>3607</v>
      </c>
      <c r="D289" s="179" t="s">
        <v>3622</v>
      </c>
      <c r="E289" s="42"/>
      <c r="F289" s="396" t="s">
        <v>3626</v>
      </c>
      <c r="G289" s="397" t="s">
        <v>129</v>
      </c>
      <c r="H289" s="393" t="s">
        <v>47</v>
      </c>
      <c r="I289" s="393" t="s">
        <v>47</v>
      </c>
      <c r="J289" s="395" t="s">
        <v>314</v>
      </c>
      <c r="K289" s="393" t="s">
        <v>39</v>
      </c>
      <c r="L289" s="395" t="s">
        <v>71</v>
      </c>
      <c r="M289" s="395" t="s">
        <v>1190</v>
      </c>
      <c r="N289" s="381">
        <v>38922</v>
      </c>
      <c r="O289" s="63">
        <f t="shared" ca="1" si="66"/>
        <v>19</v>
      </c>
      <c r="P289" s="395" t="s">
        <v>42</v>
      </c>
      <c r="Q289" s="395" t="s">
        <v>3637</v>
      </c>
      <c r="R289" s="395" t="s">
        <v>3637</v>
      </c>
      <c r="S289" s="396" t="s">
        <v>3636</v>
      </c>
      <c r="T289" s="149" t="s">
        <v>3635</v>
      </c>
      <c r="U289" s="393" t="s">
        <v>752</v>
      </c>
      <c r="V289" s="395" t="s">
        <v>1119</v>
      </c>
      <c r="W289" s="70"/>
      <c r="X289" s="83">
        <v>45803</v>
      </c>
      <c r="Y289" s="70">
        <f t="shared" ca="1" si="67"/>
        <v>0</v>
      </c>
      <c r="Z289" s="70">
        <f t="shared" ca="1" si="68"/>
        <v>2</v>
      </c>
      <c r="AA289" s="70">
        <f t="shared" ca="1" si="69"/>
        <v>19</v>
      </c>
      <c r="AB289" s="63" t="s">
        <v>41</v>
      </c>
      <c r="AC289" s="37" t="s">
        <v>314</v>
      </c>
      <c r="AD289" s="5"/>
      <c r="AF289" s="440" t="s">
        <v>3983</v>
      </c>
    </row>
    <row r="290" spans="1:37" s="6" customFormat="1" ht="15.5">
      <c r="A290" s="7">
        <f>'DATA BASE'!A282+1</f>
        <v>307</v>
      </c>
      <c r="B290" s="72"/>
      <c r="C290" s="145" t="s">
        <v>3565</v>
      </c>
      <c r="D290" s="179" t="s">
        <v>3567</v>
      </c>
      <c r="E290" s="42"/>
      <c r="F290" s="388" t="s">
        <v>3573</v>
      </c>
      <c r="G290" s="387" t="s">
        <v>129</v>
      </c>
      <c r="H290" s="386" t="s">
        <v>3570</v>
      </c>
      <c r="I290" s="386" t="s">
        <v>110</v>
      </c>
      <c r="J290" s="386" t="s">
        <v>38</v>
      </c>
      <c r="K290" s="315" t="s">
        <v>39</v>
      </c>
      <c r="L290" s="386" t="s">
        <v>40</v>
      </c>
      <c r="M290" s="386" t="s">
        <v>799</v>
      </c>
      <c r="N290" s="73">
        <v>35299</v>
      </c>
      <c r="O290" s="63">
        <f t="shared" ca="1" si="66"/>
        <v>28</v>
      </c>
      <c r="P290" s="380" t="s">
        <v>42</v>
      </c>
      <c r="Q290" s="386" t="s">
        <v>3574</v>
      </c>
      <c r="R290" s="386" t="s">
        <v>3574</v>
      </c>
      <c r="S290" s="388" t="s">
        <v>3575</v>
      </c>
      <c r="T290" s="63"/>
      <c r="U290" s="360" t="s">
        <v>752</v>
      </c>
      <c r="V290" s="63"/>
      <c r="W290" s="70"/>
      <c r="X290" s="83">
        <v>45796</v>
      </c>
      <c r="Y290" s="70">
        <f t="shared" ca="1" si="67"/>
        <v>0</v>
      </c>
      <c r="Z290" s="70">
        <f t="shared" ca="1" si="68"/>
        <v>2</v>
      </c>
      <c r="AA290" s="70">
        <f t="shared" ca="1" si="69"/>
        <v>26</v>
      </c>
      <c r="AB290" s="63" t="s">
        <v>41</v>
      </c>
      <c r="AC290" s="386" t="s">
        <v>46</v>
      </c>
      <c r="AD290" s="5"/>
      <c r="AH290" s="6">
        <v>7</v>
      </c>
    </row>
    <row r="291" spans="1:37" s="6" customFormat="1" ht="15.5">
      <c r="A291" s="7">
        <f>'DATA BASE'!A254+1</f>
        <v>279</v>
      </c>
      <c r="B291" s="72"/>
      <c r="C291" s="145" t="s">
        <v>3199</v>
      </c>
      <c r="D291" s="179" t="s">
        <v>3205</v>
      </c>
      <c r="E291" s="42"/>
      <c r="F291" s="337" t="s">
        <v>3208</v>
      </c>
      <c r="G291" s="338" t="s">
        <v>129</v>
      </c>
      <c r="H291" s="315" t="s">
        <v>47</v>
      </c>
      <c r="I291" s="315" t="s">
        <v>47</v>
      </c>
      <c r="J291" s="339" t="s">
        <v>311</v>
      </c>
      <c r="K291" s="315" t="s">
        <v>39</v>
      </c>
      <c r="L291" s="339" t="s">
        <v>71</v>
      </c>
      <c r="M291" s="339" t="s">
        <v>41</v>
      </c>
      <c r="N291" s="73">
        <v>37852</v>
      </c>
      <c r="O291" s="63">
        <f t="shared" ca="1" si="66"/>
        <v>22</v>
      </c>
      <c r="P291" s="355" t="s">
        <v>42</v>
      </c>
      <c r="Q291" s="355" t="s">
        <v>3309</v>
      </c>
      <c r="R291" s="355" t="s">
        <v>3309</v>
      </c>
      <c r="S291" s="358" t="s">
        <v>3310</v>
      </c>
      <c r="T291" s="149" t="s">
        <v>3311</v>
      </c>
      <c r="U291" s="333" t="s">
        <v>752</v>
      </c>
      <c r="V291" s="355" t="s">
        <v>3312</v>
      </c>
      <c r="W291" s="70"/>
      <c r="X291" s="83">
        <v>45772</v>
      </c>
      <c r="Y291" s="70">
        <f t="shared" ca="1" si="67"/>
        <v>0</v>
      </c>
      <c r="Z291" s="70">
        <f t="shared" ca="1" si="68"/>
        <v>3</v>
      </c>
      <c r="AA291" s="70">
        <f t="shared" ca="1" si="69"/>
        <v>20</v>
      </c>
      <c r="AB291" s="63" t="s">
        <v>41</v>
      </c>
      <c r="AC291" s="339" t="s">
        <v>314</v>
      </c>
      <c r="AD291" s="5"/>
      <c r="AF291" s="440" t="s">
        <v>3987</v>
      </c>
    </row>
    <row r="292" spans="1:37" s="6" customFormat="1" ht="15.5">
      <c r="A292" s="7">
        <f>'DATA BASE'!A239+1</f>
        <v>264</v>
      </c>
      <c r="B292" s="72"/>
      <c r="C292" s="145" t="s">
        <v>3079</v>
      </c>
      <c r="D292" s="179" t="s">
        <v>3080</v>
      </c>
      <c r="E292" s="42"/>
      <c r="F292" s="323" t="s">
        <v>3081</v>
      </c>
      <c r="G292" s="314" t="s">
        <v>129</v>
      </c>
      <c r="H292" s="315" t="s">
        <v>47</v>
      </c>
      <c r="I292" s="315" t="s">
        <v>47</v>
      </c>
      <c r="J292" s="315" t="s">
        <v>52</v>
      </c>
      <c r="K292" s="315" t="s">
        <v>39</v>
      </c>
      <c r="L292" s="315" t="s">
        <v>40</v>
      </c>
      <c r="M292" s="315" t="s">
        <v>1443</v>
      </c>
      <c r="N292" s="73">
        <v>37251</v>
      </c>
      <c r="O292" s="63">
        <f t="shared" ca="1" si="66"/>
        <v>23</v>
      </c>
      <c r="P292" s="315" t="s">
        <v>3082</v>
      </c>
      <c r="Q292" s="315" t="s">
        <v>3083</v>
      </c>
      <c r="R292" s="315" t="s">
        <v>3083</v>
      </c>
      <c r="S292" s="316" t="s">
        <v>3084</v>
      </c>
      <c r="T292" s="149" t="s">
        <v>3085</v>
      </c>
      <c r="U292" s="315" t="s">
        <v>752</v>
      </c>
      <c r="V292" s="315" t="s">
        <v>3086</v>
      </c>
      <c r="W292" s="70"/>
      <c r="X292" s="83">
        <v>45741</v>
      </c>
      <c r="Y292" s="70">
        <f t="shared" ca="1" si="67"/>
        <v>0</v>
      </c>
      <c r="Z292" s="70">
        <f t="shared" ca="1" si="68"/>
        <v>4</v>
      </c>
      <c r="AA292" s="70">
        <f t="shared" ca="1" si="69"/>
        <v>20</v>
      </c>
      <c r="AB292" s="63" t="s">
        <v>41</v>
      </c>
      <c r="AC292" s="315" t="s">
        <v>74</v>
      </c>
      <c r="AD292" s="5"/>
      <c r="AF292" s="431" t="s">
        <v>3968</v>
      </c>
      <c r="AK292" s="329" t="s">
        <v>42</v>
      </c>
    </row>
    <row r="293" spans="1:37" s="6" customFormat="1" ht="15.5">
      <c r="A293" s="7">
        <f>'DATA BASE'!A223+1</f>
        <v>236</v>
      </c>
      <c r="B293" s="121"/>
      <c r="C293" s="121" t="s">
        <v>2455</v>
      </c>
      <c r="D293" s="125" t="s">
        <v>2456</v>
      </c>
      <c r="E293" s="122" t="str">
        <f t="shared" ref="E293:E299" si="70">UPPER(D293)</f>
        <v>ANTON SETIAWAN AGUS PAMBUDI</v>
      </c>
      <c r="F293" s="128" t="s">
        <v>2493</v>
      </c>
      <c r="G293" s="129" t="s">
        <v>129</v>
      </c>
      <c r="H293" s="136" t="s">
        <v>47</v>
      </c>
      <c r="I293" s="136" t="s">
        <v>47</v>
      </c>
      <c r="J293" s="63" t="s">
        <v>52</v>
      </c>
      <c r="K293" s="136" t="s">
        <v>39</v>
      </c>
      <c r="L293" s="63" t="s">
        <v>71</v>
      </c>
      <c r="M293" s="63"/>
      <c r="N293" s="73">
        <v>37237</v>
      </c>
      <c r="O293" s="63">
        <f t="shared" ca="1" si="66"/>
        <v>23</v>
      </c>
      <c r="P293" s="63"/>
      <c r="Q293" s="63"/>
      <c r="R293" s="63"/>
      <c r="S293" s="63"/>
      <c r="T293" s="63"/>
      <c r="U293" s="63" t="s">
        <v>752</v>
      </c>
      <c r="V293" s="63"/>
      <c r="W293" s="70"/>
      <c r="X293" s="83">
        <v>45681</v>
      </c>
      <c r="Y293" s="70">
        <f t="shared" ca="1" si="67"/>
        <v>0</v>
      </c>
      <c r="Z293" s="70">
        <f t="shared" ca="1" si="68"/>
        <v>6</v>
      </c>
      <c r="AA293" s="70">
        <f t="shared" ca="1" si="69"/>
        <v>21</v>
      </c>
      <c r="AB293" s="63" t="s">
        <v>41</v>
      </c>
      <c r="AC293" s="146" t="s">
        <v>74</v>
      </c>
      <c r="AD293" s="5"/>
      <c r="AF293" s="431" t="s">
        <v>3965</v>
      </c>
    </row>
    <row r="294" spans="1:37" s="6" customFormat="1" ht="15.5">
      <c r="A294" s="7">
        <f>'DATA BASE'!A216+1</f>
        <v>229</v>
      </c>
      <c r="B294" s="31"/>
      <c r="C294" s="31" t="s">
        <v>2143</v>
      </c>
      <c r="D294" s="463" t="s">
        <v>2144</v>
      </c>
      <c r="E294" s="24" t="str">
        <f t="shared" si="70"/>
        <v>MOHAMMAD SHO'IM</v>
      </c>
      <c r="F294" s="66" t="s">
        <v>2145</v>
      </c>
      <c r="G294" s="67" t="s">
        <v>129</v>
      </c>
      <c r="H294" s="63" t="s">
        <v>47</v>
      </c>
      <c r="I294" s="13" t="s">
        <v>47</v>
      </c>
      <c r="J294" s="253" t="s">
        <v>176</v>
      </c>
      <c r="K294" s="63" t="s">
        <v>39</v>
      </c>
      <c r="L294" s="63" t="s">
        <v>71</v>
      </c>
      <c r="M294" s="63" t="s">
        <v>53</v>
      </c>
      <c r="N294" s="73">
        <v>36522</v>
      </c>
      <c r="O294" s="63">
        <f t="shared" ca="1" si="66"/>
        <v>25</v>
      </c>
      <c r="P294" s="63" t="s">
        <v>2146</v>
      </c>
      <c r="Q294" s="63" t="s">
        <v>2147</v>
      </c>
      <c r="R294" s="63" t="s">
        <v>2147</v>
      </c>
      <c r="S294" s="66" t="s">
        <v>2148</v>
      </c>
      <c r="T294" s="63"/>
      <c r="U294" s="63" t="s">
        <v>752</v>
      </c>
      <c r="V294" s="63" t="s">
        <v>2149</v>
      </c>
      <c r="W294" s="70" t="s">
        <v>2150</v>
      </c>
      <c r="X294" s="83">
        <v>45667</v>
      </c>
      <c r="Y294" s="70">
        <f t="shared" ca="1" si="67"/>
        <v>0</v>
      </c>
      <c r="Z294" s="70">
        <f t="shared" ca="1" si="68"/>
        <v>7</v>
      </c>
      <c r="AA294" s="70">
        <f t="shared" ca="1" si="69"/>
        <v>4</v>
      </c>
      <c r="AB294" s="63" t="s">
        <v>41</v>
      </c>
      <c r="AC294" s="267" t="s">
        <v>90</v>
      </c>
      <c r="AD294" s="5"/>
      <c r="AF294" s="431" t="s">
        <v>3976</v>
      </c>
      <c r="AK294" s="329" t="s">
        <v>42</v>
      </c>
    </row>
    <row r="295" spans="1:37" s="6" customFormat="1" ht="15.5">
      <c r="A295" s="7">
        <f>A294+1</f>
        <v>230</v>
      </c>
      <c r="B295" s="31"/>
      <c r="C295" s="31" t="s">
        <v>2175</v>
      </c>
      <c r="D295" s="179" t="s">
        <v>2176</v>
      </c>
      <c r="E295" s="24" t="str">
        <f t="shared" si="70"/>
        <v>FATH ACHMAD AL-WIDA</v>
      </c>
      <c r="F295" s="66" t="s">
        <v>2177</v>
      </c>
      <c r="G295" s="67" t="s">
        <v>129</v>
      </c>
      <c r="H295" s="63" t="s">
        <v>47</v>
      </c>
      <c r="I295" s="13" t="s">
        <v>47</v>
      </c>
      <c r="J295" s="63" t="s">
        <v>52</v>
      </c>
      <c r="K295" s="63" t="s">
        <v>39</v>
      </c>
      <c r="L295" s="63" t="s">
        <v>71</v>
      </c>
      <c r="M295" s="63" t="s">
        <v>799</v>
      </c>
      <c r="N295" s="73">
        <v>38935</v>
      </c>
      <c r="O295" s="63">
        <f t="shared" ca="1" si="66"/>
        <v>19</v>
      </c>
      <c r="P295" s="63" t="s">
        <v>2178</v>
      </c>
      <c r="Q295" s="63" t="s">
        <v>2179</v>
      </c>
      <c r="R295" s="63" t="s">
        <v>2179</v>
      </c>
      <c r="S295" s="66" t="s">
        <v>2180</v>
      </c>
      <c r="T295" s="74" t="s">
        <v>2181</v>
      </c>
      <c r="U295" s="63" t="s">
        <v>752</v>
      </c>
      <c r="V295" s="63" t="s">
        <v>2182</v>
      </c>
      <c r="W295" s="70" t="s">
        <v>2183</v>
      </c>
      <c r="X295" s="83">
        <v>45670</v>
      </c>
      <c r="Y295" s="70">
        <f t="shared" ca="1" si="67"/>
        <v>0</v>
      </c>
      <c r="Z295" s="70">
        <f t="shared" ca="1" si="68"/>
        <v>7</v>
      </c>
      <c r="AA295" s="70">
        <f t="shared" ca="1" si="69"/>
        <v>1</v>
      </c>
      <c r="AB295" s="63" t="s">
        <v>41</v>
      </c>
      <c r="AC295" s="63" t="s">
        <v>74</v>
      </c>
      <c r="AD295" s="5"/>
      <c r="AF295" s="431" t="s">
        <v>3973</v>
      </c>
      <c r="AK295" s="329" t="s">
        <v>96</v>
      </c>
    </row>
    <row r="296" spans="1:37" s="6" customFormat="1" ht="15.5">
      <c r="A296" s="7">
        <f>'DATA BASE'!A215+1</f>
        <v>228</v>
      </c>
      <c r="B296" s="31"/>
      <c r="C296" s="31" t="s">
        <v>2075</v>
      </c>
      <c r="D296" s="255" t="s">
        <v>2076</v>
      </c>
      <c r="E296" s="24" t="str">
        <f t="shared" si="70"/>
        <v>ARIZAL MEIDA PRASETYO</v>
      </c>
      <c r="F296" s="66" t="s">
        <v>2077</v>
      </c>
      <c r="G296" s="67" t="s">
        <v>129</v>
      </c>
      <c r="H296" s="63" t="s">
        <v>47</v>
      </c>
      <c r="I296" s="13" t="s">
        <v>47</v>
      </c>
      <c r="J296" s="144" t="s">
        <v>52</v>
      </c>
      <c r="K296" s="63" t="s">
        <v>39</v>
      </c>
      <c r="L296" s="63" t="s">
        <v>40</v>
      </c>
      <c r="M296" s="63" t="s">
        <v>41</v>
      </c>
      <c r="N296" s="73">
        <v>35190</v>
      </c>
      <c r="O296" s="63">
        <f t="shared" ca="1" si="66"/>
        <v>29</v>
      </c>
      <c r="P296" s="63" t="s">
        <v>884</v>
      </c>
      <c r="Q296" s="63" t="s">
        <v>2078</v>
      </c>
      <c r="R296" s="63" t="s">
        <v>2078</v>
      </c>
      <c r="S296" s="66" t="s">
        <v>2079</v>
      </c>
      <c r="T296" s="74" t="s">
        <v>2080</v>
      </c>
      <c r="U296" s="63" t="s">
        <v>752</v>
      </c>
      <c r="V296" s="63" t="s">
        <v>2081</v>
      </c>
      <c r="W296" s="70"/>
      <c r="X296" s="83">
        <v>45660</v>
      </c>
      <c r="Y296" s="70">
        <f t="shared" ca="1" si="67"/>
        <v>0</v>
      </c>
      <c r="Z296" s="70">
        <f t="shared" ca="1" si="68"/>
        <v>7</v>
      </c>
      <c r="AA296" s="70">
        <f t="shared" ca="1" si="69"/>
        <v>11</v>
      </c>
      <c r="AB296" s="63" t="s">
        <v>41</v>
      </c>
      <c r="AC296" s="63" t="s">
        <v>74</v>
      </c>
      <c r="AD296" s="5"/>
      <c r="AF296" s="431" t="s">
        <v>3970</v>
      </c>
      <c r="AK296" s="329" t="s">
        <v>42</v>
      </c>
    </row>
    <row r="297" spans="1:37" s="6" customFormat="1" ht="14.15" customHeight="1">
      <c r="A297" s="7">
        <f>'DATA BASE'!A213+1</f>
        <v>226</v>
      </c>
      <c r="B297" s="31"/>
      <c r="C297" s="31" t="s">
        <v>2042</v>
      </c>
      <c r="D297" s="199" t="s">
        <v>2043</v>
      </c>
      <c r="E297" s="24" t="str">
        <f t="shared" si="70"/>
        <v>SUPARMI</v>
      </c>
      <c r="F297" s="112" t="s">
        <v>2044</v>
      </c>
      <c r="G297" s="67" t="s">
        <v>35</v>
      </c>
      <c r="H297" s="63" t="s">
        <v>47</v>
      </c>
      <c r="I297" s="13" t="s">
        <v>47</v>
      </c>
      <c r="J297" s="63" t="s">
        <v>52</v>
      </c>
      <c r="K297" s="63" t="s">
        <v>39</v>
      </c>
      <c r="L297" s="63" t="s">
        <v>40</v>
      </c>
      <c r="M297" s="63" t="s">
        <v>41</v>
      </c>
      <c r="N297" s="73">
        <v>33672</v>
      </c>
      <c r="O297" s="63">
        <f t="shared" ca="1" si="66"/>
        <v>33</v>
      </c>
      <c r="P297" s="63" t="s">
        <v>2045</v>
      </c>
      <c r="Q297" s="63" t="s">
        <v>2046</v>
      </c>
      <c r="R297" s="63" t="s">
        <v>2046</v>
      </c>
      <c r="S297" s="66" t="s">
        <v>2047</v>
      </c>
      <c r="T297" s="74" t="s">
        <v>1904</v>
      </c>
      <c r="U297" s="63" t="s">
        <v>752</v>
      </c>
      <c r="V297" s="63" t="s">
        <v>1905</v>
      </c>
      <c r="W297" s="70" t="s">
        <v>2048</v>
      </c>
      <c r="X297" s="83">
        <v>45656</v>
      </c>
      <c r="Y297" s="70">
        <f t="shared" ca="1" si="67"/>
        <v>0</v>
      </c>
      <c r="Z297" s="70">
        <f t="shared" ca="1" si="68"/>
        <v>7</v>
      </c>
      <c r="AA297" s="70">
        <f t="shared" ca="1" si="69"/>
        <v>15</v>
      </c>
      <c r="AB297" s="63" t="s">
        <v>41</v>
      </c>
      <c r="AC297" s="63" t="s">
        <v>74</v>
      </c>
      <c r="AD297" s="5"/>
      <c r="AF297" s="431" t="s">
        <v>3967</v>
      </c>
      <c r="AK297" s="329" t="s">
        <v>103</v>
      </c>
    </row>
    <row r="298" spans="1:37" s="6" customFormat="1" ht="15.5">
      <c r="A298" s="7">
        <f>'DATA BASE'!A152+1</f>
        <v>158</v>
      </c>
      <c r="B298" s="32"/>
      <c r="C298" s="32" t="s">
        <v>1340</v>
      </c>
      <c r="D298" s="179" t="s">
        <v>1341</v>
      </c>
      <c r="E298" s="24" t="str">
        <f t="shared" si="70"/>
        <v>DIAN PANDU SUSILO</v>
      </c>
      <c r="F298" s="66" t="s">
        <v>1342</v>
      </c>
      <c r="G298" s="67" t="s">
        <v>129</v>
      </c>
      <c r="H298" s="63" t="s">
        <v>47</v>
      </c>
      <c r="I298" s="13" t="s">
        <v>47</v>
      </c>
      <c r="J298" s="63" t="s">
        <v>52</v>
      </c>
      <c r="K298" s="63" t="s">
        <v>39</v>
      </c>
      <c r="L298" s="63" t="s">
        <v>71</v>
      </c>
      <c r="M298" s="66" t="s">
        <v>41</v>
      </c>
      <c r="N298" s="73">
        <v>34809</v>
      </c>
      <c r="O298" s="37">
        <f t="shared" ca="1" si="66"/>
        <v>30</v>
      </c>
      <c r="P298" s="63"/>
      <c r="Q298" s="63"/>
      <c r="R298" s="63" t="s">
        <v>1343</v>
      </c>
      <c r="S298" s="66" t="s">
        <v>1344</v>
      </c>
      <c r="T298" s="63"/>
      <c r="U298" s="42" t="s">
        <v>752</v>
      </c>
      <c r="V298" s="63" t="s">
        <v>1345</v>
      </c>
      <c r="W298" s="70"/>
      <c r="X298" s="83">
        <v>45475</v>
      </c>
      <c r="Y298" s="19">
        <f t="shared" ca="1" si="67"/>
        <v>1</v>
      </c>
      <c r="Z298" s="19">
        <f t="shared" ca="1" si="68"/>
        <v>1</v>
      </c>
      <c r="AA298" s="19">
        <f t="shared" ca="1" si="69"/>
        <v>12</v>
      </c>
      <c r="AB298" s="37" t="s">
        <v>41</v>
      </c>
      <c r="AC298" s="14" t="s">
        <v>74</v>
      </c>
      <c r="AD298" s="5"/>
      <c r="AF298" s="431" t="s">
        <v>3970</v>
      </c>
    </row>
    <row r="299" spans="1:37" s="21" customFormat="1" ht="15.5">
      <c r="A299" s="7">
        <f>'DATA BASE'!A52+1</f>
        <v>51</v>
      </c>
      <c r="B299" s="29"/>
      <c r="C299" s="29" t="s">
        <v>420</v>
      </c>
      <c r="D299" s="279" t="s">
        <v>421</v>
      </c>
      <c r="E299" s="24" t="str">
        <f t="shared" si="70"/>
        <v>DENI RETNO PUSPITA SARI</v>
      </c>
      <c r="F299" s="11" t="s">
        <v>422</v>
      </c>
      <c r="G299" s="12" t="s">
        <v>35</v>
      </c>
      <c r="H299" s="13" t="s">
        <v>47</v>
      </c>
      <c r="I299" s="13" t="s">
        <v>47</v>
      </c>
      <c r="J299" s="14" t="s">
        <v>52</v>
      </c>
      <c r="K299" s="14" t="s">
        <v>39</v>
      </c>
      <c r="L299" s="14" t="s">
        <v>71</v>
      </c>
      <c r="M299" s="14" t="s">
        <v>423</v>
      </c>
      <c r="N299" s="44">
        <v>35729</v>
      </c>
      <c r="O299" s="14">
        <f t="shared" ca="1" si="66"/>
        <v>27</v>
      </c>
      <c r="P299" s="14" t="s">
        <v>64</v>
      </c>
      <c r="Q299" s="14" t="s">
        <v>424</v>
      </c>
      <c r="R299" s="14" t="s">
        <v>424</v>
      </c>
      <c r="S299" s="11" t="s">
        <v>425</v>
      </c>
      <c r="T299" s="14"/>
      <c r="U299" s="22"/>
      <c r="V299" s="22"/>
      <c r="W299" s="13" t="s">
        <v>426</v>
      </c>
      <c r="X299" s="25">
        <v>44475</v>
      </c>
      <c r="Y299" s="19">
        <f t="shared" ca="1" si="67"/>
        <v>3</v>
      </c>
      <c r="Z299" s="19">
        <f t="shared" ca="1" si="68"/>
        <v>10</v>
      </c>
      <c r="AA299" s="19">
        <f t="shared" ca="1" si="69"/>
        <v>8</v>
      </c>
      <c r="AB299" s="14" t="s">
        <v>41</v>
      </c>
      <c r="AC299" s="14" t="s">
        <v>74</v>
      </c>
      <c r="AD299" s="20"/>
      <c r="AF299" s="430" t="s">
        <v>3966</v>
      </c>
      <c r="AK299" s="330" t="s">
        <v>42</v>
      </c>
    </row>
    <row r="300" spans="1:37" s="6" customFormat="1" ht="15.5">
      <c r="A300" s="7">
        <v>42</v>
      </c>
      <c r="B300" s="32"/>
      <c r="C300" s="32" t="s">
        <v>340</v>
      </c>
      <c r="D300" s="42" t="s">
        <v>341</v>
      </c>
      <c r="E300" s="10" t="str">
        <f>UPPER(D300)</f>
        <v>MOH. HASYIM CHOZIMI</v>
      </c>
      <c r="F300" s="34" t="s">
        <v>342</v>
      </c>
      <c r="G300" s="35" t="s">
        <v>129</v>
      </c>
      <c r="H300" s="36" t="s">
        <v>2528</v>
      </c>
      <c r="I300" s="36" t="s">
        <v>2528</v>
      </c>
      <c r="J300" s="37"/>
      <c r="K300" s="37" t="s">
        <v>343</v>
      </c>
      <c r="L300" s="37" t="s">
        <v>71</v>
      </c>
      <c r="M300" s="37" t="s">
        <v>344</v>
      </c>
      <c r="N300" s="43">
        <v>36141</v>
      </c>
      <c r="O300" s="37">
        <f ca="1">INT((TODAY()-N300)/365)</f>
        <v>26</v>
      </c>
      <c r="P300" s="37" t="s">
        <v>64</v>
      </c>
      <c r="Q300" s="37" t="s">
        <v>345</v>
      </c>
      <c r="R300" s="37" t="s">
        <v>345</v>
      </c>
      <c r="S300" s="34" t="s">
        <v>346</v>
      </c>
      <c r="T300" s="39" t="s">
        <v>347</v>
      </c>
      <c r="U300" s="40"/>
      <c r="V300" s="40"/>
      <c r="W300" s="36" t="s">
        <v>348</v>
      </c>
      <c r="X300" s="41">
        <v>44190</v>
      </c>
      <c r="Y300" s="19">
        <f ca="1">DATEDIF(X300,TODAY(),"Y")</f>
        <v>4</v>
      </c>
      <c r="Z300" s="19">
        <f ca="1">DATEDIF(X300,TODAY(),"YM")</f>
        <v>7</v>
      </c>
      <c r="AA300" s="19">
        <f ca="1">DATEDIF(X300,TODAY(),"MD")</f>
        <v>20</v>
      </c>
      <c r="AB300" s="37" t="s">
        <v>41</v>
      </c>
      <c r="AC300" s="14" t="s">
        <v>46</v>
      </c>
      <c r="AD300" s="5"/>
      <c r="AH300" s="6">
        <v>5</v>
      </c>
      <c r="AK300" s="329" t="s">
        <v>42</v>
      </c>
    </row>
    <row r="301" spans="1:37" s="21" customFormat="1" ht="15.5">
      <c r="A301" s="7">
        <f>'DATA BASE'!A40+1</f>
        <v>39</v>
      </c>
      <c r="B301" s="29"/>
      <c r="C301" s="29" t="s">
        <v>321</v>
      </c>
      <c r="D301" s="9" t="s">
        <v>322</v>
      </c>
      <c r="E301" s="10" t="str">
        <f>UPPER(D301)</f>
        <v>RINA DEVI ANDRAINI</v>
      </c>
      <c r="F301" s="11" t="s">
        <v>323</v>
      </c>
      <c r="G301" s="12" t="s">
        <v>35</v>
      </c>
      <c r="H301" s="13" t="s">
        <v>324</v>
      </c>
      <c r="I301" s="13" t="s">
        <v>110</v>
      </c>
      <c r="J301" s="14" t="s">
        <v>634</v>
      </c>
      <c r="K301" s="14" t="s">
        <v>39</v>
      </c>
      <c r="L301" s="14" t="s">
        <v>40</v>
      </c>
      <c r="M301" s="14" t="s">
        <v>154</v>
      </c>
      <c r="N301" s="15">
        <v>35435</v>
      </c>
      <c r="O301" s="14">
        <f ca="1">INT((TODAY()-N301)/365)</f>
        <v>28</v>
      </c>
      <c r="P301" s="14" t="s">
        <v>155</v>
      </c>
      <c r="Q301" s="14" t="s">
        <v>325</v>
      </c>
      <c r="R301" s="14" t="s">
        <v>325</v>
      </c>
      <c r="S301" s="11" t="s">
        <v>326</v>
      </c>
      <c r="T301" s="16" t="s">
        <v>327</v>
      </c>
      <c r="U301" s="17"/>
      <c r="V301" s="17"/>
      <c r="W301" s="13"/>
      <c r="X301" s="25">
        <v>43997</v>
      </c>
      <c r="Y301" s="19">
        <f ca="1">DATEDIF(X301,TODAY(),"Y")</f>
        <v>5</v>
      </c>
      <c r="Z301" s="19">
        <f ca="1">DATEDIF(X301,TODAY(),"YM")</f>
        <v>1</v>
      </c>
      <c r="AA301" s="19">
        <f ca="1">DATEDIF(X301,TODAY(),"MD")</f>
        <v>30</v>
      </c>
      <c r="AB301" s="14" t="s">
        <v>41</v>
      </c>
      <c r="AC301" s="14" t="s">
        <v>46</v>
      </c>
      <c r="AD301" s="20"/>
      <c r="AH301" s="21">
        <v>3</v>
      </c>
      <c r="AK301" s="330" t="s">
        <v>3152</v>
      </c>
    </row>
    <row r="302" spans="1:37" s="21" customFormat="1" ht="15.5">
      <c r="A302" s="7">
        <v>23</v>
      </c>
      <c r="B302" s="29"/>
      <c r="C302" s="29" t="s">
        <v>321</v>
      </c>
      <c r="D302" s="9" t="s">
        <v>322</v>
      </c>
      <c r="E302" s="10" t="str">
        <f>UPPER(D302)</f>
        <v>RINA DEVI ANDRAINI</v>
      </c>
      <c r="F302" s="11" t="s">
        <v>323</v>
      </c>
      <c r="G302" s="12" t="s">
        <v>35</v>
      </c>
      <c r="H302" s="13" t="s">
        <v>324</v>
      </c>
      <c r="I302" s="13" t="s">
        <v>110</v>
      </c>
      <c r="J302" s="14" t="s">
        <v>634</v>
      </c>
      <c r="K302" s="14" t="s">
        <v>39</v>
      </c>
      <c r="L302" s="14" t="s">
        <v>40</v>
      </c>
      <c r="M302" s="14" t="s">
        <v>154</v>
      </c>
      <c r="N302" s="15">
        <v>35435</v>
      </c>
      <c r="O302" s="14">
        <f ca="1">INT((TODAY()-N302)/365)</f>
        <v>28</v>
      </c>
      <c r="P302" s="14" t="s">
        <v>155</v>
      </c>
      <c r="Q302" s="14" t="s">
        <v>325</v>
      </c>
      <c r="R302" s="14" t="s">
        <v>325</v>
      </c>
      <c r="S302" s="11" t="s">
        <v>326</v>
      </c>
      <c r="T302" s="16" t="s">
        <v>327</v>
      </c>
      <c r="U302" s="17"/>
      <c r="V302" s="17"/>
      <c r="W302" s="13"/>
      <c r="X302" s="25">
        <v>43997</v>
      </c>
      <c r="Y302" s="19">
        <f ca="1">DATEDIF(X302,TODAY(),"Y")</f>
        <v>5</v>
      </c>
      <c r="Z302" s="19">
        <f ca="1">DATEDIF(X302,TODAY(),"YM")</f>
        <v>1</v>
      </c>
      <c r="AA302" s="19">
        <f ca="1">DATEDIF(X302,TODAY(),"MD")</f>
        <v>30</v>
      </c>
      <c r="AB302" s="14" t="s">
        <v>41</v>
      </c>
      <c r="AC302" s="14" t="s">
        <v>46</v>
      </c>
      <c r="AD302" s="20"/>
      <c r="AF302" s="21">
        <v>2</v>
      </c>
    </row>
    <row r="303" spans="1:37" s="6" customFormat="1" ht="15.5">
      <c r="A303" s="7">
        <v>24</v>
      </c>
      <c r="B303" s="32"/>
      <c r="C303" s="32" t="s">
        <v>340</v>
      </c>
      <c r="D303" s="42" t="s">
        <v>341</v>
      </c>
      <c r="E303" s="10" t="str">
        <f>UPPER(D303)</f>
        <v>MOH. HASYIM CHOZIMI</v>
      </c>
      <c r="F303" s="34" t="s">
        <v>342</v>
      </c>
      <c r="G303" s="35" t="s">
        <v>129</v>
      </c>
      <c r="H303" s="36" t="s">
        <v>2528</v>
      </c>
      <c r="I303" s="36" t="s">
        <v>2528</v>
      </c>
      <c r="J303" s="37"/>
      <c r="K303" s="37" t="s">
        <v>343</v>
      </c>
      <c r="L303" s="37" t="s">
        <v>71</v>
      </c>
      <c r="M303" s="37" t="s">
        <v>344</v>
      </c>
      <c r="N303" s="43">
        <v>36141</v>
      </c>
      <c r="O303" s="37">
        <f ca="1">INT((TODAY()-N303)/365)</f>
        <v>26</v>
      </c>
      <c r="P303" s="37" t="s">
        <v>64</v>
      </c>
      <c r="Q303" s="37" t="s">
        <v>345</v>
      </c>
      <c r="R303" s="37" t="s">
        <v>345</v>
      </c>
      <c r="S303" s="34" t="s">
        <v>346</v>
      </c>
      <c r="T303" s="39" t="s">
        <v>347</v>
      </c>
      <c r="U303" s="40"/>
      <c r="V303" s="40"/>
      <c r="W303" s="36" t="s">
        <v>348</v>
      </c>
      <c r="X303" s="41">
        <v>44190</v>
      </c>
      <c r="Y303" s="19">
        <f ca="1">DATEDIF(X303,TODAY(),"Y")</f>
        <v>4</v>
      </c>
      <c r="Z303" s="19">
        <f ca="1">DATEDIF(X303,TODAY(),"YM")</f>
        <v>7</v>
      </c>
      <c r="AA303" s="19">
        <f ca="1">DATEDIF(X303,TODAY(),"MD")</f>
        <v>20</v>
      </c>
      <c r="AB303" s="37" t="s">
        <v>41</v>
      </c>
      <c r="AC303" s="14" t="s">
        <v>46</v>
      </c>
      <c r="AD303" s="5"/>
      <c r="AF303" s="6">
        <v>3</v>
      </c>
    </row>
  </sheetData>
  <mergeCells count="24">
    <mergeCell ref="Y1:AA1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M1:M2"/>
    <mergeCell ref="A1:A2"/>
    <mergeCell ref="B1:B2"/>
    <mergeCell ref="C1:C2"/>
    <mergeCell ref="D1:D2"/>
    <mergeCell ref="E1:E2"/>
    <mergeCell ref="F1:F2"/>
    <mergeCell ref="H1:H2"/>
    <mergeCell ref="I1:I2"/>
    <mergeCell ref="J1:J2"/>
    <mergeCell ref="K1:K2"/>
    <mergeCell ref="L1:L2"/>
  </mergeCells>
  <conditionalFormatting sqref="D1:D2">
    <cfRule type="duplicateValues" dxfId="427" priority="414"/>
    <cfRule type="duplicateValues" dxfId="426" priority="413"/>
  </conditionalFormatting>
  <conditionalFormatting sqref="D3">
    <cfRule type="duplicateValues" dxfId="425" priority="411"/>
  </conditionalFormatting>
  <conditionalFormatting sqref="D4">
    <cfRule type="duplicateValues" dxfId="424" priority="409"/>
  </conditionalFormatting>
  <conditionalFormatting sqref="D5">
    <cfRule type="duplicateValues" dxfId="423" priority="407"/>
  </conditionalFormatting>
  <conditionalFormatting sqref="D6">
    <cfRule type="duplicateValues" dxfId="422" priority="405"/>
  </conditionalFormatting>
  <conditionalFormatting sqref="D7">
    <cfRule type="duplicateValues" dxfId="421" priority="403"/>
  </conditionalFormatting>
  <conditionalFormatting sqref="D8">
    <cfRule type="duplicateValues" dxfId="420" priority="402"/>
    <cfRule type="duplicateValues" dxfId="419" priority="401"/>
  </conditionalFormatting>
  <conditionalFormatting sqref="D9">
    <cfRule type="duplicateValues" dxfId="418" priority="399"/>
  </conditionalFormatting>
  <conditionalFormatting sqref="D10">
    <cfRule type="duplicateValues" dxfId="417" priority="397"/>
  </conditionalFormatting>
  <conditionalFormatting sqref="D11">
    <cfRule type="duplicateValues" dxfId="416" priority="395"/>
    <cfRule type="duplicateValues" dxfId="415" priority="394"/>
  </conditionalFormatting>
  <conditionalFormatting sqref="D14">
    <cfRule type="duplicateValues" dxfId="414" priority="389"/>
  </conditionalFormatting>
  <conditionalFormatting sqref="D15">
    <cfRule type="duplicateValues" dxfId="413" priority="387"/>
    <cfRule type="duplicateValues" dxfId="412" priority="386"/>
  </conditionalFormatting>
  <conditionalFormatting sqref="D16">
    <cfRule type="duplicateValues" dxfId="411" priority="384"/>
    <cfRule type="duplicateValues" dxfId="410" priority="383"/>
  </conditionalFormatting>
  <conditionalFormatting sqref="D17">
    <cfRule type="duplicateValues" dxfId="409" priority="381"/>
  </conditionalFormatting>
  <conditionalFormatting sqref="D18">
    <cfRule type="duplicateValues" dxfId="408" priority="379"/>
  </conditionalFormatting>
  <conditionalFormatting sqref="D20">
    <cfRule type="duplicateValues" dxfId="407" priority="377"/>
  </conditionalFormatting>
  <conditionalFormatting sqref="D21">
    <cfRule type="duplicateValues" dxfId="406" priority="375"/>
  </conditionalFormatting>
  <conditionalFormatting sqref="D22">
    <cfRule type="duplicateValues" dxfId="405" priority="373"/>
  </conditionalFormatting>
  <conditionalFormatting sqref="D23">
    <cfRule type="duplicateValues" dxfId="404" priority="371"/>
    <cfRule type="duplicateValues" dxfId="403" priority="370"/>
  </conditionalFormatting>
  <conditionalFormatting sqref="D24">
    <cfRule type="duplicateValues" dxfId="402" priority="368"/>
    <cfRule type="duplicateValues" dxfId="401" priority="367"/>
  </conditionalFormatting>
  <conditionalFormatting sqref="D25">
    <cfRule type="duplicateValues" dxfId="400" priority="364"/>
    <cfRule type="duplicateValues" dxfId="399" priority="365"/>
  </conditionalFormatting>
  <conditionalFormatting sqref="D26">
    <cfRule type="duplicateValues" dxfId="398" priority="362"/>
    <cfRule type="duplicateValues" dxfId="397" priority="361"/>
  </conditionalFormatting>
  <conditionalFormatting sqref="D27">
    <cfRule type="duplicateValues" dxfId="396" priority="358"/>
    <cfRule type="duplicateValues" dxfId="395" priority="359"/>
  </conditionalFormatting>
  <conditionalFormatting sqref="D28">
    <cfRule type="duplicateValues" dxfId="394" priority="356"/>
    <cfRule type="duplicateValues" dxfId="393" priority="355"/>
  </conditionalFormatting>
  <conditionalFormatting sqref="D29">
    <cfRule type="duplicateValues" dxfId="392" priority="353"/>
    <cfRule type="duplicateValues" dxfId="391" priority="352"/>
  </conditionalFormatting>
  <conditionalFormatting sqref="D30">
    <cfRule type="duplicateValues" dxfId="390" priority="350"/>
  </conditionalFormatting>
  <conditionalFormatting sqref="D31">
    <cfRule type="duplicateValues" dxfId="389" priority="348"/>
  </conditionalFormatting>
  <conditionalFormatting sqref="D32">
    <cfRule type="duplicateValues" dxfId="388" priority="346"/>
    <cfRule type="duplicateValues" dxfId="387" priority="347"/>
  </conditionalFormatting>
  <conditionalFormatting sqref="D35">
    <cfRule type="duplicateValues" dxfId="386" priority="341"/>
  </conditionalFormatting>
  <conditionalFormatting sqref="D36">
    <cfRule type="duplicateValues" dxfId="385" priority="339"/>
  </conditionalFormatting>
  <conditionalFormatting sqref="D37">
    <cfRule type="duplicateValues" dxfId="384" priority="337"/>
  </conditionalFormatting>
  <conditionalFormatting sqref="D38">
    <cfRule type="duplicateValues" dxfId="383" priority="335"/>
  </conditionalFormatting>
  <conditionalFormatting sqref="D39">
    <cfRule type="duplicateValues" dxfId="382" priority="333"/>
  </conditionalFormatting>
  <conditionalFormatting sqref="D40">
    <cfRule type="duplicateValues" dxfId="381" priority="330"/>
    <cfRule type="duplicateValues" dxfId="380" priority="331"/>
  </conditionalFormatting>
  <conditionalFormatting sqref="D41">
    <cfRule type="duplicateValues" dxfId="379" priority="328"/>
    <cfRule type="duplicateValues" dxfId="378" priority="327"/>
  </conditionalFormatting>
  <conditionalFormatting sqref="D42">
    <cfRule type="duplicateValues" dxfId="377" priority="325"/>
    <cfRule type="duplicateValues" dxfId="376" priority="324"/>
  </conditionalFormatting>
  <conditionalFormatting sqref="D43">
    <cfRule type="duplicateValues" dxfId="375" priority="322"/>
    <cfRule type="duplicateValues" dxfId="374" priority="321"/>
  </conditionalFormatting>
  <conditionalFormatting sqref="D44">
    <cfRule type="duplicateValues" dxfId="373" priority="319"/>
    <cfRule type="duplicateValues" dxfId="372" priority="318"/>
  </conditionalFormatting>
  <conditionalFormatting sqref="D45">
    <cfRule type="duplicateValues" dxfId="371" priority="315"/>
    <cfRule type="duplicateValues" dxfId="370" priority="316"/>
  </conditionalFormatting>
  <conditionalFormatting sqref="D46">
    <cfRule type="duplicateValues" dxfId="369" priority="312"/>
    <cfRule type="duplicateValues" dxfId="368" priority="313"/>
  </conditionalFormatting>
  <conditionalFormatting sqref="D47">
    <cfRule type="duplicateValues" dxfId="367" priority="310"/>
    <cfRule type="duplicateValues" dxfId="366" priority="309"/>
  </conditionalFormatting>
  <conditionalFormatting sqref="D48">
    <cfRule type="duplicateValues" dxfId="365" priority="307"/>
    <cfRule type="duplicateValues" dxfId="364" priority="306"/>
  </conditionalFormatting>
  <conditionalFormatting sqref="D49">
    <cfRule type="duplicateValues" dxfId="363" priority="304"/>
    <cfRule type="duplicateValues" dxfId="362" priority="303"/>
  </conditionalFormatting>
  <conditionalFormatting sqref="D50:D52">
    <cfRule type="duplicateValues" dxfId="361" priority="302"/>
  </conditionalFormatting>
  <conditionalFormatting sqref="D53:D54">
    <cfRule type="duplicateValues" dxfId="360" priority="300"/>
  </conditionalFormatting>
  <conditionalFormatting sqref="D58">
    <cfRule type="duplicateValues" dxfId="359" priority="295"/>
  </conditionalFormatting>
  <conditionalFormatting sqref="D59">
    <cfRule type="duplicateValues" dxfId="358" priority="292"/>
    <cfRule type="duplicateValues" dxfId="357" priority="293"/>
  </conditionalFormatting>
  <conditionalFormatting sqref="D60">
    <cfRule type="duplicateValues" dxfId="356" priority="290"/>
  </conditionalFormatting>
  <conditionalFormatting sqref="D61">
    <cfRule type="duplicateValues" dxfId="355" priority="287"/>
  </conditionalFormatting>
  <conditionalFormatting sqref="D62:D63">
    <cfRule type="duplicateValues" dxfId="354" priority="288"/>
  </conditionalFormatting>
  <conditionalFormatting sqref="D64:D65">
    <cfRule type="duplicateValues" dxfId="353" priority="283"/>
  </conditionalFormatting>
  <conditionalFormatting sqref="D66">
    <cfRule type="duplicateValues" dxfId="352" priority="284"/>
  </conditionalFormatting>
  <conditionalFormatting sqref="D67">
    <cfRule type="duplicateValues" dxfId="351" priority="281"/>
  </conditionalFormatting>
  <conditionalFormatting sqref="D68:D70">
    <cfRule type="duplicateValues" dxfId="350" priority="278"/>
  </conditionalFormatting>
  <conditionalFormatting sqref="D71">
    <cfRule type="duplicateValues" dxfId="349" priority="277"/>
  </conditionalFormatting>
  <conditionalFormatting sqref="D72">
    <cfRule type="duplicateValues" dxfId="348" priority="276"/>
  </conditionalFormatting>
  <conditionalFormatting sqref="D73">
    <cfRule type="duplicateValues" dxfId="347" priority="274"/>
  </conditionalFormatting>
  <conditionalFormatting sqref="D75">
    <cfRule type="duplicateValues" dxfId="346" priority="272"/>
    <cfRule type="duplicateValues" dxfId="345" priority="271"/>
  </conditionalFormatting>
  <conditionalFormatting sqref="D76">
    <cfRule type="duplicateValues" dxfId="344" priority="269"/>
  </conditionalFormatting>
  <conditionalFormatting sqref="D77">
    <cfRule type="duplicateValues" dxfId="343" priority="265"/>
    <cfRule type="duplicateValues" dxfId="342" priority="266"/>
  </conditionalFormatting>
  <conditionalFormatting sqref="D79">
    <cfRule type="duplicateValues" dxfId="341" priority="261"/>
    <cfRule type="duplicateValues" dxfId="340" priority="260"/>
  </conditionalFormatting>
  <conditionalFormatting sqref="D80">
    <cfRule type="duplicateValues" dxfId="339" priority="258"/>
  </conditionalFormatting>
  <conditionalFormatting sqref="D81">
    <cfRule type="duplicateValues" dxfId="338" priority="257"/>
  </conditionalFormatting>
  <conditionalFormatting sqref="D82">
    <cfRule type="duplicateValues" dxfId="337" priority="255"/>
  </conditionalFormatting>
  <conditionalFormatting sqref="D83">
    <cfRule type="duplicateValues" dxfId="336" priority="253"/>
  </conditionalFormatting>
  <conditionalFormatting sqref="D84">
    <cfRule type="duplicateValues" dxfId="335" priority="250"/>
  </conditionalFormatting>
  <conditionalFormatting sqref="D85">
    <cfRule type="duplicateValues" dxfId="334" priority="247"/>
    <cfRule type="duplicateValues" dxfId="333" priority="248"/>
  </conditionalFormatting>
  <conditionalFormatting sqref="D86">
    <cfRule type="duplicateValues" dxfId="332" priority="245"/>
  </conditionalFormatting>
  <conditionalFormatting sqref="D87">
    <cfRule type="duplicateValues" dxfId="331" priority="244"/>
  </conditionalFormatting>
  <conditionalFormatting sqref="D88">
    <cfRule type="duplicateValues" dxfId="330" priority="240"/>
    <cfRule type="duplicateValues" dxfId="329" priority="241"/>
  </conditionalFormatting>
  <conditionalFormatting sqref="D90">
    <cfRule type="duplicateValues" dxfId="328" priority="237"/>
  </conditionalFormatting>
  <conditionalFormatting sqref="D91">
    <cfRule type="duplicateValues" dxfId="327" priority="236"/>
  </conditionalFormatting>
  <conditionalFormatting sqref="D92:D93">
    <cfRule type="duplicateValues" dxfId="326" priority="235"/>
  </conditionalFormatting>
  <conditionalFormatting sqref="D95">
    <cfRule type="duplicateValues" dxfId="325" priority="229"/>
  </conditionalFormatting>
  <conditionalFormatting sqref="D96">
    <cfRule type="duplicateValues" dxfId="324" priority="232"/>
    <cfRule type="duplicateValues" dxfId="323" priority="231"/>
  </conditionalFormatting>
  <conditionalFormatting sqref="D97">
    <cfRule type="duplicateValues" dxfId="322" priority="230"/>
  </conditionalFormatting>
  <conditionalFormatting sqref="D98:D101">
    <cfRule type="duplicateValues" dxfId="321" priority="233"/>
  </conditionalFormatting>
  <conditionalFormatting sqref="D102">
    <cfRule type="duplicateValues" dxfId="320" priority="227"/>
  </conditionalFormatting>
  <conditionalFormatting sqref="D103">
    <cfRule type="duplicateValues" dxfId="319" priority="226"/>
  </conditionalFormatting>
  <conditionalFormatting sqref="D105">
    <cfRule type="duplicateValues" dxfId="318" priority="225"/>
  </conditionalFormatting>
  <conditionalFormatting sqref="D107">
    <cfRule type="duplicateValues" dxfId="317" priority="222"/>
  </conditionalFormatting>
  <conditionalFormatting sqref="D108">
    <cfRule type="duplicateValues" dxfId="316" priority="220"/>
  </conditionalFormatting>
  <conditionalFormatting sqref="D109">
    <cfRule type="duplicateValues" dxfId="315" priority="218"/>
  </conditionalFormatting>
  <conditionalFormatting sqref="D110">
    <cfRule type="duplicateValues" dxfId="314" priority="216"/>
  </conditionalFormatting>
  <conditionalFormatting sqref="D111">
    <cfRule type="duplicateValues" dxfId="313" priority="214"/>
  </conditionalFormatting>
  <conditionalFormatting sqref="D112">
    <cfRule type="duplicateValues" dxfId="312" priority="212"/>
  </conditionalFormatting>
  <conditionalFormatting sqref="D113">
    <cfRule type="duplicateValues" dxfId="311" priority="210"/>
  </conditionalFormatting>
  <conditionalFormatting sqref="D114">
    <cfRule type="duplicateValues" dxfId="310" priority="208"/>
  </conditionalFormatting>
  <conditionalFormatting sqref="D115">
    <cfRule type="duplicateValues" dxfId="309" priority="206"/>
  </conditionalFormatting>
  <conditionalFormatting sqref="D116">
    <cfRule type="duplicateValues" dxfId="308" priority="204"/>
  </conditionalFormatting>
  <conditionalFormatting sqref="D117">
    <cfRule type="duplicateValues" dxfId="307" priority="202"/>
  </conditionalFormatting>
  <conditionalFormatting sqref="D118">
    <cfRule type="duplicateValues" dxfId="306" priority="200"/>
  </conditionalFormatting>
  <conditionalFormatting sqref="D119">
    <cfRule type="duplicateValues" dxfId="305" priority="198"/>
  </conditionalFormatting>
  <conditionalFormatting sqref="D122">
    <cfRule type="duplicateValues" dxfId="304" priority="196"/>
  </conditionalFormatting>
  <conditionalFormatting sqref="D123">
    <cfRule type="duplicateValues" dxfId="303" priority="194"/>
  </conditionalFormatting>
  <conditionalFormatting sqref="D124">
    <cfRule type="duplicateValues" dxfId="302" priority="192"/>
  </conditionalFormatting>
  <conditionalFormatting sqref="D125">
    <cfRule type="duplicateValues" dxfId="301" priority="191"/>
  </conditionalFormatting>
  <conditionalFormatting sqref="D127">
    <cfRule type="duplicateValues" dxfId="300" priority="187"/>
  </conditionalFormatting>
  <conditionalFormatting sqref="D128">
    <cfRule type="duplicateValues" dxfId="299" priority="186"/>
  </conditionalFormatting>
  <conditionalFormatting sqref="D129">
    <cfRule type="duplicateValues" dxfId="298" priority="184"/>
  </conditionalFormatting>
  <conditionalFormatting sqref="D130">
    <cfRule type="duplicateValues" dxfId="297" priority="183"/>
  </conditionalFormatting>
  <conditionalFormatting sqref="D131">
    <cfRule type="duplicateValues" dxfId="296" priority="182"/>
  </conditionalFormatting>
  <conditionalFormatting sqref="D132">
    <cfRule type="duplicateValues" dxfId="295" priority="181"/>
  </conditionalFormatting>
  <conditionalFormatting sqref="D133">
    <cfRule type="duplicateValues" dxfId="294" priority="180"/>
  </conditionalFormatting>
  <conditionalFormatting sqref="D134">
    <cfRule type="duplicateValues" dxfId="293" priority="177"/>
  </conditionalFormatting>
  <conditionalFormatting sqref="D135">
    <cfRule type="duplicateValues" dxfId="292" priority="175"/>
  </conditionalFormatting>
  <conditionalFormatting sqref="D136">
    <cfRule type="duplicateValues" dxfId="291" priority="173"/>
  </conditionalFormatting>
  <conditionalFormatting sqref="D137">
    <cfRule type="duplicateValues" dxfId="290" priority="171"/>
  </conditionalFormatting>
  <conditionalFormatting sqref="D138">
    <cfRule type="duplicateValues" dxfId="289" priority="169"/>
  </conditionalFormatting>
  <conditionalFormatting sqref="D139">
    <cfRule type="duplicateValues" dxfId="288" priority="167"/>
  </conditionalFormatting>
  <conditionalFormatting sqref="D140">
    <cfRule type="duplicateValues" dxfId="287" priority="166"/>
    <cfRule type="duplicateValues" dxfId="286" priority="165"/>
  </conditionalFormatting>
  <conditionalFormatting sqref="D141">
    <cfRule type="duplicateValues" dxfId="285" priority="163"/>
  </conditionalFormatting>
  <conditionalFormatting sqref="D142">
    <cfRule type="duplicateValues" dxfId="284" priority="162"/>
  </conditionalFormatting>
  <conditionalFormatting sqref="D143">
    <cfRule type="duplicateValues" dxfId="283" priority="160"/>
  </conditionalFormatting>
  <conditionalFormatting sqref="D144">
    <cfRule type="duplicateValues" dxfId="282" priority="158"/>
  </conditionalFormatting>
  <conditionalFormatting sqref="D145">
    <cfRule type="duplicateValues" dxfId="281" priority="157"/>
  </conditionalFormatting>
  <conditionalFormatting sqref="D146">
    <cfRule type="duplicateValues" dxfId="280" priority="155"/>
  </conditionalFormatting>
  <conditionalFormatting sqref="D147">
    <cfRule type="duplicateValues" dxfId="279" priority="154"/>
  </conditionalFormatting>
  <conditionalFormatting sqref="D148">
    <cfRule type="duplicateValues" dxfId="278" priority="152"/>
  </conditionalFormatting>
  <conditionalFormatting sqref="D149">
    <cfRule type="duplicateValues" dxfId="277" priority="151"/>
  </conditionalFormatting>
  <conditionalFormatting sqref="D150">
    <cfRule type="duplicateValues" dxfId="276" priority="149"/>
  </conditionalFormatting>
  <conditionalFormatting sqref="D151">
    <cfRule type="duplicateValues" dxfId="275" priority="147"/>
  </conditionalFormatting>
  <conditionalFormatting sqref="D152">
    <cfRule type="duplicateValues" dxfId="274" priority="145"/>
  </conditionalFormatting>
  <conditionalFormatting sqref="D153">
    <cfRule type="duplicateValues" dxfId="273" priority="143"/>
  </conditionalFormatting>
  <conditionalFormatting sqref="D154:D155">
    <cfRule type="duplicateValues" dxfId="272" priority="142"/>
  </conditionalFormatting>
  <conditionalFormatting sqref="D156">
    <cfRule type="duplicateValues" dxfId="271" priority="140"/>
  </conditionalFormatting>
  <conditionalFormatting sqref="D157">
    <cfRule type="duplicateValues" dxfId="270" priority="139"/>
  </conditionalFormatting>
  <conditionalFormatting sqref="D158">
    <cfRule type="duplicateValues" dxfId="269" priority="138"/>
  </conditionalFormatting>
  <conditionalFormatting sqref="D159">
    <cfRule type="duplicateValues" dxfId="268" priority="137"/>
  </conditionalFormatting>
  <conditionalFormatting sqref="D160">
    <cfRule type="duplicateValues" dxfId="267" priority="136"/>
  </conditionalFormatting>
  <conditionalFormatting sqref="D161">
    <cfRule type="duplicateValues" dxfId="266" priority="135"/>
  </conditionalFormatting>
  <conditionalFormatting sqref="D162">
    <cfRule type="duplicateValues" dxfId="265" priority="134"/>
  </conditionalFormatting>
  <conditionalFormatting sqref="D163">
    <cfRule type="duplicateValues" dxfId="264" priority="132"/>
  </conditionalFormatting>
  <conditionalFormatting sqref="D164">
    <cfRule type="duplicateValues" dxfId="263" priority="131"/>
  </conditionalFormatting>
  <conditionalFormatting sqref="D166:D167">
    <cfRule type="duplicateValues" dxfId="262" priority="130"/>
  </conditionalFormatting>
  <conditionalFormatting sqref="D168">
    <cfRule type="duplicateValues" dxfId="261" priority="129"/>
  </conditionalFormatting>
  <conditionalFormatting sqref="D169">
    <cfRule type="duplicateValues" dxfId="260" priority="128"/>
  </conditionalFormatting>
  <conditionalFormatting sqref="D170:D171">
    <cfRule type="duplicateValues" dxfId="259" priority="127"/>
  </conditionalFormatting>
  <conditionalFormatting sqref="D172">
    <cfRule type="duplicateValues" dxfId="258" priority="126"/>
  </conditionalFormatting>
  <conditionalFormatting sqref="D173">
    <cfRule type="duplicateValues" dxfId="257" priority="125"/>
  </conditionalFormatting>
  <conditionalFormatting sqref="D174">
    <cfRule type="duplicateValues" dxfId="256" priority="123"/>
  </conditionalFormatting>
  <conditionalFormatting sqref="D175">
    <cfRule type="duplicateValues" dxfId="255" priority="121"/>
  </conditionalFormatting>
  <conditionalFormatting sqref="D176:D177">
    <cfRule type="duplicateValues" dxfId="254" priority="120"/>
  </conditionalFormatting>
  <conditionalFormatting sqref="D178">
    <cfRule type="duplicateValues" dxfId="253" priority="119"/>
  </conditionalFormatting>
  <conditionalFormatting sqref="D179">
    <cfRule type="duplicateValues" dxfId="252" priority="118"/>
  </conditionalFormatting>
  <conditionalFormatting sqref="D180">
    <cfRule type="duplicateValues" dxfId="251" priority="116"/>
  </conditionalFormatting>
  <conditionalFormatting sqref="D181">
    <cfRule type="duplicateValues" dxfId="250" priority="115"/>
  </conditionalFormatting>
  <conditionalFormatting sqref="D182">
    <cfRule type="duplicateValues" dxfId="249" priority="114"/>
  </conditionalFormatting>
  <conditionalFormatting sqref="D183">
    <cfRule type="duplicateValues" dxfId="248" priority="113"/>
  </conditionalFormatting>
  <conditionalFormatting sqref="D184">
    <cfRule type="duplicateValues" dxfId="247" priority="112"/>
  </conditionalFormatting>
  <conditionalFormatting sqref="D185">
    <cfRule type="duplicateValues" dxfId="246" priority="111"/>
  </conditionalFormatting>
  <conditionalFormatting sqref="D186">
    <cfRule type="duplicateValues" dxfId="245" priority="110"/>
  </conditionalFormatting>
  <conditionalFormatting sqref="D187">
    <cfRule type="duplicateValues" dxfId="244" priority="109"/>
  </conditionalFormatting>
  <conditionalFormatting sqref="D188">
    <cfRule type="duplicateValues" dxfId="243" priority="108"/>
  </conditionalFormatting>
  <conditionalFormatting sqref="D189">
    <cfRule type="duplicateValues" dxfId="242" priority="107"/>
  </conditionalFormatting>
  <conditionalFormatting sqref="D190">
    <cfRule type="duplicateValues" dxfId="241" priority="105"/>
  </conditionalFormatting>
  <conditionalFormatting sqref="D191">
    <cfRule type="duplicateValues" dxfId="240" priority="103"/>
  </conditionalFormatting>
  <conditionalFormatting sqref="D192">
    <cfRule type="duplicateValues" dxfId="239" priority="101"/>
  </conditionalFormatting>
  <conditionalFormatting sqref="D193">
    <cfRule type="duplicateValues" dxfId="238" priority="99"/>
  </conditionalFormatting>
  <conditionalFormatting sqref="D194">
    <cfRule type="duplicateValues" dxfId="237" priority="97"/>
  </conditionalFormatting>
  <conditionalFormatting sqref="D195">
    <cfRule type="duplicateValues" dxfId="236" priority="95"/>
  </conditionalFormatting>
  <conditionalFormatting sqref="D196">
    <cfRule type="duplicateValues" dxfId="235" priority="93"/>
  </conditionalFormatting>
  <conditionalFormatting sqref="D197">
    <cfRule type="duplicateValues" dxfId="234" priority="92"/>
  </conditionalFormatting>
  <conditionalFormatting sqref="D198">
    <cfRule type="duplicateValues" dxfId="233" priority="89"/>
  </conditionalFormatting>
  <conditionalFormatting sqref="D199">
    <cfRule type="duplicateValues" dxfId="232" priority="87"/>
  </conditionalFormatting>
  <conditionalFormatting sqref="D200">
    <cfRule type="duplicateValues" dxfId="231" priority="86"/>
  </conditionalFormatting>
  <conditionalFormatting sqref="D201">
    <cfRule type="duplicateValues" dxfId="230" priority="84"/>
  </conditionalFormatting>
  <conditionalFormatting sqref="D202">
    <cfRule type="duplicateValues" dxfId="229" priority="83"/>
  </conditionalFormatting>
  <conditionalFormatting sqref="D203:D205">
    <cfRule type="duplicateValues" dxfId="228" priority="82"/>
  </conditionalFormatting>
  <conditionalFormatting sqref="D206">
    <cfRule type="duplicateValues" dxfId="227" priority="81"/>
  </conditionalFormatting>
  <conditionalFormatting sqref="D207">
    <cfRule type="duplicateValues" dxfId="226" priority="80"/>
  </conditionalFormatting>
  <conditionalFormatting sqref="D208:D210">
    <cfRule type="duplicateValues" dxfId="225" priority="79"/>
  </conditionalFormatting>
  <conditionalFormatting sqref="D211">
    <cfRule type="duplicateValues" dxfId="224" priority="78"/>
  </conditionalFormatting>
  <conditionalFormatting sqref="D212:D213">
    <cfRule type="duplicateValues" dxfId="223" priority="77"/>
  </conditionalFormatting>
  <conditionalFormatting sqref="D214">
    <cfRule type="duplicateValues" dxfId="222" priority="75"/>
  </conditionalFormatting>
  <conditionalFormatting sqref="D215">
    <cfRule type="duplicateValues" dxfId="221" priority="74"/>
  </conditionalFormatting>
  <conditionalFormatting sqref="D216">
    <cfRule type="duplicateValues" dxfId="220" priority="73"/>
  </conditionalFormatting>
  <conditionalFormatting sqref="D217:D218">
    <cfRule type="duplicateValues" dxfId="219" priority="72"/>
  </conditionalFormatting>
  <conditionalFormatting sqref="D219:D220">
    <cfRule type="duplicateValues" dxfId="218" priority="71"/>
  </conditionalFormatting>
  <conditionalFormatting sqref="D221:D222">
    <cfRule type="duplicateValues" dxfId="217" priority="70"/>
  </conditionalFormatting>
  <conditionalFormatting sqref="D223">
    <cfRule type="duplicateValues" dxfId="216" priority="69"/>
  </conditionalFormatting>
  <conditionalFormatting sqref="D224">
    <cfRule type="duplicateValues" dxfId="215" priority="68"/>
  </conditionalFormatting>
  <conditionalFormatting sqref="D225">
    <cfRule type="duplicateValues" dxfId="214" priority="67"/>
  </conditionalFormatting>
  <conditionalFormatting sqref="D226">
    <cfRule type="duplicateValues" dxfId="213" priority="65"/>
  </conditionalFormatting>
  <conditionalFormatting sqref="D227">
    <cfRule type="duplicateValues" dxfId="212" priority="64"/>
  </conditionalFormatting>
  <conditionalFormatting sqref="D228">
    <cfRule type="duplicateValues" dxfId="211" priority="63"/>
  </conditionalFormatting>
  <conditionalFormatting sqref="D229">
    <cfRule type="duplicateValues" dxfId="210" priority="62"/>
  </conditionalFormatting>
  <conditionalFormatting sqref="D230">
    <cfRule type="duplicateValues" dxfId="209" priority="61"/>
  </conditionalFormatting>
  <conditionalFormatting sqref="D231">
    <cfRule type="duplicateValues" dxfId="208" priority="60"/>
  </conditionalFormatting>
  <conditionalFormatting sqref="D232">
    <cfRule type="duplicateValues" dxfId="207" priority="59"/>
  </conditionalFormatting>
  <conditionalFormatting sqref="D233">
    <cfRule type="duplicateValues" dxfId="206" priority="58"/>
  </conditionalFormatting>
  <conditionalFormatting sqref="D234">
    <cfRule type="duplicateValues" dxfId="205" priority="57"/>
  </conditionalFormatting>
  <conditionalFormatting sqref="D235">
    <cfRule type="duplicateValues" dxfId="204" priority="55"/>
  </conditionalFormatting>
  <conditionalFormatting sqref="D236:D240">
    <cfRule type="duplicateValues" dxfId="203" priority="54"/>
  </conditionalFormatting>
  <conditionalFormatting sqref="D241:D243">
    <cfRule type="duplicateValues" dxfId="202" priority="53"/>
  </conditionalFormatting>
  <conditionalFormatting sqref="D244">
    <cfRule type="duplicateValues" dxfId="201" priority="52"/>
  </conditionalFormatting>
  <conditionalFormatting sqref="D245">
    <cfRule type="duplicateValues" dxfId="200" priority="51"/>
  </conditionalFormatting>
  <conditionalFormatting sqref="D246">
    <cfRule type="duplicateValues" dxfId="199" priority="50"/>
  </conditionalFormatting>
  <conditionalFormatting sqref="D247:D250">
    <cfRule type="duplicateValues" dxfId="198" priority="48"/>
  </conditionalFormatting>
  <conditionalFormatting sqref="D250:D255">
    <cfRule type="duplicateValues" dxfId="197" priority="49"/>
  </conditionalFormatting>
  <conditionalFormatting sqref="D256:D259">
    <cfRule type="duplicateValues" dxfId="196" priority="47"/>
  </conditionalFormatting>
  <conditionalFormatting sqref="D260:D262">
    <cfRule type="duplicateValues" dxfId="195" priority="46"/>
  </conditionalFormatting>
  <conditionalFormatting sqref="D263:D264">
    <cfRule type="duplicateValues" dxfId="194" priority="45"/>
  </conditionalFormatting>
  <conditionalFormatting sqref="D265:D266">
    <cfRule type="duplicateValues" dxfId="193" priority="44"/>
  </conditionalFormatting>
  <conditionalFormatting sqref="D267">
    <cfRule type="duplicateValues" dxfId="192" priority="43"/>
  </conditionalFormatting>
  <conditionalFormatting sqref="D268:D272">
    <cfRule type="duplicateValues" dxfId="191" priority="42"/>
  </conditionalFormatting>
  <conditionalFormatting sqref="D273">
    <cfRule type="duplicateValues" dxfId="190" priority="41"/>
  </conditionalFormatting>
  <conditionalFormatting sqref="D274">
    <cfRule type="duplicateValues" dxfId="189" priority="40"/>
  </conditionalFormatting>
  <conditionalFormatting sqref="D275">
    <cfRule type="duplicateValues" dxfId="188" priority="39"/>
  </conditionalFormatting>
  <conditionalFormatting sqref="D276">
    <cfRule type="duplicateValues" dxfId="187" priority="38"/>
    <cfRule type="duplicateValues" dxfId="186" priority="37"/>
  </conditionalFormatting>
  <conditionalFormatting sqref="D277">
    <cfRule type="duplicateValues" dxfId="185" priority="35"/>
  </conditionalFormatting>
  <conditionalFormatting sqref="D278">
    <cfRule type="duplicateValues" dxfId="184" priority="33"/>
  </conditionalFormatting>
  <conditionalFormatting sqref="D279">
    <cfRule type="duplicateValues" dxfId="183" priority="32"/>
  </conditionalFormatting>
  <conditionalFormatting sqref="D280">
    <cfRule type="duplicateValues" dxfId="182" priority="31"/>
    <cfRule type="duplicateValues" dxfId="181" priority="30"/>
  </conditionalFormatting>
  <conditionalFormatting sqref="D281">
    <cfRule type="duplicateValues" dxfId="180" priority="28"/>
  </conditionalFormatting>
  <conditionalFormatting sqref="D282">
    <cfRule type="duplicateValues" dxfId="179" priority="29"/>
  </conditionalFormatting>
  <conditionalFormatting sqref="D283">
    <cfRule type="duplicateValues" dxfId="178" priority="27"/>
  </conditionalFormatting>
  <conditionalFormatting sqref="D284">
    <cfRule type="duplicateValues" dxfId="177" priority="26"/>
  </conditionalFormatting>
  <conditionalFormatting sqref="D285:D286">
    <cfRule type="duplicateValues" dxfId="176" priority="25"/>
  </conditionalFormatting>
  <conditionalFormatting sqref="D287">
    <cfRule type="duplicateValues" dxfId="175" priority="24"/>
  </conditionalFormatting>
  <conditionalFormatting sqref="D288">
    <cfRule type="duplicateValues" dxfId="174" priority="23"/>
  </conditionalFormatting>
  <conditionalFormatting sqref="D289">
    <cfRule type="duplicateValues" dxfId="173" priority="22"/>
  </conditionalFormatting>
  <conditionalFormatting sqref="D290">
    <cfRule type="duplicateValues" dxfId="172" priority="21"/>
  </conditionalFormatting>
  <conditionalFormatting sqref="D291">
    <cfRule type="duplicateValues" dxfId="171" priority="20"/>
  </conditionalFormatting>
  <conditionalFormatting sqref="D292">
    <cfRule type="duplicateValues" dxfId="170" priority="19"/>
  </conditionalFormatting>
  <conditionalFormatting sqref="D294">
    <cfRule type="duplicateValues" dxfId="169" priority="15"/>
  </conditionalFormatting>
  <conditionalFormatting sqref="D295">
    <cfRule type="duplicateValues" dxfId="168" priority="17"/>
  </conditionalFormatting>
  <conditionalFormatting sqref="D296">
    <cfRule type="duplicateValues" dxfId="167" priority="13"/>
  </conditionalFormatting>
  <conditionalFormatting sqref="D297">
    <cfRule type="duplicateValues" dxfId="166" priority="11"/>
  </conditionalFormatting>
  <conditionalFormatting sqref="D298">
    <cfRule type="duplicateValues" dxfId="165" priority="9"/>
  </conditionalFormatting>
  <conditionalFormatting sqref="D299">
    <cfRule type="duplicateValues" dxfId="164" priority="7"/>
  </conditionalFormatting>
  <conditionalFormatting sqref="D300">
    <cfRule type="duplicateValues" dxfId="163" priority="5"/>
  </conditionalFormatting>
  <conditionalFormatting sqref="D301">
    <cfRule type="duplicateValues" dxfId="162" priority="3"/>
  </conditionalFormatting>
  <conditionalFormatting sqref="D302:D303">
    <cfRule type="duplicateValues" dxfId="161" priority="1"/>
  </conditionalFormatting>
  <conditionalFormatting sqref="E3">
    <cfRule type="duplicateValues" dxfId="160" priority="412"/>
  </conditionalFormatting>
  <conditionalFormatting sqref="E4">
    <cfRule type="duplicateValues" dxfId="159" priority="410"/>
  </conditionalFormatting>
  <conditionalFormatting sqref="E5">
    <cfRule type="duplicateValues" dxfId="158" priority="408"/>
  </conditionalFormatting>
  <conditionalFormatting sqref="E6">
    <cfRule type="duplicateValues" dxfId="157" priority="406"/>
  </conditionalFormatting>
  <conditionalFormatting sqref="E7">
    <cfRule type="duplicateValues" dxfId="156" priority="404"/>
  </conditionalFormatting>
  <conditionalFormatting sqref="E8">
    <cfRule type="duplicateValues" dxfId="155" priority="400"/>
  </conditionalFormatting>
  <conditionalFormatting sqref="E9">
    <cfRule type="duplicateValues" dxfId="154" priority="398"/>
  </conditionalFormatting>
  <conditionalFormatting sqref="E10">
    <cfRule type="duplicateValues" dxfId="153" priority="396"/>
  </conditionalFormatting>
  <conditionalFormatting sqref="E11">
    <cfRule type="duplicateValues" dxfId="152" priority="393"/>
  </conditionalFormatting>
  <conditionalFormatting sqref="E12">
    <cfRule type="duplicateValues" dxfId="151" priority="392"/>
  </conditionalFormatting>
  <conditionalFormatting sqref="E13">
    <cfRule type="duplicateValues" dxfId="150" priority="391"/>
  </conditionalFormatting>
  <conditionalFormatting sqref="E14">
    <cfRule type="duplicateValues" dxfId="149" priority="390"/>
  </conditionalFormatting>
  <conditionalFormatting sqref="E15">
    <cfRule type="duplicateValues" dxfId="148" priority="388"/>
  </conditionalFormatting>
  <conditionalFormatting sqref="E16">
    <cfRule type="duplicateValues" dxfId="147" priority="385"/>
  </conditionalFormatting>
  <conditionalFormatting sqref="E17">
    <cfRule type="duplicateValues" dxfId="146" priority="382"/>
  </conditionalFormatting>
  <conditionalFormatting sqref="E18:E19">
    <cfRule type="duplicateValues" dxfId="145" priority="380"/>
  </conditionalFormatting>
  <conditionalFormatting sqref="E20">
    <cfRule type="duplicateValues" dxfId="144" priority="378"/>
  </conditionalFormatting>
  <conditionalFormatting sqref="E21">
    <cfRule type="duplicateValues" dxfId="143" priority="376"/>
  </conditionalFormatting>
  <conditionalFormatting sqref="E22">
    <cfRule type="duplicateValues" dxfId="142" priority="374"/>
  </conditionalFormatting>
  <conditionalFormatting sqref="E23">
    <cfRule type="duplicateValues" dxfId="141" priority="372"/>
  </conditionalFormatting>
  <conditionalFormatting sqref="E24">
    <cfRule type="duplicateValues" dxfId="140" priority="369"/>
  </conditionalFormatting>
  <conditionalFormatting sqref="E25">
    <cfRule type="duplicateValues" dxfId="139" priority="366"/>
  </conditionalFormatting>
  <conditionalFormatting sqref="E26">
    <cfRule type="duplicateValues" dxfId="138" priority="363"/>
  </conditionalFormatting>
  <conditionalFormatting sqref="E27">
    <cfRule type="duplicateValues" dxfId="137" priority="360"/>
  </conditionalFormatting>
  <conditionalFormatting sqref="E28">
    <cfRule type="duplicateValues" dxfId="136" priority="357"/>
  </conditionalFormatting>
  <conditionalFormatting sqref="E29">
    <cfRule type="duplicateValues" dxfId="135" priority="354"/>
  </conditionalFormatting>
  <conditionalFormatting sqref="E30">
    <cfRule type="duplicateValues" dxfId="134" priority="351"/>
  </conditionalFormatting>
  <conditionalFormatting sqref="E31">
    <cfRule type="duplicateValues" dxfId="133" priority="349"/>
  </conditionalFormatting>
  <conditionalFormatting sqref="E32">
    <cfRule type="duplicateValues" dxfId="132" priority="345"/>
  </conditionalFormatting>
  <conditionalFormatting sqref="E33">
    <cfRule type="duplicateValues" dxfId="131" priority="344"/>
  </conditionalFormatting>
  <conditionalFormatting sqref="E34">
    <cfRule type="duplicateValues" dxfId="130" priority="343"/>
  </conditionalFormatting>
  <conditionalFormatting sqref="E35">
    <cfRule type="duplicateValues" dxfId="129" priority="342"/>
  </conditionalFormatting>
  <conditionalFormatting sqref="E36">
    <cfRule type="duplicateValues" dxfId="128" priority="340"/>
  </conditionalFormatting>
  <conditionalFormatting sqref="E37">
    <cfRule type="duplicateValues" dxfId="127" priority="338"/>
  </conditionalFormatting>
  <conditionalFormatting sqref="E38">
    <cfRule type="duplicateValues" dxfId="126" priority="336"/>
  </conditionalFormatting>
  <conditionalFormatting sqref="E39">
    <cfRule type="duplicateValues" dxfId="125" priority="334"/>
  </conditionalFormatting>
  <conditionalFormatting sqref="E40">
    <cfRule type="duplicateValues" dxfId="124" priority="332"/>
  </conditionalFormatting>
  <conditionalFormatting sqref="E41">
    <cfRule type="duplicateValues" dxfId="123" priority="329"/>
  </conditionalFormatting>
  <conditionalFormatting sqref="E42">
    <cfRule type="duplicateValues" dxfId="122" priority="326"/>
  </conditionalFormatting>
  <conditionalFormatting sqref="E43">
    <cfRule type="duplicateValues" dxfId="121" priority="323"/>
  </conditionalFormatting>
  <conditionalFormatting sqref="E44">
    <cfRule type="duplicateValues" dxfId="120" priority="320"/>
  </conditionalFormatting>
  <conditionalFormatting sqref="E45">
    <cfRule type="duplicateValues" dxfId="119" priority="317"/>
  </conditionalFormatting>
  <conditionalFormatting sqref="E46">
    <cfRule type="duplicateValues" dxfId="118" priority="314"/>
  </conditionalFormatting>
  <conditionalFormatting sqref="E47">
    <cfRule type="duplicateValues" dxfId="117" priority="311"/>
  </conditionalFormatting>
  <conditionalFormatting sqref="E48">
    <cfRule type="duplicateValues" dxfId="116" priority="308"/>
  </conditionalFormatting>
  <conditionalFormatting sqref="E49">
    <cfRule type="duplicateValues" dxfId="115" priority="305"/>
  </conditionalFormatting>
  <conditionalFormatting sqref="E50:E52">
    <cfRule type="duplicateValues" dxfId="114" priority="301"/>
  </conditionalFormatting>
  <conditionalFormatting sqref="E54">
    <cfRule type="duplicateValues" dxfId="113" priority="299"/>
  </conditionalFormatting>
  <conditionalFormatting sqref="E55">
    <cfRule type="duplicateValues" dxfId="112" priority="298"/>
  </conditionalFormatting>
  <conditionalFormatting sqref="E56:E57">
    <cfRule type="duplicateValues" dxfId="111" priority="297"/>
  </conditionalFormatting>
  <conditionalFormatting sqref="E58">
    <cfRule type="duplicateValues" dxfId="110" priority="296"/>
  </conditionalFormatting>
  <conditionalFormatting sqref="E59">
    <cfRule type="duplicateValues" dxfId="109" priority="294"/>
  </conditionalFormatting>
  <conditionalFormatting sqref="E60">
    <cfRule type="duplicateValues" dxfId="108" priority="291"/>
  </conditionalFormatting>
  <conditionalFormatting sqref="E61">
    <cfRule type="duplicateValues" dxfId="107" priority="286"/>
  </conditionalFormatting>
  <conditionalFormatting sqref="E62:E63">
    <cfRule type="duplicateValues" dxfId="106" priority="289"/>
  </conditionalFormatting>
  <conditionalFormatting sqref="E64:E66">
    <cfRule type="duplicateValues" dxfId="105" priority="282"/>
  </conditionalFormatting>
  <conditionalFormatting sqref="E67">
    <cfRule type="duplicateValues" dxfId="104" priority="280"/>
  </conditionalFormatting>
  <conditionalFormatting sqref="E68:E72">
    <cfRule type="duplicateValues" dxfId="103" priority="279"/>
  </conditionalFormatting>
  <conditionalFormatting sqref="E73">
    <cfRule type="duplicateValues" dxfId="102" priority="275"/>
  </conditionalFormatting>
  <conditionalFormatting sqref="E74">
    <cfRule type="duplicateValues" dxfId="101" priority="273"/>
  </conditionalFormatting>
  <conditionalFormatting sqref="E75">
    <cfRule type="duplicateValues" dxfId="100" priority="270"/>
  </conditionalFormatting>
  <conditionalFormatting sqref="E76">
    <cfRule type="duplicateValues" dxfId="99" priority="268"/>
  </conditionalFormatting>
  <conditionalFormatting sqref="E77">
    <cfRule type="duplicateValues" dxfId="98" priority="264"/>
  </conditionalFormatting>
  <conditionalFormatting sqref="E78">
    <cfRule type="duplicateValues" dxfId="97" priority="263"/>
  </conditionalFormatting>
  <conditionalFormatting sqref="E79">
    <cfRule type="duplicateValues" dxfId="96" priority="262"/>
  </conditionalFormatting>
  <conditionalFormatting sqref="E80">
    <cfRule type="duplicateValues" dxfId="95" priority="259"/>
  </conditionalFormatting>
  <conditionalFormatting sqref="E81">
    <cfRule type="duplicateValues" dxfId="94" priority="256"/>
  </conditionalFormatting>
  <conditionalFormatting sqref="E82">
    <cfRule type="duplicateValues" dxfId="93" priority="254"/>
  </conditionalFormatting>
  <conditionalFormatting sqref="E83">
    <cfRule type="duplicateValues" dxfId="92" priority="252"/>
  </conditionalFormatting>
  <conditionalFormatting sqref="E84">
    <cfRule type="duplicateValues" dxfId="91" priority="251"/>
  </conditionalFormatting>
  <conditionalFormatting sqref="E85">
    <cfRule type="duplicateValues" dxfId="90" priority="249"/>
  </conditionalFormatting>
  <conditionalFormatting sqref="E86">
    <cfRule type="duplicateValues" dxfId="89" priority="246"/>
  </conditionalFormatting>
  <conditionalFormatting sqref="E87">
    <cfRule type="duplicateValues" dxfId="88" priority="243"/>
  </conditionalFormatting>
  <conditionalFormatting sqref="E88">
    <cfRule type="duplicateValues" dxfId="87" priority="242"/>
  </conditionalFormatting>
  <conditionalFormatting sqref="E89">
    <cfRule type="duplicateValues" dxfId="86" priority="239"/>
  </conditionalFormatting>
  <conditionalFormatting sqref="E90:E91">
    <cfRule type="duplicateValues" dxfId="85" priority="238"/>
  </conditionalFormatting>
  <conditionalFormatting sqref="E92:E94">
    <cfRule type="duplicateValues" dxfId="84" priority="234"/>
  </conditionalFormatting>
  <conditionalFormatting sqref="E95:E101">
    <cfRule type="duplicateValues" dxfId="83" priority="228"/>
  </conditionalFormatting>
  <conditionalFormatting sqref="E106">
    <cfRule type="duplicateValues" dxfId="82" priority="224"/>
  </conditionalFormatting>
  <conditionalFormatting sqref="E107">
    <cfRule type="duplicateValues" dxfId="81" priority="223"/>
  </conditionalFormatting>
  <conditionalFormatting sqref="E108">
    <cfRule type="duplicateValues" dxfId="80" priority="221"/>
  </conditionalFormatting>
  <conditionalFormatting sqref="E109">
    <cfRule type="duplicateValues" dxfId="79" priority="219"/>
  </conditionalFormatting>
  <conditionalFormatting sqref="E110">
    <cfRule type="duplicateValues" dxfId="78" priority="217"/>
  </conditionalFormatting>
  <conditionalFormatting sqref="E111">
    <cfRule type="duplicateValues" dxfId="77" priority="215"/>
  </conditionalFormatting>
  <conditionalFormatting sqref="E112">
    <cfRule type="duplicateValues" dxfId="76" priority="213"/>
  </conditionalFormatting>
  <conditionalFormatting sqref="E113">
    <cfRule type="duplicateValues" dxfId="75" priority="211"/>
  </conditionalFormatting>
  <conditionalFormatting sqref="E114">
    <cfRule type="duplicateValues" dxfId="74" priority="209"/>
  </conditionalFormatting>
  <conditionalFormatting sqref="E115">
    <cfRule type="duplicateValues" dxfId="73" priority="207"/>
  </conditionalFormatting>
  <conditionalFormatting sqref="E116">
    <cfRule type="duplicateValues" dxfId="72" priority="205"/>
  </conditionalFormatting>
  <conditionalFormatting sqref="E117">
    <cfRule type="duplicateValues" dxfId="71" priority="203"/>
  </conditionalFormatting>
  <conditionalFormatting sqref="E118">
    <cfRule type="duplicateValues" dxfId="70" priority="201"/>
  </conditionalFormatting>
  <conditionalFormatting sqref="E119">
    <cfRule type="duplicateValues" dxfId="69" priority="199"/>
  </conditionalFormatting>
  <conditionalFormatting sqref="E122">
    <cfRule type="duplicateValues" dxfId="68" priority="197"/>
  </conditionalFormatting>
  <conditionalFormatting sqref="E123">
    <cfRule type="duplicateValues" dxfId="67" priority="195"/>
  </conditionalFormatting>
  <conditionalFormatting sqref="E124">
    <cfRule type="duplicateValues" dxfId="66" priority="193"/>
  </conditionalFormatting>
  <conditionalFormatting sqref="E125">
    <cfRule type="duplicateValues" dxfId="65" priority="190"/>
  </conditionalFormatting>
  <conditionalFormatting sqref="E126">
    <cfRule type="duplicateValues" dxfId="64" priority="189"/>
  </conditionalFormatting>
  <conditionalFormatting sqref="E127">
    <cfRule type="duplicateValues" dxfId="63" priority="188"/>
  </conditionalFormatting>
  <conditionalFormatting sqref="E128">
    <cfRule type="duplicateValues" dxfId="62" priority="185"/>
  </conditionalFormatting>
  <conditionalFormatting sqref="E133">
    <cfRule type="duplicateValues" dxfId="61" priority="179"/>
  </conditionalFormatting>
  <conditionalFormatting sqref="E134">
    <cfRule type="duplicateValues" dxfId="60" priority="178"/>
  </conditionalFormatting>
  <conditionalFormatting sqref="E135">
    <cfRule type="duplicateValues" dxfId="59" priority="176"/>
  </conditionalFormatting>
  <conditionalFormatting sqref="E136">
    <cfRule type="duplicateValues" dxfId="58" priority="174"/>
  </conditionalFormatting>
  <conditionalFormatting sqref="E137">
    <cfRule type="duplicateValues" dxfId="57" priority="172"/>
  </conditionalFormatting>
  <conditionalFormatting sqref="E138">
    <cfRule type="duplicateValues" dxfId="56" priority="170"/>
  </conditionalFormatting>
  <conditionalFormatting sqref="E139">
    <cfRule type="duplicateValues" dxfId="55" priority="168"/>
  </conditionalFormatting>
  <conditionalFormatting sqref="E141">
    <cfRule type="duplicateValues" dxfId="54" priority="164"/>
  </conditionalFormatting>
  <conditionalFormatting sqref="E143">
    <cfRule type="duplicateValues" dxfId="53" priority="161"/>
  </conditionalFormatting>
  <conditionalFormatting sqref="E144">
    <cfRule type="duplicateValues" dxfId="52" priority="159"/>
  </conditionalFormatting>
  <conditionalFormatting sqref="E146">
    <cfRule type="duplicateValues" dxfId="51" priority="156"/>
  </conditionalFormatting>
  <conditionalFormatting sqref="E148">
    <cfRule type="duplicateValues" dxfId="50" priority="153"/>
  </conditionalFormatting>
  <conditionalFormatting sqref="E150">
    <cfRule type="duplicateValues" dxfId="49" priority="150"/>
  </conditionalFormatting>
  <conditionalFormatting sqref="E151">
    <cfRule type="duplicateValues" dxfId="48" priority="148"/>
  </conditionalFormatting>
  <conditionalFormatting sqref="E152">
    <cfRule type="duplicateValues" dxfId="47" priority="146"/>
  </conditionalFormatting>
  <conditionalFormatting sqref="E153">
    <cfRule type="duplicateValues" dxfId="46" priority="144"/>
  </conditionalFormatting>
  <conditionalFormatting sqref="E154:E155">
    <cfRule type="duplicateValues" dxfId="45" priority="141"/>
  </conditionalFormatting>
  <conditionalFormatting sqref="E163">
    <cfRule type="duplicateValues" dxfId="44" priority="133"/>
  </conditionalFormatting>
  <conditionalFormatting sqref="E174">
    <cfRule type="duplicateValues" dxfId="43" priority="124"/>
  </conditionalFormatting>
  <conditionalFormatting sqref="E175">
    <cfRule type="duplicateValues" dxfId="42" priority="122"/>
  </conditionalFormatting>
  <conditionalFormatting sqref="E180">
    <cfRule type="duplicateValues" dxfId="41" priority="117"/>
  </conditionalFormatting>
  <conditionalFormatting sqref="E190">
    <cfRule type="duplicateValues" dxfId="40" priority="106"/>
  </conditionalFormatting>
  <conditionalFormatting sqref="E191">
    <cfRule type="duplicateValues" dxfId="39" priority="104"/>
  </conditionalFormatting>
  <conditionalFormatting sqref="E192">
    <cfRule type="duplicateValues" dxfId="38" priority="102"/>
  </conditionalFormatting>
  <conditionalFormatting sqref="E193">
    <cfRule type="duplicateValues" dxfId="37" priority="100"/>
  </conditionalFormatting>
  <conditionalFormatting sqref="E194">
    <cfRule type="duplicateValues" dxfId="36" priority="98"/>
  </conditionalFormatting>
  <conditionalFormatting sqref="E195">
    <cfRule type="duplicateValues" dxfId="35" priority="96"/>
  </conditionalFormatting>
  <conditionalFormatting sqref="E196">
    <cfRule type="duplicateValues" dxfId="34" priority="94"/>
  </conditionalFormatting>
  <conditionalFormatting sqref="E197">
    <cfRule type="duplicateValues" dxfId="33" priority="91"/>
  </conditionalFormatting>
  <conditionalFormatting sqref="E198">
    <cfRule type="duplicateValues" dxfId="32" priority="90"/>
  </conditionalFormatting>
  <conditionalFormatting sqref="E199">
    <cfRule type="duplicateValues" dxfId="31" priority="88"/>
  </conditionalFormatting>
  <conditionalFormatting sqref="E200">
    <cfRule type="duplicateValues" dxfId="30" priority="85"/>
  </conditionalFormatting>
  <conditionalFormatting sqref="E214">
    <cfRule type="duplicateValues" dxfId="29" priority="76"/>
  </conditionalFormatting>
  <conditionalFormatting sqref="E226">
    <cfRule type="duplicateValues" dxfId="28" priority="66"/>
  </conditionalFormatting>
  <conditionalFormatting sqref="E277">
    <cfRule type="duplicateValues" dxfId="27" priority="36"/>
  </conditionalFormatting>
  <conditionalFormatting sqref="E278">
    <cfRule type="duplicateValues" dxfId="26" priority="34"/>
  </conditionalFormatting>
  <conditionalFormatting sqref="E293">
    <cfRule type="duplicateValues" dxfId="25" priority="18"/>
  </conditionalFormatting>
  <conditionalFormatting sqref="E294:E295">
    <cfRule type="duplicateValues" dxfId="24" priority="16"/>
  </conditionalFormatting>
  <conditionalFormatting sqref="E296">
    <cfRule type="duplicateValues" dxfId="23" priority="14"/>
  </conditionalFormatting>
  <conditionalFormatting sqref="E297">
    <cfRule type="duplicateValues" dxfId="22" priority="12"/>
  </conditionalFormatting>
  <conditionalFormatting sqref="E298">
    <cfRule type="duplicateValues" dxfId="21" priority="10"/>
  </conditionalFormatting>
  <conditionalFormatting sqref="E299">
    <cfRule type="duplicateValues" dxfId="20" priority="8"/>
  </conditionalFormatting>
  <conditionalFormatting sqref="E300">
    <cfRule type="duplicateValues" dxfId="19" priority="6"/>
  </conditionalFormatting>
  <conditionalFormatting sqref="E301">
    <cfRule type="duplicateValues" dxfId="18" priority="4"/>
  </conditionalFormatting>
  <conditionalFormatting sqref="E302:E303">
    <cfRule type="duplicateValues" dxfId="17" priority="2"/>
  </conditionalFormatting>
  <conditionalFormatting sqref="F65">
    <cfRule type="duplicateValues" dxfId="16" priority="285"/>
  </conditionalFormatting>
  <conditionalFormatting sqref="F77">
    <cfRule type="duplicateValues" dxfId="15" priority="267"/>
  </conditionalFormatting>
  <dataValidations count="4">
    <dataValidation type="list" allowBlank="1" showInputMessage="1" showErrorMessage="1" sqref="I21:I37 I40:I49 I3:I19" xr:uid="{4E6CD80A-3A5F-4AED-AB09-DE678E46D503}">
      <formula1>$AG$3:$AG$16</formula1>
    </dataValidation>
    <dataValidation type="list" allowBlank="1" showInputMessage="1" showErrorMessage="1" sqref="I74:I77 I79:I84 H80 I108:I114 I116:I119 I122:I128 I134:I137 I141 I143:I144 I146 I148 I150:I155 I174:I175 I180 I187 I190:I197 I208:I210 I214 I219:I222 I226 I233 I273 I277:I278 I287:I288 I294:I299 I301" xr:uid="{00000000-0002-0000-0000-000000000000}">
      <formula1>$AG$3:$AG$17</formula1>
    </dataValidation>
    <dataValidation type="list" allowBlank="1" showInputMessage="1" showErrorMessage="1" sqref="I139 I163" xr:uid="{57EB199E-4E06-4757-A8D8-10A1BC5D209F}">
      <formula1>$AG$3:$AG$3</formula1>
    </dataValidation>
    <dataValidation type="list" allowBlank="1" showInputMessage="1" showErrorMessage="1" sqref="I302" xr:uid="{75F43954-755C-4907-9A7D-B39B18C72127}">
      <formula1>$AG$3:$AG$13</formula1>
    </dataValidation>
  </dataValidations>
  <hyperlinks>
    <hyperlink ref="T3" r:id="rId1" xr:uid="{7CE0BD4C-6654-43DF-83DE-D9777BBFF55B}"/>
    <hyperlink ref="T6" r:id="rId2" xr:uid="{4AF38341-819B-43D1-9DEF-2A98F3D6B96A}"/>
    <hyperlink ref="T7" r:id="rId3" xr:uid="{84368F4D-9657-4D92-980D-AB07A43CC8EC}"/>
    <hyperlink ref="T11" r:id="rId4" xr:uid="{FE784923-2227-41DA-8349-C4FF4B5E50B1}"/>
    <hyperlink ref="T13" r:id="rId5" xr:uid="{99FAF8C8-9399-4736-900A-F04AFB922F40}"/>
    <hyperlink ref="T16" r:id="rId6" xr:uid="{E3C72EBB-D6DC-465B-AB73-34A84003D118}"/>
    <hyperlink ref="T17" r:id="rId7" xr:uid="{987D3838-139C-4565-8A2A-C3405971AD3A}"/>
    <hyperlink ref="T19" r:id="rId8" xr:uid="{89FBFB77-0DDE-4DE0-82B8-D1FF5CC0B10E}"/>
    <hyperlink ref="T22" r:id="rId9" xr:uid="{0D9666A7-1F1A-4623-9B79-5EAF2F0690F5}"/>
    <hyperlink ref="T23" r:id="rId10" xr:uid="{BBA393E8-ABDF-43E6-92CC-B49AAF0709CE}"/>
    <hyperlink ref="T25" r:id="rId11" xr:uid="{69BF7913-504A-40C6-91C6-E16CDDA6D68F}"/>
    <hyperlink ref="T26" r:id="rId12" xr:uid="{F3C25597-F035-470B-A16A-A20D565FC526}"/>
    <hyperlink ref="T31" r:id="rId13" xr:uid="{547BC389-B8D1-4044-88F4-96BCBB83A2F8}"/>
    <hyperlink ref="T34" r:id="rId14" xr:uid="{2F5700B1-C8B2-411A-82DD-791F5A3F07B6}"/>
    <hyperlink ref="T35" r:id="rId15" xr:uid="{C1389BDF-08C2-4100-81C1-58FF9A19FB79}"/>
    <hyperlink ref="T40" r:id="rId16" xr:uid="{697A5C28-0CA8-47B4-AD6A-687F9515DB51}"/>
    <hyperlink ref="T41" r:id="rId17" xr:uid="{CAF935ED-8617-43AB-87D5-2EC3124E3906}"/>
    <hyperlink ref="T42" r:id="rId18" xr:uid="{E2AD3EEF-0C7F-4699-99F0-187F64E79698}"/>
    <hyperlink ref="T43" r:id="rId19" xr:uid="{9C853E3A-B33A-444F-BE90-203B9DB0B3CD}"/>
    <hyperlink ref="T44" r:id="rId20" xr:uid="{4D856C8E-F589-4BCC-B7AA-C6634C0A2077}"/>
    <hyperlink ref="T45" r:id="rId21" xr:uid="{40863EBB-BCC5-48BA-ADE1-3A8C0E4EBFAF}"/>
    <hyperlink ref="T46" r:id="rId22" xr:uid="{230384D3-6990-4B2F-952C-5D0F0D74181A}"/>
    <hyperlink ref="T48" r:id="rId23" xr:uid="{779F7943-F2F8-4722-9F60-A5B14F326B8F}"/>
    <hyperlink ref="T49" r:id="rId24" xr:uid="{DE9D4291-C6FF-4099-82C8-F76A2A6903AA}"/>
    <hyperlink ref="T53" r:id="rId25" xr:uid="{AFA07DD5-EAB3-4EB1-B206-8B45AE9122E2}"/>
    <hyperlink ref="T52" r:id="rId26" xr:uid="{15D3BCFC-D784-47D9-BB4A-9B42A6F43DA3}"/>
    <hyperlink ref="T51" r:id="rId27" xr:uid="{CC48D347-0EE6-48CA-A935-32BEFF282347}"/>
    <hyperlink ref="T50" r:id="rId28" xr:uid="{66559498-1EDC-4C80-BA09-C27DB1E1B5AE}"/>
    <hyperlink ref="T55" r:id="rId29" xr:uid="{66D3231D-B98B-4B94-82B7-4A32D791BECD}"/>
    <hyperlink ref="T57" r:id="rId30" xr:uid="{00000000-0004-0000-0000-0000B3000000}"/>
    <hyperlink ref="T56" r:id="rId31" xr:uid="{00000000-0004-0000-0000-0000B4000000}"/>
    <hyperlink ref="T60" r:id="rId32" xr:uid="{00000000-0004-0000-0000-0000B9000000}"/>
    <hyperlink ref="T65" r:id="rId33" xr:uid="{00000000-0004-0000-0000-0000C0000000}"/>
    <hyperlink ref="T66" r:id="rId34" xr:uid="{00000000-0004-0000-0000-0000C3000000}"/>
    <hyperlink ref="T67" r:id="rId35" xr:uid="{00000000-0004-0000-0000-0000C2000000}"/>
    <hyperlink ref="T73" r:id="rId36" xr:uid="{00000000-0004-0000-0000-0000C4000000}"/>
    <hyperlink ref="T74" r:id="rId37" xr:uid="{00000000-0004-0000-0000-0000AF000000}"/>
    <hyperlink ref="T75" r:id="rId38" xr:uid="{00000000-0004-0000-0000-0000AC000000}"/>
    <hyperlink ref="S78" r:id="rId39" xr:uid="{EAC4F0A2-7CA0-4990-B6E1-03A4975D4FB9}"/>
    <hyperlink ref="T80" r:id="rId40" xr:uid="{00000000-0004-0000-0000-000067000000}"/>
    <hyperlink ref="T82" r:id="rId41" xr:uid="{00000000-0004-0000-0000-0000AB000000}"/>
    <hyperlink ref="T83" r:id="rId42" xr:uid="{00000000-0004-0000-0000-0000A9000000}"/>
    <hyperlink ref="T84" r:id="rId43" xr:uid="{00000000-0004-0000-0000-0000B1000000}"/>
    <hyperlink ref="T86" r:id="rId44" xr:uid="{00000000-0004-0000-0000-0000C7000000}"/>
    <hyperlink ref="T88" r:id="rId45" xr:uid="{00000000-0004-0000-0000-0000BF000000}"/>
    <hyperlink ref="T89" r:id="rId46" xr:uid="{00000000-0004-0000-0000-0000B5000000}"/>
    <hyperlink ref="T91" r:id="rId47" xr:uid="{55EDDEED-F00C-45E1-AA46-BA318680ADAD}"/>
    <hyperlink ref="T92" r:id="rId48" xr:uid="{6B8AAF63-A6F0-4766-AA61-61C247D92EDD}"/>
    <hyperlink ref="T93" r:id="rId49" xr:uid="{2655766A-163B-4205-8704-CF6AF1B24836}"/>
    <hyperlink ref="T94" r:id="rId50" xr:uid="{667D18A0-A6D3-49D3-9CCB-B2AF5DECC106}"/>
    <hyperlink ref="T101" r:id="rId51" xr:uid="{0DC4FF90-3D04-4D6A-868D-9ECB01D59E78}"/>
    <hyperlink ref="T100" r:id="rId52" xr:uid="{2BAE19BA-0AD3-4950-BF71-BD06551A5E5F}"/>
    <hyperlink ref="T99" r:id="rId53" xr:uid="{92DE1702-91EF-4610-8BE2-A200C44156EA}"/>
    <hyperlink ref="T98" r:id="rId54" xr:uid="{E3AE8CF0-55E9-4A85-9E3F-3113E40929E4}"/>
    <hyperlink ref="T97" r:id="rId55" xr:uid="{F572465E-FA1C-4878-93FB-D89B055EA750}"/>
    <hyperlink ref="T96" r:id="rId56" xr:uid="{44A5BB86-1A25-4451-AB8D-F60B3455AD37}"/>
    <hyperlink ref="T95" r:id="rId57" xr:uid="{AA04DF86-63C9-4557-8DF1-0B49A4E80FE4}"/>
    <hyperlink ref="T103" r:id="rId58" xr:uid="{8BAB7D2D-3963-40FE-804A-5FCB0A4EBC41}"/>
    <hyperlink ref="T106" r:id="rId59" xr:uid="{567345DB-4E83-4D81-A472-EFA8187A56B6}"/>
    <hyperlink ref="T107" r:id="rId60" xr:uid="{00000000-0004-0000-0000-0000B8000000}"/>
    <hyperlink ref="T108" r:id="rId61" xr:uid="{00000000-0004-0000-0000-00007A000000}"/>
    <hyperlink ref="T109" r:id="rId62" xr:uid="{00000000-0004-0000-0000-00002A000000}"/>
    <hyperlink ref="T111" r:id="rId63" xr:uid="{00000000-0004-0000-0000-000099000000}"/>
    <hyperlink ref="T112" r:id="rId64" xr:uid="{00000000-0004-0000-0000-00009F000000}"/>
    <hyperlink ref="T114" r:id="rId65" xr:uid="{00000000-0004-0000-0000-0000B0000000}"/>
    <hyperlink ref="T115" r:id="rId66" xr:uid="{00000000-0004-0000-0000-0000BC000000}"/>
    <hyperlink ref="T117" r:id="rId67" xr:uid="{8F9BD22F-0866-4892-9863-196975EF764E}"/>
    <hyperlink ref="T120" r:id="rId68" xr:uid="{8F620F80-60E0-446B-BFC2-21063854957E}"/>
    <hyperlink ref="T121" r:id="rId69" xr:uid="{0822A7B8-C787-4B90-A290-9F132BCE14C5}"/>
    <hyperlink ref="T124" r:id="rId70" xr:uid="{75B2CE98-996E-4610-AC3F-F9A01E05DB7C}"/>
    <hyperlink ref="T131" r:id="rId71" xr:uid="{5DEA52C2-1C86-4464-B6D9-426F7763DE42}"/>
    <hyperlink ref="T132" r:id="rId72" xr:uid="{BFE4534E-6304-411D-A309-78FE17215654}"/>
    <hyperlink ref="T133" r:id="rId73" xr:uid="{94C4FA26-1752-4002-BE71-E8C52EC902DA}"/>
    <hyperlink ref="T135" r:id="rId74" xr:uid="{00000000-0004-0000-0000-00002E000000}"/>
    <hyperlink ref="T136" r:id="rId75" xr:uid="{00000000-0004-0000-0000-000061000000}"/>
    <hyperlink ref="T137" r:id="rId76" xr:uid="{00000000-0004-0000-0000-00007E000000}"/>
    <hyperlink ref="T138" r:id="rId77" xr:uid="{3FABE5AC-5911-4166-BEEA-B9040B8CD82F}"/>
    <hyperlink ref="T139" r:id="rId78" xr:uid="{088242DA-7163-4136-8EB2-9482EEBA11A8}"/>
    <hyperlink ref="T141" r:id="rId79" xr:uid="{00000000-0004-0000-0000-00008C000000}"/>
    <hyperlink ref="T144" r:id="rId80" xr:uid="{00000000-0004-0000-0000-000046000000}"/>
    <hyperlink ref="T145" r:id="rId81" xr:uid="{CEFD86CB-CEFD-4648-8FAD-EC993CFE5D41}"/>
    <hyperlink ref="T146" r:id="rId82" xr:uid="{00000000-0004-0000-0000-00008E000000}"/>
    <hyperlink ref="T147" r:id="rId83" xr:uid="{2B6599BF-60CD-49F2-9B58-92D45ABFF435}"/>
    <hyperlink ref="T148" r:id="rId84" xr:uid="{00000000-0004-0000-0000-000098000000}"/>
    <hyperlink ref="T149" r:id="rId85" xr:uid="{18C4727C-C12F-47D4-8D59-719B5CD46669}"/>
    <hyperlink ref="T150" r:id="rId86" xr:uid="{CB100F8F-EC7B-4BD4-B9BD-973C04EF809C}"/>
    <hyperlink ref="T151" r:id="rId87" xr:uid="{00000000-0004-0000-0000-000008000000}"/>
    <hyperlink ref="T153" r:id="rId88" xr:uid="{00000000-0004-0000-0000-00007F000000}"/>
    <hyperlink ref="T154" r:id="rId89" xr:uid="{00000000-0004-0000-0000-0000A8000000}"/>
    <hyperlink ref="T155" r:id="rId90" xr:uid="{00000000-0004-0000-0000-0000AA000000}"/>
    <hyperlink ref="T156" r:id="rId91" xr:uid="{D7EC3A6F-5501-4192-AB4F-022553D429FB}"/>
    <hyperlink ref="T157" r:id="rId92" xr:uid="{C6C64C65-7F1C-40EB-A863-38DD4AE58705}"/>
    <hyperlink ref="T158" r:id="rId93" xr:uid="{9C5A030C-B8F2-4BE2-8A8D-0DB85D12F54B}"/>
    <hyperlink ref="T161" r:id="rId94" xr:uid="{1F9D3926-B3AE-4E06-A01D-F763D147928D}"/>
    <hyperlink ref="T162" r:id="rId95" xr:uid="{EDC0DA47-8F80-4EF9-BA6C-BFF9E7EA926A}"/>
    <hyperlink ref="T164" r:id="rId96" xr:uid="{2A2FC9A7-F966-4CD9-8C69-218EC1CF386A}"/>
    <hyperlink ref="T167" r:id="rId97" xr:uid="{B36F9EAC-38A2-4A63-B549-EA949B8FEE85}"/>
    <hyperlink ref="T166" r:id="rId98" xr:uid="{CF7F2B90-A682-48CB-8C74-73A53D7D3BDC}"/>
    <hyperlink ref="T168" r:id="rId99" xr:uid="{C2986D12-B862-47BA-A9BB-F78FD3E171AF}"/>
    <hyperlink ref="T174" r:id="rId100" xr:uid="{00000000-0004-0000-0000-00001D000000}"/>
    <hyperlink ref="T188" r:id="rId101" xr:uid="{D2D4B85F-5AB3-4AC7-AE0B-D15FDE3EB1D0}"/>
    <hyperlink ref="T190" r:id="rId102" xr:uid="{00000000-0004-0000-0000-00000D000000}"/>
    <hyperlink ref="T191" r:id="rId103" xr:uid="{00000000-0004-0000-0000-00005E000000}"/>
    <hyperlink ref="T192" r:id="rId104" xr:uid="{00000000-0004-0000-0000-00006F000000}"/>
    <hyperlink ref="T193" r:id="rId105" xr:uid="{00000000-0004-0000-0000-000070000000}"/>
    <hyperlink ref="T195" r:id="rId106" xr:uid="{00000000-0004-0000-0000-000095000000}"/>
    <hyperlink ref="T196" r:id="rId107" xr:uid="{00000000-0004-0000-0000-0000A4000000}"/>
    <hyperlink ref="T197" r:id="rId108" xr:uid="{00000000-0004-0000-0000-0000A6000000}"/>
    <hyperlink ref="T198" r:id="rId109" xr:uid="{00000000-0004-0000-0000-0000CA000000}"/>
    <hyperlink ref="T199" r:id="rId110" xr:uid="{00000000-0004-0000-0000-0000C8000000}"/>
    <hyperlink ref="T200" r:id="rId111" xr:uid="{201AF69B-97D4-4AAC-803B-25FF48F08FC3}"/>
    <hyperlink ref="T202" r:id="rId112" xr:uid="{17B2C2D7-E431-424B-8FA3-E95B0DBD7EAA}"/>
    <hyperlink ref="T208" r:id="rId113" xr:uid="{58AB97F9-F88A-408C-8D5F-7A95ECF4A70C}"/>
    <hyperlink ref="T210" r:id="rId114" xr:uid="{0F5816C3-1513-4141-9846-7789BCAB3190}"/>
    <hyperlink ref="T211" r:id="rId115" xr:uid="{0D51308D-99A4-4CA3-BF95-DB4B8D59DDEB}"/>
    <hyperlink ref="T212" r:id="rId116" xr:uid="{D0061190-18BC-41F9-8C8B-55AD28499A97}"/>
    <hyperlink ref="T213" r:id="rId117" xr:uid="{54952980-EC89-4EF8-8079-8A2E07610F35}"/>
    <hyperlink ref="T215" r:id="rId118" xr:uid="{FAA2DE7F-4733-4BB6-BE52-822A9A491680}"/>
    <hyperlink ref="T216" r:id="rId119" xr:uid="{517A66D5-8588-4586-9E71-71298ADE3769}"/>
    <hyperlink ref="T217" r:id="rId120" xr:uid="{9EF32BE2-8426-457B-B4FE-BA11D34877F3}"/>
    <hyperlink ref="T218" r:id="rId121" xr:uid="{41A4EABC-C24C-441C-9861-A977EBEAB513}"/>
    <hyperlink ref="T223" r:id="rId122" xr:uid="{6DD82C97-5ABB-451B-BE75-795FF86327E7}"/>
    <hyperlink ref="T226" r:id="rId123" xr:uid="{00000000-0004-0000-0000-000037000000}"/>
    <hyperlink ref="T235" r:id="rId124" xr:uid="{29866016-20A0-4778-9870-0B709865D2BF}"/>
    <hyperlink ref="T268" r:id="rId125" xr:uid="{E9F496A4-3CBB-4852-B2BC-D2B4DE7C75EE}"/>
    <hyperlink ref="T269" r:id="rId126" xr:uid="{526ED381-8AA7-4EE9-9750-3F73384F0303}"/>
    <hyperlink ref="T270" r:id="rId127" xr:uid="{9485907B-978C-4321-97A1-0432249741F6}"/>
    <hyperlink ref="T279" r:id="rId128" xr:uid="{C6C327C9-29AE-4CC7-AD39-002E509A7E67}"/>
    <hyperlink ref="T284" r:id="rId129" xr:uid="{54F1390C-F844-407A-BDFB-6BBCB2125F9A}"/>
    <hyperlink ref="T285" r:id="rId130" xr:uid="{D4A2B071-7B19-4A5C-9651-0B40DC228E3F}"/>
    <hyperlink ref="T286" r:id="rId131" xr:uid="{13CE185B-236D-4149-8A14-76970CC02FBA}"/>
    <hyperlink ref="T289" r:id="rId132" xr:uid="{C5F1EB22-2C97-4FF1-AF0B-EAC93FBD8617}"/>
    <hyperlink ref="T291" r:id="rId133" xr:uid="{EA2D1B50-1045-40A9-8AB9-2D1AF048C504}"/>
    <hyperlink ref="T292" r:id="rId134" xr:uid="{1E519AE2-2CC3-4B21-BB05-6A101A98447A}"/>
    <hyperlink ref="T295" r:id="rId135" xr:uid="{00000000-0004-0000-0000-0000A5000000}"/>
    <hyperlink ref="T296" r:id="rId136" xr:uid="{00000000-0004-0000-0000-0000A3000000}"/>
    <hyperlink ref="T297" r:id="rId137" xr:uid="{00000000-0004-0000-0000-00009E000000}"/>
    <hyperlink ref="T300" r:id="rId138" xr:uid="{00000000-0004-0000-0000-00002D000000}"/>
    <hyperlink ref="T301" r:id="rId139" xr:uid="{00000000-0004-0000-0000-00002C000000}"/>
    <hyperlink ref="T302" r:id="rId140" xr:uid="{91D1685B-4F96-46CF-953A-DD2D9C297000}"/>
    <hyperlink ref="T303" r:id="rId141" xr:uid="{D305B500-21C6-4146-9E87-BCF2F41B06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D79E-97F9-4528-BBF5-C270D5776FD2}">
  <sheetPr codeName="Sheet7">
    <tabColor rgb="FF333399"/>
  </sheetPr>
  <dimension ref="A1:H27"/>
  <sheetViews>
    <sheetView topLeftCell="A10" zoomScale="80" zoomScaleNormal="80" workbookViewId="0">
      <selection activeCell="C25" sqref="C25"/>
    </sheetView>
  </sheetViews>
  <sheetFormatPr defaultRowHeight="14.5"/>
  <cols>
    <col min="2" max="2" width="22.453125" customWidth="1"/>
    <col min="3" max="3" width="29.1796875" customWidth="1"/>
    <col min="4" max="4" width="16.7265625" customWidth="1"/>
    <col min="5" max="6" width="16.81640625" customWidth="1"/>
    <col min="7" max="7" width="29.54296875" customWidth="1"/>
    <col min="8" max="8" width="17.54296875" customWidth="1"/>
  </cols>
  <sheetData>
    <row r="1" spans="1:8">
      <c r="A1" s="159"/>
    </row>
    <row r="2" spans="1:8">
      <c r="A2" s="159"/>
      <c r="B2" s="181" t="s">
        <v>2775</v>
      </c>
    </row>
    <row r="3" spans="1:8" ht="15.5">
      <c r="A3" s="161"/>
      <c r="B3" s="212" t="s">
        <v>2752</v>
      </c>
      <c r="C3" s="212" t="s">
        <v>2776</v>
      </c>
      <c r="D3" s="212" t="s">
        <v>2753</v>
      </c>
      <c r="E3" s="490" t="s">
        <v>2754</v>
      </c>
      <c r="F3" s="490"/>
      <c r="G3" s="212" t="s">
        <v>2777</v>
      </c>
      <c r="H3" s="212" t="s">
        <v>2755</v>
      </c>
    </row>
    <row r="4" spans="1:8" ht="15.5">
      <c r="A4" s="163"/>
      <c r="B4" s="213"/>
      <c r="C4" s="213"/>
      <c r="D4" s="213"/>
      <c r="E4" s="182" t="s">
        <v>2841</v>
      </c>
      <c r="F4" s="182" t="s">
        <v>2842</v>
      </c>
      <c r="G4" s="213"/>
      <c r="H4" s="213"/>
    </row>
    <row r="5" spans="1:8">
      <c r="A5" s="167"/>
      <c r="B5" s="176" t="s">
        <v>2756</v>
      </c>
      <c r="C5" s="177">
        <v>275</v>
      </c>
      <c r="D5" s="177">
        <v>77</v>
      </c>
      <c r="E5" s="488">
        <v>19</v>
      </c>
      <c r="F5" s="489"/>
      <c r="G5" s="177">
        <f>C5+D5-E5-F5</f>
        <v>333</v>
      </c>
      <c r="H5" s="183">
        <f>IFERROR(E5/(C5+D5),"")</f>
        <v>5.3977272727272728E-2</v>
      </c>
    </row>
    <row r="6" spans="1:8">
      <c r="A6" s="167"/>
      <c r="B6" s="176" t="s">
        <v>2757</v>
      </c>
      <c r="C6" s="177">
        <v>333</v>
      </c>
      <c r="D6" s="177">
        <v>42</v>
      </c>
      <c r="E6" s="177">
        <v>23</v>
      </c>
      <c r="F6" s="177">
        <v>7</v>
      </c>
      <c r="G6" s="177">
        <f>C6+D6-E6-F6</f>
        <v>345</v>
      </c>
      <c r="H6" s="183">
        <f>IFERROR((E6+F6)/(C6+D6),"")</f>
        <v>0.08</v>
      </c>
    </row>
    <row r="7" spans="1:8">
      <c r="A7" s="167"/>
      <c r="B7" s="176" t="s">
        <v>2758</v>
      </c>
      <c r="C7" s="177">
        <v>345</v>
      </c>
      <c r="D7" s="177">
        <v>5</v>
      </c>
      <c r="E7" s="177">
        <v>34</v>
      </c>
      <c r="F7" s="177">
        <v>2</v>
      </c>
      <c r="G7" s="177">
        <f>C7+D7-E7-F7</f>
        <v>314</v>
      </c>
      <c r="H7" s="183">
        <f>IFERROR((E7+F7)/(C7+D7),"")</f>
        <v>0.10285714285714286</v>
      </c>
    </row>
    <row r="8" spans="1:8">
      <c r="A8" s="167"/>
      <c r="B8" s="176" t="s">
        <v>2759</v>
      </c>
      <c r="C8" s="177">
        <v>313</v>
      </c>
      <c r="D8" s="177">
        <v>29</v>
      </c>
      <c r="E8" s="177">
        <v>15</v>
      </c>
      <c r="F8" s="177">
        <v>21</v>
      </c>
      <c r="G8" s="177">
        <f>C8+D8-E8-F8</f>
        <v>306</v>
      </c>
      <c r="H8" s="183">
        <f>IFERROR((E8+F8)/(C8+D8),"")</f>
        <v>0.10526315789473684</v>
      </c>
    </row>
    <row r="9" spans="1:8">
      <c r="A9" s="167"/>
      <c r="B9" s="176" t="s">
        <v>2760</v>
      </c>
      <c r="C9" s="177">
        <v>306</v>
      </c>
      <c r="D9" s="177">
        <v>86</v>
      </c>
      <c r="E9" s="177">
        <v>38</v>
      </c>
      <c r="F9" s="177">
        <v>1</v>
      </c>
      <c r="G9" s="177">
        <f>C9+D9-E9-F9</f>
        <v>353</v>
      </c>
      <c r="H9" s="183">
        <f t="shared" ref="H9:H17" si="0">IFERROR(E9/(C9+D9),"")</f>
        <v>9.6938775510204078E-2</v>
      </c>
    </row>
    <row r="10" spans="1:8">
      <c r="B10" s="176" t="s">
        <v>2761</v>
      </c>
      <c r="C10" s="177"/>
      <c r="D10" s="177"/>
      <c r="E10" s="177"/>
      <c r="F10" s="177"/>
      <c r="G10" s="177"/>
      <c r="H10" s="183" t="str">
        <f t="shared" si="0"/>
        <v/>
      </c>
    </row>
    <row r="11" spans="1:8">
      <c r="B11" s="176" t="s">
        <v>2762</v>
      </c>
      <c r="C11" s="177"/>
      <c r="D11" s="177"/>
      <c r="E11" s="177"/>
      <c r="F11" s="177"/>
      <c r="G11" s="177"/>
      <c r="H11" s="183" t="str">
        <f t="shared" si="0"/>
        <v/>
      </c>
    </row>
    <row r="12" spans="1:8">
      <c r="B12" s="176" t="s">
        <v>2763</v>
      </c>
      <c r="C12" s="177"/>
      <c r="D12" s="177"/>
      <c r="E12" s="177"/>
      <c r="F12" s="177"/>
      <c r="G12" s="177"/>
      <c r="H12" s="183" t="str">
        <f t="shared" si="0"/>
        <v/>
      </c>
    </row>
    <row r="13" spans="1:8">
      <c r="B13" s="176" t="s">
        <v>2764</v>
      </c>
      <c r="C13" s="177"/>
      <c r="D13" s="177"/>
      <c r="E13" s="177"/>
      <c r="F13" s="177"/>
      <c r="G13" s="177"/>
      <c r="H13" s="183" t="str">
        <f t="shared" si="0"/>
        <v/>
      </c>
    </row>
    <row r="14" spans="1:8">
      <c r="B14" s="176" t="s">
        <v>2765</v>
      </c>
      <c r="C14" s="177"/>
      <c r="D14" s="177"/>
      <c r="E14" s="177"/>
      <c r="F14" s="177"/>
      <c r="G14" s="177"/>
      <c r="H14" s="183" t="str">
        <f t="shared" si="0"/>
        <v/>
      </c>
    </row>
    <row r="15" spans="1:8">
      <c r="B15" s="176" t="s">
        <v>2766</v>
      </c>
      <c r="C15" s="177"/>
      <c r="D15" s="177"/>
      <c r="E15" s="177"/>
      <c r="F15" s="177"/>
      <c r="G15" s="177"/>
      <c r="H15" s="183" t="str">
        <f t="shared" si="0"/>
        <v/>
      </c>
    </row>
    <row r="16" spans="1:8">
      <c r="B16" s="176" t="s">
        <v>2767</v>
      </c>
      <c r="C16" s="177"/>
      <c r="D16" s="177"/>
      <c r="E16" s="177"/>
      <c r="F16" s="177"/>
      <c r="G16" s="177"/>
      <c r="H16" s="183" t="str">
        <f t="shared" si="0"/>
        <v/>
      </c>
    </row>
    <row r="17" spans="2:8">
      <c r="B17" s="184" t="s">
        <v>2778</v>
      </c>
      <c r="C17" s="185">
        <f>SUM(C5:C16)</f>
        <v>1572</v>
      </c>
      <c r="D17" s="186">
        <f>SUM(D5:D16)</f>
        <v>239</v>
      </c>
      <c r="E17" s="186">
        <f t="shared" ref="E17:G17" si="1">SUM(E5:E16)</f>
        <v>129</v>
      </c>
      <c r="F17" s="186">
        <f t="shared" si="1"/>
        <v>31</v>
      </c>
      <c r="G17" s="187">
        <f t="shared" si="1"/>
        <v>1651</v>
      </c>
      <c r="H17" s="188">
        <f t="shared" si="0"/>
        <v>7.1231363887355056E-2</v>
      </c>
    </row>
    <row r="18" spans="2:8">
      <c r="B18" s="189"/>
      <c r="C18" s="190"/>
      <c r="D18" s="190"/>
      <c r="E18" s="190"/>
      <c r="F18" s="190"/>
      <c r="G18" s="190"/>
      <c r="H18" s="191"/>
    </row>
    <row r="19" spans="2:8">
      <c r="B19" s="189"/>
      <c r="C19" s="190"/>
      <c r="D19" s="190"/>
      <c r="E19" s="190"/>
      <c r="F19" s="190"/>
      <c r="G19" s="190"/>
      <c r="H19" s="191"/>
    </row>
    <row r="20" spans="2:8" ht="18.5">
      <c r="B20" s="162" t="s">
        <v>2751</v>
      </c>
      <c r="C20" s="160"/>
      <c r="D20" s="161"/>
      <c r="E20" s="161"/>
      <c r="F20" s="161"/>
    </row>
    <row r="21" spans="2:8" ht="15" thickBot="1">
      <c r="B21" s="164" t="s">
        <v>2747</v>
      </c>
      <c r="C21" s="165" t="s">
        <v>2748</v>
      </c>
      <c r="D21" s="166" t="s">
        <v>2749</v>
      </c>
      <c r="E21" s="163"/>
      <c r="F21" s="163"/>
    </row>
    <row r="22" spans="2:8" ht="15" thickTop="1">
      <c r="B22" s="168" t="s">
        <v>46</v>
      </c>
      <c r="C22" s="169">
        <v>57</v>
      </c>
      <c r="D22" s="192">
        <f>C22/C26</f>
        <v>0.16332378223495703</v>
      </c>
      <c r="E22" s="167"/>
      <c r="F22" s="167"/>
    </row>
    <row r="23" spans="2:8">
      <c r="B23" s="170" t="s">
        <v>90</v>
      </c>
      <c r="C23" s="171">
        <v>83</v>
      </c>
      <c r="D23" s="192">
        <f>C23/C26</f>
        <v>0.23782234957020057</v>
      </c>
      <c r="E23" s="167"/>
      <c r="F23" s="167"/>
    </row>
    <row r="24" spans="2:8">
      <c r="B24" s="170" t="s">
        <v>314</v>
      </c>
      <c r="C24" s="171">
        <v>70</v>
      </c>
      <c r="D24" s="192">
        <f>C24/C26</f>
        <v>0.20057306590257878</v>
      </c>
      <c r="E24" s="167"/>
      <c r="F24" s="167"/>
    </row>
    <row r="25" spans="2:8">
      <c r="B25" s="172" t="s">
        <v>74</v>
      </c>
      <c r="C25" s="173">
        <v>139</v>
      </c>
      <c r="D25" s="192">
        <f>C25/C26</f>
        <v>0.39828080229226359</v>
      </c>
      <c r="E25" s="167"/>
      <c r="F25" s="167"/>
    </row>
    <row r="26" spans="2:8" ht="14.5" customHeight="1" thickBot="1">
      <c r="B26" s="193" t="s">
        <v>2750</v>
      </c>
      <c r="C26" s="194">
        <f>SUM(C22:C25)</f>
        <v>349</v>
      </c>
      <c r="D26" s="195">
        <f>SUM(D22:D25)</f>
        <v>0.99999999999999989</v>
      </c>
      <c r="E26" s="196"/>
      <c r="F26" s="196"/>
    </row>
    <row r="27" spans="2:8" ht="15" thickTop="1"/>
  </sheetData>
  <mergeCells count="2">
    <mergeCell ref="E5:F5"/>
    <mergeCell ref="E3:F3"/>
  </mergeCells>
  <conditionalFormatting sqref="C78:C79">
    <cfRule type="duplicateValues" dxfId="14" priority="8"/>
  </conditionalFormatting>
  <conditionalFormatting sqref="C80:C82">
    <cfRule type="duplicateValues" dxfId="13" priority="6"/>
  </conditionalFormatting>
  <conditionalFormatting sqref="C83">
    <cfRule type="duplicateValues" dxfId="12" priority="3"/>
    <cfRule type="duplicateValues" dxfId="11" priority="4"/>
  </conditionalFormatting>
  <conditionalFormatting sqref="C84:C85 C80:C82">
    <cfRule type="duplicateValues" dxfId="10" priority="7"/>
  </conditionalFormatting>
  <conditionalFormatting sqref="C86">
    <cfRule type="duplicateValues" dxfId="9" priority="5"/>
  </conditionalFormatting>
  <conditionalFormatting sqref="C87:C88">
    <cfRule type="duplicateValues" dxfId="8" priority="13"/>
  </conditionalFormatting>
  <conditionalFormatting sqref="C89:C90">
    <cfRule type="duplicateValues" dxfId="7" priority="12"/>
  </conditionalFormatting>
  <conditionalFormatting sqref="C91:C93">
    <cfRule type="duplicateValues" dxfId="6" priority="14"/>
  </conditionalFormatting>
  <conditionalFormatting sqref="C104:C105 C94:C102">
    <cfRule type="duplicateValues" dxfId="5" priority="16"/>
  </conditionalFormatting>
  <conditionalFormatting sqref="C104:C105">
    <cfRule type="duplicateValues" dxfId="4" priority="15"/>
  </conditionalFormatting>
  <conditionalFormatting sqref="C107">
    <cfRule type="duplicateValues" dxfId="3" priority="2"/>
  </conditionalFormatting>
  <conditionalFormatting sqref="C111">
    <cfRule type="duplicateValues" dxfId="2" priority="17"/>
  </conditionalFormatting>
  <conditionalFormatting sqref="C113 C106">
    <cfRule type="duplicateValues" dxfId="1" priority="11"/>
  </conditionalFormatting>
  <conditionalFormatting sqref="C115:C11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BASE</vt:lpstr>
      <vt:lpstr>RESIGN</vt:lpstr>
      <vt:lpstr>Turn Over</vt:lpstr>
      <vt:lpstr>level</vt:lpstr>
      <vt:lpstr>'DATA BASE'!Print_Area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Support IT</cp:lastModifiedBy>
  <cp:lastPrinted>2025-06-17T09:45:45Z</cp:lastPrinted>
  <dcterms:created xsi:type="dcterms:W3CDTF">2025-02-01T05:05:13Z</dcterms:created>
  <dcterms:modified xsi:type="dcterms:W3CDTF">2025-08-14T03:35:19Z</dcterms:modified>
</cp:coreProperties>
</file>