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y\Desktop\INHOUSE-stats\data\"/>
    </mc:Choice>
  </mc:AlternateContent>
  <xr:revisionPtr revIDLastSave="0" documentId="13_ncr:1_{3EE15659-980A-4176-B511-9A365DC6D255}" xr6:coauthVersionLast="45" xr6:coauthVersionMax="45" xr10:uidLastSave="{00000000-0000-0000-0000-000000000000}"/>
  <bookViews>
    <workbookView xWindow="28680" yWindow="-120" windowWidth="29040" windowHeight="15840" activeTab="1" xr2:uid="{B69E91DA-3C52-483C-AEE9-007E162FD3BB}"/>
  </bookViews>
  <sheets>
    <sheet name="games" sheetId="1" r:id="rId1"/>
    <sheet name="inhou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8" i="2" l="1"/>
  <c r="L99" i="2"/>
  <c r="L100" i="2"/>
  <c r="L101" i="2"/>
  <c r="L97" i="2"/>
  <c r="L96" i="2"/>
  <c r="L93" i="2"/>
  <c r="L94" i="2"/>
  <c r="L95" i="2"/>
  <c r="L92" i="2"/>
  <c r="J93" i="2"/>
  <c r="J94" i="2"/>
  <c r="J95" i="2"/>
  <c r="J96" i="2"/>
  <c r="J97" i="2"/>
  <c r="J98" i="2"/>
  <c r="J99" i="2"/>
  <c r="J100" i="2"/>
  <c r="J101" i="2"/>
  <c r="J92" i="2"/>
  <c r="L91" i="2"/>
  <c r="L88" i="2"/>
  <c r="L89" i="2"/>
  <c r="L90" i="2"/>
  <c r="L87" i="2"/>
  <c r="L83" i="2"/>
  <c r="L84" i="2"/>
  <c r="L85" i="2"/>
  <c r="L86" i="2"/>
  <c r="L82" i="2"/>
  <c r="L78" i="2"/>
  <c r="L79" i="2"/>
  <c r="L80" i="2"/>
  <c r="L81" i="2"/>
  <c r="L77" i="2"/>
  <c r="L73" i="2"/>
  <c r="L74" i="2"/>
  <c r="L75" i="2"/>
  <c r="L76" i="2"/>
  <c r="L72" i="2"/>
  <c r="L67" i="2"/>
  <c r="L68" i="2"/>
  <c r="L69" i="2"/>
  <c r="L70" i="2"/>
  <c r="L71" i="2"/>
  <c r="L63" i="2"/>
  <c r="L62" i="2"/>
  <c r="L64" i="2"/>
  <c r="L65" i="2"/>
  <c r="L66" i="2"/>
  <c r="B11" i="1"/>
  <c r="B10" i="1"/>
  <c r="J86" i="2" s="1"/>
  <c r="J83" i="2"/>
  <c r="J84" i="2"/>
  <c r="J85" i="2"/>
  <c r="J87" i="2"/>
  <c r="J90" i="2"/>
  <c r="J91" i="2"/>
  <c r="J82" i="2"/>
  <c r="J73" i="2"/>
  <c r="J74" i="2"/>
  <c r="J75" i="2"/>
  <c r="J76" i="2"/>
  <c r="J77" i="2"/>
  <c r="J78" i="2"/>
  <c r="J79" i="2"/>
  <c r="J80" i="2"/>
  <c r="J81" i="2"/>
  <c r="J72" i="2"/>
  <c r="J63" i="2"/>
  <c r="J64" i="2"/>
  <c r="J65" i="2"/>
  <c r="J66" i="2"/>
  <c r="J67" i="2"/>
  <c r="J68" i="2"/>
  <c r="J69" i="2"/>
  <c r="J70" i="2"/>
  <c r="J71" i="2"/>
  <c r="J62" i="2"/>
  <c r="B9" i="1"/>
  <c r="B8" i="1"/>
  <c r="J61" i="2"/>
  <c r="J89" i="2" l="1"/>
  <c r="J88" i="2"/>
  <c r="J53" i="2"/>
  <c r="J54" i="2"/>
  <c r="J55" i="2"/>
  <c r="J56" i="2"/>
  <c r="J57" i="2"/>
  <c r="J58" i="2"/>
  <c r="J59" i="2"/>
  <c r="J60" i="2"/>
  <c r="J52" i="2"/>
  <c r="J43" i="2"/>
  <c r="J44" i="2"/>
  <c r="J45" i="2"/>
  <c r="J46" i="2"/>
  <c r="J47" i="2"/>
  <c r="J48" i="2"/>
  <c r="J49" i="2"/>
  <c r="J50" i="2"/>
  <c r="J51" i="2"/>
  <c r="J42" i="2"/>
  <c r="J33" i="2"/>
  <c r="J34" i="2"/>
  <c r="J35" i="2"/>
  <c r="J36" i="2"/>
  <c r="J37" i="2"/>
  <c r="J38" i="2"/>
  <c r="J39" i="2"/>
  <c r="J40" i="2"/>
  <c r="J41" i="2"/>
  <c r="J32" i="2"/>
  <c r="J31" i="2"/>
  <c r="J23" i="2"/>
  <c r="J24" i="2"/>
  <c r="J25" i="2"/>
  <c r="J26" i="2"/>
  <c r="J27" i="2"/>
  <c r="J28" i="2"/>
  <c r="J29" i="2"/>
  <c r="J30" i="2"/>
  <c r="J22" i="2"/>
  <c r="J21" i="2"/>
  <c r="J13" i="2"/>
  <c r="J14" i="2"/>
  <c r="J15" i="2"/>
  <c r="J16" i="2"/>
  <c r="J17" i="2"/>
  <c r="J18" i="2"/>
  <c r="J19" i="2"/>
  <c r="J20" i="2"/>
  <c r="J12" i="2"/>
  <c r="J3" i="2"/>
  <c r="J4" i="2"/>
  <c r="J5" i="2"/>
  <c r="J6" i="2"/>
  <c r="J7" i="2"/>
  <c r="J8" i="2"/>
  <c r="J9" i="2"/>
  <c r="J10" i="2"/>
  <c r="J11" i="2"/>
  <c r="J2" i="2"/>
  <c r="B7" i="1"/>
  <c r="B6" i="1"/>
  <c r="B5" i="1"/>
  <c r="B4" i="1"/>
  <c r="B3" i="1"/>
  <c r="B2" i="1"/>
  <c r="L52" i="2"/>
</calcChain>
</file>

<file path=xl/sharedStrings.xml><?xml version="1.0" encoding="utf-8"?>
<sst xmlns="http://schemas.openxmlformats.org/spreadsheetml/2006/main" count="515" uniqueCount="97">
  <si>
    <t>game_id</t>
  </si>
  <si>
    <t>player</t>
  </si>
  <si>
    <t>k</t>
  </si>
  <si>
    <t>d</t>
  </si>
  <si>
    <t>a</t>
  </si>
  <si>
    <t>cs</t>
  </si>
  <si>
    <t>role</t>
  </si>
  <si>
    <t>dmg</t>
  </si>
  <si>
    <t>asianhenry</t>
  </si>
  <si>
    <t>CJ Effort</t>
  </si>
  <si>
    <t>TheRealShimmy</t>
  </si>
  <si>
    <t>Taxmo</t>
  </si>
  <si>
    <t>w/l</t>
  </si>
  <si>
    <t>w</t>
  </si>
  <si>
    <t>adc</t>
  </si>
  <si>
    <t>l</t>
  </si>
  <si>
    <t>champ</t>
  </si>
  <si>
    <t>dmg_share</t>
  </si>
  <si>
    <t>first_blood</t>
  </si>
  <si>
    <t>Ezreal</t>
  </si>
  <si>
    <t>n</t>
  </si>
  <si>
    <t>Knacked</t>
  </si>
  <si>
    <t>supp</t>
  </si>
  <si>
    <t>Janna</t>
  </si>
  <si>
    <t>jg</t>
  </si>
  <si>
    <t>Sejuani</t>
  </si>
  <si>
    <t>GF WONT SUPPORT</t>
  </si>
  <si>
    <t>mid</t>
  </si>
  <si>
    <t>Katarina</t>
  </si>
  <si>
    <t>Xe0</t>
  </si>
  <si>
    <t>top</t>
  </si>
  <si>
    <t>Kennen</t>
  </si>
  <si>
    <t>Ass2Malph</t>
  </si>
  <si>
    <t>Vi</t>
  </si>
  <si>
    <t>GobStopper</t>
  </si>
  <si>
    <t>Annie</t>
  </si>
  <si>
    <t>Jjjajangmyeon</t>
  </si>
  <si>
    <t>Ashe</t>
  </si>
  <si>
    <t>y</t>
  </si>
  <si>
    <t>Bevo18</t>
  </si>
  <si>
    <t>Blitzcrank</t>
  </si>
  <si>
    <t>Ornn</t>
  </si>
  <si>
    <t>Leona</t>
  </si>
  <si>
    <t>LeBlanc</t>
  </si>
  <si>
    <t>Ohoii</t>
  </si>
  <si>
    <t>Akali</t>
  </si>
  <si>
    <t>Master Yi</t>
  </si>
  <si>
    <t>Miss Fortune</t>
  </si>
  <si>
    <t>Malphite</t>
  </si>
  <si>
    <t>Taric</t>
  </si>
  <si>
    <t>Malzahar</t>
  </si>
  <si>
    <t>Jarvan IV</t>
  </si>
  <si>
    <t>Brand</t>
  </si>
  <si>
    <t>Hecarim</t>
  </si>
  <si>
    <t>Alistar</t>
  </si>
  <si>
    <t>Poppy</t>
  </si>
  <si>
    <t>Ekko</t>
  </si>
  <si>
    <t>Galio</t>
  </si>
  <si>
    <t>Renekton</t>
  </si>
  <si>
    <t>KhaZix</t>
  </si>
  <si>
    <t>Nautilus</t>
  </si>
  <si>
    <t>Twitch</t>
  </si>
  <si>
    <t>null</t>
  </si>
  <si>
    <t>Trundle</t>
  </si>
  <si>
    <t>itssyumm</t>
  </si>
  <si>
    <t>Lulu</t>
  </si>
  <si>
    <t>WhoopScoopPoop</t>
  </si>
  <si>
    <t>Neeko</t>
  </si>
  <si>
    <t>Abusive Teemo</t>
  </si>
  <si>
    <t>Nasus</t>
  </si>
  <si>
    <t>Lucian</t>
  </si>
  <si>
    <t>Seraphine</t>
  </si>
  <si>
    <t>PurelyLucky</t>
  </si>
  <si>
    <t>TisPerfect</t>
  </si>
  <si>
    <t>Ziggs</t>
  </si>
  <si>
    <t>Yasuo</t>
  </si>
  <si>
    <t>Olaf</t>
  </si>
  <si>
    <t>cs/min</t>
  </si>
  <si>
    <t>length</t>
  </si>
  <si>
    <t>KimcheeeJeon</t>
  </si>
  <si>
    <t>Jax</t>
  </si>
  <si>
    <t>Volibear</t>
  </si>
  <si>
    <t>Rammus</t>
  </si>
  <si>
    <t>Anivia</t>
  </si>
  <si>
    <t>Kayne</t>
  </si>
  <si>
    <t>Sett</t>
  </si>
  <si>
    <t>Morgana</t>
  </si>
  <si>
    <t>Maokai</t>
  </si>
  <si>
    <t>Mordekaiser</t>
  </si>
  <si>
    <t>Darius</t>
  </si>
  <si>
    <t>Senna</t>
  </si>
  <si>
    <t>Jayce</t>
  </si>
  <si>
    <t>Shen</t>
  </si>
  <si>
    <t>Jhin</t>
  </si>
  <si>
    <t>Kayle</t>
  </si>
  <si>
    <t>Elise</t>
  </si>
  <si>
    <t>Yuumi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</si>
</sst>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F2E82-9532-4C05-A702-6470BBF340A8}">
  <dimension ref="A1:B11"/>
  <sheetViews>
    <sheetView workbookViewId="0">
      <selection activeCell="B41" sqref="B41"/>
    </sheetView>
  </sheetViews>
  <sheetFormatPr defaultRowHeight="14.4" x14ac:dyDescent="0.3"/>
  <cols>
    <col min="1" max="1" width="13.44140625" customWidth="1"/>
    <col min="2" max="2" width="14.88671875" customWidth="1"/>
    <col min="3" max="3" width="13.21875" customWidth="1"/>
    <col min="4" max="4" width="14" customWidth="1"/>
    <col min="5" max="5" width="11.44140625" customWidth="1"/>
  </cols>
  <sheetData>
    <row r="1" spans="1:2" x14ac:dyDescent="0.3">
      <c r="A1" t="s">
        <v>0</v>
      </c>
      <c r="B1" t="s">
        <v>78</v>
      </c>
    </row>
    <row r="2" spans="1:2" x14ac:dyDescent="0.3">
      <c r="A2">
        <v>1</v>
      </c>
      <c r="B2">
        <f>38+6/60</f>
        <v>38.1</v>
      </c>
    </row>
    <row r="3" spans="1:2" x14ac:dyDescent="0.3">
      <c r="A3">
        <v>2</v>
      </c>
      <c r="B3">
        <f>27+53/60</f>
        <v>27.883333333333333</v>
      </c>
    </row>
    <row r="4" spans="1:2" x14ac:dyDescent="0.3">
      <c r="A4">
        <v>3</v>
      </c>
      <c r="B4">
        <f>35+57/60</f>
        <v>35.950000000000003</v>
      </c>
    </row>
    <row r="5" spans="1:2" x14ac:dyDescent="0.3">
      <c r="A5">
        <v>4</v>
      </c>
      <c r="B5">
        <f>27+25/60</f>
        <v>27.416666666666668</v>
      </c>
    </row>
    <row r="6" spans="1:2" x14ac:dyDescent="0.3">
      <c r="A6">
        <v>5</v>
      </c>
      <c r="B6">
        <f>33+17/60</f>
        <v>33.283333333333331</v>
      </c>
    </row>
    <row r="7" spans="1:2" x14ac:dyDescent="0.3">
      <c r="A7">
        <v>6</v>
      </c>
      <c r="B7">
        <f>33+5/60</f>
        <v>33.083333333333336</v>
      </c>
    </row>
    <row r="8" spans="1:2" x14ac:dyDescent="0.3">
      <c r="A8">
        <v>7</v>
      </c>
      <c r="B8">
        <f>31+41/60</f>
        <v>31.683333333333334</v>
      </c>
    </row>
    <row r="9" spans="1:2" x14ac:dyDescent="0.3">
      <c r="A9">
        <v>8</v>
      </c>
      <c r="B9">
        <f>31+18/60</f>
        <v>31.3</v>
      </c>
    </row>
    <row r="10" spans="1:2" x14ac:dyDescent="0.3">
      <c r="A10">
        <v>9</v>
      </c>
      <c r="B10">
        <f>21+39/60</f>
        <v>21.65</v>
      </c>
    </row>
    <row r="11" spans="1:2" x14ac:dyDescent="0.3">
      <c r="A11">
        <v>10</v>
      </c>
      <c r="B11">
        <f>31+42/60</f>
        <v>31.7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F66B5-9FE6-419D-80A5-C161C7CCDBCD}">
  <dimension ref="A1:M101"/>
  <sheetViews>
    <sheetView tabSelected="1" topLeftCell="A70" workbookViewId="0">
      <selection activeCell="J87" sqref="J87"/>
    </sheetView>
  </sheetViews>
  <sheetFormatPr defaultRowHeight="14.4" x14ac:dyDescent="0.3"/>
  <cols>
    <col min="1" max="1" width="17.5546875" customWidth="1"/>
    <col min="10" max="10" width="8.88671875" style="1"/>
    <col min="11" max="11" width="8.88671875" style="2"/>
    <col min="12" max="12" width="13.6640625" style="1" customWidth="1"/>
  </cols>
  <sheetData>
    <row r="1" spans="1:13" x14ac:dyDescent="0.3">
      <c r="A1" t="s">
        <v>1</v>
      </c>
      <c r="B1" t="s">
        <v>0</v>
      </c>
      <c r="C1" t="s">
        <v>12</v>
      </c>
      <c r="D1" t="s">
        <v>6</v>
      </c>
      <c r="E1" t="s">
        <v>16</v>
      </c>
      <c r="F1" t="s">
        <v>2</v>
      </c>
      <c r="G1" t="s">
        <v>3</v>
      </c>
      <c r="H1" t="s">
        <v>4</v>
      </c>
      <c r="I1" t="s">
        <v>5</v>
      </c>
      <c r="J1" s="1" t="s">
        <v>77</v>
      </c>
      <c r="K1" s="2" t="s">
        <v>7</v>
      </c>
      <c r="L1" s="1" t="s">
        <v>17</v>
      </c>
      <c r="M1" t="s">
        <v>18</v>
      </c>
    </row>
    <row r="2" spans="1:13" x14ac:dyDescent="0.3">
      <c r="A2" t="s">
        <v>8</v>
      </c>
      <c r="B2">
        <v>1</v>
      </c>
      <c r="C2" t="s">
        <v>13</v>
      </c>
      <c r="D2" t="s">
        <v>14</v>
      </c>
      <c r="E2" t="s">
        <v>19</v>
      </c>
      <c r="F2">
        <v>9</v>
      </c>
      <c r="G2">
        <v>6</v>
      </c>
      <c r="H2">
        <v>14</v>
      </c>
      <c r="I2">
        <v>213</v>
      </c>
      <c r="J2" s="1">
        <f>I2/games!$B$2</f>
        <v>5.590551181102362</v>
      </c>
      <c r="K2" s="2">
        <v>33340</v>
      </c>
      <c r="L2" s="1">
        <v>28.09</v>
      </c>
      <c r="M2" t="s">
        <v>20</v>
      </c>
    </row>
    <row r="3" spans="1:13" x14ac:dyDescent="0.3">
      <c r="A3" t="s">
        <v>21</v>
      </c>
      <c r="B3">
        <v>1</v>
      </c>
      <c r="C3" t="s">
        <v>13</v>
      </c>
      <c r="D3" t="s">
        <v>22</v>
      </c>
      <c r="E3" t="s">
        <v>23</v>
      </c>
      <c r="F3">
        <v>4</v>
      </c>
      <c r="G3">
        <v>3</v>
      </c>
      <c r="H3">
        <v>27</v>
      </c>
      <c r="I3">
        <v>32</v>
      </c>
      <c r="J3" s="1">
        <f>I3/games!$B$2</f>
        <v>0.83989501312335957</v>
      </c>
      <c r="K3" s="2">
        <v>6487</v>
      </c>
      <c r="L3" s="1">
        <v>5.47</v>
      </c>
      <c r="M3" t="s">
        <v>20</v>
      </c>
    </row>
    <row r="4" spans="1:13" x14ac:dyDescent="0.3">
      <c r="A4" t="s">
        <v>10</v>
      </c>
      <c r="B4">
        <v>1</v>
      </c>
      <c r="C4" t="s">
        <v>13</v>
      </c>
      <c r="D4" t="s">
        <v>24</v>
      </c>
      <c r="E4" t="s">
        <v>25</v>
      </c>
      <c r="F4">
        <v>13</v>
      </c>
      <c r="G4">
        <v>8</v>
      </c>
      <c r="H4">
        <v>18</v>
      </c>
      <c r="I4">
        <v>228</v>
      </c>
      <c r="J4" s="1">
        <f>I4/games!$B$2</f>
        <v>5.984251968503937</v>
      </c>
      <c r="K4" s="2">
        <v>24450</v>
      </c>
      <c r="L4" s="1">
        <v>20.6</v>
      </c>
      <c r="M4" t="s">
        <v>20</v>
      </c>
    </row>
    <row r="5" spans="1:13" x14ac:dyDescent="0.3">
      <c r="A5" t="s">
        <v>26</v>
      </c>
      <c r="B5">
        <v>1</v>
      </c>
      <c r="C5" t="s">
        <v>13</v>
      </c>
      <c r="D5" t="s">
        <v>27</v>
      </c>
      <c r="E5" t="s">
        <v>28</v>
      </c>
      <c r="F5">
        <v>11</v>
      </c>
      <c r="G5">
        <v>9</v>
      </c>
      <c r="H5">
        <v>19</v>
      </c>
      <c r="I5">
        <v>209</v>
      </c>
      <c r="J5" s="1">
        <f>I5/games!$B$2</f>
        <v>5.485564304461942</v>
      </c>
      <c r="K5" s="2">
        <v>26592</v>
      </c>
      <c r="L5" s="1">
        <v>22.41</v>
      </c>
      <c r="M5" t="s">
        <v>20</v>
      </c>
    </row>
    <row r="6" spans="1:13" x14ac:dyDescent="0.3">
      <c r="A6" t="s">
        <v>29</v>
      </c>
      <c r="B6">
        <v>1</v>
      </c>
      <c r="C6" t="s">
        <v>13</v>
      </c>
      <c r="D6" t="s">
        <v>30</v>
      </c>
      <c r="E6" t="s">
        <v>31</v>
      </c>
      <c r="F6">
        <v>5</v>
      </c>
      <c r="G6">
        <v>12</v>
      </c>
      <c r="H6">
        <v>21</v>
      </c>
      <c r="I6">
        <v>196</v>
      </c>
      <c r="J6" s="1">
        <f>I6/games!$B$2</f>
        <v>5.1443569553805775</v>
      </c>
      <c r="K6" s="2">
        <v>27813</v>
      </c>
      <c r="L6" s="1">
        <v>23.43</v>
      </c>
      <c r="M6" t="s">
        <v>20</v>
      </c>
    </row>
    <row r="7" spans="1:13" x14ac:dyDescent="0.3">
      <c r="A7" t="s">
        <v>32</v>
      </c>
      <c r="B7">
        <v>1</v>
      </c>
      <c r="C7" t="s">
        <v>15</v>
      </c>
      <c r="D7" t="s">
        <v>24</v>
      </c>
      <c r="E7" t="s">
        <v>33</v>
      </c>
      <c r="F7">
        <v>11</v>
      </c>
      <c r="G7">
        <v>9</v>
      </c>
      <c r="H7">
        <v>12</v>
      </c>
      <c r="I7">
        <v>231</v>
      </c>
      <c r="J7" s="1">
        <f>I7/games!$B$2</f>
        <v>6.0629921259842519</v>
      </c>
      <c r="K7" s="2">
        <v>34596</v>
      </c>
      <c r="L7" s="1">
        <v>25.54</v>
      </c>
      <c r="M7" t="s">
        <v>20</v>
      </c>
    </row>
    <row r="8" spans="1:13" x14ac:dyDescent="0.3">
      <c r="A8" t="s">
        <v>34</v>
      </c>
      <c r="B8">
        <v>1</v>
      </c>
      <c r="C8" t="s">
        <v>15</v>
      </c>
      <c r="D8" t="s">
        <v>27</v>
      </c>
      <c r="E8" t="s">
        <v>35</v>
      </c>
      <c r="F8">
        <v>11</v>
      </c>
      <c r="G8">
        <v>11</v>
      </c>
      <c r="H8">
        <v>11</v>
      </c>
      <c r="I8">
        <v>148</v>
      </c>
      <c r="J8" s="1">
        <f>I8/games!$B$2</f>
        <v>3.8845144356955381</v>
      </c>
      <c r="K8" s="2">
        <v>33714</v>
      </c>
      <c r="L8" s="1">
        <v>24.89</v>
      </c>
      <c r="M8" t="s">
        <v>20</v>
      </c>
    </row>
    <row r="9" spans="1:13" x14ac:dyDescent="0.3">
      <c r="A9" t="s">
        <v>36</v>
      </c>
      <c r="B9">
        <v>1</v>
      </c>
      <c r="C9" t="s">
        <v>15</v>
      </c>
      <c r="D9" t="s">
        <v>14</v>
      </c>
      <c r="E9" t="s">
        <v>37</v>
      </c>
      <c r="F9">
        <v>8</v>
      </c>
      <c r="G9">
        <v>6</v>
      </c>
      <c r="H9">
        <v>11</v>
      </c>
      <c r="I9">
        <v>199</v>
      </c>
      <c r="J9" s="1">
        <f>I9/games!$B$2</f>
        <v>5.2230971128608923</v>
      </c>
      <c r="K9" s="2">
        <v>29031</v>
      </c>
      <c r="L9" s="1">
        <v>21.44</v>
      </c>
      <c r="M9" t="s">
        <v>38</v>
      </c>
    </row>
    <row r="10" spans="1:13" x14ac:dyDescent="0.3">
      <c r="A10" t="s">
        <v>39</v>
      </c>
      <c r="B10">
        <v>1</v>
      </c>
      <c r="C10" t="s">
        <v>15</v>
      </c>
      <c r="D10" t="s">
        <v>22</v>
      </c>
      <c r="E10" t="s">
        <v>40</v>
      </c>
      <c r="F10">
        <v>3</v>
      </c>
      <c r="G10">
        <v>11</v>
      </c>
      <c r="H10">
        <v>12</v>
      </c>
      <c r="I10">
        <v>31</v>
      </c>
      <c r="J10" s="1">
        <f>I10/games!$B$2</f>
        <v>0.81364829396325455</v>
      </c>
      <c r="K10" s="2">
        <v>10367</v>
      </c>
      <c r="L10" s="1">
        <v>7.65</v>
      </c>
      <c r="M10" t="s">
        <v>20</v>
      </c>
    </row>
    <row r="11" spans="1:13" x14ac:dyDescent="0.3">
      <c r="A11" t="s">
        <v>11</v>
      </c>
      <c r="B11">
        <v>1</v>
      </c>
      <c r="C11" t="s">
        <v>15</v>
      </c>
      <c r="D11" t="s">
        <v>30</v>
      </c>
      <c r="E11" t="s">
        <v>41</v>
      </c>
      <c r="F11">
        <v>5</v>
      </c>
      <c r="G11">
        <v>5</v>
      </c>
      <c r="H11">
        <v>13</v>
      </c>
      <c r="I11">
        <v>208</v>
      </c>
      <c r="J11" s="1">
        <f>I11/games!$B$2</f>
        <v>5.4593175853018368</v>
      </c>
      <c r="K11" s="2">
        <v>27724</v>
      </c>
      <c r="L11" s="1">
        <v>20.47</v>
      </c>
      <c r="M11" t="s">
        <v>20</v>
      </c>
    </row>
    <row r="12" spans="1:13" x14ac:dyDescent="0.3">
      <c r="A12" t="s">
        <v>8</v>
      </c>
      <c r="B12">
        <v>2</v>
      </c>
      <c r="C12" t="s">
        <v>13</v>
      </c>
      <c r="D12" t="s">
        <v>14</v>
      </c>
      <c r="E12" t="s">
        <v>19</v>
      </c>
      <c r="F12">
        <v>6</v>
      </c>
      <c r="G12">
        <v>2</v>
      </c>
      <c r="H12">
        <v>5</v>
      </c>
      <c r="I12">
        <v>189</v>
      </c>
      <c r="J12" s="1">
        <f>I12/games!$B$3</f>
        <v>6.7782426778242675</v>
      </c>
      <c r="K12" s="2">
        <v>14444</v>
      </c>
      <c r="L12" s="1">
        <v>19.97</v>
      </c>
      <c r="M12" t="s">
        <v>20</v>
      </c>
    </row>
    <row r="13" spans="1:13" x14ac:dyDescent="0.3">
      <c r="A13" t="s">
        <v>10</v>
      </c>
      <c r="B13">
        <v>2</v>
      </c>
      <c r="C13" t="s">
        <v>13</v>
      </c>
      <c r="D13" t="s">
        <v>24</v>
      </c>
      <c r="E13" t="s">
        <v>25</v>
      </c>
      <c r="F13">
        <v>9</v>
      </c>
      <c r="G13">
        <v>0</v>
      </c>
      <c r="H13">
        <v>6</v>
      </c>
      <c r="I13">
        <v>203</v>
      </c>
      <c r="J13" s="1">
        <f>I13/games!$B$3</f>
        <v>7.2803347280334734</v>
      </c>
      <c r="K13" s="2">
        <v>11577</v>
      </c>
      <c r="L13" s="1">
        <v>16.010000000000002</v>
      </c>
      <c r="M13" t="s">
        <v>20</v>
      </c>
    </row>
    <row r="14" spans="1:13" x14ac:dyDescent="0.3">
      <c r="A14" t="s">
        <v>39</v>
      </c>
      <c r="B14">
        <v>2</v>
      </c>
      <c r="C14" t="s">
        <v>13</v>
      </c>
      <c r="D14" t="s">
        <v>22</v>
      </c>
      <c r="E14" t="s">
        <v>42</v>
      </c>
      <c r="F14">
        <v>2</v>
      </c>
      <c r="G14">
        <v>1</v>
      </c>
      <c r="H14">
        <v>11</v>
      </c>
      <c r="I14">
        <v>44</v>
      </c>
      <c r="J14" s="1">
        <f>I14/games!$B$3</f>
        <v>1.5780035863717872</v>
      </c>
      <c r="K14" s="2">
        <v>4364</v>
      </c>
      <c r="L14" s="1">
        <v>6.04</v>
      </c>
      <c r="M14" t="s">
        <v>20</v>
      </c>
    </row>
    <row r="15" spans="1:13" x14ac:dyDescent="0.3">
      <c r="A15" t="s">
        <v>29</v>
      </c>
      <c r="B15">
        <v>2</v>
      </c>
      <c r="C15" t="s">
        <v>13</v>
      </c>
      <c r="D15" t="s">
        <v>27</v>
      </c>
      <c r="E15" t="s">
        <v>43</v>
      </c>
      <c r="F15">
        <v>7</v>
      </c>
      <c r="G15">
        <v>2</v>
      </c>
      <c r="H15">
        <v>7</v>
      </c>
      <c r="I15">
        <v>203</v>
      </c>
      <c r="J15" s="1">
        <f>I15/games!$B$3</f>
        <v>7.2803347280334734</v>
      </c>
      <c r="K15" s="2">
        <v>22127</v>
      </c>
      <c r="L15" s="1">
        <v>30.6</v>
      </c>
      <c r="M15" t="s">
        <v>20</v>
      </c>
    </row>
    <row r="16" spans="1:13" x14ac:dyDescent="0.3">
      <c r="A16" t="s">
        <v>44</v>
      </c>
      <c r="B16">
        <v>2</v>
      </c>
      <c r="C16" t="s">
        <v>13</v>
      </c>
      <c r="D16" t="s">
        <v>30</v>
      </c>
      <c r="E16" t="s">
        <v>45</v>
      </c>
      <c r="F16">
        <v>9</v>
      </c>
      <c r="G16">
        <v>4</v>
      </c>
      <c r="H16">
        <v>2</v>
      </c>
      <c r="I16">
        <v>194</v>
      </c>
      <c r="J16" s="1">
        <f>I16/games!$B$3</f>
        <v>6.9575612671846985</v>
      </c>
      <c r="K16" s="2">
        <v>19799</v>
      </c>
      <c r="L16" s="1">
        <v>27.38</v>
      </c>
      <c r="M16" t="s">
        <v>38</v>
      </c>
    </row>
    <row r="17" spans="1:13" x14ac:dyDescent="0.3">
      <c r="A17" t="s">
        <v>32</v>
      </c>
      <c r="B17">
        <v>2</v>
      </c>
      <c r="C17" t="s">
        <v>15</v>
      </c>
      <c r="D17" t="s">
        <v>24</v>
      </c>
      <c r="E17" t="s">
        <v>46</v>
      </c>
      <c r="F17">
        <v>1</v>
      </c>
      <c r="G17">
        <v>7</v>
      </c>
      <c r="H17">
        <v>3</v>
      </c>
      <c r="I17">
        <v>176</v>
      </c>
      <c r="J17" s="1">
        <f>I17/games!$B$3</f>
        <v>6.3120143454871487</v>
      </c>
      <c r="K17" s="2">
        <v>10344</v>
      </c>
      <c r="L17" s="1">
        <v>19.05</v>
      </c>
      <c r="M17" t="s">
        <v>20</v>
      </c>
    </row>
    <row r="18" spans="1:13" x14ac:dyDescent="0.3">
      <c r="A18" t="s">
        <v>34</v>
      </c>
      <c r="B18">
        <v>2</v>
      </c>
      <c r="C18" t="s">
        <v>15</v>
      </c>
      <c r="D18" t="s">
        <v>14</v>
      </c>
      <c r="E18" t="s">
        <v>47</v>
      </c>
      <c r="F18">
        <v>4</v>
      </c>
      <c r="G18">
        <v>9</v>
      </c>
      <c r="H18">
        <v>2</v>
      </c>
      <c r="I18">
        <v>166</v>
      </c>
      <c r="J18" s="1">
        <f>I18/games!$B$3</f>
        <v>5.9533771667662885</v>
      </c>
      <c r="K18" s="2">
        <v>15153</v>
      </c>
      <c r="L18" s="1">
        <v>27.9</v>
      </c>
      <c r="M18" t="s">
        <v>20</v>
      </c>
    </row>
    <row r="19" spans="1:13" x14ac:dyDescent="0.3">
      <c r="A19" t="s">
        <v>36</v>
      </c>
      <c r="B19">
        <v>2</v>
      </c>
      <c r="C19" t="s">
        <v>15</v>
      </c>
      <c r="D19" t="s">
        <v>30</v>
      </c>
      <c r="E19" t="s">
        <v>48</v>
      </c>
      <c r="F19">
        <v>1</v>
      </c>
      <c r="G19">
        <v>6</v>
      </c>
      <c r="H19">
        <v>3</v>
      </c>
      <c r="I19">
        <v>150</v>
      </c>
      <c r="J19" s="1">
        <f>I19/games!$B$3</f>
        <v>5.3795576808129111</v>
      </c>
      <c r="K19" s="2">
        <v>10348</v>
      </c>
      <c r="L19" s="1">
        <v>19.059999999999999</v>
      </c>
      <c r="M19" t="s">
        <v>20</v>
      </c>
    </row>
    <row r="20" spans="1:13" x14ac:dyDescent="0.3">
      <c r="A20" t="s">
        <v>21</v>
      </c>
      <c r="B20">
        <v>2</v>
      </c>
      <c r="C20" t="s">
        <v>15</v>
      </c>
      <c r="D20" t="s">
        <v>22</v>
      </c>
      <c r="E20" t="s">
        <v>49</v>
      </c>
      <c r="F20">
        <v>2</v>
      </c>
      <c r="G20">
        <v>4</v>
      </c>
      <c r="H20">
        <v>3</v>
      </c>
      <c r="I20">
        <v>31</v>
      </c>
      <c r="J20" s="1">
        <f>I20/games!$B$3</f>
        <v>1.1117752540346684</v>
      </c>
      <c r="K20" s="2">
        <v>3551</v>
      </c>
      <c r="L20" s="1">
        <v>6.54</v>
      </c>
      <c r="M20" t="s">
        <v>20</v>
      </c>
    </row>
    <row r="21" spans="1:13" x14ac:dyDescent="0.3">
      <c r="A21" t="s">
        <v>26</v>
      </c>
      <c r="B21">
        <v>2</v>
      </c>
      <c r="C21" t="s">
        <v>15</v>
      </c>
      <c r="D21" t="s">
        <v>27</v>
      </c>
      <c r="E21" t="s">
        <v>50</v>
      </c>
      <c r="F21">
        <v>1</v>
      </c>
      <c r="G21">
        <v>7</v>
      </c>
      <c r="H21">
        <v>2</v>
      </c>
      <c r="I21">
        <v>182</v>
      </c>
      <c r="J21" s="1">
        <f>I21/games!$B$3</f>
        <v>6.527196652719665</v>
      </c>
      <c r="K21" s="2">
        <v>14907</v>
      </c>
      <c r="L21" s="1">
        <v>27.45</v>
      </c>
      <c r="M21" t="s">
        <v>20</v>
      </c>
    </row>
    <row r="22" spans="1:13" x14ac:dyDescent="0.3">
      <c r="A22" t="s">
        <v>8</v>
      </c>
      <c r="B22">
        <v>3</v>
      </c>
      <c r="C22" t="s">
        <v>15</v>
      </c>
      <c r="D22" t="s">
        <v>14</v>
      </c>
      <c r="E22" t="s">
        <v>47</v>
      </c>
      <c r="F22">
        <v>9</v>
      </c>
      <c r="G22">
        <v>5</v>
      </c>
      <c r="H22">
        <v>6</v>
      </c>
      <c r="I22">
        <v>257</v>
      </c>
      <c r="J22" s="1">
        <f>I22/games!$B$4</f>
        <v>7.1488178025034763</v>
      </c>
      <c r="K22" s="2">
        <v>33830</v>
      </c>
      <c r="L22" s="1">
        <v>30.1</v>
      </c>
      <c r="M22" t="s">
        <v>20</v>
      </c>
    </row>
    <row r="23" spans="1:13" x14ac:dyDescent="0.3">
      <c r="A23" t="s">
        <v>10</v>
      </c>
      <c r="B23">
        <v>3</v>
      </c>
      <c r="C23" t="s">
        <v>15</v>
      </c>
      <c r="D23" t="s">
        <v>24</v>
      </c>
      <c r="E23" t="s">
        <v>51</v>
      </c>
      <c r="F23">
        <v>0</v>
      </c>
      <c r="G23">
        <v>9</v>
      </c>
      <c r="H23">
        <v>16</v>
      </c>
      <c r="I23">
        <v>157</v>
      </c>
      <c r="J23" s="1">
        <f>I23/games!$B$4</f>
        <v>4.3671766342141858</v>
      </c>
      <c r="K23" s="2">
        <v>8762</v>
      </c>
      <c r="L23" s="1">
        <v>7.8</v>
      </c>
      <c r="M23" t="s">
        <v>20</v>
      </c>
    </row>
    <row r="24" spans="1:13" x14ac:dyDescent="0.3">
      <c r="A24" t="s">
        <v>26</v>
      </c>
      <c r="B24">
        <v>3</v>
      </c>
      <c r="C24" t="s">
        <v>15</v>
      </c>
      <c r="D24" t="s">
        <v>27</v>
      </c>
      <c r="E24" t="s">
        <v>28</v>
      </c>
      <c r="F24">
        <v>8</v>
      </c>
      <c r="G24">
        <v>12</v>
      </c>
      <c r="H24">
        <v>9</v>
      </c>
      <c r="I24">
        <v>148</v>
      </c>
      <c r="J24" s="1">
        <f>I24/games!$B$4</f>
        <v>4.1168289290681495</v>
      </c>
      <c r="K24" s="2">
        <v>20997</v>
      </c>
      <c r="L24" s="1">
        <v>18.68</v>
      </c>
      <c r="M24" t="s">
        <v>20</v>
      </c>
    </row>
    <row r="25" spans="1:13" x14ac:dyDescent="0.3">
      <c r="A25" t="s">
        <v>39</v>
      </c>
      <c r="B25">
        <v>3</v>
      </c>
      <c r="C25" t="s">
        <v>15</v>
      </c>
      <c r="D25" t="s">
        <v>22</v>
      </c>
      <c r="E25" t="s">
        <v>52</v>
      </c>
      <c r="F25">
        <v>3</v>
      </c>
      <c r="G25">
        <v>11</v>
      </c>
      <c r="H25">
        <v>9</v>
      </c>
      <c r="I25">
        <v>47</v>
      </c>
      <c r="J25" s="1">
        <f>I25/games!$B$4</f>
        <v>1.3073713490959664</v>
      </c>
      <c r="K25" s="2">
        <v>21281</v>
      </c>
      <c r="L25" s="1">
        <v>18.940000000000001</v>
      </c>
      <c r="M25" t="s">
        <v>20</v>
      </c>
    </row>
    <row r="26" spans="1:13" x14ac:dyDescent="0.3">
      <c r="A26" t="s">
        <v>44</v>
      </c>
      <c r="B26">
        <v>3</v>
      </c>
      <c r="C26" t="s">
        <v>15</v>
      </c>
      <c r="D26" t="s">
        <v>30</v>
      </c>
      <c r="E26" t="s">
        <v>45</v>
      </c>
      <c r="F26">
        <v>6</v>
      </c>
      <c r="G26">
        <v>5</v>
      </c>
      <c r="H26">
        <v>3</v>
      </c>
      <c r="I26">
        <v>235</v>
      </c>
      <c r="J26" s="1">
        <f>I26/games!$B$4</f>
        <v>6.5368567454798328</v>
      </c>
      <c r="K26" s="2">
        <v>27513</v>
      </c>
      <c r="L26" s="1">
        <v>24.48</v>
      </c>
      <c r="M26" t="s">
        <v>20</v>
      </c>
    </row>
    <row r="27" spans="1:13" x14ac:dyDescent="0.3">
      <c r="A27" t="s">
        <v>32</v>
      </c>
      <c r="B27">
        <v>3</v>
      </c>
      <c r="C27" t="s">
        <v>13</v>
      </c>
      <c r="D27" t="s">
        <v>24</v>
      </c>
      <c r="E27" t="s">
        <v>53</v>
      </c>
      <c r="F27">
        <v>8</v>
      </c>
      <c r="G27">
        <v>4</v>
      </c>
      <c r="H27">
        <v>14</v>
      </c>
      <c r="I27">
        <v>267</v>
      </c>
      <c r="J27" s="1">
        <f>I27/games!$B$4</f>
        <v>7.4269819193324054</v>
      </c>
      <c r="K27" s="2">
        <v>25540</v>
      </c>
      <c r="L27" s="1">
        <v>23.16</v>
      </c>
      <c r="M27" t="s">
        <v>20</v>
      </c>
    </row>
    <row r="28" spans="1:13" x14ac:dyDescent="0.3">
      <c r="A28" t="s">
        <v>36</v>
      </c>
      <c r="B28">
        <v>3</v>
      </c>
      <c r="C28" t="s">
        <v>13</v>
      </c>
      <c r="D28" t="s">
        <v>22</v>
      </c>
      <c r="E28" t="s">
        <v>54</v>
      </c>
      <c r="F28">
        <v>3</v>
      </c>
      <c r="G28">
        <v>7</v>
      </c>
      <c r="H28">
        <v>27</v>
      </c>
      <c r="I28">
        <v>34</v>
      </c>
      <c r="J28" s="1">
        <f>I28/games!$B$4</f>
        <v>0.94575799721835874</v>
      </c>
      <c r="K28" s="2">
        <v>11192</v>
      </c>
      <c r="L28" s="1">
        <v>10.15</v>
      </c>
      <c r="M28" t="s">
        <v>38</v>
      </c>
    </row>
    <row r="29" spans="1:13" x14ac:dyDescent="0.3">
      <c r="A29" t="s">
        <v>21</v>
      </c>
      <c r="B29">
        <v>3</v>
      </c>
      <c r="C29" t="s">
        <v>13</v>
      </c>
      <c r="D29" t="s">
        <v>30</v>
      </c>
      <c r="E29" t="s">
        <v>55</v>
      </c>
      <c r="F29">
        <v>4</v>
      </c>
      <c r="G29">
        <v>2</v>
      </c>
      <c r="H29">
        <v>7</v>
      </c>
      <c r="I29">
        <v>171</v>
      </c>
      <c r="J29" s="1">
        <f>I29/games!$B$4</f>
        <v>4.7566063977746866</v>
      </c>
      <c r="K29" s="2">
        <v>11036</v>
      </c>
      <c r="L29" s="1">
        <v>10.01</v>
      </c>
      <c r="M29" t="s">
        <v>20</v>
      </c>
    </row>
    <row r="30" spans="1:13" x14ac:dyDescent="0.3">
      <c r="A30" t="s">
        <v>34</v>
      </c>
      <c r="B30">
        <v>3</v>
      </c>
      <c r="C30" t="s">
        <v>13</v>
      </c>
      <c r="D30" t="s">
        <v>14</v>
      </c>
      <c r="E30" t="s">
        <v>19</v>
      </c>
      <c r="F30">
        <v>6</v>
      </c>
      <c r="G30">
        <v>6</v>
      </c>
      <c r="H30">
        <v>16</v>
      </c>
      <c r="I30">
        <v>213</v>
      </c>
      <c r="J30" s="1">
        <f>I30/games!$B$4</f>
        <v>5.9248956884561883</v>
      </c>
      <c r="K30" s="2">
        <v>27038</v>
      </c>
      <c r="L30" s="1">
        <v>24.52</v>
      </c>
      <c r="M30" t="s">
        <v>20</v>
      </c>
    </row>
    <row r="31" spans="1:13" x14ac:dyDescent="0.3">
      <c r="A31" t="s">
        <v>29</v>
      </c>
      <c r="B31">
        <v>3</v>
      </c>
      <c r="C31" t="s">
        <v>13</v>
      </c>
      <c r="D31" t="s">
        <v>27</v>
      </c>
      <c r="E31" t="s">
        <v>56</v>
      </c>
      <c r="F31">
        <v>21</v>
      </c>
      <c r="G31">
        <v>7</v>
      </c>
      <c r="H31">
        <v>13</v>
      </c>
      <c r="I31">
        <v>228</v>
      </c>
      <c r="J31" s="1">
        <f>I31/games!$B$4</f>
        <v>6.3421418636995819</v>
      </c>
      <c r="K31" s="2">
        <v>35447</v>
      </c>
      <c r="L31" s="1">
        <v>32.15</v>
      </c>
      <c r="M31" t="s">
        <v>20</v>
      </c>
    </row>
    <row r="32" spans="1:13" x14ac:dyDescent="0.3">
      <c r="A32" t="s">
        <v>8</v>
      </c>
      <c r="B32">
        <v>4</v>
      </c>
      <c r="C32" t="s">
        <v>15</v>
      </c>
      <c r="D32" t="s">
        <v>14</v>
      </c>
      <c r="E32" t="s">
        <v>47</v>
      </c>
      <c r="F32">
        <v>1</v>
      </c>
      <c r="G32">
        <v>6</v>
      </c>
      <c r="H32">
        <v>5</v>
      </c>
      <c r="I32">
        <v>197</v>
      </c>
      <c r="J32" s="1">
        <f>I32/games!$B$5</f>
        <v>7.1854103343465043</v>
      </c>
      <c r="K32" s="2">
        <v>12416</v>
      </c>
      <c r="L32" s="1">
        <v>18.11</v>
      </c>
      <c r="M32" t="s">
        <v>20</v>
      </c>
    </row>
    <row r="33" spans="1:13" x14ac:dyDescent="0.3">
      <c r="A33" t="s">
        <v>10</v>
      </c>
      <c r="B33">
        <v>4</v>
      </c>
      <c r="C33" t="s">
        <v>15</v>
      </c>
      <c r="D33" t="s">
        <v>24</v>
      </c>
      <c r="E33" t="s">
        <v>53</v>
      </c>
      <c r="F33">
        <v>3</v>
      </c>
      <c r="G33">
        <v>11</v>
      </c>
      <c r="H33">
        <v>4</v>
      </c>
      <c r="I33">
        <v>140</v>
      </c>
      <c r="J33" s="1">
        <f>I33/games!$B$5</f>
        <v>5.1063829787234036</v>
      </c>
      <c r="K33" s="2">
        <v>9658</v>
      </c>
      <c r="L33" s="1">
        <v>14.09</v>
      </c>
      <c r="M33" t="s">
        <v>38</v>
      </c>
    </row>
    <row r="34" spans="1:13" x14ac:dyDescent="0.3">
      <c r="A34" t="s">
        <v>39</v>
      </c>
      <c r="B34">
        <v>4</v>
      </c>
      <c r="C34" t="s">
        <v>15</v>
      </c>
      <c r="D34" t="s">
        <v>22</v>
      </c>
      <c r="E34" t="s">
        <v>52</v>
      </c>
      <c r="F34">
        <v>5</v>
      </c>
      <c r="G34">
        <v>5</v>
      </c>
      <c r="H34">
        <v>3</v>
      </c>
      <c r="I34">
        <v>49</v>
      </c>
      <c r="J34" s="1">
        <f>I34/games!$B$5</f>
        <v>1.7872340425531914</v>
      </c>
      <c r="K34" s="2">
        <v>14001</v>
      </c>
      <c r="L34" s="1">
        <v>20.420000000000002</v>
      </c>
      <c r="M34" t="s">
        <v>20</v>
      </c>
    </row>
    <row r="35" spans="1:13" x14ac:dyDescent="0.3">
      <c r="A35" t="s">
        <v>44</v>
      </c>
      <c r="B35">
        <v>4</v>
      </c>
      <c r="C35" t="s">
        <v>15</v>
      </c>
      <c r="D35" t="s">
        <v>27</v>
      </c>
      <c r="E35" t="s">
        <v>57</v>
      </c>
      <c r="F35">
        <v>3</v>
      </c>
      <c r="G35">
        <v>7</v>
      </c>
      <c r="H35">
        <v>10</v>
      </c>
      <c r="I35">
        <v>117</v>
      </c>
      <c r="J35" s="1">
        <f>I35/games!$B$5</f>
        <v>4.2674772036474167</v>
      </c>
      <c r="K35" s="2">
        <v>12620</v>
      </c>
      <c r="L35" s="1">
        <v>18.41</v>
      </c>
      <c r="M35" t="s">
        <v>20</v>
      </c>
    </row>
    <row r="36" spans="1:13" x14ac:dyDescent="0.3">
      <c r="A36" t="s">
        <v>11</v>
      </c>
      <c r="B36">
        <v>4</v>
      </c>
      <c r="C36" t="s">
        <v>15</v>
      </c>
      <c r="D36" t="s">
        <v>30</v>
      </c>
      <c r="E36" t="s">
        <v>41</v>
      </c>
      <c r="F36">
        <v>4</v>
      </c>
      <c r="G36">
        <v>7</v>
      </c>
      <c r="H36">
        <v>5</v>
      </c>
      <c r="I36">
        <v>185</v>
      </c>
      <c r="J36" s="1">
        <f>I36/games!$B$5</f>
        <v>6.7477203647416406</v>
      </c>
      <c r="K36" s="2">
        <v>19869</v>
      </c>
      <c r="L36" s="1">
        <v>28.98</v>
      </c>
      <c r="M36" t="s">
        <v>20</v>
      </c>
    </row>
    <row r="37" spans="1:13" x14ac:dyDescent="0.3">
      <c r="A37" t="s">
        <v>34</v>
      </c>
      <c r="B37">
        <v>4</v>
      </c>
      <c r="C37" t="s">
        <v>13</v>
      </c>
      <c r="D37" t="s">
        <v>14</v>
      </c>
      <c r="E37" t="s">
        <v>19</v>
      </c>
      <c r="F37">
        <v>5</v>
      </c>
      <c r="G37">
        <v>1</v>
      </c>
      <c r="H37">
        <v>9</v>
      </c>
      <c r="I37">
        <v>193</v>
      </c>
      <c r="J37" s="1">
        <f>I37/games!$B$5</f>
        <v>7.0395136778115495</v>
      </c>
      <c r="K37" s="2">
        <v>18194</v>
      </c>
      <c r="L37" s="1">
        <v>21.5</v>
      </c>
      <c r="M37" t="s">
        <v>20</v>
      </c>
    </row>
    <row r="38" spans="1:13" x14ac:dyDescent="0.3">
      <c r="A38" t="s">
        <v>26</v>
      </c>
      <c r="B38">
        <v>4</v>
      </c>
      <c r="C38" t="s">
        <v>13</v>
      </c>
      <c r="D38" t="s">
        <v>30</v>
      </c>
      <c r="E38" t="s">
        <v>58</v>
      </c>
      <c r="F38">
        <v>4</v>
      </c>
      <c r="G38">
        <v>4</v>
      </c>
      <c r="H38">
        <v>8</v>
      </c>
      <c r="I38">
        <v>221</v>
      </c>
      <c r="J38" s="1">
        <f>I38/games!$B$5</f>
        <v>8.0607902735562309</v>
      </c>
      <c r="K38" s="2">
        <v>13268</v>
      </c>
      <c r="L38" s="1">
        <v>15.68</v>
      </c>
      <c r="M38" t="s">
        <v>20</v>
      </c>
    </row>
    <row r="39" spans="1:13" x14ac:dyDescent="0.3">
      <c r="A39" t="s">
        <v>36</v>
      </c>
      <c r="B39">
        <v>4</v>
      </c>
      <c r="C39" t="s">
        <v>13</v>
      </c>
      <c r="D39" t="s">
        <v>22</v>
      </c>
      <c r="E39" t="s">
        <v>54</v>
      </c>
      <c r="F39">
        <v>1</v>
      </c>
      <c r="G39">
        <v>2</v>
      </c>
      <c r="H39">
        <v>17</v>
      </c>
      <c r="I39">
        <v>29</v>
      </c>
      <c r="J39" s="1">
        <f>I39/games!$B$5</f>
        <v>1.0577507598784195</v>
      </c>
      <c r="K39" s="2">
        <v>4906</v>
      </c>
      <c r="L39" s="1">
        <v>5.8</v>
      </c>
      <c r="M39" t="s">
        <v>20</v>
      </c>
    </row>
    <row r="40" spans="1:13" x14ac:dyDescent="0.3">
      <c r="A40" t="s">
        <v>29</v>
      </c>
      <c r="B40">
        <v>4</v>
      </c>
      <c r="C40" t="s">
        <v>13</v>
      </c>
      <c r="D40" t="s">
        <v>24</v>
      </c>
      <c r="E40" t="s">
        <v>59</v>
      </c>
      <c r="F40">
        <v>23</v>
      </c>
      <c r="G40">
        <v>4</v>
      </c>
      <c r="H40">
        <v>9</v>
      </c>
      <c r="I40">
        <v>180</v>
      </c>
      <c r="J40" s="1">
        <f>I40/games!$B$5</f>
        <v>6.5653495440729479</v>
      </c>
      <c r="K40" s="2">
        <v>41940</v>
      </c>
      <c r="L40" s="1">
        <v>49.57</v>
      </c>
      <c r="M40" t="s">
        <v>20</v>
      </c>
    </row>
    <row r="41" spans="1:13" x14ac:dyDescent="0.3">
      <c r="A41" t="s">
        <v>21</v>
      </c>
      <c r="B41">
        <v>4</v>
      </c>
      <c r="C41" t="s">
        <v>13</v>
      </c>
      <c r="D41" t="s">
        <v>27</v>
      </c>
      <c r="E41" t="s">
        <v>60</v>
      </c>
      <c r="F41">
        <v>3</v>
      </c>
      <c r="G41">
        <v>5</v>
      </c>
      <c r="H41">
        <v>3</v>
      </c>
      <c r="I41">
        <v>134</v>
      </c>
      <c r="J41" s="1">
        <f>I41/games!$B$5</f>
        <v>4.8875379939209722</v>
      </c>
      <c r="K41" s="2">
        <v>6303</v>
      </c>
      <c r="L41" s="1">
        <v>7.45</v>
      </c>
      <c r="M41" t="s">
        <v>20</v>
      </c>
    </row>
    <row r="42" spans="1:13" x14ac:dyDescent="0.3">
      <c r="A42" t="s">
        <v>8</v>
      </c>
      <c r="B42">
        <v>5</v>
      </c>
      <c r="C42" t="s">
        <v>15</v>
      </c>
      <c r="D42" t="s">
        <v>14</v>
      </c>
      <c r="E42" t="s">
        <v>47</v>
      </c>
      <c r="F42">
        <v>1</v>
      </c>
      <c r="G42">
        <v>6</v>
      </c>
      <c r="H42">
        <v>8</v>
      </c>
      <c r="I42">
        <v>206</v>
      </c>
      <c r="J42" s="1">
        <f>I42/games!$B$6</f>
        <v>6.1892839258888337</v>
      </c>
      <c r="K42" s="2">
        <v>19040</v>
      </c>
      <c r="L42" s="1">
        <v>16.649999999999999</v>
      </c>
      <c r="M42" t="s">
        <v>20</v>
      </c>
    </row>
    <row r="43" spans="1:13" x14ac:dyDescent="0.3">
      <c r="A43" t="s">
        <v>32</v>
      </c>
      <c r="B43">
        <v>5</v>
      </c>
      <c r="C43" t="s">
        <v>15</v>
      </c>
      <c r="D43" t="s">
        <v>24</v>
      </c>
      <c r="E43" t="s">
        <v>51</v>
      </c>
      <c r="F43">
        <v>5</v>
      </c>
      <c r="G43">
        <v>7</v>
      </c>
      <c r="H43">
        <v>6</v>
      </c>
      <c r="I43">
        <v>162</v>
      </c>
      <c r="J43" s="1">
        <f>I43/games!$B$6</f>
        <v>4.8673009514271408</v>
      </c>
      <c r="K43" s="2">
        <v>18688</v>
      </c>
      <c r="L43" s="1">
        <v>16.34</v>
      </c>
      <c r="M43" t="s">
        <v>20</v>
      </c>
    </row>
    <row r="44" spans="1:13" x14ac:dyDescent="0.3">
      <c r="A44" t="s">
        <v>26</v>
      </c>
      <c r="B44">
        <v>5</v>
      </c>
      <c r="C44" t="s">
        <v>15</v>
      </c>
      <c r="D44" t="s">
        <v>22</v>
      </c>
      <c r="E44" t="s">
        <v>61</v>
      </c>
      <c r="F44">
        <v>4</v>
      </c>
      <c r="G44">
        <v>10</v>
      </c>
      <c r="H44">
        <v>10</v>
      </c>
      <c r="I44">
        <v>28</v>
      </c>
      <c r="J44" s="1">
        <f>I44/games!$B$6</f>
        <v>0.8412618928392589</v>
      </c>
      <c r="K44" s="2">
        <v>21551</v>
      </c>
      <c r="L44" s="1">
        <v>18.84</v>
      </c>
      <c r="M44" t="s">
        <v>38</v>
      </c>
    </row>
    <row r="45" spans="1:13" x14ac:dyDescent="0.3">
      <c r="A45" t="s">
        <v>29</v>
      </c>
      <c r="B45">
        <v>5</v>
      </c>
      <c r="C45" t="s">
        <v>15</v>
      </c>
      <c r="D45" t="s">
        <v>30</v>
      </c>
      <c r="E45" t="s">
        <v>31</v>
      </c>
      <c r="F45">
        <v>4</v>
      </c>
      <c r="G45">
        <v>6</v>
      </c>
      <c r="H45">
        <v>6</v>
      </c>
      <c r="I45">
        <v>203</v>
      </c>
      <c r="J45" s="1">
        <f>I45/games!$B$6</f>
        <v>6.0991487230846273</v>
      </c>
      <c r="K45" s="2">
        <v>35293</v>
      </c>
      <c r="L45" s="1">
        <v>30.86</v>
      </c>
      <c r="M45" t="s">
        <v>20</v>
      </c>
    </row>
    <row r="46" spans="1:13" x14ac:dyDescent="0.3">
      <c r="A46" t="s">
        <v>62</v>
      </c>
      <c r="B46">
        <v>5</v>
      </c>
      <c r="C46" t="s">
        <v>15</v>
      </c>
      <c r="D46" t="s">
        <v>27</v>
      </c>
      <c r="E46" t="s">
        <v>63</v>
      </c>
      <c r="F46">
        <v>5</v>
      </c>
      <c r="G46">
        <v>5</v>
      </c>
      <c r="H46">
        <v>4</v>
      </c>
      <c r="I46">
        <v>230</v>
      </c>
      <c r="J46" s="1">
        <f>I46/games!$B$6</f>
        <v>6.910365548322484</v>
      </c>
      <c r="K46" s="2">
        <v>19810</v>
      </c>
      <c r="L46" s="1">
        <v>17.32</v>
      </c>
      <c r="M46" t="s">
        <v>20</v>
      </c>
    </row>
    <row r="47" spans="1:13" x14ac:dyDescent="0.3">
      <c r="A47" t="s">
        <v>10</v>
      </c>
      <c r="B47">
        <v>5</v>
      </c>
      <c r="C47" t="s">
        <v>13</v>
      </c>
      <c r="D47" t="s">
        <v>24</v>
      </c>
      <c r="E47" t="s">
        <v>25</v>
      </c>
      <c r="F47">
        <v>5</v>
      </c>
      <c r="G47">
        <v>3</v>
      </c>
      <c r="H47">
        <v>14</v>
      </c>
      <c r="I47">
        <v>213</v>
      </c>
      <c r="J47" s="1">
        <f>I47/games!$B$6</f>
        <v>6.3995993990986486</v>
      </c>
      <c r="K47" s="2">
        <v>18752</v>
      </c>
      <c r="L47" s="1">
        <v>16.61</v>
      </c>
      <c r="M47" t="s">
        <v>20</v>
      </c>
    </row>
    <row r="48" spans="1:13" x14ac:dyDescent="0.3">
      <c r="A48" t="s">
        <v>64</v>
      </c>
      <c r="B48">
        <v>5</v>
      </c>
      <c r="C48" t="s">
        <v>13</v>
      </c>
      <c r="D48" t="s">
        <v>22</v>
      </c>
      <c r="E48" t="s">
        <v>65</v>
      </c>
      <c r="F48">
        <v>3</v>
      </c>
      <c r="G48">
        <v>4</v>
      </c>
      <c r="H48">
        <v>20</v>
      </c>
      <c r="I48">
        <v>18</v>
      </c>
      <c r="J48" s="1">
        <f>I48/games!$B$6</f>
        <v>0.54081121682523792</v>
      </c>
      <c r="K48" s="2">
        <v>8441</v>
      </c>
      <c r="L48" s="1">
        <v>7.48</v>
      </c>
      <c r="M48" t="s">
        <v>20</v>
      </c>
    </row>
    <row r="49" spans="1:13" x14ac:dyDescent="0.3">
      <c r="A49" t="s">
        <v>66</v>
      </c>
      <c r="B49">
        <v>5</v>
      </c>
      <c r="C49" t="s">
        <v>13</v>
      </c>
      <c r="D49" t="s">
        <v>27</v>
      </c>
      <c r="E49" t="s">
        <v>67</v>
      </c>
      <c r="F49">
        <v>7</v>
      </c>
      <c r="G49">
        <v>5</v>
      </c>
      <c r="H49">
        <v>4</v>
      </c>
      <c r="I49">
        <v>193</v>
      </c>
      <c r="J49" s="1">
        <f>I49/games!$B$6</f>
        <v>5.798698047070606</v>
      </c>
      <c r="K49" s="2">
        <v>24810</v>
      </c>
      <c r="L49" s="1">
        <v>21.98</v>
      </c>
      <c r="M49" t="s">
        <v>20</v>
      </c>
    </row>
    <row r="50" spans="1:13" x14ac:dyDescent="0.3">
      <c r="A50" t="s">
        <v>68</v>
      </c>
      <c r="B50">
        <v>5</v>
      </c>
      <c r="C50" t="s">
        <v>13</v>
      </c>
      <c r="D50" t="s">
        <v>30</v>
      </c>
      <c r="E50" t="s">
        <v>69</v>
      </c>
      <c r="F50">
        <v>4</v>
      </c>
      <c r="G50">
        <v>5</v>
      </c>
      <c r="H50">
        <v>6</v>
      </c>
      <c r="I50">
        <v>183</v>
      </c>
      <c r="J50" s="1">
        <f>I50/games!$B$6</f>
        <v>5.4982473710565856</v>
      </c>
      <c r="K50" s="2">
        <v>11606</v>
      </c>
      <c r="L50" s="1">
        <v>10.28</v>
      </c>
      <c r="M50" t="s">
        <v>20</v>
      </c>
    </row>
    <row r="51" spans="1:13" x14ac:dyDescent="0.3">
      <c r="A51" t="s">
        <v>9</v>
      </c>
      <c r="B51">
        <v>5</v>
      </c>
      <c r="C51" t="s">
        <v>13</v>
      </c>
      <c r="D51" t="s">
        <v>14</v>
      </c>
      <c r="E51" t="s">
        <v>70</v>
      </c>
      <c r="F51">
        <v>15</v>
      </c>
      <c r="G51">
        <v>2</v>
      </c>
      <c r="H51">
        <v>8</v>
      </c>
      <c r="I51">
        <v>241</v>
      </c>
      <c r="J51" s="1">
        <f>I51/games!$B$6</f>
        <v>7.2408612919379074</v>
      </c>
      <c r="K51" s="2">
        <v>49291</v>
      </c>
      <c r="L51" s="1">
        <v>43.66</v>
      </c>
      <c r="M51" t="s">
        <v>20</v>
      </c>
    </row>
    <row r="52" spans="1:13" x14ac:dyDescent="0.3">
      <c r="A52" t="s">
        <v>8</v>
      </c>
      <c r="B52">
        <v>6</v>
      </c>
      <c r="C52" t="s">
        <v>13</v>
      </c>
      <c r="D52" t="s">
        <v>14</v>
      </c>
      <c r="E52" t="s">
        <v>47</v>
      </c>
      <c r="F52">
        <v>13</v>
      </c>
      <c r="G52">
        <v>2</v>
      </c>
      <c r="H52">
        <v>5</v>
      </c>
      <c r="I52">
        <v>219</v>
      </c>
      <c r="J52" s="1">
        <f>I52/games!$B$7</f>
        <v>6.6196473551637274</v>
      </c>
      <c r="K52" s="2">
        <v>13260</v>
      </c>
      <c r="L52" s="1">
        <f>K52/SUM(K52:K56)*100</f>
        <v>11.824505082932049</v>
      </c>
      <c r="M52" t="s">
        <v>20</v>
      </c>
    </row>
    <row r="53" spans="1:13" x14ac:dyDescent="0.3">
      <c r="A53" t="s">
        <v>10</v>
      </c>
      <c r="B53">
        <v>6</v>
      </c>
      <c r="C53" t="s">
        <v>13</v>
      </c>
      <c r="D53" t="s">
        <v>24</v>
      </c>
      <c r="E53" t="s">
        <v>25</v>
      </c>
      <c r="F53">
        <v>9</v>
      </c>
      <c r="G53">
        <v>1</v>
      </c>
      <c r="H53">
        <v>19</v>
      </c>
      <c r="I53">
        <v>226</v>
      </c>
      <c r="J53" s="1">
        <f>I53/games!$B$7</f>
        <v>6.831234256926952</v>
      </c>
      <c r="K53" s="2">
        <v>23426</v>
      </c>
      <c r="L53" s="1">
        <v>23.38</v>
      </c>
      <c r="M53" t="s">
        <v>20</v>
      </c>
    </row>
    <row r="54" spans="1:13" x14ac:dyDescent="0.3">
      <c r="A54" t="s">
        <v>64</v>
      </c>
      <c r="B54">
        <v>6</v>
      </c>
      <c r="C54" t="s">
        <v>13</v>
      </c>
      <c r="D54" t="s">
        <v>30</v>
      </c>
      <c r="E54" t="s">
        <v>71</v>
      </c>
      <c r="F54">
        <v>4</v>
      </c>
      <c r="G54">
        <v>4</v>
      </c>
      <c r="H54">
        <v>17</v>
      </c>
      <c r="I54">
        <v>174</v>
      </c>
      <c r="J54" s="1">
        <f>I54/games!$B$7</f>
        <v>5.2594458438287148</v>
      </c>
      <c r="K54" s="2">
        <v>13778</v>
      </c>
      <c r="L54" s="1">
        <v>13.75</v>
      </c>
      <c r="M54" t="s">
        <v>20</v>
      </c>
    </row>
    <row r="55" spans="1:13" x14ac:dyDescent="0.3">
      <c r="A55" t="s">
        <v>29</v>
      </c>
      <c r="B55">
        <v>6</v>
      </c>
      <c r="C55" t="s">
        <v>13</v>
      </c>
      <c r="D55" t="s">
        <v>22</v>
      </c>
      <c r="E55" t="s">
        <v>23</v>
      </c>
      <c r="F55">
        <v>4</v>
      </c>
      <c r="G55">
        <v>11</v>
      </c>
      <c r="H55">
        <v>26</v>
      </c>
      <c r="I55">
        <v>45</v>
      </c>
      <c r="J55" s="1">
        <f>I55/games!$B$7</f>
        <v>1.3602015113350125</v>
      </c>
      <c r="K55" s="2">
        <v>11448</v>
      </c>
      <c r="L55" s="1">
        <v>11.43</v>
      </c>
      <c r="M55" t="s">
        <v>20</v>
      </c>
    </row>
    <row r="56" spans="1:13" x14ac:dyDescent="0.3">
      <c r="A56" t="s">
        <v>26</v>
      </c>
      <c r="B56">
        <v>6</v>
      </c>
      <c r="C56" t="s">
        <v>13</v>
      </c>
      <c r="D56" t="s">
        <v>27</v>
      </c>
      <c r="E56" t="s">
        <v>28</v>
      </c>
      <c r="F56">
        <v>25</v>
      </c>
      <c r="G56">
        <v>5</v>
      </c>
      <c r="H56">
        <v>17</v>
      </c>
      <c r="I56">
        <v>197</v>
      </c>
      <c r="J56" s="1">
        <f>I56/games!$B$7</f>
        <v>5.9546599496221662</v>
      </c>
      <c r="K56" s="2">
        <v>50228</v>
      </c>
      <c r="L56" s="1">
        <v>50.13</v>
      </c>
      <c r="M56" t="s">
        <v>38</v>
      </c>
    </row>
    <row r="57" spans="1:13" x14ac:dyDescent="0.3">
      <c r="A57" t="s">
        <v>72</v>
      </c>
      <c r="B57">
        <v>6</v>
      </c>
      <c r="C57" t="s">
        <v>15</v>
      </c>
      <c r="D57" t="s">
        <v>22</v>
      </c>
      <c r="E57" t="s">
        <v>65</v>
      </c>
      <c r="F57">
        <v>0</v>
      </c>
      <c r="G57">
        <v>13</v>
      </c>
      <c r="H57">
        <v>3</v>
      </c>
      <c r="I57">
        <v>24</v>
      </c>
      <c r="J57" s="1">
        <f>I57/games!$B$7</f>
        <v>0.72544080604534</v>
      </c>
      <c r="K57" s="2">
        <v>5225</v>
      </c>
      <c r="L57" s="1">
        <v>5.49</v>
      </c>
      <c r="M57" t="s">
        <v>20</v>
      </c>
    </row>
    <row r="58" spans="1:13" x14ac:dyDescent="0.3">
      <c r="A58" t="s">
        <v>68</v>
      </c>
      <c r="B58">
        <v>6</v>
      </c>
      <c r="C58" t="s">
        <v>15</v>
      </c>
      <c r="D58" t="s">
        <v>14</v>
      </c>
      <c r="E58" t="s">
        <v>19</v>
      </c>
      <c r="F58">
        <v>4</v>
      </c>
      <c r="G58">
        <v>9</v>
      </c>
      <c r="H58">
        <v>2</v>
      </c>
      <c r="I58">
        <v>211</v>
      </c>
      <c r="J58" s="1">
        <f>I58/games!$B$7</f>
        <v>6.3778337531486144</v>
      </c>
      <c r="K58" s="2">
        <v>22393</v>
      </c>
      <c r="L58" s="1">
        <v>23.54</v>
      </c>
      <c r="M58" t="s">
        <v>20</v>
      </c>
    </row>
    <row r="59" spans="1:13" x14ac:dyDescent="0.3">
      <c r="A59" t="s">
        <v>73</v>
      </c>
      <c r="B59">
        <v>6</v>
      </c>
      <c r="C59" t="s">
        <v>15</v>
      </c>
      <c r="D59" t="s">
        <v>30</v>
      </c>
      <c r="E59" t="s">
        <v>74</v>
      </c>
      <c r="F59">
        <v>2</v>
      </c>
      <c r="G59">
        <v>8</v>
      </c>
      <c r="H59">
        <v>3</v>
      </c>
      <c r="I59">
        <v>155</v>
      </c>
      <c r="J59" s="1">
        <f>I59/games!$B$7</f>
        <v>4.6851385390428204</v>
      </c>
      <c r="K59" s="2">
        <v>16027</v>
      </c>
      <c r="L59" s="1">
        <v>16.850000000000001</v>
      </c>
      <c r="M59" t="s">
        <v>20</v>
      </c>
    </row>
    <row r="60" spans="1:13" x14ac:dyDescent="0.3">
      <c r="A60" t="s">
        <v>66</v>
      </c>
      <c r="B60">
        <v>6</v>
      </c>
      <c r="C60" t="s">
        <v>15</v>
      </c>
      <c r="D60" t="s">
        <v>27</v>
      </c>
      <c r="E60" t="s">
        <v>75</v>
      </c>
      <c r="F60">
        <v>7</v>
      </c>
      <c r="G60">
        <v>13</v>
      </c>
      <c r="H60">
        <v>3</v>
      </c>
      <c r="I60">
        <v>263</v>
      </c>
      <c r="J60" s="1">
        <f>I60/games!$B$7</f>
        <v>7.9496221662468507</v>
      </c>
      <c r="K60" s="2">
        <v>25018</v>
      </c>
      <c r="L60" s="1">
        <v>26.3</v>
      </c>
      <c r="M60" t="s">
        <v>20</v>
      </c>
    </row>
    <row r="61" spans="1:13" x14ac:dyDescent="0.3">
      <c r="A61" t="s">
        <v>9</v>
      </c>
      <c r="B61">
        <v>6</v>
      </c>
      <c r="C61" t="s">
        <v>15</v>
      </c>
      <c r="D61" t="s">
        <v>24</v>
      </c>
      <c r="E61" t="s">
        <v>76</v>
      </c>
      <c r="F61">
        <v>10</v>
      </c>
      <c r="G61">
        <v>12</v>
      </c>
      <c r="H61">
        <v>4</v>
      </c>
      <c r="I61">
        <v>181</v>
      </c>
      <c r="J61" s="1">
        <f>I61/games!$B$7</f>
        <v>5.4710327455919394</v>
      </c>
      <c r="K61" s="2">
        <v>26477</v>
      </c>
      <c r="L61" s="1">
        <v>27.83</v>
      </c>
      <c r="M61" t="s">
        <v>20</v>
      </c>
    </row>
    <row r="62" spans="1:13" x14ac:dyDescent="0.3">
      <c r="A62" t="s">
        <v>8</v>
      </c>
      <c r="B62">
        <v>7</v>
      </c>
      <c r="C62" t="s">
        <v>13</v>
      </c>
      <c r="D62" t="s">
        <v>14</v>
      </c>
      <c r="E62" t="s">
        <v>19</v>
      </c>
      <c r="F62">
        <v>10</v>
      </c>
      <c r="G62">
        <v>3</v>
      </c>
      <c r="H62">
        <v>10</v>
      </c>
      <c r="I62">
        <v>220</v>
      </c>
      <c r="J62" s="1">
        <f>I62/games!$B$8</f>
        <v>6.943713834823777</v>
      </c>
      <c r="K62" s="2">
        <v>26759</v>
      </c>
      <c r="L62" s="1">
        <f>K62/SUM($K$62:$K$66)*100</f>
        <v>29.52749823446328</v>
      </c>
      <c r="M62" t="s">
        <v>20</v>
      </c>
    </row>
    <row r="63" spans="1:13" x14ac:dyDescent="0.3">
      <c r="A63" t="s">
        <v>29</v>
      </c>
      <c r="B63">
        <v>7</v>
      </c>
      <c r="C63" t="s">
        <v>13</v>
      </c>
      <c r="D63" t="s">
        <v>30</v>
      </c>
      <c r="E63" t="s">
        <v>80</v>
      </c>
      <c r="F63">
        <v>4</v>
      </c>
      <c r="G63">
        <v>6</v>
      </c>
      <c r="H63">
        <v>5</v>
      </c>
      <c r="I63">
        <v>206</v>
      </c>
      <c r="J63" s="1">
        <f>I63/games!$B$8</f>
        <v>6.5018411362440824</v>
      </c>
      <c r="K63" s="2">
        <v>14102</v>
      </c>
      <c r="L63" s="1">
        <f>K63/SUM($K$62:$K$66)*100</f>
        <v>15.56099929378531</v>
      </c>
      <c r="M63" t="s">
        <v>20</v>
      </c>
    </row>
    <row r="64" spans="1:13" x14ac:dyDescent="0.3">
      <c r="A64" t="s">
        <v>79</v>
      </c>
      <c r="B64">
        <v>7</v>
      </c>
      <c r="C64" t="s">
        <v>13</v>
      </c>
      <c r="D64" t="s">
        <v>24</v>
      </c>
      <c r="E64" t="s">
        <v>81</v>
      </c>
      <c r="F64">
        <v>4</v>
      </c>
      <c r="G64">
        <v>6</v>
      </c>
      <c r="H64">
        <v>13</v>
      </c>
      <c r="I64">
        <v>142</v>
      </c>
      <c r="J64" s="1">
        <f>I64/games!$B$8</f>
        <v>4.4818516570226192</v>
      </c>
      <c r="K64" s="2">
        <v>12107</v>
      </c>
      <c r="L64" s="1">
        <f t="shared" ref="L63:L67" si="0">K64/SUM($K$62:$K$66)*100</f>
        <v>13.359595692090394</v>
      </c>
      <c r="M64" t="s">
        <v>20</v>
      </c>
    </row>
    <row r="65" spans="1:13" x14ac:dyDescent="0.3">
      <c r="A65" t="s">
        <v>36</v>
      </c>
      <c r="B65">
        <v>7</v>
      </c>
      <c r="C65" t="s">
        <v>13</v>
      </c>
      <c r="D65" t="s">
        <v>22</v>
      </c>
      <c r="E65" t="s">
        <v>54</v>
      </c>
      <c r="F65">
        <v>3</v>
      </c>
      <c r="G65">
        <v>7</v>
      </c>
      <c r="H65">
        <v>19</v>
      </c>
      <c r="I65">
        <v>35</v>
      </c>
      <c r="J65" s="1">
        <f>I65/games!$B$8</f>
        <v>1.1046817464492373</v>
      </c>
      <c r="K65" s="2">
        <v>8571</v>
      </c>
      <c r="L65" s="1">
        <f t="shared" si="0"/>
        <v>9.4577595338983045</v>
      </c>
      <c r="M65" t="s">
        <v>20</v>
      </c>
    </row>
    <row r="66" spans="1:13" x14ac:dyDescent="0.3">
      <c r="A66" t="s">
        <v>34</v>
      </c>
      <c r="B66">
        <v>7</v>
      </c>
      <c r="C66" t="s">
        <v>13</v>
      </c>
      <c r="D66" t="s">
        <v>27</v>
      </c>
      <c r="E66" t="s">
        <v>35</v>
      </c>
      <c r="F66">
        <v>11</v>
      </c>
      <c r="G66">
        <v>1</v>
      </c>
      <c r="H66">
        <v>11</v>
      </c>
      <c r="I66">
        <v>212</v>
      </c>
      <c r="J66" s="1">
        <f>I66/games!$B$8</f>
        <v>6.6912151499210939</v>
      </c>
      <c r="K66" s="2">
        <v>29085</v>
      </c>
      <c r="L66" s="1">
        <f t="shared" si="0"/>
        <v>32.094147245762713</v>
      </c>
      <c r="M66" t="s">
        <v>20</v>
      </c>
    </row>
    <row r="67" spans="1:13" x14ac:dyDescent="0.3">
      <c r="A67" t="s">
        <v>10</v>
      </c>
      <c r="B67">
        <v>7</v>
      </c>
      <c r="C67" t="s">
        <v>15</v>
      </c>
      <c r="D67" t="s">
        <v>24</v>
      </c>
      <c r="E67" t="s">
        <v>82</v>
      </c>
      <c r="F67">
        <v>3</v>
      </c>
      <c r="G67">
        <v>9</v>
      </c>
      <c r="H67">
        <v>8</v>
      </c>
      <c r="I67">
        <v>145</v>
      </c>
      <c r="J67" s="1">
        <f>I67/games!$B$8</f>
        <v>4.5765386638611254</v>
      </c>
      <c r="K67" s="2">
        <v>10326</v>
      </c>
      <c r="L67" s="1">
        <f>K67/SUM($K$67:$K$71)*100</f>
        <v>14.126048235953981</v>
      </c>
      <c r="M67" t="s">
        <v>20</v>
      </c>
    </row>
    <row r="68" spans="1:13" x14ac:dyDescent="0.3">
      <c r="A68" t="s">
        <v>11</v>
      </c>
      <c r="B68">
        <v>7</v>
      </c>
      <c r="C68" t="s">
        <v>15</v>
      </c>
      <c r="D68" t="s">
        <v>30</v>
      </c>
      <c r="E68" t="s">
        <v>41</v>
      </c>
      <c r="F68">
        <v>6</v>
      </c>
      <c r="G68">
        <v>5</v>
      </c>
      <c r="H68">
        <v>9</v>
      </c>
      <c r="I68">
        <v>182</v>
      </c>
      <c r="J68" s="1">
        <f>I68/games!$B$8</f>
        <v>5.744345081536034</v>
      </c>
      <c r="K68" s="2">
        <v>19385</v>
      </c>
      <c r="L68" s="1">
        <f t="shared" ref="L68:L81" si="1">K68/SUM($K$67:$K$71)*100</f>
        <v>26.518830626957961</v>
      </c>
      <c r="M68" t="s">
        <v>38</v>
      </c>
    </row>
    <row r="69" spans="1:13" x14ac:dyDescent="0.3">
      <c r="A69" t="s">
        <v>64</v>
      </c>
      <c r="B69">
        <v>7</v>
      </c>
      <c r="C69" t="s">
        <v>15</v>
      </c>
      <c r="D69" t="s">
        <v>22</v>
      </c>
      <c r="E69" t="s">
        <v>65</v>
      </c>
      <c r="F69">
        <v>3</v>
      </c>
      <c r="G69">
        <v>6</v>
      </c>
      <c r="H69">
        <v>12</v>
      </c>
      <c r="I69">
        <v>20</v>
      </c>
      <c r="J69" s="1">
        <f>I69/games!$B$8</f>
        <v>0.63124671225670703</v>
      </c>
      <c r="K69" s="2">
        <v>7550</v>
      </c>
      <c r="L69" s="1">
        <f t="shared" si="1"/>
        <v>10.32845866564522</v>
      </c>
      <c r="M69" t="s">
        <v>20</v>
      </c>
    </row>
    <row r="70" spans="1:13" x14ac:dyDescent="0.3">
      <c r="A70" t="s">
        <v>39</v>
      </c>
      <c r="B70">
        <v>7</v>
      </c>
      <c r="C70" t="s">
        <v>15</v>
      </c>
      <c r="D70" t="s">
        <v>27</v>
      </c>
      <c r="E70" t="s">
        <v>83</v>
      </c>
      <c r="F70">
        <v>3</v>
      </c>
      <c r="G70">
        <v>6</v>
      </c>
      <c r="H70">
        <v>6</v>
      </c>
      <c r="I70">
        <v>188</v>
      </c>
      <c r="J70" s="1">
        <f>I70/games!$B$8</f>
        <v>5.9337190952130454</v>
      </c>
      <c r="K70" s="2">
        <v>8096</v>
      </c>
      <c r="L70" s="1">
        <f t="shared" si="1"/>
        <v>11.075390908220358</v>
      </c>
      <c r="M70" t="s">
        <v>20</v>
      </c>
    </row>
    <row r="71" spans="1:13" x14ac:dyDescent="0.3">
      <c r="A71" t="s">
        <v>9</v>
      </c>
      <c r="B71">
        <v>7</v>
      </c>
      <c r="C71" t="s">
        <v>15</v>
      </c>
      <c r="D71" t="s">
        <v>14</v>
      </c>
      <c r="E71" t="s">
        <v>70</v>
      </c>
      <c r="F71">
        <v>8</v>
      </c>
      <c r="G71">
        <v>6</v>
      </c>
      <c r="H71">
        <v>5</v>
      </c>
      <c r="I71">
        <v>249</v>
      </c>
      <c r="J71" s="1">
        <f>I71/games!$B$8</f>
        <v>7.8590215675960025</v>
      </c>
      <c r="K71" s="2">
        <v>27742</v>
      </c>
      <c r="L71" s="1">
        <f t="shared" si="1"/>
        <v>37.951271563222477</v>
      </c>
      <c r="M71" t="s">
        <v>20</v>
      </c>
    </row>
    <row r="72" spans="1:13" x14ac:dyDescent="0.3">
      <c r="A72" t="s">
        <v>8</v>
      </c>
      <c r="B72">
        <v>8</v>
      </c>
      <c r="C72" t="s">
        <v>13</v>
      </c>
      <c r="D72" t="s">
        <v>14</v>
      </c>
      <c r="E72" t="s">
        <v>19</v>
      </c>
      <c r="F72">
        <v>5</v>
      </c>
      <c r="G72">
        <v>6</v>
      </c>
      <c r="H72">
        <v>4</v>
      </c>
      <c r="I72">
        <v>190</v>
      </c>
      <c r="J72" s="1">
        <f>I72/games!$B$9</f>
        <v>6.0702875399361025</v>
      </c>
      <c r="K72" s="2">
        <v>13142</v>
      </c>
      <c r="L72" s="1">
        <f>K72/SUM($K$72:$K$76)*100</f>
        <v>12.130666346677497</v>
      </c>
      <c r="M72" t="s">
        <v>20</v>
      </c>
    </row>
    <row r="73" spans="1:13" x14ac:dyDescent="0.3">
      <c r="A73" t="s">
        <v>36</v>
      </c>
      <c r="B73">
        <v>8</v>
      </c>
      <c r="C73" t="s">
        <v>13</v>
      </c>
      <c r="D73" t="s">
        <v>22</v>
      </c>
      <c r="E73" t="s">
        <v>40</v>
      </c>
      <c r="F73">
        <v>0</v>
      </c>
      <c r="G73">
        <v>6</v>
      </c>
      <c r="H73">
        <v>10</v>
      </c>
      <c r="I73">
        <v>29</v>
      </c>
      <c r="J73" s="1">
        <f>I73/games!$B$9</f>
        <v>0.92651757188498396</v>
      </c>
      <c r="K73" s="2">
        <v>7821</v>
      </c>
      <c r="L73" s="1">
        <f t="shared" ref="L73:L76" si="2">K73/SUM($K$72:$K$76)*100</f>
        <v>7.2191402752522222</v>
      </c>
      <c r="M73" t="s">
        <v>20</v>
      </c>
    </row>
    <row r="74" spans="1:13" x14ac:dyDescent="0.3">
      <c r="A74" t="s">
        <v>79</v>
      </c>
      <c r="B74">
        <v>8</v>
      </c>
      <c r="C74" t="s">
        <v>13</v>
      </c>
      <c r="D74" t="s">
        <v>24</v>
      </c>
      <c r="E74" t="s">
        <v>84</v>
      </c>
      <c r="F74">
        <v>6</v>
      </c>
      <c r="G74">
        <v>5</v>
      </c>
      <c r="H74">
        <v>9</v>
      </c>
      <c r="I74">
        <v>203</v>
      </c>
      <c r="J74" s="1">
        <f>I74/games!$B$9</f>
        <v>6.4856230031948883</v>
      </c>
      <c r="K74" s="2">
        <v>14283</v>
      </c>
      <c r="L74" s="1">
        <f t="shared" si="2"/>
        <v>13.183861469304114</v>
      </c>
      <c r="M74" t="s">
        <v>20</v>
      </c>
    </row>
    <row r="75" spans="1:13" x14ac:dyDescent="0.3">
      <c r="A75" t="s">
        <v>32</v>
      </c>
      <c r="B75">
        <v>8</v>
      </c>
      <c r="C75" t="s">
        <v>13</v>
      </c>
      <c r="D75" t="s">
        <v>30</v>
      </c>
      <c r="E75" t="s">
        <v>85</v>
      </c>
      <c r="F75">
        <v>19</v>
      </c>
      <c r="G75">
        <v>1</v>
      </c>
      <c r="H75">
        <v>8</v>
      </c>
      <c r="I75">
        <v>267</v>
      </c>
      <c r="J75" s="1">
        <f>I75/games!$B$9</f>
        <v>8.5303514376996805</v>
      </c>
      <c r="K75" s="2">
        <v>49743</v>
      </c>
      <c r="L75" s="1">
        <f t="shared" si="2"/>
        <v>45.915061336385534</v>
      </c>
      <c r="M75" t="s">
        <v>38</v>
      </c>
    </row>
    <row r="76" spans="1:13" x14ac:dyDescent="0.3">
      <c r="A76" t="s">
        <v>34</v>
      </c>
      <c r="B76">
        <v>8</v>
      </c>
      <c r="C76" t="s">
        <v>13</v>
      </c>
      <c r="D76" t="s">
        <v>27</v>
      </c>
      <c r="E76" t="s">
        <v>86</v>
      </c>
      <c r="F76">
        <v>3</v>
      </c>
      <c r="G76">
        <v>3</v>
      </c>
      <c r="H76">
        <v>7</v>
      </c>
      <c r="I76">
        <v>141</v>
      </c>
      <c r="J76" s="1">
        <f>I76/games!$B$9</f>
        <v>4.5047923322683703</v>
      </c>
      <c r="K76" s="2">
        <v>23348</v>
      </c>
      <c r="L76" s="1">
        <f t="shared" si="2"/>
        <v>21.551270572380627</v>
      </c>
      <c r="M76" t="s">
        <v>20</v>
      </c>
    </row>
    <row r="77" spans="1:13" x14ac:dyDescent="0.3">
      <c r="A77" t="s">
        <v>64</v>
      </c>
      <c r="B77">
        <v>8</v>
      </c>
      <c r="C77" t="s">
        <v>15</v>
      </c>
      <c r="D77" t="s">
        <v>22</v>
      </c>
      <c r="E77" t="s">
        <v>87</v>
      </c>
      <c r="F77">
        <v>1</v>
      </c>
      <c r="G77">
        <v>4</v>
      </c>
      <c r="H77">
        <v>10</v>
      </c>
      <c r="I77">
        <v>19</v>
      </c>
      <c r="J77" s="1">
        <f>I77/games!$B$9</f>
        <v>0.60702875399361023</v>
      </c>
      <c r="K77" s="2">
        <v>20827</v>
      </c>
      <c r="L77" s="1">
        <f>K77/SUM($K$77:$K$81)*100</f>
        <v>24.013605442176871</v>
      </c>
      <c r="M77" t="s">
        <v>20</v>
      </c>
    </row>
    <row r="78" spans="1:13" x14ac:dyDescent="0.3">
      <c r="A78" t="s">
        <v>39</v>
      </c>
      <c r="B78">
        <v>8</v>
      </c>
      <c r="C78" t="s">
        <v>15</v>
      </c>
      <c r="D78" t="s">
        <v>14</v>
      </c>
      <c r="E78" t="s">
        <v>70</v>
      </c>
      <c r="F78">
        <v>3</v>
      </c>
      <c r="G78">
        <v>4</v>
      </c>
      <c r="H78">
        <v>7</v>
      </c>
      <c r="I78">
        <v>176</v>
      </c>
      <c r="J78" s="1">
        <f>I78/games!$B$9</f>
        <v>5.6230031948881791</v>
      </c>
      <c r="K78" s="2">
        <v>7822</v>
      </c>
      <c r="L78" s="1">
        <f t="shared" ref="L78:L91" si="3">K78/SUM($K$77:$K$81)*100</f>
        <v>9.0187939582612699</v>
      </c>
      <c r="M78" t="s">
        <v>20</v>
      </c>
    </row>
    <row r="79" spans="1:13" x14ac:dyDescent="0.3">
      <c r="A79" t="s">
        <v>9</v>
      </c>
      <c r="B79">
        <v>8</v>
      </c>
      <c r="C79" t="s">
        <v>15</v>
      </c>
      <c r="D79" t="s">
        <v>27</v>
      </c>
      <c r="E79" t="s">
        <v>88</v>
      </c>
      <c r="F79">
        <v>4</v>
      </c>
      <c r="G79">
        <v>6</v>
      </c>
      <c r="H79">
        <v>5</v>
      </c>
      <c r="I79">
        <v>178</v>
      </c>
      <c r="J79" s="1">
        <f>I79/games!$B$9</f>
        <v>5.6869009584664534</v>
      </c>
      <c r="K79" s="2">
        <v>19741</v>
      </c>
      <c r="L79" s="1">
        <f t="shared" si="3"/>
        <v>22.761443560475037</v>
      </c>
      <c r="M79" t="s">
        <v>20</v>
      </c>
    </row>
    <row r="80" spans="1:13" x14ac:dyDescent="0.3">
      <c r="A80" t="s">
        <v>10</v>
      </c>
      <c r="B80">
        <v>8</v>
      </c>
      <c r="C80" t="s">
        <v>15</v>
      </c>
      <c r="D80" t="s">
        <v>24</v>
      </c>
      <c r="E80" t="s">
        <v>25</v>
      </c>
      <c r="F80">
        <v>4</v>
      </c>
      <c r="G80">
        <v>6</v>
      </c>
      <c r="H80">
        <v>7</v>
      </c>
      <c r="I80">
        <v>175</v>
      </c>
      <c r="J80" s="1">
        <f>I80/games!$B$9</f>
        <v>5.5910543130990416</v>
      </c>
      <c r="K80" s="2">
        <v>14254</v>
      </c>
      <c r="L80" s="1">
        <f t="shared" si="3"/>
        <v>16.434912948230142</v>
      </c>
      <c r="M80" t="s">
        <v>20</v>
      </c>
    </row>
    <row r="81" spans="1:13" x14ac:dyDescent="0.3">
      <c r="A81" t="s">
        <v>11</v>
      </c>
      <c r="B81">
        <v>8</v>
      </c>
      <c r="C81" t="s">
        <v>15</v>
      </c>
      <c r="D81" t="s">
        <v>30</v>
      </c>
      <c r="E81" t="s">
        <v>89</v>
      </c>
      <c r="F81">
        <v>9</v>
      </c>
      <c r="G81">
        <v>13</v>
      </c>
      <c r="H81">
        <v>0</v>
      </c>
      <c r="I81">
        <v>211</v>
      </c>
      <c r="J81" s="1">
        <f>I81/games!$B$9</f>
        <v>6.7412140575079871</v>
      </c>
      <c r="K81" s="2">
        <v>24086</v>
      </c>
      <c r="L81" s="1">
        <f t="shared" si="3"/>
        <v>27.771244090856683</v>
      </c>
      <c r="M81" t="s">
        <v>20</v>
      </c>
    </row>
    <row r="82" spans="1:13" x14ac:dyDescent="0.3">
      <c r="A82" t="s">
        <v>8</v>
      </c>
      <c r="B82">
        <v>9</v>
      </c>
      <c r="C82" t="s">
        <v>15</v>
      </c>
      <c r="D82" t="s">
        <v>22</v>
      </c>
      <c r="E82" t="s">
        <v>90</v>
      </c>
      <c r="F82">
        <v>3</v>
      </c>
      <c r="G82">
        <v>8</v>
      </c>
      <c r="H82">
        <v>2</v>
      </c>
      <c r="I82">
        <v>19</v>
      </c>
      <c r="J82" s="1">
        <f>I82/games!$B$10</f>
        <v>0.87759815242494232</v>
      </c>
      <c r="K82" s="2">
        <v>8838</v>
      </c>
      <c r="L82" s="1">
        <f>K82/SUM($K$82:$K$86)*100</f>
        <v>18.363149036963161</v>
      </c>
      <c r="M82" t="s">
        <v>20</v>
      </c>
    </row>
    <row r="83" spans="1:13" x14ac:dyDescent="0.3">
      <c r="A83" t="s">
        <v>36</v>
      </c>
      <c r="B83">
        <v>9</v>
      </c>
      <c r="C83" t="s">
        <v>15</v>
      </c>
      <c r="D83" t="s">
        <v>14</v>
      </c>
      <c r="E83" t="s">
        <v>37</v>
      </c>
      <c r="F83">
        <v>2</v>
      </c>
      <c r="G83">
        <v>6</v>
      </c>
      <c r="H83">
        <v>2</v>
      </c>
      <c r="I83">
        <v>138</v>
      </c>
      <c r="J83" s="1">
        <f>I83/games!$B$10</f>
        <v>6.3741339491916866</v>
      </c>
      <c r="K83" s="2">
        <v>8804</v>
      </c>
      <c r="L83" s="1">
        <f t="shared" ref="L83:L86" si="4">K83/SUM($K$82:$K$86)*100</f>
        <v>18.292505557979595</v>
      </c>
      <c r="M83" t="s">
        <v>20</v>
      </c>
    </row>
    <row r="84" spans="1:13" x14ac:dyDescent="0.3">
      <c r="A84" t="s">
        <v>34</v>
      </c>
      <c r="B84">
        <v>9</v>
      </c>
      <c r="C84" t="s">
        <v>15</v>
      </c>
      <c r="D84" t="s">
        <v>27</v>
      </c>
      <c r="E84" t="s">
        <v>35</v>
      </c>
      <c r="F84">
        <v>1</v>
      </c>
      <c r="G84">
        <v>7</v>
      </c>
      <c r="H84">
        <v>1</v>
      </c>
      <c r="I84">
        <v>112</v>
      </c>
      <c r="J84" s="1">
        <f>I84/games!$B$10</f>
        <v>5.1732101616628183</v>
      </c>
      <c r="K84" s="2">
        <v>9503</v>
      </c>
      <c r="L84" s="1">
        <f t="shared" si="4"/>
        <v>19.744852375906419</v>
      </c>
      <c r="M84" t="s">
        <v>20</v>
      </c>
    </row>
    <row r="85" spans="1:13" x14ac:dyDescent="0.3">
      <c r="A85" t="s">
        <v>79</v>
      </c>
      <c r="B85">
        <v>9</v>
      </c>
      <c r="C85" t="s">
        <v>15</v>
      </c>
      <c r="D85" t="s">
        <v>24</v>
      </c>
      <c r="E85" t="s">
        <v>84</v>
      </c>
      <c r="F85">
        <v>0</v>
      </c>
      <c r="G85">
        <v>7</v>
      </c>
      <c r="H85">
        <v>1</v>
      </c>
      <c r="I85">
        <v>86</v>
      </c>
      <c r="J85" s="1">
        <f>I85/games!$B$10</f>
        <v>3.9722863741339496</v>
      </c>
      <c r="K85" s="2">
        <v>5981</v>
      </c>
      <c r="L85" s="1">
        <f t="shared" si="4"/>
        <v>12.427019052961832</v>
      </c>
      <c r="M85" t="s">
        <v>20</v>
      </c>
    </row>
    <row r="86" spans="1:13" x14ac:dyDescent="0.3">
      <c r="A86" t="s">
        <v>32</v>
      </c>
      <c r="B86">
        <v>9</v>
      </c>
      <c r="C86" t="s">
        <v>15</v>
      </c>
      <c r="D86" t="s">
        <v>30</v>
      </c>
      <c r="E86" t="s">
        <v>91</v>
      </c>
      <c r="F86">
        <v>2</v>
      </c>
      <c r="G86">
        <v>5</v>
      </c>
      <c r="H86">
        <v>1</v>
      </c>
      <c r="I86">
        <v>160</v>
      </c>
      <c r="J86" s="1">
        <f>I86/games!$B$10</f>
        <v>7.3903002309468828</v>
      </c>
      <c r="K86" s="2">
        <v>15003</v>
      </c>
      <c r="L86" s="1">
        <f t="shared" si="4"/>
        <v>31.172473976188993</v>
      </c>
      <c r="M86" t="s">
        <v>20</v>
      </c>
    </row>
    <row r="87" spans="1:13" x14ac:dyDescent="0.3">
      <c r="A87" t="s">
        <v>39</v>
      </c>
      <c r="B87">
        <v>9</v>
      </c>
      <c r="C87" t="s">
        <v>13</v>
      </c>
      <c r="D87" t="s">
        <v>30</v>
      </c>
      <c r="E87" t="s">
        <v>92</v>
      </c>
      <c r="F87">
        <v>6</v>
      </c>
      <c r="G87">
        <v>1</v>
      </c>
      <c r="H87">
        <v>9</v>
      </c>
      <c r="I87">
        <v>96</v>
      </c>
      <c r="J87" s="1">
        <f>I87/games!$B$10</f>
        <v>4.4341801385681299</v>
      </c>
      <c r="K87" s="2">
        <v>4835</v>
      </c>
      <c r="L87" s="1">
        <f>K87/SUM($K$87:$K$91)*100</f>
        <v>9.2812991899259032</v>
      </c>
      <c r="M87" t="s">
        <v>20</v>
      </c>
    </row>
    <row r="88" spans="1:13" x14ac:dyDescent="0.3">
      <c r="A88" t="s">
        <v>10</v>
      </c>
      <c r="B88">
        <v>9</v>
      </c>
      <c r="C88" t="s">
        <v>13</v>
      </c>
      <c r="D88" t="s">
        <v>24</v>
      </c>
      <c r="E88" t="s">
        <v>25</v>
      </c>
      <c r="F88">
        <v>8</v>
      </c>
      <c r="G88">
        <v>1</v>
      </c>
      <c r="H88">
        <v>9</v>
      </c>
      <c r="I88">
        <v>146</v>
      </c>
      <c r="J88" s="1">
        <f>I88/games!$B$10</f>
        <v>6.7436489607390309</v>
      </c>
      <c r="K88" s="2">
        <v>9937</v>
      </c>
      <c r="L88" s="1">
        <f t="shared" ref="L88:L91" si="5">K88/SUM($K$87:$K$91)*100</f>
        <v>19.075133412677083</v>
      </c>
      <c r="M88" t="s">
        <v>20</v>
      </c>
    </row>
    <row r="89" spans="1:13" x14ac:dyDescent="0.3">
      <c r="A89" t="s">
        <v>11</v>
      </c>
      <c r="B89">
        <v>9</v>
      </c>
      <c r="C89" t="s">
        <v>13</v>
      </c>
      <c r="D89" t="s">
        <v>14</v>
      </c>
      <c r="E89" t="s">
        <v>19</v>
      </c>
      <c r="F89">
        <v>13</v>
      </c>
      <c r="G89">
        <v>1</v>
      </c>
      <c r="H89">
        <v>6</v>
      </c>
      <c r="I89">
        <v>171</v>
      </c>
      <c r="J89" s="1">
        <f>I89/games!$B$10</f>
        <v>7.8983833718244805</v>
      </c>
      <c r="K89" s="2">
        <v>17664</v>
      </c>
      <c r="L89" s="1">
        <f t="shared" si="5"/>
        <v>33.907935654777901</v>
      </c>
      <c r="M89" t="s">
        <v>20</v>
      </c>
    </row>
    <row r="90" spans="1:13" x14ac:dyDescent="0.3">
      <c r="A90" t="s">
        <v>64</v>
      </c>
      <c r="B90">
        <v>9</v>
      </c>
      <c r="C90" t="s">
        <v>13</v>
      </c>
      <c r="D90" t="s">
        <v>22</v>
      </c>
      <c r="E90" t="s">
        <v>71</v>
      </c>
      <c r="F90">
        <v>3</v>
      </c>
      <c r="G90">
        <v>3</v>
      </c>
      <c r="H90">
        <v>9</v>
      </c>
      <c r="I90">
        <v>19</v>
      </c>
      <c r="J90" s="1">
        <f>I90/games!$B$10</f>
        <v>0.87759815242494232</v>
      </c>
      <c r="K90" s="2">
        <v>8339</v>
      </c>
      <c r="L90" s="1">
        <f t="shared" si="5"/>
        <v>16.007601643183474</v>
      </c>
      <c r="M90" t="s">
        <v>20</v>
      </c>
    </row>
    <row r="91" spans="1:13" x14ac:dyDescent="0.3">
      <c r="A91" t="s">
        <v>9</v>
      </c>
      <c r="B91">
        <v>9</v>
      </c>
      <c r="C91" t="s">
        <v>13</v>
      </c>
      <c r="D91" t="s">
        <v>27</v>
      </c>
      <c r="E91" t="s">
        <v>83</v>
      </c>
      <c r="F91">
        <v>3</v>
      </c>
      <c r="G91">
        <v>2</v>
      </c>
      <c r="H91">
        <v>12</v>
      </c>
      <c r="I91">
        <v>144</v>
      </c>
      <c r="J91" s="1">
        <f>I91/games!$B$10</f>
        <v>6.6512702078521944</v>
      </c>
      <c r="K91" s="2">
        <v>11319</v>
      </c>
      <c r="L91" s="1">
        <f>K91/SUM($K$87:$K$91)*100</f>
        <v>21.728030099435635</v>
      </c>
      <c r="M91" t="s">
        <v>20</v>
      </c>
    </row>
    <row r="92" spans="1:13" x14ac:dyDescent="0.3">
      <c r="A92" t="s">
        <v>8</v>
      </c>
      <c r="B92">
        <v>10</v>
      </c>
      <c r="C92" t="s">
        <v>15</v>
      </c>
      <c r="D92" t="s">
        <v>14</v>
      </c>
      <c r="E92" t="s">
        <v>93</v>
      </c>
      <c r="F92">
        <v>7</v>
      </c>
      <c r="G92">
        <v>6</v>
      </c>
      <c r="H92">
        <v>3</v>
      </c>
      <c r="I92">
        <v>181</v>
      </c>
      <c r="J92" s="1">
        <f>I92/games!$B$11</f>
        <v>5.7097791798107256</v>
      </c>
      <c r="K92" s="2">
        <v>20051</v>
      </c>
      <c r="L92" s="1">
        <f>K92/SUM($K$92:$K$96)*100</f>
        <v>21.742100583374899</v>
      </c>
      <c r="M92" t="s">
        <v>20</v>
      </c>
    </row>
    <row r="93" spans="1:13" x14ac:dyDescent="0.3">
      <c r="A93" t="s">
        <v>36</v>
      </c>
      <c r="B93">
        <v>10</v>
      </c>
      <c r="C93" t="s">
        <v>15</v>
      </c>
      <c r="D93" t="s">
        <v>22</v>
      </c>
      <c r="E93" t="s">
        <v>54</v>
      </c>
      <c r="F93">
        <v>1</v>
      </c>
      <c r="G93">
        <v>10</v>
      </c>
      <c r="H93">
        <v>10</v>
      </c>
      <c r="I93">
        <v>33</v>
      </c>
      <c r="J93" s="1">
        <f>I93/games!$B$11</f>
        <v>1.0410094637223974</v>
      </c>
      <c r="K93" s="2">
        <v>6763</v>
      </c>
      <c r="L93" s="1">
        <f t="shared" ref="L93:L96" si="6">K93/SUM($K$92:$K$96)*100</f>
        <v>7.3333911647979884</v>
      </c>
      <c r="M93" t="s">
        <v>20</v>
      </c>
    </row>
    <row r="94" spans="1:13" x14ac:dyDescent="0.3">
      <c r="A94" t="s">
        <v>66</v>
      </c>
      <c r="B94">
        <v>10</v>
      </c>
      <c r="C94" t="s">
        <v>15</v>
      </c>
      <c r="D94" t="s">
        <v>27</v>
      </c>
      <c r="E94" t="s">
        <v>56</v>
      </c>
      <c r="F94">
        <v>6</v>
      </c>
      <c r="G94">
        <v>11</v>
      </c>
      <c r="H94">
        <v>2</v>
      </c>
      <c r="I94">
        <v>191</v>
      </c>
      <c r="J94" s="1">
        <f>I94/games!$B$11</f>
        <v>6.0252365930599368</v>
      </c>
      <c r="K94" s="2">
        <v>20959</v>
      </c>
      <c r="L94" s="1">
        <f t="shared" si="6"/>
        <v>22.726681269111491</v>
      </c>
      <c r="M94" t="s">
        <v>20</v>
      </c>
    </row>
    <row r="95" spans="1:13" x14ac:dyDescent="0.3">
      <c r="A95" t="s">
        <v>32</v>
      </c>
      <c r="B95">
        <v>10</v>
      </c>
      <c r="C95" t="s">
        <v>15</v>
      </c>
      <c r="D95" t="s">
        <v>30</v>
      </c>
      <c r="E95" t="s">
        <v>94</v>
      </c>
      <c r="F95">
        <v>3</v>
      </c>
      <c r="G95">
        <v>6</v>
      </c>
      <c r="H95">
        <v>5</v>
      </c>
      <c r="I95">
        <v>228</v>
      </c>
      <c r="J95" s="1">
        <f>I95/games!$B$11</f>
        <v>7.1924290220820195</v>
      </c>
      <c r="K95" s="2">
        <v>19969</v>
      </c>
      <c r="L95" s="1">
        <f t="shared" si="6"/>
        <v>21.653184706469172</v>
      </c>
      <c r="M95" t="s">
        <v>20</v>
      </c>
    </row>
    <row r="96" spans="1:13" x14ac:dyDescent="0.3">
      <c r="A96" t="s">
        <v>29</v>
      </c>
      <c r="B96">
        <v>10</v>
      </c>
      <c r="C96" t="s">
        <v>15</v>
      </c>
      <c r="D96" t="s">
        <v>24</v>
      </c>
      <c r="E96" t="s">
        <v>95</v>
      </c>
      <c r="F96">
        <v>3</v>
      </c>
      <c r="G96">
        <v>9</v>
      </c>
      <c r="H96">
        <v>10</v>
      </c>
      <c r="I96">
        <v>149</v>
      </c>
      <c r="J96" s="1">
        <f>I96/games!$B$11</f>
        <v>4.7003154574132493</v>
      </c>
      <c r="K96" s="2">
        <v>24480</v>
      </c>
      <c r="L96" s="1">
        <f>K96/SUM($K$92:$K$96)*100</f>
        <v>26.544642276246449</v>
      </c>
      <c r="M96" t="s">
        <v>20</v>
      </c>
    </row>
    <row r="97" spans="1:13" x14ac:dyDescent="0.3">
      <c r="A97" t="s">
        <v>64</v>
      </c>
      <c r="B97">
        <v>10</v>
      </c>
      <c r="C97" t="s">
        <v>13</v>
      </c>
      <c r="D97" t="s">
        <v>22</v>
      </c>
      <c r="E97" t="s">
        <v>96</v>
      </c>
      <c r="F97">
        <v>1</v>
      </c>
      <c r="G97">
        <v>3</v>
      </c>
      <c r="H97">
        <v>25</v>
      </c>
      <c r="I97">
        <v>11</v>
      </c>
      <c r="J97" s="1">
        <f>I97/games!$B$11</f>
        <v>0.3470031545741325</v>
      </c>
      <c r="K97" s="2">
        <v>7853</v>
      </c>
      <c r="L97" s="1">
        <f>K97/SUM($K$97:$K$101)*100</f>
        <v>7.7275053137054242</v>
      </c>
      <c r="M97" t="s">
        <v>20</v>
      </c>
    </row>
    <row r="98" spans="1:13" x14ac:dyDescent="0.3">
      <c r="A98" t="s">
        <v>10</v>
      </c>
      <c r="B98">
        <v>10</v>
      </c>
      <c r="C98" t="s">
        <v>13</v>
      </c>
      <c r="D98" t="s">
        <v>24</v>
      </c>
      <c r="E98" t="s">
        <v>25</v>
      </c>
      <c r="F98">
        <v>6</v>
      </c>
      <c r="G98">
        <v>3</v>
      </c>
      <c r="H98">
        <v>20</v>
      </c>
      <c r="I98">
        <v>177</v>
      </c>
      <c r="J98" s="1">
        <f>I98/games!$B$11</f>
        <v>5.5835962145110409</v>
      </c>
      <c r="K98" s="2">
        <v>21347</v>
      </c>
      <c r="L98" s="1">
        <f t="shared" ref="L98:L101" si="7">K98/SUM($K$97:$K$101)*100</f>
        <v>21.005864756356765</v>
      </c>
      <c r="M98" t="s">
        <v>20</v>
      </c>
    </row>
    <row r="99" spans="1:13" x14ac:dyDescent="0.3">
      <c r="A99" t="s">
        <v>39</v>
      </c>
      <c r="B99">
        <v>10</v>
      </c>
      <c r="C99" t="s">
        <v>13</v>
      </c>
      <c r="D99" t="s">
        <v>14</v>
      </c>
      <c r="E99" t="s">
        <v>70</v>
      </c>
      <c r="F99">
        <v>12</v>
      </c>
      <c r="G99">
        <v>5</v>
      </c>
      <c r="H99">
        <v>10</v>
      </c>
      <c r="I99">
        <v>198</v>
      </c>
      <c r="J99" s="1">
        <f>I99/games!$B$11</f>
        <v>6.2460567823343851</v>
      </c>
      <c r="K99" s="2">
        <v>25847</v>
      </c>
      <c r="L99" s="1">
        <f t="shared" si="7"/>
        <v>25.433952609619777</v>
      </c>
      <c r="M99" t="s">
        <v>20</v>
      </c>
    </row>
    <row r="100" spans="1:13" x14ac:dyDescent="0.3">
      <c r="A100" t="s">
        <v>9</v>
      </c>
      <c r="B100">
        <v>10</v>
      </c>
      <c r="C100" t="s">
        <v>13</v>
      </c>
      <c r="D100" t="s">
        <v>27</v>
      </c>
      <c r="E100" t="s">
        <v>43</v>
      </c>
      <c r="F100">
        <v>16</v>
      </c>
      <c r="G100">
        <v>3</v>
      </c>
      <c r="H100">
        <v>7</v>
      </c>
      <c r="I100">
        <v>194</v>
      </c>
      <c r="J100" s="1">
        <f>I100/games!$B$11</f>
        <v>6.1198738170347005</v>
      </c>
      <c r="K100" s="2">
        <v>30571</v>
      </c>
      <c r="L100" s="1">
        <f t="shared" si="7"/>
        <v>30.082460836022985</v>
      </c>
      <c r="M100" t="s">
        <v>20</v>
      </c>
    </row>
    <row r="101" spans="1:13" x14ac:dyDescent="0.3">
      <c r="A101" t="s">
        <v>11</v>
      </c>
      <c r="B101">
        <v>10</v>
      </c>
      <c r="C101" t="s">
        <v>13</v>
      </c>
      <c r="D101" t="s">
        <v>30</v>
      </c>
      <c r="E101" t="s">
        <v>89</v>
      </c>
      <c r="F101">
        <v>7</v>
      </c>
      <c r="G101">
        <v>6</v>
      </c>
      <c r="H101">
        <v>4</v>
      </c>
      <c r="I101">
        <v>183</v>
      </c>
      <c r="J101" s="1">
        <f>I101/games!$B$11</f>
        <v>5.7728706624605683</v>
      </c>
      <c r="K101" s="2">
        <v>16006</v>
      </c>
      <c r="L101" s="1">
        <f t="shared" si="7"/>
        <v>15.750216484295049</v>
      </c>
      <c r="M101" t="s">
        <v>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inhouse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henry</cp:lastModifiedBy>
  <dcterms:created xsi:type="dcterms:W3CDTF">2020-12-05T03:10:07Z</dcterms:created>
  <dcterms:modified xsi:type="dcterms:W3CDTF">2020-12-11T16:34:30Z</dcterms:modified>
</cp:coreProperties>
</file>