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kdiff" sheetId="1" state="visible" r:id="rId2"/>
    <sheet name="Sheet1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<sst xmlns="http://schemas.openxmlformats.org/spreadsheetml/2006/main" count="381" uniqueCount="263">
  <si>
    <t xml:space="preserve">species id</t>
  </si>
  <si>
    <r>
      <rPr>
        <sz val="10"/>
        <rFont val="Arial"/>
        <family val="2"/>
        <charset val="1"/>
      </rPr>
      <t xml:space="preserve">Kdiff (</t>
    </r>
    <r>
      <rPr>
        <sz val="10"/>
        <rFont val="Calibri"/>
        <family val="2"/>
        <charset val="1"/>
      </rPr>
      <t xml:space="preserve">µm</t>
    </r>
    <r>
      <rPr>
        <vertAlign val="super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/s</t>
    </r>
    <r>
      <rPr>
        <sz val="10"/>
        <rFont val="Arial"/>
        <family val="2"/>
        <charset val="1"/>
      </rPr>
      <t xml:space="preserve">)</t>
    </r>
  </si>
  <si>
    <t xml:space="preserve">Notes</t>
  </si>
  <si>
    <t xml:space="preserve">More notes</t>
  </si>
  <si>
    <t xml:space="preserve">CamCa4</t>
  </si>
  <si>
    <t xml:space="preserve">https://www.ncbi.nlm.nih.gov/pmc/articles/PMC2599858/ </t>
  </si>
  <si>
    <r>
      <rPr>
        <sz val="10"/>
        <rFont val="Arial"/>
        <family val="2"/>
        <charset val="1"/>
      </rPr>
      <t xml:space="preserve">79 or 66 from 2 different experiments from here for Cam: </t>
    </r>
    <r>
      <rPr>
        <sz val="10"/>
        <color rgb="FF0000FF"/>
        <rFont val="Arial"/>
        <family val="2"/>
        <charset val="1"/>
      </rPr>
      <t xml:space="preserve">https://www.ncbi.nlm.nih.gov/pmc/articles/PMC2599858/</t>
    </r>
    <r>
      <rPr>
        <sz val="10"/>
        <rFont val="Arial"/>
        <family val="2"/>
        <charset val="1"/>
      </rPr>
      <t xml:space="preserve"> (Ca is much higher from here: </t>
    </r>
    <r>
      <rPr>
        <sz val="10"/>
        <color rgb="FF0000FF"/>
        <rFont val="Arial"/>
        <family val="2"/>
        <charset val="1"/>
      </rPr>
      <t xml:space="preserve">https://www.ncbi.nlm.nih.gov/pmc/articles/PMC2867484/</t>
    </r>
    <r>
      <rPr>
        <sz val="10"/>
        <rFont val="Arial"/>
        <family val="2"/>
        <charset val="1"/>
      </rPr>
      <t xml:space="preserve">)</t>
    </r>
  </si>
  <si>
    <t xml:space="preserve">RasGRF</t>
  </si>
  <si>
    <t xml:space="preserve">https://www.ncbi.nlm.nih.gov/pmc/articles/PMC2867484/</t>
  </si>
  <si>
    <t xml:space="preserve">CamCa4RasGRF</t>
  </si>
  <si>
    <t xml:space="preserve">RasGDP</t>
  </si>
  <si>
    <t xml:space="preserve">CamCa4RasGRFRasGDP</t>
  </si>
  <si>
    <t xml:space="preserve">RasGTP</t>
  </si>
  <si>
    <t xml:space="preserve">bRaf</t>
  </si>
  <si>
    <t xml:space="preserve">bRafRasGTP</t>
  </si>
  <si>
    <t xml:space="preserve">bRafRasGTPMAPKK</t>
  </si>
  <si>
    <t xml:space="preserve">bRafRasGTPpMAPKK</t>
  </si>
  <si>
    <t xml:space="preserve">Rap1GTP</t>
  </si>
  <si>
    <t xml:space="preserve">bRafRap1GTP</t>
  </si>
  <si>
    <t xml:space="preserve">bRafRap1GTPMAPKK</t>
  </si>
  <si>
    <t xml:space="preserve">bRafRap1GTPpMAPKK</t>
  </si>
  <si>
    <t xml:space="preserve">Rap1Gap</t>
  </si>
  <si>
    <t xml:space="preserve">bRafRap1GTPGap</t>
  </si>
  <si>
    <t xml:space="preserve">bRafRap1Gap</t>
  </si>
  <si>
    <t xml:space="preserve">MAPKK</t>
  </si>
  <si>
    <t xml:space="preserve">http://www.cell.com/cms/attachment/2021781245/2041678471/mmc1.pdf</t>
  </si>
  <si>
    <t xml:space="preserve">pMAPKK</t>
  </si>
  <si>
    <t xml:space="preserve">pMAPKKPP2A</t>
  </si>
  <si>
    <t xml:space="preserve">ppMAPKK</t>
  </si>
  <si>
    <t xml:space="preserve">ppMAPKKPP2A</t>
  </si>
  <si>
    <t xml:space="preserve">PP2A</t>
  </si>
  <si>
    <t xml:space="preserve">http://www.cell.com/cms/attachment/2021781245/2041678471/mmc1.pdf says 0</t>
  </si>
  <si>
    <t xml:space="preserve">ERK</t>
  </si>
  <si>
    <t xml:space="preserve">pERK</t>
  </si>
  <si>
    <t xml:space="preserve">ppMAPKKERK</t>
  </si>
  <si>
    <t xml:space="preserve">ppMAPKKpERK</t>
  </si>
  <si>
    <t xml:space="preserve">ppERK</t>
  </si>
  <si>
    <t xml:space="preserve">MKP1</t>
  </si>
  <si>
    <t xml:space="preserve">pERKMKP1</t>
  </si>
  <si>
    <t xml:space="preserve">ppERKMKP1</t>
  </si>
  <si>
    <t xml:space="preserve">PKAc</t>
  </si>
  <si>
    <t xml:space="preserve">Src</t>
  </si>
  <si>
    <t xml:space="preserve">PKAcSrc</t>
  </si>
  <si>
    <t xml:space="preserve">pSrc</t>
  </si>
  <si>
    <t xml:space="preserve">Cbl</t>
  </si>
  <si>
    <t xml:space="preserve">CblpSrc</t>
  </si>
  <si>
    <t xml:space="preserve">pCbl</t>
  </si>
  <si>
    <t xml:space="preserve">CRKC3G</t>
  </si>
  <si>
    <t xml:space="preserve">read to understant if they r scaffolding</t>
  </si>
  <si>
    <t xml:space="preserve">CRKC3GpCbl</t>
  </si>
  <si>
    <t xml:space="preserve">CRKC3GpCblRap1</t>
  </si>
  <si>
    <t xml:space="preserve">Rap1GDP</t>
  </si>
  <si>
    <t xml:space="preserve">Rap1GTPGap</t>
  </si>
  <si>
    <t xml:space="preserve">Epac</t>
  </si>
  <si>
    <t xml:space="preserve">camp</t>
  </si>
  <si>
    <t xml:space="preserve">https://www.ncbi.nlm.nih.gov/pmc/articles/PMC4763502/</t>
  </si>
  <si>
    <t xml:space="preserve">different values according to https://www.ncbi.nlm.nih.gov/pmc/articles/PMC2908681/</t>
  </si>
  <si>
    <t xml:space="preserve">Epacamp</t>
  </si>
  <si>
    <t xml:space="preserve">Epac1camp is 10 from here: https://www.ncbi.nlm.nih.gov/pmc/articles/PMC4763502/</t>
  </si>
  <si>
    <t xml:space="preserve">EpacRap1</t>
  </si>
  <si>
    <t xml:space="preserve">Gibg to Ras</t>
  </si>
  <si>
    <t xml:space="preserve">Reaction</t>
  </si>
  <si>
    <t xml:space="preserve">Kf per sec nM</t>
  </si>
  <si>
    <t xml:space="preserve">kb (for 2nd rxn =0)</t>
  </si>
  <si>
    <t xml:space="preserve">kcat per sec (kf for second rxn in NeuroRD)</t>
  </si>
  <si>
    <t xml:space="preserve">KM or KD(nM)</t>
  </si>
  <si>
    <t xml:space="preserve">Quantity (nM)</t>
  </si>
  <si>
    <t xml:space="preserve">Diffusion Constant</t>
  </si>
  <si>
    <t xml:space="preserve">source</t>
  </si>
  <si>
    <t xml:space="preserve">notes</t>
  </si>
  <si>
    <t xml:space="preserve">More Notes</t>
  </si>
  <si>
    <t xml:space="preserve">Gibg recruits kinase Src</t>
  </si>
  <si>
    <r>
      <rPr>
        <sz val="10"/>
        <rFont val="Arial"/>
        <family val="2"/>
        <charset val="1"/>
      </rPr>
      <t xml:space="preserve">Gibg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SrcGbg</t>
    </r>
  </si>
  <si>
    <t xml:space="preserve">Ca1switchRdesen2comp.ode</t>
  </si>
  <si>
    <t xml:space="preserve">adj</t>
  </si>
  <si>
    <t xml:space="preserve">Schmidt and Stork J Biol Chem #277 p 43024; Daaka, Y., Luttrell, L. M., Ahn, S., Della Rocca, G. J., Ferguson, S. S., Caron, M. G., and Lefkowitz, R. J. (1998) J. Biol. Chem. 273, 685–688</t>
  </si>
  <si>
    <t xml:space="preserve">Src phosphorylates adaptor protein Shc</t>
  </si>
  <si>
    <r>
      <rPr>
        <sz val="10"/>
        <rFont val="Arial"/>
        <family val="2"/>
        <charset val="1"/>
      </rPr>
      <t xml:space="preserve">SrcGbg +</t>
    </r>
    <r>
      <rPr>
        <b val="true"/>
        <sz val="10"/>
        <rFont val="Arial"/>
        <family val="2"/>
        <charset val="1"/>
      </rPr>
      <t xml:space="preserve">Shc</t>
    </r>
    <r>
      <rPr>
        <sz val="10"/>
        <rFont val="Arial"/>
        <family val="2"/>
        <charset val="1"/>
      </rPr>
      <t xml:space="preserve">&lt;-&gt; SrcGbgShc --&gt; SrcGbg + pShc.Grb.mSos</t>
    </r>
  </si>
  <si>
    <t xml:space="preserve">Sasagawa: 1st order activation, 1/s/uM = 1e-3/s/nM, but 1 uM of Shc, but only 0.1 Sos; Chang has MM formulation for Shc activation:Kcat=1.6/sec, Km=8 uM.</t>
  </si>
  <si>
    <t xml:space="preserve">Luttrell, L. M. et al. Role of c-Src tyrosine kinase in G protein-coupled receptor- and Gbg subunit mediated activation of mitogen-activated protein kinases. J. Biol. Chem. 271, 19443–19450 (1996).</t>
  </si>
  <si>
    <t xml:space="preserve">inactivation of Shc</t>
  </si>
  <si>
    <t xml:space="preserve">pShc.Grb.mSos --&gt; Shc</t>
  </si>
  <si>
    <t xml:space="preserve">NA</t>
  </si>
  <si>
    <t xml:space="preserve">sasagawa has pShcDep of 0.005/sec/uM = 0.005e-3 - _very_ slow</t>
  </si>
  <si>
    <t xml:space="preserve">(pShc recruits Grb &amp; the GEF mSos) pShc-mSos complex activates Ras</t>
  </si>
  <si>
    <r>
      <rPr>
        <sz val="10"/>
        <rFont val="Arial"/>
        <family val="2"/>
        <charset val="1"/>
      </rPr>
      <t xml:space="preserve">pShc.Grb.mSos +</t>
    </r>
    <r>
      <rPr>
        <b val="true"/>
        <sz val="10"/>
        <rFont val="Arial"/>
        <family val="2"/>
        <charset val="1"/>
      </rPr>
      <t xml:space="preserve">Ras</t>
    </r>
    <r>
      <rPr>
        <sz val="10"/>
        <rFont val="Arial"/>
        <family val="2"/>
        <charset val="1"/>
      </rPr>
      <t xml:space="preserve">GDP &lt;-&gt; RasGDP.pShc --&gt; pShc.Grb.mSos + RasGTP</t>
    </r>
  </si>
  <si>
    <t xml:space="preserve">Km=0.02 uM = 20 nM, Vmax = 2/sec - rates for Grb2.Sos.Shc.pRTKm</t>
  </si>
  <si>
    <t xml:space="preserve"> </t>
  </si>
  <si>
    <t xml:space="preserve">Epac to Rap1</t>
  </si>
  <si>
    <t xml:space="preserve">Epac binding</t>
  </si>
  <si>
    <r>
      <rPr>
        <b val="true"/>
        <sz val="10"/>
        <rFont val="Arial"/>
        <family val="2"/>
        <charset val="1"/>
      </rPr>
      <t xml:space="preserve">Epac</t>
    </r>
    <r>
      <rPr>
        <sz val="10"/>
        <rFont val="Arial"/>
        <family val="2"/>
        <charset val="1"/>
      </rPr>
      <t xml:space="preserve">+ camp &lt;-&gt; Epacamp</t>
    </r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</si>
  <si>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</si>
  <si>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 xml:space="preserve">Epac (GEF) activates Rap1</t>
  </si>
  <si>
    <r>
      <rPr>
        <sz val="10"/>
        <rFont val="Arial"/>
        <family val="2"/>
        <charset val="1"/>
      </rPr>
      <t xml:space="preserve">epacamp +</t>
    </r>
    <r>
      <rPr>
        <b val="true"/>
        <sz val="10"/>
        <rFont val="Arial"/>
        <family val="2"/>
        <charset val="1"/>
      </rPr>
      <t xml:space="preserve">Rap1</t>
    </r>
    <r>
      <rPr>
        <sz val="10"/>
        <rFont val="Arial"/>
        <family val="2"/>
        <charset val="1"/>
      </rPr>
      <t xml:space="preserve">&lt;-&gt; epacRap1 --&gt; Epacamp + Rap1GTP</t>
    </r>
  </si>
  <si>
    <t xml:space="preserve">Km=0.01 uM = 10 nM Vmax=0.024/sec ; Tsalkova PNAS 2013.  Rehmann JBC 278:23508 ; Rap1 conc=0.2 uM  = 200 nM from Sasagawa</t>
  </si>
  <si>
    <t xml:space="preserve">Inactivation of Rap1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</si>
  <si>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Rap1GTP.Gap --&gt; Rap1Gap+Rap1</t>
    </r>
  </si>
  <si>
    <t xml:space="preserve">0.012 uM = 12 nM, Km=1 uM=1000 nM Vmax=2/sec</t>
  </si>
  <si>
    <t xml:space="preserve">PKA to Rap1 via Src/Cbl</t>
  </si>
  <si>
    <t xml:space="preserve">PKA activation of Src</t>
  </si>
  <si>
    <r>
      <rPr>
        <sz val="10"/>
        <rFont val="Arial"/>
        <family val="2"/>
        <charset val="1"/>
      </rPr>
      <t xml:space="preserve">PKAc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PKAc_Src -&gt; PKAc + pSrc</t>
    </r>
  </si>
  <si>
    <t xml:space="preserve">Jain and Bhalla</t>
  </si>
  <si>
    <t xml:space="preserve">BRENDA</t>
  </si>
  <si>
    <t xml:space="preserve">quantity assumed, check Km and kcat; Schmidt and Stork J Biol Chem #277 p 43024</t>
  </si>
  <si>
    <t xml:space="preserve">inact Src</t>
  </si>
  <si>
    <t xml:space="preserve">pSrc -&gt; Src</t>
  </si>
  <si>
    <t xml:space="preserve">Activate Cbl</t>
  </si>
  <si>
    <r>
      <rPr>
        <b val="true"/>
        <sz val="10"/>
        <rFont val="Arial"/>
        <family val="2"/>
        <charset val="1"/>
      </rPr>
      <t xml:space="preserve">Cbl</t>
    </r>
    <r>
      <rPr>
        <sz val="10"/>
        <rFont val="Arial"/>
        <family val="2"/>
        <charset val="1"/>
      </rPr>
      <t xml:space="preserve"> + pSrc &lt;-&gt; Cbl_pSrc&lt;-&gt;pCbl + pSrc</t>
    </r>
  </si>
  <si>
    <t xml:space="preserve">Sasagawa for quantity</t>
  </si>
  <si>
    <t xml:space="preserve">Inactivate Cbl</t>
  </si>
  <si>
    <t xml:space="preserve">pCbl&lt;=&gt; Cbl</t>
  </si>
  <si>
    <t xml:space="preserve">Sasagawa Nat Cell Biol </t>
  </si>
  <si>
    <t xml:space="preserve">Activate Crk, step1??</t>
  </si>
  <si>
    <t xml:space="preserve">CRK + C3G &lt;=&gt; CRK_C3G </t>
  </si>
  <si>
    <t xml:space="preserve">1000, 500</t>
  </si>
  <si>
    <t xml:space="preserve">Sasagawa</t>
  </si>
  <si>
    <t xml:space="preserve">not needed? Hu CD,et al. (1999) Effect of phosphorylation on activities of Rap1A to interact with Raf-1 and to suppress Ras-dependent Raf-1 activation. J Biol Chem 274:48–51.  Normally CRK and C3G are complexed together</t>
  </si>
  <si>
    <t xml:space="preserve">Activae Crk, step2</t>
  </si>
  <si>
    <t xml:space="preserve">CRK_C3G + pCbl &lt;=&gt; CRK_C3G_pCbl</t>
  </si>
  <si>
    <t xml:space="preserve">Rap activation by Crk (GEF)</t>
  </si>
  <si>
    <r>
      <rPr>
        <b val="true"/>
        <sz val="10"/>
        <rFont val="Arial"/>
        <family val="2"/>
        <charset val="1"/>
      </rPr>
      <t xml:space="preserve">Rap1GDP </t>
    </r>
    <r>
      <rPr>
        <sz val="10"/>
        <rFont val="Arial"/>
        <family val="2"/>
        <charset val="1"/>
      </rPr>
      <t xml:space="preserve">+ CRK_C3G_pCbl&lt;-&gt;CRK_C3G_pCbl_Rap1 -&gt; Rap1GTP + CRK_C3G_pCbl</t>
    </r>
  </si>
  <si>
    <t xml:space="preserve">same quant as ode</t>
  </si>
  <si>
    <t xml:space="preserve">Inactivation of Rap1 without Gap</t>
  </si>
  <si>
    <t xml:space="preserve">Rap1GTP  --&gt; Rap1GDP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</si>
  <si>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Rap1GTPGap --&gt; Rap1Gap+Rap1GDP</t>
    </r>
  </si>
  <si>
    <t xml:space="preserve">same quant, but lower affinity than ode file</t>
  </si>
  <si>
    <t xml:space="preserve">PKA phos Rap</t>
  </si>
  <si>
    <t xml:space="preserve">PKA + Rap1GDP &lt;-&gt; PKA + pRap1GDP</t>
  </si>
  <si>
    <t xml:space="preserve">Vossler Cell 1997</t>
  </si>
  <si>
    <t xml:space="preserve">pRap1 binds bRaf? Or pRap1 acquires GTP without GEF? Or enhances Rap1 or Ras binding?</t>
  </si>
  <si>
    <t xml:space="preserve">Check Brenda for rates</t>
  </si>
  <si>
    <t xml:space="preserve">Rap/Ras activation of Mapk</t>
  </si>
  <si>
    <t xml:space="preserve">Reviewed in Orton Biochem J</t>
  </si>
  <si>
    <t xml:space="preserve">Rap activates bRaf ??</t>
  </si>
  <si>
    <r>
      <rPr>
        <sz val="10"/>
        <rFont val="Arial"/>
        <family val="2"/>
        <charset val="1"/>
      </rPr>
      <t xml:space="preserve">Rap1GTP+</t>
    </r>
    <r>
      <rPr>
        <b val="true"/>
        <sz val="10"/>
        <rFont val="Arial"/>
        <family val="2"/>
        <charset val="1"/>
      </rPr>
      <t xml:space="preserve">bRaf</t>
    </r>
    <r>
      <rPr>
        <sz val="10"/>
        <rFont val="Arial"/>
        <family val="2"/>
        <charset val="1"/>
      </rPr>
      <t xml:space="preserve"> &lt;-&gt; bRafRap1GTP</t>
    </r>
  </si>
  <si>
    <t xml:space="preserve">Jain and Bhalla PLoS One Suppl 1</t>
  </si>
  <si>
    <t xml:space="preserve">Ras activates bRaf</t>
  </si>
  <si>
    <t xml:space="preserve">RasGTP+bRaf &lt;-&gt; bRafRasGTP **</t>
  </si>
  <si>
    <t xml:space="preserve">Other source: Buhrman G, Senthil Kumar VS, Cirit M, Haugh JM, Mattos C (2011) Allosteric modulation of Ras-GTP is linked to signal transduction through RAF kinase. J Biol Chem 286: 3323–3331. doi:10.1074/jbc.M110.193854.</t>
  </si>
  <si>
    <t xml:space="preserve">Inactivation of Raf-Rap1GTP</t>
  </si>
  <si>
    <r>
      <rPr>
        <sz val="10"/>
        <rFont val="Arial"/>
        <family val="2"/>
        <charset val="1"/>
      </rPr>
      <t xml:space="preserve">bRafRap1GTP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bRaf_Rap1GTP_RapGap --&gt; bRaf+Rap1Gap+Rap1GDP</t>
    </r>
  </si>
  <si>
    <t xml:space="preserve">***MEK=MAPKK, ERK=MAPK, Raf=MAPKKK</t>
  </si>
  <si>
    <t xml:space="preserve">MAPKK phos1 by bRaf-Rap1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</si>
  <si>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bRafRap1GTP &lt;-&gt; bRafRap1GTPMAPKK &lt;-&gt; pMAPKK + bRafRap1GTP</t>
    </r>
  </si>
  <si>
    <t xml:space="preserve">MAPKK phos2  by bRaf-Rap1</t>
  </si>
  <si>
    <t xml:space="preserve">pMAPKK + bRaf_Rap1GTP &lt;-&gt; BRafRap1GTPpMAPKK &lt;-&gt; ppMAPKK + bRaf_Rap1GTP</t>
  </si>
  <si>
    <t xml:space="preserve">MAPKK phos1 by bRaf-Ras</t>
  </si>
  <si>
    <t xml:space="preserve">MAPKK + bRafRasGTP &lt;-&gt; bRafRasGTPMAPKK &lt;-&gt; pMAPKK+ bRafRasGTP**</t>
  </si>
  <si>
    <r>
      <rPr>
        <sz val="10"/>
        <color rgb="FF5B9BD5"/>
        <rFont val="Arial"/>
        <family val="2"/>
        <charset val="1"/>
      </rPr>
      <t xml:space="preserve">MAPKK phos2  by bRaf-Ra</t>
    </r>
    <r>
      <rPr>
        <sz val="10"/>
        <color rgb="FFED7D31"/>
        <rFont val="Arial"/>
        <family val="2"/>
        <charset val="1"/>
      </rPr>
      <t xml:space="preserve">s</t>
    </r>
  </si>
  <si>
    <t xml:space="preserve">pMAPKK + bRafRasGTP &lt;-&gt; bRafRasGTPpMAPKK&lt;-&gt; ppMAPKK + bRafRasGTP</t>
  </si>
  <si>
    <t xml:space="preserve">ppMAPKK dephos1 by PP2A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</si>
  <si>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&lt;-&gt;ppMAPKKPP2A &lt;-&gt; pMAPKK+PP2A</t>
    </r>
  </si>
  <si>
    <t xml:space="preserve">nonzero</t>
  </si>
  <si>
    <t xml:space="preserve">These phos steps are barely cooperative</t>
  </si>
  <si>
    <t xml:space="preserve">ppMAPKK dephos2 by PP2A</t>
  </si>
  <si>
    <t xml:space="preserve">pMAPKK+PP2A &lt;-&gt; pMAPKKPP2A &lt;-&gt; MAPKK+PP2A</t>
  </si>
  <si>
    <t xml:space="preserve"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</si>
  <si>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phos1 by ppMAPKK</t>
    </r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</si>
  <si>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ERK</t>
    </r>
    <r>
      <rPr>
        <sz val="10"/>
        <rFont val="Arial"/>
        <family val="2"/>
        <charset val="1"/>
      </rPr>
      <t xml:space="preserve">&lt;-&gt; ppMAPKKERK &lt;-&gt; pERK+ppMAPKK</t>
    </r>
  </si>
  <si>
    <t xml:space="preserve">DOCQS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</si>
  <si>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(1) phos2 by ppMAPKK</t>
    </r>
  </si>
  <si>
    <t xml:space="preserve">ppMAPKK+pERK&lt;-&gt;ppMAPKKpERK &lt;-&gt;ppERK+ppMAPKK</t>
  </si>
  <si>
    <t xml:space="preserve">ppERK dephos1 by MKP1</t>
  </si>
  <si>
    <r>
      <rPr>
        <sz val="10"/>
        <rFont val="Arial"/>
        <family val="2"/>
        <charset val="1"/>
      </rPr>
      <t xml:space="preserve">ppERK+</t>
    </r>
    <r>
      <rPr>
        <b val="true"/>
        <sz val="10"/>
        <rFont val="Arial"/>
        <family val="2"/>
        <charset val="1"/>
      </rPr>
      <t xml:space="preserve">MKP1&lt;</t>
    </r>
    <r>
      <rPr>
        <sz val="10"/>
        <rFont val="Arial"/>
        <family val="2"/>
        <charset val="1"/>
      </rPr>
      <t xml:space="preserve">-&gt; ppERKMKP1 &lt;-&gt; pERK+MKP1</t>
    </r>
  </si>
  <si>
    <t xml:space="preserve">ppERK dephos2 by MKP1</t>
  </si>
  <si>
    <t xml:space="preserve">pERK+MKP1&lt;-&gt; pERKMKP1 &lt;-&gt; ERK+MKP1</t>
  </si>
  <si>
    <t xml:space="preserve">bAR recruitment of arrestin</t>
  </si>
  <si>
    <r>
      <rPr>
        <b val="true"/>
        <sz val="10"/>
        <rFont val="Arial"/>
        <family val="2"/>
        <charset val="1"/>
      </rPr>
      <t xml:space="preserve">Grk</t>
    </r>
    <r>
      <rPr>
        <sz val="10"/>
        <rFont val="Arial"/>
        <family val="2"/>
        <charset val="1"/>
      </rPr>
      <t xml:space="preserve">+NE-bAR &lt;-&gt; Grk+pbAR</t>
    </r>
  </si>
  <si>
    <t xml:space="preserve"> 75=shenoy ... Lefkowitz JBC paper</t>
  </si>
  <si>
    <t xml:space="preserve">b-arrestin recruits Raf, MEK and ERK to the receptor</t>
  </si>
  <si>
    <r>
      <rPr>
        <sz val="10"/>
        <rFont val="Arial"/>
        <family val="2"/>
        <charset val="1"/>
      </rPr>
      <t xml:space="preserve">pbAR+</t>
    </r>
    <r>
      <rPr>
        <b val="true"/>
        <sz val="10"/>
        <rFont val="Arial"/>
        <family val="2"/>
        <charset val="1"/>
      </rPr>
      <t xml:space="preserve">arr</t>
    </r>
    <r>
      <rPr>
        <sz val="10"/>
        <rFont val="Arial"/>
        <family val="2"/>
        <charset val="1"/>
      </rPr>
      <t xml:space="preserve"> &lt;-&gt; bpAR-arr-+Raf+Mek+erk</t>
    </r>
  </si>
  <si>
    <t xml:space="preserve">Heitzler,D. et al. Competing G protein-coupled receptor kinases balance G protein and beta-arrestin signaling. Mol. Syst. Biol. 8, 590 (2012).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</si>
  <si>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</si>
  <si>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Ahn Lefkowitz JBC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</si>
  <si>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</si>
  <si>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t xml:space="preserve">Vayttaden - bAR cycling</t>
  </si>
  <si>
    <t xml:space="preserve">CaCam activation of Ras</t>
  </si>
  <si>
    <t xml:space="preserve">activaton of RasGRF (GEF) (inact-GEF?)</t>
  </si>
  <si>
    <r>
      <rPr>
        <sz val="10"/>
        <rFont val="Arial"/>
        <family val="2"/>
        <charset val="1"/>
      </rPr>
      <t xml:space="preserve">CamCa4+</t>
    </r>
    <r>
      <rPr>
        <b val="true"/>
        <sz val="10"/>
        <rFont val="Arial"/>
        <family val="2"/>
        <charset val="1"/>
      </rPr>
      <t xml:space="preserve">RasGRF</t>
    </r>
    <r>
      <rPr>
        <sz val="10"/>
        <rFont val="Arial"/>
        <family val="2"/>
        <charset val="1"/>
      </rPr>
      <t xml:space="preserve"> &lt;-&gt; RasGRF_CamCa4</t>
    </r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</si>
  <si>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</si>
  <si>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t xml:space="preserve">Gutierrez-Arenas (Kotaleski) PLoS Comp Biol 2014</t>
  </si>
  <si>
    <t xml:space="preserve">activaton of RasGRF (GEF)</t>
  </si>
  <si>
    <t xml:space="preserve">Jin, Feig JBC VOL. 289, NO. 23, pp. 16551–16564,</t>
  </si>
  <si>
    <t xml:space="preserve">active RasGRF activates Ras</t>
  </si>
  <si>
    <r>
      <rPr>
        <sz val="10"/>
        <rFont val="Arial"/>
        <family val="2"/>
        <charset val="1"/>
      </rPr>
      <t xml:space="preserve">RasGRF_CamCa4 +</t>
    </r>
    <r>
      <rPr>
        <b val="true"/>
        <sz val="10"/>
        <rFont val="Arial"/>
        <family val="2"/>
        <charset val="1"/>
      </rPr>
      <t xml:space="preserve">RasGDP</t>
    </r>
    <r>
      <rPr>
        <sz val="10"/>
        <rFont val="Arial"/>
        <family val="2"/>
        <charset val="1"/>
      </rPr>
      <t xml:space="preserve"> &lt;-&gt; RasGRF_CamCa4_RasGDP --&gt; RasGRF_CamCa4 + RasGTP</t>
    </r>
  </si>
  <si>
    <t xml:space="preserve">Inactivation of Ras</t>
  </si>
  <si>
    <t xml:space="preserve">RasGTP +SynGAP&lt;-&gt; RasGTP.Gap --&gt; SynGap+Ras(GDP)</t>
  </si>
  <si>
    <t xml:space="preserve">Km=1 uM=1000 nM Vmax=10/sec;  This catalytic rate assumes that pDok is bound</t>
  </si>
  <si>
    <t xml:space="preserve">Inactivation of Rap</t>
  </si>
  <si>
    <t xml:space="preserve">RapGTP +SynGAP&lt;-&gt; RapGTP.Gap --&gt; SynGap+Rap(GDP)</t>
  </si>
  <si>
    <t xml:space="preserve">J Biol Chem. 2015 Feb 20;290(8):4908-27.</t>
  </si>
  <si>
    <t xml:space="preserve">Interpreted from figures</t>
  </si>
  <si>
    <t xml:space="preserve">RasGTP +pSynGAP&lt;-&gt; RasGTP.Gap --&gt; pSynGap+Ras(GDP)</t>
  </si>
  <si>
    <r>
      <rPr>
        <sz val="10"/>
        <rFont val="Arial"/>
        <family val="2"/>
        <charset val="1"/>
      </rPr>
      <t xml:space="preserve">Walkup WG 4th, Washburn L, Sweredoski MJ, Carlisle HJ, Graham RL, Hess S, </t>
    </r>
    <r>
      <rPr>
        <b val="true"/>
        <sz val="10"/>
        <rFont val="Arial"/>
        <family val="2"/>
        <charset val="1"/>
      </rPr>
      <t xml:space="preserve">Kennedy MB</t>
    </r>
    <r>
      <rPr>
        <sz val="10"/>
        <rFont val="Arial"/>
        <family val="2"/>
        <charset val="1"/>
      </rPr>
      <t xml:space="preserve">.</t>
    </r>
  </si>
  <si>
    <t xml:space="preserve">RapGTP +pSynGAP&lt;-&gt; RapGTP.Gap --&gt; pSynGap+Rap(GDP)</t>
  </si>
  <si>
    <t xml:space="preserve">CaMKII inhib SynGap</t>
  </si>
  <si>
    <t xml:space="preserve">CKpCamCa4+SynGap &lt;-&gt; CKpCamCa4+pSynGap</t>
  </si>
  <si>
    <t xml:space="preserve">Calmodulin working through Pyk2</t>
  </si>
  <si>
    <t xml:space="preserve"> calmodulin -&gt; Pyk2, Src  -&gt; ShcGrbSos </t>
  </si>
  <si>
    <t xml:space="preserve">MEK phos1 by bRaf-Ras</t>
  </si>
  <si>
    <t xml:space="preserve">MAPKK + bRaf_RasGTP -&gt;pMAPKK + bRaf_RasGTP</t>
  </si>
  <si>
    <t xml:space="preserve">174/min*Km</t>
  </si>
  <si>
    <t xml:space="preserve">Cirit .. Haugh J Biol Chem 2010</t>
  </si>
  <si>
    <t xml:space="preserve">Vmax,xi1; Km,xi1</t>
  </si>
  <si>
    <t xml:space="preserve">Good: Gives range of parameters</t>
  </si>
  <si>
    <t xml:space="preserve">MEK phos2  by bRaf-Ras</t>
  </si>
  <si>
    <t xml:space="preserve">pMAPKK + bRaf_RasGTP -&gt;ppMAPKK + bRaf_RasGTP</t>
  </si>
  <si>
    <t xml:space="preserve">1260/min*Km</t>
  </si>
  <si>
    <t xml:space="preserve">Vmax,xi2; KM,xi2</t>
  </si>
  <si>
    <t xml:space="preserve">Bad: uses reduced equations</t>
  </si>
  <si>
    <t xml:space="preserve">ppMEK dephos1</t>
  </si>
  <si>
    <r>
      <rPr>
        <sz val="10"/>
        <rFont val="Arial"/>
        <family val="2"/>
        <charset val="1"/>
      </rPr>
      <t xml:space="preserve">ppMEK+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-&gt; pMEK+PP2A</t>
    </r>
  </si>
  <si>
    <t xml:space="preserve">411/min*Km</t>
  </si>
  <si>
    <t xml:space="preserve">Vmax,yph1, KM,yph1</t>
  </si>
  <si>
    <t xml:space="preserve">Bad: Units unclear</t>
  </si>
  <si>
    <t xml:space="preserve">pMEK dephos</t>
  </si>
  <si>
    <t xml:space="preserve">pMEK+PP2A -&gt; MEK+PP2A</t>
  </si>
  <si>
    <t xml:space="preserve">0.156/min*Km</t>
  </si>
  <si>
    <t xml:space="preserve">Vmax,yph2, KM,yph2</t>
  </si>
  <si>
    <t xml:space="preserve">Good: cooperative phos and anti-cooperative dephos</t>
  </si>
  <si>
    <t xml:space="preserve">MapK phos1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</si>
  <si>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Mapk</t>
    </r>
    <r>
      <rPr>
        <sz val="10"/>
        <rFont val="Arial"/>
        <family val="2"/>
        <charset val="1"/>
      </rPr>
      <t xml:space="preserve">-&gt;pMapk+ppMapKK</t>
    </r>
  </si>
  <si>
    <t xml:space="preserve">4.96/min*Km</t>
  </si>
  <si>
    <t xml:space="preserve">Vmax,y1, KM,y1</t>
  </si>
  <si>
    <t xml:space="preserve">Mapk1 phos2</t>
  </si>
  <si>
    <t xml:space="preserve">ppMapkk+pMapk-&gt;ppMapk+ppMapKK</t>
  </si>
  <si>
    <t xml:space="preserve">1.76e4/min*Km</t>
  </si>
  <si>
    <t xml:space="preserve">Vmax,y2; KM,y2</t>
  </si>
  <si>
    <t xml:space="preserve">MKP-1/3 dephos ppMapk</t>
  </si>
  <si>
    <r>
      <rPr>
        <sz val="10"/>
        <rFont val="Arial"/>
        <family val="2"/>
        <charset val="1"/>
      </rPr>
      <t xml:space="preserve">ppMapk+</t>
    </r>
    <r>
      <rPr>
        <b val="true"/>
        <sz val="10"/>
        <rFont val="Arial"/>
        <family val="2"/>
        <charset val="1"/>
      </rPr>
      <t xml:space="preserve">MKP1</t>
    </r>
    <r>
      <rPr>
        <sz val="10"/>
        <rFont val="Arial"/>
        <family val="2"/>
        <charset val="1"/>
      </rPr>
      <t xml:space="preserve">-&gt;pMapk+MKP1</t>
    </r>
  </si>
  <si>
    <t xml:space="preserve">0.226/min*Km</t>
  </si>
  <si>
    <t xml:space="preserve">Vmax,zph1;KM,zph1</t>
  </si>
  <si>
    <t xml:space="preserve">MKP-1/3 dephos pMapk</t>
  </si>
  <si>
    <t xml:space="preserve">pMapk+MKP1-&gt;Mapk+MKP1</t>
  </si>
  <si>
    <t xml:space="preserve">24.9/min*Km</t>
  </si>
  <si>
    <t xml:space="preserve">Vmax,zph2;KM,zph2</t>
  </si>
  <si>
    <t xml:space="preserve">Raf activation via phos and Ras</t>
  </si>
  <si>
    <r>
      <rPr>
        <sz val="10"/>
        <rFont val="Arial"/>
        <family val="2"/>
        <charset val="1"/>
      </rPr>
      <t xml:space="preserve">Ras+</t>
    </r>
    <r>
      <rPr>
        <b val="true"/>
        <sz val="10"/>
        <rFont val="Arial"/>
        <family val="2"/>
        <charset val="1"/>
      </rPr>
      <t xml:space="preserve">Raf</t>
    </r>
    <r>
      <rPr>
        <sz val="10"/>
        <rFont val="Arial"/>
        <family val="2"/>
        <charset val="1"/>
      </rPr>
      <t xml:space="preserve"> &lt;-&gt; pRaf</t>
    </r>
  </si>
  <si>
    <t xml:space="preserve">Markevich et al. Molec Sys Biol 2006</t>
  </si>
  <si>
    <t xml:space="preserve">memb</t>
  </si>
  <si>
    <t xml:space="preserve">Review Kholodenko Nat Rev Mol Cell Biol</t>
  </si>
  <si>
    <t xml:space="preserve">pRaf &lt;-&gt; Raf</t>
  </si>
  <si>
    <t xml:space="preserve">Markevich, N. I. et al. Signal processing at the Ras circuit: what shapes Ras activation patterns? IEE Syst. Biol. 1, 104–113 (2004). Mol. Syst. Biol. 2, 61 (2006)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</si>
  <si>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bRaf_RasGTP -&gt;pMAPKK + bRaf_RasGTP</t>
    </r>
  </si>
  <si>
    <t xml:space="preserve">1 nM/s</t>
  </si>
  <si>
    <t xml:space="preserve">Brown, G. C. &amp; Kholodenko, B. N. Spatial gradients of cellular phospho-proteins. FEBS Lett. 457, 452–454 (1999)</t>
  </si>
  <si>
    <t xml:space="preserve">5  nM/s</t>
  </si>
  <si>
    <t xml:space="preserve">ppMEK+PP2A -&gt; pMEK+PP2A</t>
  </si>
  <si>
    <t xml:space="preserve">100  nM/s</t>
  </si>
  <si>
    <t xml:space="preserve">100 nM/s</t>
  </si>
  <si>
    <t xml:space="preserve">cyt</t>
  </si>
  <si>
    <t xml:space="preserve">20 nM/s</t>
  </si>
  <si>
    <t xml:space="preserve">380 nM/s</t>
  </si>
  <si>
    <t xml:space="preserve">Km=2 nM, Vmax=40 nM/sec for bistable</t>
  </si>
  <si>
    <t xml:space="preserve">50  nM/s</t>
  </si>
  <si>
    <t xml:space="preserve">Vmax=260 nM/s for bistable</t>
  </si>
  <si>
    <t xml:space="preserve">Step??? Striatum only</t>
  </si>
  <si>
    <t xml:space="preserve">STEP + ERKpp &lt;-&gt; STEP*ERKpp -&gt; STEP + ERKp</t>
  </si>
  <si>
    <t xml:space="preserve"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</si>
  <si>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 xml:space="preserve">PKAc + STEP &lt;-&gt; PKAc*STEP -&gt; PKAc + STEPp</t>
  </si>
  <si>
    <t xml:space="preserve">Paul S, Snyder G, Yokakura H, Picciotto M, Nairn A, et al. (2000) The Dopamine/D1 receptor mediates the phosphorylation and inactivation of the protein tyrosine phosphatase STEP via a PKA-dependent pathway.</t>
  </si>
  <si>
    <t xml:space="preserve">PP1 + STEPp &lt;-&gt; PP1*STEPp -&gt; PP1 + STEP</t>
  </si>
  <si>
    <t xml:space="preserve">Nika K, Hyunh H, Williams S, Paul S, Bottini N, et al. (2004) Haematopoietic protein tyrosine phosphatase (HePTP) phosphorylation by cAMP-dependent protein kinase in T-cells: dynamics and subcellular location. Biochem J 378: 335–342. doi:10.1042/BJ20031244.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</si>
</sst>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E+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vertAlign val="superscript"/>
      <sz val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TimesNewRomanPSMT"/>
      <family val="1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CCFF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5B9BD5"/>
      <name val="Arial"/>
      <family val="2"/>
      <charset val="1"/>
    </font>
    <font>
      <sz val="10"/>
      <color rgb="FFED7D31"/>
      <name val="Arial"/>
      <family val="2"/>
      <charset val="1"/>
    </font>
    <font>
      <sz val="11"/>
      <name val="Calibri"/>
      <family val="2"/>
      <charset val="1"/>
    </font>
    <font>
      <sz val="10"/>
      <color rgb="FF548235"/>
      <name val="Arial"/>
      <family val="2"/>
      <charset val="1"/>
    </font>
    <font>
      <u val="single"/>
      <sz val="11"/>
      <name val="Calibri"/>
      <family val="2"/>
      <charset val="1"/>
    </font>
    <font>
      <b val="true"/>
      <sz val="11"/>
      <color rgb="FF40404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4DBD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DDDDDD"/>
      </patternFill>
    </fill>
    <fill>
      <patternFill patternType="solid">
        <fgColor rgb="FFCCCCCC"/>
        <bgColor rgb="FFD4DBDE"/>
      </patternFill>
    </fill>
    <fill>
      <patternFill patternType="solid">
        <fgColor rgb="FFCCFF66"/>
        <bgColor rgb="FFFFFF00"/>
      </patternFill>
    </fill>
    <fill>
      <patternFill patternType="solid">
        <fgColor rgb="FFD4DBDE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CC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5B9BD5"/>
      <rgbColor rgb="FFFF3333"/>
      <rgbColor rgb="FFFFFFCC"/>
      <rgbColor rgb="FFDAE3F3"/>
      <rgbColor rgb="FF660066"/>
      <rgbColor rgb="FFFF8080"/>
      <rgbColor rgb="FF0066CC"/>
      <rgbColor rgb="FFD4DB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2599858/" TargetMode="External"/><Relationship Id="rId2" Type="http://schemas.openxmlformats.org/officeDocument/2006/relationships/hyperlink" Target="http://www.cell.com/cms/attachment/2021781245/2041678471/mmc1.pdf" TargetMode="External"/><Relationship Id="rId3" Type="http://schemas.openxmlformats.org/officeDocument/2006/relationships/hyperlink" Target="https://www.ncbi.nlm.nih.gov/pmc/articles/PMC2908681/" TargetMode="External"/><Relationship Id="rId4" Type="http://schemas.openxmlformats.org/officeDocument/2006/relationships/hyperlink" Target="https://www.ncbi.nlm.nih.gov/pmc/articles/PMC476350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21.734693877551"/>
    <col collapsed="false" hidden="false" max="2" min="2" style="0" width="8.50510204081633"/>
    <col collapsed="false" hidden="false" max="3" min="3" style="0" width="67.9030612244898"/>
    <col collapsed="false" hidden="false" max="4" min="4" style="0" width="158.479591836735"/>
    <col collapsed="false" hidden="false" max="1025" min="5" style="0" width="8.50510204081633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66</v>
      </c>
      <c r="C2" s="1" t="s">
        <v>5</v>
      </c>
      <c r="D2" s="0" t="s">
        <v>6</v>
      </c>
    </row>
    <row r="3" customFormat="false" ht="12.85" hidden="false" customHeight="false" outlineLevel="0" collapsed="false">
      <c r="A3" s="0" t="s">
        <v>7</v>
      </c>
      <c r="B3" s="0" t="n">
        <v>0.6</v>
      </c>
      <c r="C3" s="0" t="s">
        <v>8</v>
      </c>
    </row>
    <row r="4" customFormat="false" ht="12.85" hidden="false" customHeight="false" outlineLevel="0" collapsed="false">
      <c r="A4" s="0" t="s">
        <v>9</v>
      </c>
      <c r="B4" s="0" t="n">
        <v>0.6</v>
      </c>
      <c r="C4" s="0" t="s">
        <v>8</v>
      </c>
    </row>
    <row r="5" customFormat="false" ht="12.85" hidden="false" customHeight="false" outlineLevel="0" collapsed="false">
      <c r="A5" s="0" t="s">
        <v>10</v>
      </c>
      <c r="B5" s="0" t="n">
        <v>0.6</v>
      </c>
      <c r="C5" s="0" t="s">
        <v>8</v>
      </c>
    </row>
    <row r="6" customFormat="false" ht="12.85" hidden="false" customHeight="false" outlineLevel="0" collapsed="false">
      <c r="A6" s="0" t="s">
        <v>11</v>
      </c>
      <c r="B6" s="0" t="n">
        <v>0.6</v>
      </c>
      <c r="C6" s="0" t="s">
        <v>8</v>
      </c>
    </row>
    <row r="7" customFormat="false" ht="12.85" hidden="false" customHeight="false" outlineLevel="0" collapsed="false">
      <c r="A7" s="0" t="s">
        <v>12</v>
      </c>
      <c r="B7" s="0" t="n">
        <v>0.6</v>
      </c>
      <c r="C7" s="0" t="s">
        <v>8</v>
      </c>
    </row>
    <row r="8" customFormat="false" ht="12.85" hidden="false" customHeight="false" outlineLevel="0" collapsed="false">
      <c r="A8" s="0" t="s">
        <v>13</v>
      </c>
      <c r="B8" s="0" t="n">
        <v>0.6</v>
      </c>
      <c r="C8" s="0" t="s">
        <v>8</v>
      </c>
    </row>
    <row r="9" customFormat="false" ht="12.85" hidden="false" customHeight="false" outlineLevel="0" collapsed="false">
      <c r="A9" s="0" t="s">
        <v>14</v>
      </c>
      <c r="B9" s="0" t="n">
        <v>0.6</v>
      </c>
      <c r="C9" s="0" t="s">
        <v>8</v>
      </c>
    </row>
    <row r="10" customFormat="false" ht="12.85" hidden="false" customHeight="false" outlineLevel="0" collapsed="false">
      <c r="A10" s="0" t="s">
        <v>15</v>
      </c>
      <c r="B10" s="0" t="n">
        <v>0.6</v>
      </c>
      <c r="C10" s="0" t="s">
        <v>8</v>
      </c>
    </row>
    <row r="11" customFormat="false" ht="12.85" hidden="false" customHeight="false" outlineLevel="0" collapsed="false">
      <c r="A11" s="0" t="s">
        <v>16</v>
      </c>
      <c r="B11" s="0" t="n">
        <v>0.6</v>
      </c>
      <c r="C11" s="0" t="s">
        <v>8</v>
      </c>
    </row>
    <row r="12" customFormat="false" ht="12.85" hidden="false" customHeight="false" outlineLevel="0" collapsed="false">
      <c r="A12" s="0" t="s">
        <v>17</v>
      </c>
      <c r="B12" s="0" t="n">
        <v>0.6</v>
      </c>
      <c r="C12" s="0" t="s">
        <v>8</v>
      </c>
    </row>
    <row r="13" customFormat="false" ht="12.85" hidden="false" customHeight="false" outlineLevel="0" collapsed="false">
      <c r="A13" s="0" t="s">
        <v>18</v>
      </c>
      <c r="B13" s="0" t="n">
        <v>0.6</v>
      </c>
      <c r="C13" s="0" t="s">
        <v>8</v>
      </c>
    </row>
    <row r="14" customFormat="false" ht="12.85" hidden="false" customHeight="false" outlineLevel="0" collapsed="false">
      <c r="A14" s="0" t="s">
        <v>19</v>
      </c>
      <c r="B14" s="0" t="n">
        <v>0.6</v>
      </c>
      <c r="C14" s="0" t="s">
        <v>8</v>
      </c>
    </row>
    <row r="15" customFormat="false" ht="12.85" hidden="false" customHeight="false" outlineLevel="0" collapsed="false">
      <c r="A15" s="0" t="s">
        <v>20</v>
      </c>
      <c r="B15" s="0" t="n">
        <v>0.6</v>
      </c>
      <c r="C15" s="0" t="s">
        <v>8</v>
      </c>
    </row>
    <row r="16" customFormat="false" ht="12.85" hidden="false" customHeight="false" outlineLevel="0" collapsed="false">
      <c r="A16" s="0" t="s">
        <v>21</v>
      </c>
      <c r="B16" s="0" t="n">
        <v>0.6</v>
      </c>
      <c r="C16" s="0" t="s">
        <v>8</v>
      </c>
    </row>
    <row r="17" customFormat="false" ht="12.85" hidden="false" customHeight="false" outlineLevel="0" collapsed="false">
      <c r="A17" s="0" t="s">
        <v>22</v>
      </c>
      <c r="B17" s="0" t="n">
        <v>0.6</v>
      </c>
      <c r="C17" s="0" t="s">
        <v>8</v>
      </c>
    </row>
    <row r="18" customFormat="false" ht="12.85" hidden="false" customHeight="false" outlineLevel="0" collapsed="false">
      <c r="A18" s="0" t="s">
        <v>23</v>
      </c>
      <c r="B18" s="0" t="n">
        <v>0.6</v>
      </c>
      <c r="C18" s="0" t="s">
        <v>8</v>
      </c>
    </row>
    <row r="19" s="2" customFormat="true" ht="13.4" hidden="false" customHeight="false" outlineLevel="0" collapsed="false">
      <c r="A19" s="2" t="s">
        <v>24</v>
      </c>
      <c r="B19" s="2" t="n">
        <v>7</v>
      </c>
      <c r="C19" s="2" t="s">
        <v>25</v>
      </c>
      <c r="D19" s="3"/>
    </row>
    <row r="20" customFormat="false" ht="13.4" hidden="false" customHeight="false" outlineLevel="0" collapsed="false">
      <c r="A20" s="0" t="s">
        <v>26</v>
      </c>
      <c r="D20" s="4"/>
    </row>
    <row r="21" customFormat="false" ht="12.85" hidden="false" customHeight="false" outlineLevel="0" collapsed="false">
      <c r="A21" s="0" t="s">
        <v>27</v>
      </c>
    </row>
    <row r="22" customFormat="false" ht="12.85" hidden="false" customHeight="false" outlineLevel="0" collapsed="false">
      <c r="A22" s="0" t="s">
        <v>28</v>
      </c>
    </row>
    <row r="23" customFormat="false" ht="12.85" hidden="false" customHeight="false" outlineLevel="0" collapsed="false">
      <c r="A23" s="0" t="s">
        <v>29</v>
      </c>
    </row>
    <row r="24" s="2" customFormat="true" ht="12.8" hidden="false" customHeight="false" outlineLevel="0" collapsed="false">
      <c r="A24" s="2" t="s">
        <v>30</v>
      </c>
      <c r="C24" s="5" t="s">
        <v>31</v>
      </c>
    </row>
    <row r="25" customFormat="false" ht="13.4" hidden="false" customHeight="false" outlineLevel="0" collapsed="false">
      <c r="A25" s="2" t="s">
        <v>32</v>
      </c>
      <c r="B25" s="2" t="n">
        <v>7</v>
      </c>
      <c r="C25" s="2" t="s">
        <v>25</v>
      </c>
    </row>
    <row r="26" customFormat="false" ht="12.85" hidden="false" customHeight="false" outlineLevel="0" collapsed="false">
      <c r="A26" s="0" t="s">
        <v>33</v>
      </c>
    </row>
    <row r="27" customFormat="false" ht="12.85" hidden="false" customHeight="false" outlineLevel="0" collapsed="false">
      <c r="A27" s="0" t="s">
        <v>34</v>
      </c>
    </row>
    <row r="28" customFormat="false" ht="12.85" hidden="false" customHeight="false" outlineLevel="0" collapsed="false">
      <c r="A28" s="0" t="s">
        <v>35</v>
      </c>
    </row>
    <row r="29" customFormat="false" ht="12.85" hidden="false" customHeight="false" outlineLevel="0" collapsed="false">
      <c r="A29" s="0" t="s">
        <v>36</v>
      </c>
    </row>
    <row r="30" customFormat="false" ht="12.85" hidden="false" customHeight="false" outlineLevel="0" collapsed="false">
      <c r="A30" s="0" t="s">
        <v>34</v>
      </c>
    </row>
    <row r="31" customFormat="false" ht="12.85" hidden="false" customHeight="false" outlineLevel="0" collapsed="false">
      <c r="A31" s="0" t="s">
        <v>35</v>
      </c>
    </row>
    <row r="32" customFormat="false" ht="12.85" hidden="false" customHeight="false" outlineLevel="0" collapsed="false">
      <c r="A32" s="0" t="s">
        <v>36</v>
      </c>
    </row>
    <row r="33" customFormat="false" ht="12.85" hidden="false" customHeight="false" outlineLevel="0" collapsed="false">
      <c r="A33" s="0" t="s">
        <v>37</v>
      </c>
    </row>
    <row r="34" customFormat="false" ht="12.85" hidden="false" customHeight="false" outlineLevel="0" collapsed="false">
      <c r="A34" s="0" t="s">
        <v>38</v>
      </c>
    </row>
    <row r="35" customFormat="false" ht="12.85" hidden="false" customHeight="false" outlineLevel="0" collapsed="false">
      <c r="A35" s="0" t="s">
        <v>39</v>
      </c>
    </row>
    <row r="36" customFormat="false" ht="12.85" hidden="false" customHeight="false" outlineLevel="0" collapsed="false">
      <c r="A36" s="0" t="s">
        <v>40</v>
      </c>
      <c r="B36" s="0" t="n">
        <v>0.836</v>
      </c>
    </row>
    <row r="37" customFormat="false" ht="13.4" hidden="false" customHeight="false" outlineLevel="0" collapsed="false">
      <c r="A37" s="2" t="s">
        <v>41</v>
      </c>
      <c r="B37" s="2" t="n">
        <v>10</v>
      </c>
      <c r="C37" s="2" t="s">
        <v>25</v>
      </c>
    </row>
    <row r="38" customFormat="false" ht="12.85" hidden="false" customHeight="false" outlineLevel="0" collapsed="false">
      <c r="A38" s="0" t="s">
        <v>42</v>
      </c>
    </row>
    <row r="39" customFormat="false" ht="12.8" hidden="false" customHeight="false" outlineLevel="0" collapsed="false">
      <c r="A39" s="0" t="s">
        <v>43</v>
      </c>
      <c r="B39" s="0" t="n">
        <v>1</v>
      </c>
      <c r="C39" s="2" t="s">
        <v>25</v>
      </c>
    </row>
    <row r="40" customFormat="false" ht="12.85" hidden="false" customHeight="false" outlineLevel="0" collapsed="false">
      <c r="A40" s="0" t="s">
        <v>44</v>
      </c>
    </row>
    <row r="41" customFormat="false" ht="12.85" hidden="false" customHeight="false" outlineLevel="0" collapsed="false">
      <c r="A41" s="0" t="s">
        <v>45</v>
      </c>
    </row>
    <row r="42" customFormat="false" ht="12.85" hidden="false" customHeight="false" outlineLevel="0" collapsed="false">
      <c r="A42" s="0" t="s">
        <v>46</v>
      </c>
    </row>
    <row r="43" customFormat="false" ht="12.85" hidden="false" customHeight="false" outlineLevel="0" collapsed="false">
      <c r="A43" s="0" t="s">
        <v>47</v>
      </c>
      <c r="C43" s="0" t="s">
        <v>48</v>
      </c>
    </row>
    <row r="44" customFormat="false" ht="12.85" hidden="false" customHeight="false" outlineLevel="0" collapsed="false">
      <c r="A44" s="0" t="s">
        <v>49</v>
      </c>
    </row>
    <row r="45" customFormat="false" ht="12.85" hidden="false" customHeight="false" outlineLevel="0" collapsed="false">
      <c r="A45" s="0" t="s">
        <v>50</v>
      </c>
      <c r="B45" s="0" t="n">
        <v>0.6</v>
      </c>
    </row>
    <row r="46" customFormat="false" ht="12.85" hidden="false" customHeight="false" outlineLevel="0" collapsed="false">
      <c r="A46" s="0" t="s">
        <v>51</v>
      </c>
      <c r="B46" s="0" t="n">
        <v>0.6</v>
      </c>
    </row>
    <row r="47" customFormat="false" ht="12.85" hidden="false" customHeight="false" outlineLevel="0" collapsed="false">
      <c r="A47" s="0" t="s">
        <v>52</v>
      </c>
      <c r="B47" s="0" t="n">
        <v>0.6</v>
      </c>
    </row>
    <row r="48" customFormat="false" ht="12.85" hidden="false" customHeight="false" outlineLevel="0" collapsed="false">
      <c r="A48" s="0" t="s">
        <v>53</v>
      </c>
    </row>
    <row r="49" customFormat="false" ht="13.4" hidden="false" customHeight="false" outlineLevel="0" collapsed="false">
      <c r="A49" s="0" t="s">
        <v>54</v>
      </c>
      <c r="B49" s="0" t="n">
        <v>86.4</v>
      </c>
      <c r="C49" s="0" t="s">
        <v>55</v>
      </c>
      <c r="D49" s="1" t="s">
        <v>56</v>
      </c>
    </row>
    <row r="50" customFormat="false" ht="13.4" hidden="false" customHeight="false" outlineLevel="0" collapsed="false">
      <c r="A50" s="0" t="s">
        <v>57</v>
      </c>
      <c r="B50" s="0" t="n">
        <v>10</v>
      </c>
      <c r="C50" s="1" t="s">
        <v>58</v>
      </c>
    </row>
    <row r="51" customFormat="false" ht="12.85" hidden="false" customHeight="false" outlineLevel="0" collapsed="false">
      <c r="A51" s="0" t="s">
        <v>59</v>
      </c>
      <c r="B51" s="0" t="n">
        <v>0.6</v>
      </c>
    </row>
  </sheetData>
  <hyperlinks>
    <hyperlink ref="C2" r:id="rId1" display="https://www.ncbi.nlm.nih.gov/pmc/articles/PMC2599858/ "/>
    <hyperlink ref="C24" r:id="rId2" display="http://www.cell.com/cms/attachment/2021781245/2041678471/mmc1.pdf says 0"/>
    <hyperlink ref="D49" r:id="rId3" display="different values according to https://www.ncbi.nlm.nih.gov/pmc/articles/PMC2908681/"/>
    <hyperlink ref="C50" r:id="rId4" display="Epac1camp is 10 from here: https://www.ncbi.nlm.nih.gov/pmc/articles/PMC4763502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pane xSplit="0" ySplit="1530" topLeftCell="A37" activePane="bottomLeft" state="split"/>
      <selection pane="topLeft" activeCell="A3" activeCellId="0" sqref="A3"/>
      <selection pane="bottomLeft" activeCell="B54" activeCellId="0" sqref="B54"/>
    </sheetView>
  </sheetViews>
  <sheetFormatPr defaultRowHeight="12.8"/>
  <cols>
    <col collapsed="false" hidden="false" max="1" min="1" style="0" width="28.2142857142857"/>
    <col collapsed="false" hidden="false" max="2" min="2" style="0" width="64.9285714285714"/>
    <col collapsed="false" hidden="false" max="3" min="3" style="0" width="9.85204081632653"/>
    <col collapsed="false" hidden="false" max="4" min="4" style="0" width="8.23469387755102"/>
    <col collapsed="false" hidden="false" max="5" min="5" style="0" width="10.8010204081633"/>
    <col collapsed="false" hidden="false" max="6" min="6" style="0" width="10.530612244898"/>
    <col collapsed="false" hidden="false" max="7" min="7" style="0" width="9.31632653061224"/>
    <col collapsed="false" hidden="false" max="8" min="8" style="0" width="7.96428571428571"/>
    <col collapsed="false" hidden="false" max="9" min="9" style="0" width="24.8367346938776"/>
    <col collapsed="false" hidden="false" max="10" min="10" style="0" width="11.3418367346939"/>
    <col collapsed="false" hidden="false" max="11" min="11" style="0" width="48.3265306122449"/>
    <col collapsed="false" hidden="false" max="1025" min="12" style="0" width="11.3418367346939"/>
  </cols>
  <sheetData>
    <row r="1" s="9" customFormat="true" ht="46.45" hidden="false" customHeight="false" outlineLevel="0" collapsed="false">
      <c r="A1" s="6" t="s">
        <v>60</v>
      </c>
      <c r="B1" s="7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7" t="s">
        <v>68</v>
      </c>
      <c r="J1" s="7" t="s">
        <v>69</v>
      </c>
      <c r="K1" s="8" t="s">
        <v>70</v>
      </c>
    </row>
    <row r="2" s="10" customFormat="true" ht="13.8" hidden="false" customHeight="false" outlineLevel="0" collapsed="false">
      <c r="A2" s="10" t="s">
        <v>71</v>
      </c>
      <c r="B2" s="10" t="s">
        <v>72</v>
      </c>
      <c r="C2" s="10" t="n">
        <v>0.0002</v>
      </c>
      <c r="D2" s="10" t="n">
        <v>0.1</v>
      </c>
      <c r="G2" s="10" t="n">
        <v>200</v>
      </c>
      <c r="I2" s="10" t="s">
        <v>73</v>
      </c>
      <c r="J2" s="10" t="s">
        <v>74</v>
      </c>
      <c r="K2" s="11" t="s">
        <v>75</v>
      </c>
    </row>
    <row r="3" s="12" customFormat="true" ht="13.8" hidden="false" customHeight="false" outlineLevel="0" collapsed="false">
      <c r="A3" s="10" t="s">
        <v>76</v>
      </c>
      <c r="B3" s="10" t="s">
        <v>77</v>
      </c>
      <c r="C3" s="10" t="n">
        <v>0.08</v>
      </c>
      <c r="D3" s="10" t="n">
        <v>1.28</v>
      </c>
      <c r="E3" s="10" t="n">
        <v>0.32</v>
      </c>
      <c r="G3" s="10" t="n">
        <v>100</v>
      </c>
      <c r="I3" s="10" t="s">
        <v>73</v>
      </c>
      <c r="J3" s="10" t="s">
        <v>78</v>
      </c>
      <c r="K3" s="11" t="s">
        <v>79</v>
      </c>
    </row>
    <row r="4" s="9" customFormat="true" ht="12.8" hidden="false" customHeight="false" outlineLevel="0" collapsed="false">
      <c r="A4" s="10" t="s">
        <v>80</v>
      </c>
      <c r="B4" s="10" t="s">
        <v>81</v>
      </c>
      <c r="C4" s="10" t="n">
        <v>1.28</v>
      </c>
      <c r="G4" s="10" t="s">
        <v>82</v>
      </c>
      <c r="I4" s="10" t="s">
        <v>73</v>
      </c>
      <c r="J4" s="10" t="s">
        <v>83</v>
      </c>
    </row>
    <row r="5" customFormat="false" ht="12.8" hidden="false" customHeight="false" outlineLevel="0" collapsed="false">
      <c r="A5" s="13" t="s">
        <v>84</v>
      </c>
      <c r="B5" s="10" t="s">
        <v>85</v>
      </c>
      <c r="C5" s="10" t="n">
        <v>0.48</v>
      </c>
      <c r="D5" s="10" t="n">
        <v>7.68</v>
      </c>
      <c r="E5" s="10" t="n">
        <v>1.92</v>
      </c>
      <c r="G5" s="10" t="n">
        <v>100</v>
      </c>
      <c r="I5" s="10" t="s">
        <v>73</v>
      </c>
      <c r="J5" s="10" t="s">
        <v>86</v>
      </c>
    </row>
    <row r="6" customFormat="false" ht="12.8" hidden="false" customHeight="false" outlineLevel="0" collapsed="false">
      <c r="B6" s="14" t="s">
        <v>87</v>
      </c>
      <c r="C6" s="14"/>
      <c r="D6" s="14"/>
      <c r="E6" s="14"/>
      <c r="F6" s="14"/>
      <c r="G6" s="14"/>
      <c r="H6" s="14"/>
      <c r="I6" s="14"/>
    </row>
    <row r="7" customFormat="false" ht="12.8" hidden="false" customHeight="false" outlineLevel="0" collapsed="false">
      <c r="A7" s="6" t="s">
        <v>88</v>
      </c>
      <c r="B7" s="14"/>
      <c r="C7" s="14"/>
      <c r="D7" s="14"/>
      <c r="E7" s="14"/>
      <c r="F7" s="14"/>
      <c r="G7" s="14"/>
      <c r="H7" s="14"/>
      <c r="I7" s="14"/>
    </row>
    <row r="8" s="18" customFormat="true" ht="12.8" hidden="false" customHeight="false" outlineLevel="0" collapsed="false">
      <c r="A8" s="15" t="s">
        <v>89</v>
      </c>
      <c r="B8" s="16" t="s">
        <v>90</v>
      </c>
      <c r="C8" s="17" t="n">
        <v>0.000234</v>
      </c>
      <c r="D8" s="15" t="n">
        <v>0.28</v>
      </c>
      <c r="E8" s="15"/>
      <c r="F8" s="15"/>
      <c r="G8" s="15" t="n">
        <v>500</v>
      </c>
      <c r="H8" s="15"/>
      <c r="I8" s="15" t="s">
        <v>73</v>
      </c>
      <c r="J8" s="15" t="s">
        <v>91</v>
      </c>
    </row>
    <row r="9" s="9" customFormat="true" ht="12.8" hidden="false" customHeight="false" outlineLevel="0" collapsed="false">
      <c r="A9" s="19" t="s">
        <v>92</v>
      </c>
      <c r="B9" s="15" t="s">
        <v>93</v>
      </c>
      <c r="C9" s="15" t="n">
        <v>0.012</v>
      </c>
      <c r="D9" s="15" t="n">
        <v>0.96</v>
      </c>
      <c r="E9" s="15" t="n">
        <v>0.024</v>
      </c>
      <c r="F9" s="15"/>
      <c r="G9" s="15" t="n">
        <v>200</v>
      </c>
      <c r="H9" s="15"/>
      <c r="I9" s="15" t="s">
        <v>73</v>
      </c>
      <c r="J9" s="15" t="s">
        <v>94</v>
      </c>
    </row>
    <row r="10" s="15" customFormat="true" ht="12.8" hidden="false" customHeight="false" outlineLevel="0" collapsed="false">
      <c r="A10" s="15" t="s">
        <v>95</v>
      </c>
      <c r="B10" s="15" t="s">
        <v>96</v>
      </c>
      <c r="C10" s="15" t="n">
        <f aca="false">0.04</f>
        <v>0.04</v>
      </c>
      <c r="D10" s="15" t="n">
        <v>8</v>
      </c>
      <c r="E10" s="15" t="n">
        <v>2</v>
      </c>
      <c r="F10" s="15" t="n">
        <f aca="false">(Sheet1!D10+Sheet1!E10)/Sheet1!C10</f>
        <v>250</v>
      </c>
      <c r="G10" s="15" t="n">
        <v>12</v>
      </c>
      <c r="I10" s="15" t="s">
        <v>73</v>
      </c>
      <c r="J10" s="15" t="s">
        <v>97</v>
      </c>
    </row>
    <row r="11" s="9" customFormat="true" ht="12.8" hidden="false" customHeight="false" outlineLevel="0" collapsed="false">
      <c r="B11" s="14"/>
      <c r="C11" s="14"/>
      <c r="D11" s="14"/>
      <c r="E11" s="14"/>
      <c r="F11" s="14"/>
      <c r="G11" s="14"/>
      <c r="H11" s="14"/>
      <c r="I11" s="14"/>
    </row>
    <row r="12" s="18" customFormat="true" ht="12.8" hidden="false" customHeight="false" outlineLevel="0" collapsed="false">
      <c r="A12" s="15" t="s">
        <v>98</v>
      </c>
      <c r="B12" s="15"/>
      <c r="C12" s="15"/>
      <c r="D12" s="15"/>
      <c r="E12" s="15"/>
      <c r="F12" s="15"/>
      <c r="G12" s="15"/>
      <c r="H12" s="15"/>
      <c r="I12" s="15"/>
    </row>
    <row r="13" s="9" customFormat="true" ht="12.8" hidden="false" customHeight="false" outlineLevel="0" collapsed="false">
      <c r="A13" s="20" t="s">
        <v>99</v>
      </c>
      <c r="B13" s="15" t="s">
        <v>100</v>
      </c>
      <c r="C13" s="21" t="n">
        <f aca="false">(Sheet1!D13+Sheet1!E13)/Sheet1!F13</f>
        <v>2.00400801603206</v>
      </c>
      <c r="D13" s="15" t="n">
        <v>80</v>
      </c>
      <c r="E13" s="15" t="n">
        <v>20</v>
      </c>
      <c r="F13" s="21" t="n">
        <v>49.9</v>
      </c>
      <c r="G13" s="21" t="n">
        <v>20</v>
      </c>
      <c r="H13" s="15" t="n">
        <v>0</v>
      </c>
      <c r="I13" s="15" t="s">
        <v>101</v>
      </c>
      <c r="J13" s="15" t="s">
        <v>102</v>
      </c>
      <c r="K13" s="15" t="s">
        <v>103</v>
      </c>
    </row>
    <row r="14" customFormat="false" ht="12.8" hidden="false" customHeight="false" outlineLevel="0" collapsed="false">
      <c r="A14" s="20" t="s">
        <v>104</v>
      </c>
      <c r="B14" s="15" t="s">
        <v>105</v>
      </c>
      <c r="C14" s="15" t="n">
        <v>100</v>
      </c>
      <c r="D14" s="15" t="n">
        <v>0.1</v>
      </c>
      <c r="E14" s="15"/>
      <c r="F14" s="15"/>
      <c r="G14" s="15"/>
      <c r="H14" s="15"/>
      <c r="I14" s="15" t="s">
        <v>101</v>
      </c>
    </row>
    <row r="15" customFormat="false" ht="12.8" hidden="false" customHeight="false" outlineLevel="0" collapsed="false">
      <c r="A15" s="20" t="s">
        <v>106</v>
      </c>
      <c r="B15" s="16" t="s">
        <v>107</v>
      </c>
      <c r="C15" s="15" t="n">
        <f aca="false">(Sheet1!D15+Sheet1!E15)/Sheet1!F15</f>
        <v>0.0801998396003208</v>
      </c>
      <c r="D15" s="15" t="n">
        <v>0.1</v>
      </c>
      <c r="E15" s="15" t="n">
        <v>40</v>
      </c>
      <c r="F15" s="15" t="n">
        <v>500.001</v>
      </c>
      <c r="G15" s="21" t="n">
        <v>500</v>
      </c>
      <c r="H15" s="15" t="n">
        <v>0</v>
      </c>
      <c r="I15" s="15" t="s">
        <v>101</v>
      </c>
      <c r="J15" s="15" t="s">
        <v>102</v>
      </c>
      <c r="K15" s="15" t="s">
        <v>108</v>
      </c>
    </row>
    <row r="16" customFormat="false" ht="12.8" hidden="false" customHeight="false" outlineLevel="0" collapsed="false">
      <c r="A16" s="20" t="s">
        <v>109</v>
      </c>
      <c r="B16" s="15" t="s">
        <v>110</v>
      </c>
      <c r="C16" s="15" t="n">
        <v>10</v>
      </c>
      <c r="D16" s="15" t="n">
        <v>0.01</v>
      </c>
      <c r="E16" s="15"/>
      <c r="F16" s="15"/>
      <c r="G16" s="15"/>
      <c r="H16" s="15"/>
      <c r="I16" s="15" t="s">
        <v>101</v>
      </c>
      <c r="J16" s="15" t="s">
        <v>111</v>
      </c>
    </row>
    <row r="17" customFormat="false" ht="13.8" hidden="false" customHeight="false" outlineLevel="0" collapsed="false">
      <c r="A17" s="20" t="s">
        <v>112</v>
      </c>
      <c r="B17" s="15" t="s">
        <v>113</v>
      </c>
      <c r="C17" s="15" t="n">
        <v>0.001</v>
      </c>
      <c r="D17" s="15" t="n">
        <v>0.002</v>
      </c>
      <c r="E17" s="15"/>
      <c r="F17" s="15"/>
      <c r="G17" s="15" t="s">
        <v>114</v>
      </c>
      <c r="H17" s="15" t="n">
        <v>0</v>
      </c>
      <c r="I17" s="15" t="s">
        <v>101</v>
      </c>
      <c r="J17" s="15" t="s">
        <v>115</v>
      </c>
      <c r="K17" s="22" t="s">
        <v>116</v>
      </c>
    </row>
    <row r="18" customFormat="false" ht="12.8" hidden="false" customHeight="false" outlineLevel="0" collapsed="false">
      <c r="A18" s="20" t="s">
        <v>117</v>
      </c>
      <c r="B18" s="15" t="s">
        <v>118</v>
      </c>
      <c r="C18" s="15" t="n">
        <v>0.001</v>
      </c>
      <c r="D18" s="15" t="n">
        <v>0.2</v>
      </c>
      <c r="E18" s="15"/>
      <c r="F18" s="15"/>
      <c r="G18" s="15" t="n">
        <v>500</v>
      </c>
      <c r="H18" s="15"/>
      <c r="I18" s="15" t="s">
        <v>101</v>
      </c>
    </row>
    <row r="19" customFormat="false" ht="12.8" hidden="false" customHeight="false" outlineLevel="0" collapsed="false">
      <c r="A19" s="15" t="s">
        <v>119</v>
      </c>
      <c r="B19" s="16" t="s">
        <v>120</v>
      </c>
      <c r="C19" s="21" t="n">
        <f aca="false">(Sheet1!D19+Sheet1!E19)/Sheet1!F19</f>
        <v>0.0400005600126402</v>
      </c>
      <c r="D19" s="15" t="n">
        <v>0.2</v>
      </c>
      <c r="E19" s="15" t="n">
        <v>0.2</v>
      </c>
      <c r="F19" s="21" t="n">
        <v>9.9998599988</v>
      </c>
      <c r="G19" s="21" t="n">
        <v>200</v>
      </c>
      <c r="H19" s="15" t="n">
        <v>0</v>
      </c>
      <c r="I19" s="15" t="s">
        <v>101</v>
      </c>
      <c r="J19" s="15" t="s">
        <v>115</v>
      </c>
      <c r="K19" s="15" t="s">
        <v>121</v>
      </c>
    </row>
    <row r="20" customFormat="false" ht="12.8" hidden="false" customHeight="false" outlineLevel="0" collapsed="false">
      <c r="A20" s="15" t="s">
        <v>122</v>
      </c>
      <c r="B20" s="15" t="s">
        <v>123</v>
      </c>
      <c r="C20" s="15" t="n">
        <v>0.0001</v>
      </c>
      <c r="D20" s="15" t="n">
        <v>0</v>
      </c>
      <c r="E20" s="15"/>
      <c r="F20" s="15"/>
      <c r="G20" s="15"/>
      <c r="H20" s="15"/>
      <c r="I20" s="15" t="s">
        <v>101</v>
      </c>
      <c r="J20" s="15" t="s">
        <v>115</v>
      </c>
    </row>
    <row r="21" customFormat="false" ht="12.8" hidden="false" customHeight="false" outlineLevel="0" collapsed="false">
      <c r="A21" s="15" t="s">
        <v>95</v>
      </c>
      <c r="B21" s="15" t="s">
        <v>124</v>
      </c>
      <c r="C21" s="21" t="n">
        <f aca="false">(Sheet1!D21+Sheet1!E21)/Sheet1!F21</f>
        <v>0.202000404016968</v>
      </c>
      <c r="D21" s="15" t="n">
        <v>200</v>
      </c>
      <c r="E21" s="15" t="n">
        <v>2</v>
      </c>
      <c r="F21" s="21" t="n">
        <v>999.99799992</v>
      </c>
      <c r="G21" s="21" t="n">
        <v>12</v>
      </c>
      <c r="H21" s="15" t="n">
        <v>0</v>
      </c>
      <c r="I21" s="15" t="s">
        <v>101</v>
      </c>
      <c r="J21" s="15" t="s">
        <v>115</v>
      </c>
      <c r="K21" s="15" t="s">
        <v>125</v>
      </c>
    </row>
    <row r="22" customFormat="false" ht="12.8" hidden="false" customHeight="false" outlineLevel="0" collapsed="false">
      <c r="B22" s="14"/>
      <c r="C22" s="14"/>
      <c r="D22" s="14"/>
      <c r="E22" s="14"/>
      <c r="F22" s="14"/>
      <c r="G22" s="14"/>
      <c r="H22" s="14"/>
      <c r="I22" s="14"/>
    </row>
    <row r="23" s="12" customFormat="true" ht="13.8" hidden="false" customHeight="false" outlineLevel="0" collapsed="false">
      <c r="A23" s="10" t="s">
        <v>126</v>
      </c>
      <c r="B23" s="10" t="s">
        <v>127</v>
      </c>
      <c r="C23" s="10"/>
      <c r="D23" s="10"/>
      <c r="E23" s="10"/>
      <c r="F23" s="10"/>
      <c r="G23" s="10"/>
      <c r="H23" s="10"/>
      <c r="I23" s="23" t="s">
        <v>128</v>
      </c>
    </row>
    <row r="24" s="9" customFormat="true" ht="12.8" hidden="false" customHeight="false" outlineLevel="0" collapsed="false">
      <c r="B24" s="10" t="s">
        <v>129</v>
      </c>
      <c r="C24" s="10"/>
      <c r="D24" s="10"/>
      <c r="E24" s="10"/>
      <c r="F24" s="10"/>
      <c r="G24" s="10"/>
      <c r="H24" s="10"/>
      <c r="I24" s="10" t="s">
        <v>130</v>
      </c>
    </row>
    <row r="25" s="9" customFormat="tru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10"/>
    </row>
    <row r="26" customFormat="false" ht="12.8" hidden="false" customHeight="false" outlineLevel="0" collapsed="false">
      <c r="A26" s="6" t="s">
        <v>131</v>
      </c>
      <c r="B26" s="14"/>
      <c r="C26" s="14"/>
      <c r="D26" s="14"/>
      <c r="E26" s="14"/>
      <c r="F26" s="14"/>
      <c r="G26" s="14"/>
      <c r="H26" s="14"/>
      <c r="I26" s="14"/>
      <c r="K26" s="7" t="s">
        <v>132</v>
      </c>
    </row>
    <row r="27" customFormat="false" ht="12.8" hidden="false" customHeight="false" outlineLevel="0" collapsed="false">
      <c r="A27" s="24" t="s">
        <v>133</v>
      </c>
      <c r="B27" s="14" t="s">
        <v>134</v>
      </c>
      <c r="C27" s="25" t="n">
        <v>0.06</v>
      </c>
      <c r="D27" s="14" t="n">
        <v>0.5</v>
      </c>
      <c r="E27" s="14"/>
      <c r="F27" s="14"/>
      <c r="G27" s="25" t="n">
        <v>200</v>
      </c>
      <c r="H27" s="14" t="n">
        <v>0</v>
      </c>
      <c r="I27" s="14" t="s">
        <v>135</v>
      </c>
      <c r="J27" s="7" t="s">
        <v>115</v>
      </c>
    </row>
    <row r="28" s="20" customFormat="true" ht="12.8" hidden="false" customHeight="false" outlineLevel="0" collapsed="false">
      <c r="A28" s="20" t="s">
        <v>136</v>
      </c>
      <c r="B28" s="20" t="s">
        <v>137</v>
      </c>
      <c r="C28" s="26" t="n">
        <v>0.06</v>
      </c>
      <c r="D28" s="20" t="n">
        <v>0.5</v>
      </c>
      <c r="G28" s="26" t="n">
        <v>200</v>
      </c>
      <c r="I28" s="20" t="s">
        <v>101</v>
      </c>
      <c r="J28" s="20" t="s">
        <v>115</v>
      </c>
      <c r="K28" s="20" t="s">
        <v>138</v>
      </c>
    </row>
    <row r="29" s="9" customFormat="true" ht="12.8" hidden="false" customHeight="false" outlineLevel="0" collapsed="false">
      <c r="A29" s="24" t="s">
        <v>139</v>
      </c>
      <c r="B29" s="27" t="s">
        <v>140</v>
      </c>
      <c r="C29" s="28" t="n">
        <f aca="false">(Sheet1!D29+Sheet1!E29)/Sheet1!F29</f>
        <v>0.202202202202202</v>
      </c>
      <c r="D29" s="27" t="n">
        <v>200</v>
      </c>
      <c r="E29" s="14" t="n">
        <v>2</v>
      </c>
      <c r="F29" s="7" t="n">
        <v>999</v>
      </c>
      <c r="G29" s="25" t="n">
        <v>12</v>
      </c>
      <c r="H29" s="14" t="n">
        <v>0</v>
      </c>
      <c r="I29" s="14" t="s">
        <v>101</v>
      </c>
      <c r="J29" s="7" t="s">
        <v>115</v>
      </c>
      <c r="K29" s="7" t="s">
        <v>141</v>
      </c>
      <c r="L29" s="29" t="n">
        <v>1000000</v>
      </c>
    </row>
    <row r="30" customFormat="false" ht="12.8" hidden="false" customHeight="false" outlineLevel="0" collapsed="false">
      <c r="A30" s="24" t="s">
        <v>142</v>
      </c>
      <c r="B30" s="30" t="s">
        <v>143</v>
      </c>
      <c r="C30" s="28" t="n">
        <f aca="false">(Sheet1!D30+Sheet1!E30)/Sheet1!F30</f>
        <v>0.009375</v>
      </c>
      <c r="D30" s="31" t="n">
        <f aca="false">4*Sheet1!E30</f>
        <v>1.2</v>
      </c>
      <c r="E30" s="14" t="n">
        <v>0.3</v>
      </c>
      <c r="F30" s="7" t="n">
        <v>160</v>
      </c>
      <c r="G30" s="32" t="n">
        <v>180</v>
      </c>
      <c r="H30" s="14" t="n">
        <v>0</v>
      </c>
      <c r="I30" s="14" t="s">
        <v>101</v>
      </c>
      <c r="J30" s="7" t="s">
        <v>115</v>
      </c>
      <c r="L30" s="29" t="n">
        <v>1000001</v>
      </c>
    </row>
    <row r="31" customFormat="false" ht="12.8" hidden="false" customHeight="false" outlineLevel="0" collapsed="false">
      <c r="A31" s="24" t="s">
        <v>144</v>
      </c>
      <c r="B31" s="14" t="s">
        <v>145</v>
      </c>
      <c r="C31" s="28" t="n">
        <f aca="false">(Sheet1!D31+Sheet1!E31)/Sheet1!F31</f>
        <v>0.009375</v>
      </c>
      <c r="D31" s="31" t="n">
        <f aca="false">4*Sheet1!E31</f>
        <v>1.2</v>
      </c>
      <c r="E31" s="14" t="n">
        <v>0.3</v>
      </c>
      <c r="F31" s="7" t="n">
        <v>160</v>
      </c>
      <c r="G31" s="14"/>
      <c r="H31" s="14"/>
      <c r="I31" s="14" t="s">
        <v>101</v>
      </c>
      <c r="J31" s="7" t="s">
        <v>115</v>
      </c>
      <c r="L31" s="29" t="n">
        <v>1000002</v>
      </c>
    </row>
    <row r="32" s="15" customFormat="true" ht="12.8" hidden="false" customHeight="false" outlineLevel="0" collapsed="false">
      <c r="A32" s="33" t="s">
        <v>146</v>
      </c>
      <c r="B32" s="15" t="s">
        <v>147</v>
      </c>
      <c r="C32" s="21" t="n">
        <f aca="false">(Sheet1!D32+Sheet1!E32)/Sheet1!F32</f>
        <v>0.00625</v>
      </c>
      <c r="D32" s="15" t="n">
        <f aca="false">4*Sheet1!E32</f>
        <v>0.8</v>
      </c>
      <c r="E32" s="15" t="n">
        <v>0.2</v>
      </c>
      <c r="F32" s="15" t="n">
        <v>160</v>
      </c>
      <c r="I32" s="15" t="s">
        <v>101</v>
      </c>
      <c r="J32" s="15" t="s">
        <v>115</v>
      </c>
      <c r="L32" s="21" t="n">
        <v>1000003</v>
      </c>
    </row>
    <row r="33" s="15" customFormat="true" ht="12.8" hidden="false" customHeight="false" outlineLevel="0" collapsed="false">
      <c r="A33" s="33" t="s">
        <v>148</v>
      </c>
      <c r="B33" s="15" t="s">
        <v>149</v>
      </c>
      <c r="C33" s="21" t="n">
        <f aca="false">(Sheet1!D33+Sheet1!E33)/Sheet1!F33</f>
        <v>0.00625</v>
      </c>
      <c r="D33" s="15" t="n">
        <f aca="false">4*Sheet1!E33</f>
        <v>0.8</v>
      </c>
      <c r="E33" s="15" t="n">
        <v>0.2</v>
      </c>
      <c r="F33" s="15" t="n">
        <v>160</v>
      </c>
      <c r="I33" s="15" t="s">
        <v>101</v>
      </c>
      <c r="J33" s="15" t="s">
        <v>115</v>
      </c>
      <c r="L33" s="21" t="n">
        <v>1000004</v>
      </c>
    </row>
    <row r="34" s="9" customFormat="true" ht="12.8" hidden="false" customHeight="false" outlineLevel="0" collapsed="false">
      <c r="A34" s="33" t="s">
        <v>150</v>
      </c>
      <c r="B34" s="15" t="s">
        <v>151</v>
      </c>
      <c r="C34" s="21" t="n">
        <f aca="false">(Sheet1!D34+Sheet1!E34)/Sheet1!F34</f>
        <v>0.00191607587660471</v>
      </c>
      <c r="D34" s="15" t="n">
        <f aca="false">4*Sheet1!E34</f>
        <v>24</v>
      </c>
      <c r="E34" s="15" t="n">
        <v>6</v>
      </c>
      <c r="F34" s="21" t="n">
        <v>15657</v>
      </c>
      <c r="G34" s="21" t="n">
        <v>150.00075</v>
      </c>
      <c r="H34" s="15" t="s">
        <v>152</v>
      </c>
      <c r="I34" s="15" t="s">
        <v>101</v>
      </c>
      <c r="J34" s="15" t="s">
        <v>115</v>
      </c>
      <c r="K34" s="15" t="s">
        <v>153</v>
      </c>
      <c r="L34" s="21" t="n">
        <v>1000005</v>
      </c>
    </row>
    <row r="35" s="9" customFormat="true" ht="12.8" hidden="false" customHeight="false" outlineLevel="0" collapsed="false">
      <c r="A35" s="33" t="s">
        <v>154</v>
      </c>
      <c r="B35" s="15" t="s">
        <v>155</v>
      </c>
      <c r="C35" s="21" t="n">
        <f aca="false">(Sheet1!D35+Sheet1!E35)/Sheet1!F35</f>
        <v>0.00191082802547771</v>
      </c>
      <c r="D35" s="15" t="n">
        <f aca="false">4*Sheet1!E35</f>
        <v>24</v>
      </c>
      <c r="E35" s="15" t="n">
        <v>6</v>
      </c>
      <c r="F35" s="21" t="n">
        <v>15700</v>
      </c>
      <c r="G35" s="15"/>
      <c r="H35" s="15"/>
      <c r="I35" s="15" t="s">
        <v>101</v>
      </c>
      <c r="J35" s="15" t="s">
        <v>115</v>
      </c>
      <c r="K35" s="15" t="s">
        <v>156</v>
      </c>
      <c r="L35" s="21" t="n">
        <v>1000006</v>
      </c>
    </row>
    <row r="36" s="9" customFormat="true" ht="12.8" hidden="false" customHeight="false" outlineLevel="0" collapsed="false">
      <c r="A36" s="34" t="s">
        <v>157</v>
      </c>
      <c r="B36" s="15" t="s">
        <v>158</v>
      </c>
      <c r="C36" s="21" t="n">
        <f aca="false">(Sheet1!D36+Sheet1!E36)/Sheet1!F36</f>
        <v>0.0323974082073434</v>
      </c>
      <c r="D36" s="15" t="n">
        <f aca="false">4*Sheet1!E36</f>
        <v>1.2</v>
      </c>
      <c r="E36" s="15" t="n">
        <v>0.3</v>
      </c>
      <c r="F36" s="21" t="n">
        <v>46.3</v>
      </c>
      <c r="G36" s="21" t="n">
        <v>360.00252</v>
      </c>
      <c r="H36" s="15" t="s">
        <v>152</v>
      </c>
      <c r="I36" s="15" t="s">
        <v>101</v>
      </c>
      <c r="J36" s="15" t="s">
        <v>159</v>
      </c>
      <c r="K36" s="0"/>
      <c r="L36" s="21" t="n">
        <v>1000007</v>
      </c>
    </row>
    <row r="37" s="9" customFormat="true" ht="12.8" hidden="false" customHeight="false" outlineLevel="0" collapsed="false">
      <c r="A37" s="34" t="s">
        <v>160</v>
      </c>
      <c r="B37" s="15" t="s">
        <v>161</v>
      </c>
      <c r="C37" s="21" t="n">
        <f aca="false">(Sheet1!D37+Sheet1!E37)/Sheet1!F37</f>
        <v>0.0323974082073434</v>
      </c>
      <c r="D37" s="15" t="n">
        <f aca="false">4*Sheet1!E37</f>
        <v>1.2</v>
      </c>
      <c r="E37" s="15" t="n">
        <v>0.3</v>
      </c>
      <c r="F37" s="21" t="n">
        <v>46.3</v>
      </c>
      <c r="G37" s="15"/>
      <c r="H37" s="15"/>
      <c r="I37" s="15" t="s">
        <v>101</v>
      </c>
      <c r="J37" s="15" t="s">
        <v>159</v>
      </c>
      <c r="K37" s="0"/>
      <c r="L37" s="21" t="n">
        <v>1000008</v>
      </c>
    </row>
    <row r="38" s="9" customFormat="true" ht="12.8" hidden="false" customHeight="false" outlineLevel="0" collapsed="false">
      <c r="A38" s="33" t="s">
        <v>162</v>
      </c>
      <c r="B38" s="15" t="s">
        <v>163</v>
      </c>
      <c r="C38" s="21" t="n">
        <f aca="false">(Sheet1!D38+Sheet1!E38)/Sheet1!F38</f>
        <v>0.150375939849624</v>
      </c>
      <c r="D38" s="15" t="n">
        <f aca="false">4*Sheet1!E38</f>
        <v>16</v>
      </c>
      <c r="E38" s="15" t="n">
        <v>4</v>
      </c>
      <c r="F38" s="21" t="n">
        <v>133</v>
      </c>
      <c r="G38" s="21" t="n">
        <v>15.000135</v>
      </c>
      <c r="H38" s="15" t="s">
        <v>152</v>
      </c>
      <c r="I38" s="15" t="s">
        <v>101</v>
      </c>
      <c r="J38" s="15" t="s">
        <v>159</v>
      </c>
      <c r="K38" s="0"/>
      <c r="L38" s="21" t="n">
        <v>1000009</v>
      </c>
    </row>
    <row r="39" s="9" customFormat="true" ht="12.8" hidden="false" customHeight="false" outlineLevel="0" collapsed="false">
      <c r="A39" s="33" t="s">
        <v>164</v>
      </c>
      <c r="B39" s="15" t="s">
        <v>165</v>
      </c>
      <c r="C39" s="21" t="n">
        <f aca="false">(Sheet1!D39+Sheet1!E39)/Sheet1!F39</f>
        <v>0.150375939849624</v>
      </c>
      <c r="D39" s="15" t="n">
        <f aca="false">4*Sheet1!E39</f>
        <v>16</v>
      </c>
      <c r="E39" s="15" t="n">
        <v>4</v>
      </c>
      <c r="F39" s="21" t="n">
        <v>133</v>
      </c>
      <c r="G39" s="15"/>
      <c r="H39" s="15"/>
      <c r="I39" s="15" t="s">
        <v>101</v>
      </c>
      <c r="J39" s="15" t="s">
        <v>159</v>
      </c>
      <c r="K39" s="0"/>
      <c r="L39" s="21" t="n">
        <v>1000010</v>
      </c>
    </row>
    <row r="40" s="9" customFormat="tru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</row>
    <row r="41" s="9" customFormat="tru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</row>
    <row r="42" s="9" customFormat="true" ht="12.8" hidden="false" customHeight="false" outlineLevel="0" collapsed="false">
      <c r="A42" s="6" t="s">
        <v>166</v>
      </c>
      <c r="B42" s="35" t="s">
        <v>167</v>
      </c>
      <c r="C42" s="0"/>
      <c r="D42" s="0"/>
      <c r="E42" s="0"/>
      <c r="F42" s="0"/>
      <c r="G42" s="0"/>
      <c r="H42" s="0"/>
      <c r="I42" s="7" t="s">
        <v>168</v>
      </c>
      <c r="J42" s="7" t="s">
        <v>169</v>
      </c>
      <c r="K42" s="0"/>
      <c r="L42" s="0"/>
    </row>
    <row r="43" s="9" customFormat="true" ht="13.8" hidden="false" customHeight="false" outlineLevel="0" collapsed="false">
      <c r="A43" s="0"/>
      <c r="B43" s="7" t="s">
        <v>170</v>
      </c>
      <c r="C43" s="0"/>
      <c r="D43" s="0"/>
      <c r="E43" s="0"/>
      <c r="F43" s="0"/>
      <c r="G43" s="0"/>
      <c r="H43" s="0"/>
      <c r="I43" s="36" t="s">
        <v>171</v>
      </c>
      <c r="J43" s="7" t="s">
        <v>172</v>
      </c>
      <c r="K43" s="0"/>
      <c r="L43" s="0"/>
    </row>
    <row r="44" s="9" customFormat="true" ht="12.8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7" t="s">
        <v>173</v>
      </c>
      <c r="J44" s="7" t="s">
        <v>174</v>
      </c>
      <c r="K44" s="0"/>
      <c r="L44" s="0"/>
    </row>
    <row r="45" s="9" customFormat="true" ht="13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37" t="s">
        <v>175</v>
      </c>
      <c r="J45" s="0"/>
      <c r="K45" s="0"/>
      <c r="L45" s="0"/>
    </row>
    <row r="46" s="9" customFormat="true" ht="12.8" hidden="false" customHeight="false" outlineLevel="0" collapsed="false">
      <c r="A46" s="6" t="s">
        <v>176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</row>
    <row r="47" customFormat="false" ht="13.8" hidden="false" customHeight="false" outlineLevel="0" collapsed="false">
      <c r="A47" s="7" t="s">
        <v>177</v>
      </c>
      <c r="B47" s="14" t="s">
        <v>178</v>
      </c>
      <c r="C47" s="25" t="n">
        <v>0.06</v>
      </c>
      <c r="D47" s="14" t="n">
        <v>1</v>
      </c>
      <c r="E47" s="14"/>
      <c r="F47" s="14"/>
      <c r="G47" s="25" t="n">
        <v>100</v>
      </c>
      <c r="H47" s="14"/>
      <c r="I47" s="38" t="s">
        <v>179</v>
      </c>
      <c r="J47" s="7" t="s">
        <v>180</v>
      </c>
    </row>
    <row r="48" customFormat="false" ht="13.8" hidden="false" customHeight="false" outlineLevel="0" collapsed="false">
      <c r="A48" s="39" t="s">
        <v>181</v>
      </c>
      <c r="B48" s="14" t="s">
        <v>178</v>
      </c>
      <c r="C48" s="14"/>
      <c r="D48" s="14"/>
      <c r="E48" s="14"/>
      <c r="F48" s="14"/>
      <c r="G48" s="14"/>
      <c r="H48" s="14" t="n">
        <v>0</v>
      </c>
      <c r="I48" s="38" t="s">
        <v>182</v>
      </c>
    </row>
    <row r="49" customFormat="false" ht="12.8" hidden="false" customHeight="false" outlineLevel="0" collapsed="false">
      <c r="A49" s="39" t="s">
        <v>183</v>
      </c>
      <c r="B49" s="14" t="s">
        <v>184</v>
      </c>
      <c r="C49" s="14" t="n">
        <f aca="false">(Sheet1!D49+Sheet1!E49)/Sheet1!F49</f>
        <v>0.000198000198000198</v>
      </c>
      <c r="D49" s="14" t="n">
        <v>0.08</v>
      </c>
      <c r="E49" s="14" t="n">
        <v>0.02</v>
      </c>
      <c r="F49" s="25" t="n">
        <v>505.05</v>
      </c>
      <c r="G49" s="25" t="n">
        <v>500</v>
      </c>
      <c r="H49" s="14" t="n">
        <v>0</v>
      </c>
      <c r="I49" s="7" t="s">
        <v>130</v>
      </c>
    </row>
    <row r="50" customFormat="false" ht="12.8" hidden="false" customHeight="false" outlineLevel="0" collapsed="false">
      <c r="B50" s="14"/>
      <c r="C50" s="14"/>
      <c r="D50" s="14"/>
      <c r="E50" s="14"/>
      <c r="F50" s="14"/>
      <c r="G50" s="14"/>
      <c r="H50" s="14"/>
    </row>
    <row r="51" s="12" customFormat="true" ht="12.8" hidden="false" customHeight="false" outlineLevel="0" collapsed="false">
      <c r="A51" s="10" t="s">
        <v>185</v>
      </c>
      <c r="B51" s="10" t="s">
        <v>186</v>
      </c>
      <c r="C51" s="10" t="n">
        <v>0.02</v>
      </c>
      <c r="D51" s="10" t="n">
        <v>6.4</v>
      </c>
      <c r="E51" s="10" t="n">
        <v>1.6</v>
      </c>
      <c r="F51" s="12" t="n">
        <f aca="false">(D51+E51)/C51</f>
        <v>400</v>
      </c>
      <c r="G51" s="10" t="n">
        <v>140</v>
      </c>
      <c r="I51" s="10" t="s">
        <v>73</v>
      </c>
      <c r="J51" s="10" t="s">
        <v>187</v>
      </c>
      <c r="L51" s="10" t="s">
        <v>138</v>
      </c>
    </row>
    <row r="52" s="12" customFormat="true" ht="12.8" hidden="false" customHeight="false" outlineLevel="0" collapsed="false">
      <c r="A52" s="10" t="s">
        <v>188</v>
      </c>
      <c r="B52" s="10" t="s">
        <v>189</v>
      </c>
      <c r="C52" s="10"/>
      <c r="D52" s="10"/>
      <c r="E52" s="10"/>
      <c r="G52" s="10"/>
      <c r="I52" s="10" t="s">
        <v>190</v>
      </c>
      <c r="J52" s="10" t="s">
        <v>191</v>
      </c>
      <c r="L52" s="10"/>
    </row>
    <row r="53" s="7" customFormat="true" ht="12.8" hidden="false" customHeight="false" outlineLevel="0" collapsed="false">
      <c r="A53" s="10" t="s">
        <v>185</v>
      </c>
      <c r="B53" s="10" t="s">
        <v>192</v>
      </c>
      <c r="I53" s="10" t="s">
        <v>193</v>
      </c>
      <c r="K53" s="12"/>
    </row>
    <row r="54" customFormat="false" ht="12.8" hidden="false" customHeight="false" outlineLevel="0" collapsed="false">
      <c r="A54" s="10" t="s">
        <v>188</v>
      </c>
      <c r="B54" s="10" t="s">
        <v>194</v>
      </c>
    </row>
    <row r="55" s="10" customFormat="true" ht="12.8" hidden="false" customHeight="false" outlineLevel="0" collapsed="false">
      <c r="A55" s="10" t="s">
        <v>195</v>
      </c>
      <c r="B55" s="10" t="s">
        <v>196</v>
      </c>
      <c r="I55" s="10" t="s">
        <v>190</v>
      </c>
      <c r="K55" s="12"/>
    </row>
    <row r="56" s="10" customFormat="true" ht="12.8" hidden="false" customHeight="false" outlineLevel="0" collapsed="false">
      <c r="K56" s="12"/>
    </row>
    <row r="57" customFormat="false" ht="13.8" hidden="false" customHeight="false" outlineLevel="0" collapsed="false">
      <c r="A57" s="6" t="s">
        <v>197</v>
      </c>
      <c r="B57" s="40" t="s">
        <v>198</v>
      </c>
    </row>
    <row r="58" customFormat="false" ht="13.8" hidden="false" customHeight="false" outlineLevel="0" collapsed="false">
      <c r="A58" s="6"/>
      <c r="B58" s="40"/>
    </row>
    <row r="59" customFormat="false" ht="12.85" hidden="false" customHeight="false" outlineLevel="0" collapsed="false">
      <c r="A59" s="0" t="s">
        <v>87</v>
      </c>
    </row>
    <row r="65" customFormat="false" ht="12.8" hidden="false" customHeight="false" outlineLevel="0" collapsed="false">
      <c r="B65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/>
  <sheetData>
    <row r="1" customFormat="false" ht="12.8" hidden="false" customHeight="false" outlineLevel="0" collapsed="false">
      <c r="A1" s="0" t="s">
        <v>199</v>
      </c>
      <c r="B1" s="0" t="s">
        <v>200</v>
      </c>
      <c r="E1" s="0" t="s">
        <v>201</v>
      </c>
      <c r="F1" s="0" t="n">
        <v>0.418</v>
      </c>
      <c r="I1" s="0" t="s">
        <v>202</v>
      </c>
      <c r="J1" s="0" t="s">
        <v>203</v>
      </c>
      <c r="K1" s="0" t="s">
        <v>204</v>
      </c>
    </row>
    <row r="2" customFormat="false" ht="12.8" hidden="false" customHeight="false" outlineLevel="0" collapsed="false">
      <c r="A2" s="0" t="s">
        <v>205</v>
      </c>
      <c r="B2" s="0" t="s">
        <v>206</v>
      </c>
      <c r="E2" s="0" t="s">
        <v>207</v>
      </c>
      <c r="F2" s="0" t="n">
        <v>0.0368</v>
      </c>
      <c r="I2" s="0" t="s">
        <v>202</v>
      </c>
      <c r="J2" s="0" t="s">
        <v>208</v>
      </c>
      <c r="K2" s="0" t="s">
        <v>209</v>
      </c>
    </row>
    <row r="3" customFormat="false" ht="12.8" hidden="false" customHeight="false" outlineLevel="0" collapsed="false">
      <c r="A3" s="0" t="s">
        <v>210</v>
      </c>
      <c r="B3" s="0" t="s">
        <v>211</v>
      </c>
      <c r="E3" s="0" t="s">
        <v>212</v>
      </c>
      <c r="F3" s="0" t="n">
        <v>12.7</v>
      </c>
      <c r="I3" s="0" t="s">
        <v>202</v>
      </c>
      <c r="J3" s="0" t="s">
        <v>213</v>
      </c>
      <c r="K3" s="0" t="s">
        <v>214</v>
      </c>
    </row>
    <row r="4" customFormat="false" ht="12.8" hidden="false" customHeight="false" outlineLevel="0" collapsed="false">
      <c r="A4" s="0" t="s">
        <v>215</v>
      </c>
      <c r="B4" s="0" t="s">
        <v>216</v>
      </c>
      <c r="E4" s="0" t="s">
        <v>217</v>
      </c>
      <c r="F4" s="0" t="n">
        <v>7050</v>
      </c>
      <c r="I4" s="0" t="s">
        <v>202</v>
      </c>
      <c r="J4" s="0" t="s">
        <v>218</v>
      </c>
      <c r="K4" s="0" t="s">
        <v>219</v>
      </c>
    </row>
    <row r="5" customFormat="false" ht="12.8" hidden="false" customHeight="false" outlineLevel="0" collapsed="false">
      <c r="A5" s="0" t="s">
        <v>220</v>
      </c>
      <c r="B5" s="0" t="s">
        <v>221</v>
      </c>
      <c r="E5" s="0" t="s">
        <v>222</v>
      </c>
      <c r="F5" s="0" t="n">
        <v>1310</v>
      </c>
      <c r="I5" s="0" t="s">
        <v>202</v>
      </c>
      <c r="J5" s="0" t="s">
        <v>223</v>
      </c>
    </row>
    <row r="6" customFormat="false" ht="12.8" hidden="false" customHeight="false" outlineLevel="0" collapsed="false">
      <c r="A6" s="0" t="s">
        <v>224</v>
      </c>
      <c r="B6" s="0" t="s">
        <v>225</v>
      </c>
      <c r="E6" s="0" t="s">
        <v>226</v>
      </c>
      <c r="F6" s="0" t="n">
        <v>0.0525</v>
      </c>
      <c r="I6" s="0" t="s">
        <v>202</v>
      </c>
      <c r="J6" s="0" t="s">
        <v>227</v>
      </c>
    </row>
    <row r="7" customFormat="false" ht="12.8" hidden="false" customHeight="false" outlineLevel="0" collapsed="false">
      <c r="A7" s="0" t="s">
        <v>228</v>
      </c>
      <c r="B7" s="0" t="s">
        <v>229</v>
      </c>
      <c r="E7" s="0" t="s">
        <v>230</v>
      </c>
      <c r="F7" s="0" t="n">
        <v>57.4</v>
      </c>
      <c r="I7" s="0" t="s">
        <v>202</v>
      </c>
      <c r="J7" s="0" t="s">
        <v>231</v>
      </c>
    </row>
    <row r="8" customFormat="false" ht="12.8" hidden="false" customHeight="false" outlineLevel="0" collapsed="false">
      <c r="A8" s="0" t="s">
        <v>232</v>
      </c>
      <c r="B8" s="0" t="s">
        <v>233</v>
      </c>
      <c r="E8" s="0" t="s">
        <v>234</v>
      </c>
      <c r="F8" s="0" t="n">
        <v>77</v>
      </c>
      <c r="I8" s="0" t="s">
        <v>202</v>
      </c>
      <c r="J8" s="0" t="s">
        <v>235</v>
      </c>
    </row>
    <row r="10" customFormat="false" ht="12.8" hidden="false" customHeight="false" outlineLevel="0" collapsed="false">
      <c r="A10" s="0" t="s">
        <v>236</v>
      </c>
      <c r="B10" s="0" t="s">
        <v>237</v>
      </c>
      <c r="E10" s="0" t="n">
        <v>0.2</v>
      </c>
      <c r="F10" s="0" t="n">
        <v>50</v>
      </c>
      <c r="G10" s="0" t="n">
        <v>200</v>
      </c>
      <c r="I10" s="0" t="s">
        <v>238</v>
      </c>
      <c r="J10" s="0" t="s">
        <v>239</v>
      </c>
      <c r="K10" s="41" t="s">
        <v>240</v>
      </c>
    </row>
    <row r="11" customFormat="false" ht="13.8" hidden="false" customHeight="false" outlineLevel="0" collapsed="false">
      <c r="A11" s="0" t="s">
        <v>236</v>
      </c>
      <c r="B11" s="0" t="s">
        <v>241</v>
      </c>
      <c r="E11" s="0" t="n">
        <v>5</v>
      </c>
      <c r="F11" s="0" t="n">
        <v>50</v>
      </c>
      <c r="I11" s="0" t="s">
        <v>238</v>
      </c>
      <c r="J11" s="0" t="s">
        <v>239</v>
      </c>
      <c r="K11" s="42" t="s">
        <v>242</v>
      </c>
    </row>
    <row r="12" customFormat="false" ht="13.8" hidden="false" customHeight="false" outlineLevel="0" collapsed="false">
      <c r="A12" s="0" t="s">
        <v>199</v>
      </c>
      <c r="B12" s="43" t="s">
        <v>243</v>
      </c>
      <c r="E12" s="0" t="s">
        <v>244</v>
      </c>
      <c r="F12" s="0" t="n">
        <v>130</v>
      </c>
      <c r="G12" s="0" t="n">
        <v>200</v>
      </c>
      <c r="I12" s="0" t="s">
        <v>238</v>
      </c>
      <c r="J12" s="0" t="s">
        <v>239</v>
      </c>
      <c r="K12" s="44" t="s">
        <v>245</v>
      </c>
    </row>
    <row r="13" customFormat="false" ht="12.8" hidden="false" customHeight="false" outlineLevel="0" collapsed="false">
      <c r="A13" s="0" t="s">
        <v>205</v>
      </c>
      <c r="B13" s="0" t="s">
        <v>206</v>
      </c>
      <c r="E13" s="0" t="s">
        <v>246</v>
      </c>
      <c r="F13" s="0" t="n">
        <v>50</v>
      </c>
      <c r="I13" s="0" t="s">
        <v>238</v>
      </c>
      <c r="J13" s="0" t="s">
        <v>239</v>
      </c>
    </row>
    <row r="14" customFormat="false" ht="12.8" hidden="false" customHeight="false" outlineLevel="0" collapsed="false">
      <c r="A14" s="0" t="s">
        <v>210</v>
      </c>
      <c r="B14" s="0" t="s">
        <v>247</v>
      </c>
      <c r="E14" s="0" t="s">
        <v>248</v>
      </c>
      <c r="F14" s="0" t="n">
        <v>100</v>
      </c>
      <c r="I14" s="0" t="s">
        <v>238</v>
      </c>
      <c r="J14" s="0" t="s">
        <v>239</v>
      </c>
    </row>
    <row r="15" customFormat="false" ht="12.8" hidden="false" customHeight="false" outlineLevel="0" collapsed="false">
      <c r="A15" s="0" t="s">
        <v>215</v>
      </c>
      <c r="B15" s="0" t="s">
        <v>216</v>
      </c>
      <c r="E15" s="0" t="s">
        <v>249</v>
      </c>
      <c r="F15" s="0" t="n">
        <v>100</v>
      </c>
      <c r="I15" s="0" t="s">
        <v>238</v>
      </c>
      <c r="J15" s="0" t="s">
        <v>239</v>
      </c>
    </row>
    <row r="16" customFormat="false" ht="12.8" hidden="false" customHeight="false" outlineLevel="0" collapsed="false">
      <c r="A16" s="0" t="s">
        <v>220</v>
      </c>
      <c r="B16" s="0" t="s">
        <v>221</v>
      </c>
      <c r="E16" s="0" t="s">
        <v>244</v>
      </c>
      <c r="F16" s="0" t="n">
        <v>50</v>
      </c>
      <c r="G16" s="0" t="n">
        <v>380</v>
      </c>
      <c r="I16" s="0" t="s">
        <v>238</v>
      </c>
      <c r="J16" s="0" t="s">
        <v>250</v>
      </c>
    </row>
    <row r="17" customFormat="false" ht="12.8" hidden="false" customHeight="false" outlineLevel="0" collapsed="false">
      <c r="A17" s="0" t="s">
        <v>224</v>
      </c>
      <c r="B17" s="0" t="s">
        <v>225</v>
      </c>
      <c r="E17" s="0" t="s">
        <v>251</v>
      </c>
      <c r="F17" s="0" t="n">
        <v>50</v>
      </c>
      <c r="I17" s="0" t="s">
        <v>238</v>
      </c>
      <c r="J17" s="0" t="s">
        <v>250</v>
      </c>
    </row>
    <row r="18" customFormat="false" ht="12.8" hidden="false" customHeight="false" outlineLevel="0" collapsed="false">
      <c r="A18" s="0" t="s">
        <v>228</v>
      </c>
      <c r="B18" s="0" t="s">
        <v>229</v>
      </c>
      <c r="E18" s="0" t="s">
        <v>252</v>
      </c>
      <c r="F18" s="0" t="n">
        <v>10</v>
      </c>
      <c r="I18" s="0" t="s">
        <v>238</v>
      </c>
      <c r="J18" s="0" t="s">
        <v>250</v>
      </c>
      <c r="K18" s="0" t="s">
        <v>253</v>
      </c>
    </row>
    <row r="19" customFormat="false" ht="12.8" hidden="false" customHeight="false" outlineLevel="0" collapsed="false">
      <c r="A19" s="0" t="s">
        <v>232</v>
      </c>
      <c r="B19" s="0" t="s">
        <v>233</v>
      </c>
      <c r="E19" s="0" t="s">
        <v>254</v>
      </c>
      <c r="F19" s="0" t="n">
        <v>18</v>
      </c>
      <c r="I19" s="0" t="s">
        <v>238</v>
      </c>
      <c r="J19" s="0" t="s">
        <v>250</v>
      </c>
      <c r="K19" s="0" t="s">
        <v>255</v>
      </c>
    </row>
    <row r="22" customFormat="false" ht="12.8" hidden="false" customHeight="false" outlineLevel="0" collapsed="false">
      <c r="A22" s="0" t="s">
        <v>256</v>
      </c>
    </row>
    <row r="23" customFormat="false" ht="12.8" hidden="false" customHeight="false" outlineLevel="0" collapsed="false">
      <c r="A23" s="0" t="s">
        <v>257</v>
      </c>
      <c r="C23" s="0" t="n">
        <v>0.01</v>
      </c>
      <c r="D23" s="0" t="n">
        <v>2.4</v>
      </c>
      <c r="E23" s="0" t="n">
        <v>0.6</v>
      </c>
      <c r="I23" s="0" t="s">
        <v>180</v>
      </c>
      <c r="K23" s="0" t="s">
        <v>258</v>
      </c>
    </row>
    <row r="24" customFormat="false" ht="12.8" hidden="false" customHeight="false" outlineLevel="0" collapsed="false">
      <c r="A24" s="0" t="s">
        <v>259</v>
      </c>
      <c r="C24" s="0" t="n">
        <v>0.014</v>
      </c>
      <c r="D24" s="0" t="n">
        <v>40</v>
      </c>
      <c r="E24" s="0" t="n">
        <v>10</v>
      </c>
      <c r="I24" s="0" t="s">
        <v>180</v>
      </c>
      <c r="K24" s="0" t="s">
        <v>260</v>
      </c>
    </row>
    <row r="25" customFormat="false" ht="12.8" hidden="false" customHeight="false" outlineLevel="0" collapsed="false">
      <c r="A25" s="0" t="s">
        <v>261</v>
      </c>
      <c r="C25" s="0" t="n">
        <v>0.0029</v>
      </c>
      <c r="D25" s="0" t="n">
        <v>32</v>
      </c>
      <c r="E25" s="0" t="n">
        <v>8</v>
      </c>
      <c r="I25" s="0" t="s">
        <v>180</v>
      </c>
      <c r="K25" s="0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20314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2016-03-10T12:34:37Z</dcterms:created>
  <dc:creator>Avrama Blackwell</dc:creator>
  <dc:description/>
  <dc:language>en-US</dc:language>
  <cp:lastModifiedBy/>
  <dcterms:modified xsi:type="dcterms:W3CDTF">2016-10-25T13:19:00Z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