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niRpk\Downloads\"/>
    </mc:Choice>
  </mc:AlternateContent>
  <bookViews>
    <workbookView xWindow="0" yWindow="600" windowWidth="17040" windowHeight="6585" activeTab="1"/>
  </bookViews>
  <sheets>
    <sheet name="Graphics" sheetId="1" r:id="rId1"/>
    <sheet name="Sheet1" sheetId="2" r:id="rId2"/>
    <sheet name="Sheet2" sheetId="3" r:id="rId3"/>
  </sheets>
  <definedNames>
    <definedName name="Range04Dates">#REF!</definedName>
    <definedName name="Range06">#REF!</definedName>
    <definedName name="Range07">#REF!</definedName>
    <definedName name="Range08">#REF!</definedName>
    <definedName name="Range09">#REF!</definedName>
    <definedName name="Range10">#REF!</definedName>
    <definedName name="Range12">#REF!</definedName>
    <definedName name="Range13">#REF!</definedName>
    <definedName name="Range14">#REF!</definedName>
    <definedName name="Range15">#REF!</definedName>
    <definedName name="Range16">#REF!</definedName>
    <definedName name="Range18">#REF!</definedName>
    <definedName name="Range19">#REF!</definedName>
    <definedName name="Range20">#REF!</definedName>
    <definedName name="Range21">#REF!</definedName>
    <definedName name="Range22">#REF!</definedName>
    <definedName name="Range24">#REF!</definedName>
    <definedName name="Range25">#REF!</definedName>
    <definedName name="Range26">#REF!</definedName>
    <definedName name="Range27">#REF!</definedName>
    <definedName name="Range28">#REF!</definedName>
    <definedName name="Range30">#REF!</definedName>
    <definedName name="Range31">#REF!</definedName>
    <definedName name="Range32">#REF!</definedName>
    <definedName name="Range33">#REF!</definedName>
    <definedName name="Range34">#REF!</definedName>
    <definedName name="Range36">#REF!</definedName>
    <definedName name="Range37">#REF!</definedName>
    <definedName name="Range38">#REF!</definedName>
    <definedName name="Range39">#REF!</definedName>
    <definedName name="Range40">#REF!</definedName>
    <definedName name="Range42">#REF!</definedName>
    <definedName name="Range43">#REF!</definedName>
    <definedName name="Range44">#REF!</definedName>
    <definedName name="Range45">#REF!</definedName>
    <definedName name="Range46">#REF!</definedName>
    <definedName name="Range47">#REF!</definedName>
    <definedName name="Range49">#REF!</definedName>
    <definedName name="Range50">#REF!</definedName>
    <definedName name="Range51">#REF!</definedName>
    <definedName name="Range52">#REF!</definedName>
    <definedName name="Range53">#REF!</definedName>
    <definedName name="Range54">#REF!</definedName>
    <definedName name="Range55">#REF!</definedName>
    <definedName name="Range57">#REF!</definedName>
    <definedName name="Range58">#REF!</definedName>
    <definedName name="Range59">#REF!</definedName>
    <definedName name="Range60">#REF!</definedName>
    <definedName name="Range61">#REF!</definedName>
    <definedName name="Range62">#REF!</definedName>
    <definedName name="Range63">#REF!</definedName>
    <definedName name="Range65">#REF!</definedName>
    <definedName name="Range66">#REF!</definedName>
    <definedName name="Range68">#REF!</definedName>
    <definedName name="Range69">#REF!</definedName>
    <definedName name="Range70">#REF!</definedName>
    <definedName name="Range71">#REF!</definedName>
    <definedName name="Range73">#REF!</definedName>
    <definedName name="Range74">#REF!</definedName>
    <definedName name="Range75">#REF!</definedName>
    <definedName name="Range78">#REF!</definedName>
    <definedName name="Range81">#REF!</definedName>
    <definedName name="Range82">#REF!</definedName>
    <definedName name="Range84">#REF!</definedName>
    <definedName name="Range86">#REF!</definedName>
    <definedName name="Range87">#REF!</definedName>
    <definedName name="Range88">#REF!</definedName>
    <definedName name="Range90">#REF!</definedName>
    <definedName name="Range91">#REF!</definedName>
    <definedName name="Range92">#REF!</definedName>
    <definedName name="Range94">#REF!</definedName>
    <definedName name="Range95">#REF!</definedName>
    <definedName name="Range96">#REF!</definedName>
  </definedNames>
  <calcPr calcId="162913"/>
</workbook>
</file>

<file path=xl/calcChain.xml><?xml version="1.0" encoding="utf-8"?>
<calcChain xmlns="http://schemas.openxmlformats.org/spreadsheetml/2006/main">
  <c r="I30" i="2" l="1"/>
  <c r="H30" i="2"/>
  <c r="G30" i="2"/>
  <c r="F30" i="2"/>
  <c r="D30" i="2"/>
  <c r="C30" i="2"/>
  <c r="I29" i="2"/>
  <c r="H29" i="2"/>
  <c r="G29" i="2"/>
  <c r="F29" i="2"/>
  <c r="D29" i="2"/>
  <c r="C29" i="2"/>
  <c r="I22" i="2"/>
  <c r="H22" i="2"/>
  <c r="G22" i="2"/>
  <c r="F22" i="2"/>
  <c r="E22" i="2"/>
  <c r="D22" i="2"/>
  <c r="I20" i="2"/>
  <c r="I23" i="2" s="1"/>
  <c r="H20" i="2"/>
  <c r="H23" i="2" s="1"/>
  <c r="G20" i="2"/>
  <c r="G23" i="2" s="1"/>
  <c r="F20" i="2"/>
  <c r="F23" i="2" s="1"/>
  <c r="E20" i="2"/>
  <c r="E23" i="2" s="1"/>
  <c r="D20" i="2"/>
  <c r="D23" i="2" s="1"/>
  <c r="C20" i="2"/>
  <c r="I16" i="2"/>
  <c r="G16" i="2"/>
  <c r="F16" i="2"/>
  <c r="E16" i="2"/>
  <c r="C16" i="2"/>
  <c r="I13" i="2"/>
  <c r="H13" i="2"/>
  <c r="H16" i="2" s="1"/>
  <c r="G13" i="2"/>
  <c r="F13" i="2"/>
  <c r="E13" i="2"/>
  <c r="D13" i="2"/>
  <c r="D16" i="2" s="1"/>
  <c r="C13" i="2"/>
  <c r="C11" i="2"/>
  <c r="D11" i="2" s="1"/>
  <c r="E11" i="2" s="1"/>
  <c r="F11" i="2" s="1"/>
  <c r="G11" i="2" s="1"/>
  <c r="H11" i="2" s="1"/>
  <c r="I11" i="2" s="1"/>
  <c r="I7" i="2"/>
  <c r="H7" i="2"/>
  <c r="G7" i="2"/>
  <c r="F7" i="2"/>
  <c r="E7" i="2"/>
  <c r="D7" i="2"/>
  <c r="C7" i="2"/>
  <c r="E5" i="2"/>
  <c r="F5" i="2" s="1"/>
  <c r="G5" i="2" s="1"/>
  <c r="H5" i="2" s="1"/>
  <c r="I5" i="2" s="1"/>
  <c r="D5" i="2"/>
  <c r="E4" i="2"/>
  <c r="F4" i="2" s="1"/>
  <c r="G4" i="2" s="1"/>
  <c r="H4" i="2" s="1"/>
  <c r="I4" i="2" s="1"/>
  <c r="N2" i="1"/>
  <c r="M2" i="1"/>
  <c r="K2" i="1"/>
  <c r="G2" i="1"/>
  <c r="F2" i="1"/>
  <c r="C2" i="1"/>
  <c r="K1" i="1"/>
  <c r="I1" i="1"/>
  <c r="G1" i="1"/>
  <c r="E1" i="1"/>
  <c r="C1" i="1"/>
</calcChain>
</file>

<file path=xl/sharedStrings.xml><?xml version="1.0" encoding="utf-8"?>
<sst xmlns="http://schemas.openxmlformats.org/spreadsheetml/2006/main" count="46" uniqueCount="37">
  <si>
    <t>Project Name:</t>
  </si>
  <si>
    <t>Start metric date:</t>
  </si>
  <si>
    <t>Latest metric date:</t>
  </si>
  <si>
    <t>Selected period:</t>
  </si>
  <si>
    <t>-</t>
  </si>
  <si>
    <t>Project Name: Personal Information Encryption</t>
  </si>
  <si>
    <t>Project Manager: Salwan Luay Chasib</t>
  </si>
  <si>
    <t>Test Lead: Salwan Luay chasib</t>
  </si>
  <si>
    <t>Report Date</t>
  </si>
  <si>
    <t>Project week number</t>
  </si>
  <si>
    <t>Team efforts (work-hours)</t>
  </si>
  <si>
    <t>c</t>
  </si>
  <si>
    <t>Total weekly efforts</t>
  </si>
  <si>
    <t xml:space="preserve">   Management &amp; support</t>
  </si>
  <si>
    <t>Development efforts</t>
  </si>
  <si>
    <t>Testing efforts</t>
  </si>
  <si>
    <t>Total efforts SUM</t>
  </si>
  <si>
    <t>Lines of code</t>
  </si>
  <si>
    <t>LOC total</t>
  </si>
  <si>
    <t>Product</t>
  </si>
  <si>
    <t>Unit Tests</t>
  </si>
  <si>
    <t>Defects/(LOC/1000)</t>
  </si>
  <si>
    <t>Bugs (numbers)</t>
  </si>
  <si>
    <t>Total Bugs</t>
  </si>
  <si>
    <t>Opened Bugs</t>
  </si>
  <si>
    <t>Closed Bugs</t>
  </si>
  <si>
    <t>Weekly bug dynamics (numbers)</t>
  </si>
  <si>
    <t>Weekly created</t>
  </si>
  <si>
    <t>n/a</t>
  </si>
  <si>
    <t>Weekly closed</t>
  </si>
  <si>
    <t>Test cases (numbers)</t>
  </si>
  <si>
    <t xml:space="preserve">Planned </t>
  </si>
  <si>
    <t>Total (written)</t>
  </si>
  <si>
    <t xml:space="preserve">Weekly attempted </t>
  </si>
  <si>
    <t xml:space="preserve">Weekly passed </t>
  </si>
  <si>
    <t>Planned - Total</t>
  </si>
  <si>
    <t>Weekly Attempted/Total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</si>
</sst>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\ mmm\ yy"/>
    <numFmt numFmtId="165" formatCode="0.0"/>
  </numFmts>
  <fonts count="5" x14ac:knownFonts="1">
    <font>
      <sz val="9"/>
      <color rgb="FF000000"/>
      <name val="Arial"/>
    </font>
    <font>
      <b/>
      <sz val="9"/>
      <name val="Arial"/>
    </font>
    <font>
      <sz val="9"/>
      <name val="Arial"/>
    </font>
    <font>
      <b/>
      <sz val="8"/>
      <name val="Verdana"/>
    </font>
    <font>
      <b/>
      <sz val="9"/>
      <color rgb="FF000080"/>
      <name val="Arial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BD4B4"/>
        <bgColor rgb="FFFBD4B4"/>
      </patternFill>
    </fill>
    <fill>
      <patternFill patternType="solid">
        <fgColor rgb="FFD6E3BC"/>
        <bgColor rgb="FFD6E3BC"/>
      </patternFill>
    </fill>
    <fill>
      <patternFill patternType="solid">
        <fgColor rgb="FFDBE5F1"/>
        <bgColor rgb="FFDBE5F1"/>
      </patternFill>
    </fill>
    <fill>
      <patternFill patternType="solid">
        <fgColor rgb="FFE5DFEC"/>
        <bgColor rgb="FFE5DFEC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0" borderId="0" xfId="0" applyFont="1" applyAlignment="1"/>
    <xf numFmtId="0" fontId="1" fillId="0" borderId="5" xfId="0" applyFont="1" applyBorder="1" applyAlignment="1"/>
    <xf numFmtId="0" fontId="2" fillId="0" borderId="6" xfId="0" applyFont="1" applyBorder="1" applyAlignment="1"/>
    <xf numFmtId="14" fontId="1" fillId="0" borderId="6" xfId="0" applyNumberFormat="1" applyFont="1" applyBorder="1" applyAlignment="1">
      <alignment horizontal="left"/>
    </xf>
    <xf numFmtId="0" fontId="1" fillId="0" borderId="7" xfId="0" applyFont="1" applyBorder="1" applyAlignment="1"/>
    <xf numFmtId="0" fontId="2" fillId="0" borderId="5" xfId="0" applyFont="1" applyBorder="1" applyAlignment="1"/>
    <xf numFmtId="14" fontId="1" fillId="0" borderId="6" xfId="0" applyNumberFormat="1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/>
    <xf numFmtId="1" fontId="1" fillId="0" borderId="0" xfId="0" applyNumberFormat="1" applyFont="1" applyAlignment="1">
      <alignment horizontal="left"/>
    </xf>
    <xf numFmtId="0" fontId="1" fillId="0" borderId="0" xfId="0" applyFont="1" applyAlignment="1"/>
    <xf numFmtId="0" fontId="1" fillId="0" borderId="8" xfId="0" applyFont="1" applyBorder="1" applyAlignment="1"/>
    <xf numFmtId="164" fontId="1" fillId="0" borderId="8" xfId="0" applyNumberFormat="1" applyFont="1" applyBorder="1" applyAlignment="1"/>
    <xf numFmtId="0" fontId="3" fillId="0" borderId="0" xfId="0" applyFont="1" applyAlignment="1"/>
    <xf numFmtId="0" fontId="1" fillId="0" borderId="9" xfId="0" applyFont="1" applyBorder="1" applyAlignment="1"/>
    <xf numFmtId="1" fontId="2" fillId="0" borderId="0" xfId="0" applyNumberFormat="1" applyFont="1" applyAlignment="1"/>
    <xf numFmtId="0" fontId="4" fillId="0" borderId="10" xfId="0" applyFont="1" applyBorder="1" applyAlignment="1">
      <alignment horizontal="left"/>
    </xf>
    <xf numFmtId="0" fontId="2" fillId="0" borderId="6" xfId="0" applyFont="1" applyBorder="1" applyAlignment="1">
      <alignment horizontal="right"/>
    </xf>
    <xf numFmtId="0" fontId="1" fillId="3" borderId="11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right"/>
    </xf>
    <xf numFmtId="0" fontId="2" fillId="3" borderId="11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right"/>
    </xf>
    <xf numFmtId="0" fontId="4" fillId="0" borderId="6" xfId="0" applyFont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right"/>
    </xf>
    <xf numFmtId="0" fontId="2" fillId="4" borderId="11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right"/>
    </xf>
    <xf numFmtId="165" fontId="2" fillId="4" borderId="11" xfId="0" applyNumberFormat="1" applyFont="1" applyFill="1" applyBorder="1" applyAlignment="1">
      <alignment horizontal="right"/>
    </xf>
    <xf numFmtId="0" fontId="1" fillId="5" borderId="11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right"/>
    </xf>
    <xf numFmtId="0" fontId="2" fillId="5" borderId="11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right"/>
    </xf>
    <xf numFmtId="0" fontId="2" fillId="5" borderId="11" xfId="0" applyFont="1" applyFill="1" applyBorder="1" applyAlignment="1">
      <alignment horizontal="right"/>
    </xf>
    <xf numFmtId="0" fontId="1" fillId="6" borderId="11" xfId="0" applyFont="1" applyFill="1" applyBorder="1" applyAlignment="1"/>
    <xf numFmtId="0" fontId="2" fillId="6" borderId="11" xfId="0" applyFont="1" applyFill="1" applyBorder="1" applyAlignment="1">
      <alignment horizontal="right"/>
    </xf>
    <xf numFmtId="0" fontId="2" fillId="6" borderId="11" xfId="0" applyFont="1" applyFill="1" applyBorder="1" applyAlignment="1">
      <alignment horizontal="left"/>
    </xf>
    <xf numFmtId="0" fontId="2" fillId="6" borderId="12" xfId="0" applyFont="1" applyFill="1" applyBorder="1" applyAlignment="1">
      <alignment horizontal="left"/>
    </xf>
    <xf numFmtId="0" fontId="2" fillId="6" borderId="12" xfId="0" applyFont="1" applyFill="1" applyBorder="1" applyAlignment="1">
      <alignment horizontal="right"/>
    </xf>
    <xf numFmtId="0" fontId="2" fillId="6" borderId="11" xfId="0" applyFont="1" applyFill="1" applyBorder="1" applyAlignment="1">
      <alignment horizontal="right"/>
    </xf>
    <xf numFmtId="9" fontId="2" fillId="6" borderId="1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</a:defRPr>
            </a:pPr>
            <a:r>
              <a:rPr lang="en-US"/>
              <a:t>Efforts and LOCs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LOC total</c:v>
                </c:pt>
              </c:strCache>
            </c:strRef>
          </c:tx>
          <c:spPr>
            <a:ln w="28575" cmpd="sng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Sheet1!$C$4:$I$4</c:f>
              <c:numCache>
                <c:formatCode>[$-419]d\ mmm\ yy</c:formatCode>
                <c:ptCount val="7"/>
                <c:pt idx="0">
                  <c:v>43549</c:v>
                </c:pt>
                <c:pt idx="1">
                  <c:v>43556</c:v>
                </c:pt>
                <c:pt idx="2">
                  <c:v>43564</c:v>
                </c:pt>
                <c:pt idx="3">
                  <c:v>43568</c:v>
                </c:pt>
                <c:pt idx="4">
                  <c:v>43577</c:v>
                </c:pt>
                <c:pt idx="5">
                  <c:v>43585</c:v>
                </c:pt>
                <c:pt idx="6">
                  <c:v>43594</c:v>
                </c:pt>
              </c:numCache>
            </c:numRef>
          </c:cat>
          <c:val>
            <c:numRef>
              <c:f>Sheet1!$C$13:$I$13</c:f>
              <c:numCache>
                <c:formatCode>General</c:formatCode>
                <c:ptCount val="7"/>
                <c:pt idx="0">
                  <c:v>32</c:v>
                </c:pt>
                <c:pt idx="1">
                  <c:v>105</c:v>
                </c:pt>
                <c:pt idx="2">
                  <c:v>190</c:v>
                </c:pt>
                <c:pt idx="3">
                  <c:v>357</c:v>
                </c:pt>
                <c:pt idx="4">
                  <c:v>587</c:v>
                </c:pt>
                <c:pt idx="5">
                  <c:v>567</c:v>
                </c:pt>
                <c:pt idx="6">
                  <c:v>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4-459D-BF70-448A26BFA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163867"/>
        <c:axId val="814154121"/>
      </c:lineChart>
      <c:lineChart>
        <c:grouping val="standard"/>
        <c:varyColors val="0"/>
        <c:ser>
          <c:idx val="1"/>
          <c:order val="1"/>
          <c:tx>
            <c:strRef>
              <c:f>Sheet1!$B$11</c:f>
              <c:strCache>
                <c:ptCount val="1"/>
                <c:pt idx="0">
                  <c:v>Total efforts SUM</c:v>
                </c:pt>
              </c:strCache>
            </c:strRef>
          </c:tx>
          <c:spPr>
            <a:ln w="28575" cmpd="sng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Sheet1!$C$4:$I$4</c:f>
              <c:numCache>
                <c:formatCode>[$-419]d\ mmm\ yy</c:formatCode>
                <c:ptCount val="7"/>
                <c:pt idx="0">
                  <c:v>43549</c:v>
                </c:pt>
                <c:pt idx="1">
                  <c:v>43556</c:v>
                </c:pt>
                <c:pt idx="2">
                  <c:v>43564</c:v>
                </c:pt>
                <c:pt idx="3">
                  <c:v>43568</c:v>
                </c:pt>
                <c:pt idx="4">
                  <c:v>43577</c:v>
                </c:pt>
                <c:pt idx="5">
                  <c:v>43585</c:v>
                </c:pt>
                <c:pt idx="6">
                  <c:v>43594</c:v>
                </c:pt>
              </c:numCache>
            </c:numRef>
          </c:cat>
          <c:val>
            <c:numRef>
              <c:f>Sheet1!$C$11:$I$11</c:f>
              <c:numCache>
                <c:formatCode>General</c:formatCode>
                <c:ptCount val="7"/>
                <c:pt idx="0">
                  <c:v>9</c:v>
                </c:pt>
                <c:pt idx="1">
                  <c:v>27</c:v>
                </c:pt>
                <c:pt idx="2">
                  <c:v>46</c:v>
                </c:pt>
                <c:pt idx="3">
                  <c:v>61</c:v>
                </c:pt>
                <c:pt idx="4">
                  <c:v>79</c:v>
                </c:pt>
                <c:pt idx="5">
                  <c:v>99</c:v>
                </c:pt>
                <c:pt idx="6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4-459D-BF70-448A26BFA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050483"/>
        <c:axId val="150732586"/>
      </c:lineChart>
      <c:dateAx>
        <c:axId val="1201163867"/>
        <c:scaling>
          <c:orientation val="minMax"/>
        </c:scaling>
        <c:delete val="0"/>
        <c:axPos val="b"/>
        <c:numFmt formatCode="[$-419]d\ mmm\ 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14154121"/>
        <c:crosses val="autoZero"/>
        <c:auto val="1"/>
        <c:lblOffset val="100"/>
        <c:baseTimeUnit val="days"/>
      </c:dateAx>
      <c:valAx>
        <c:axId val="81415412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01163867"/>
        <c:crosses val="autoZero"/>
        <c:crossBetween val="between"/>
      </c:valAx>
      <c:dateAx>
        <c:axId val="1573050483"/>
        <c:scaling>
          <c:orientation val="minMax"/>
        </c:scaling>
        <c:delete val="1"/>
        <c:axPos val="b"/>
        <c:numFmt formatCode="[$-419]d\ mmm\ yy" sourceLinked="1"/>
        <c:majorTickMark val="cross"/>
        <c:minorTickMark val="cross"/>
        <c:tickLblPos val="nextTo"/>
        <c:crossAx val="150732586"/>
        <c:crosses val="autoZero"/>
        <c:auto val="1"/>
        <c:lblOffset val="100"/>
        <c:baseTimeUnit val="days"/>
      </c:dateAx>
      <c:valAx>
        <c:axId val="15073258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73050483"/>
        <c:crosses val="max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</a:defRPr>
            </a:pPr>
            <a:r>
              <a:rPr lang="en-US"/>
              <a:t>WeeklyTesting Efforts and Bug  Dynamics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1"/>
          <c:order val="1"/>
          <c:tx>
            <c:strRef>
              <c:f>Sheet1!$B$22</c:f>
              <c:strCache>
                <c:ptCount val="1"/>
                <c:pt idx="0">
                  <c:v>Weekly created</c:v>
                </c:pt>
              </c:strCache>
            </c:strRef>
          </c:tx>
          <c:spPr>
            <a:solidFill>
              <a:srgbClr val="993366"/>
            </a:solidFill>
          </c:spPr>
          <c:invertIfNegative val="1"/>
          <c:cat>
            <c:numRef>
              <c:f>Sheet1!$C$4:$I$4</c:f>
              <c:numCache>
                <c:formatCode>[$-419]d\ mmm\ yy</c:formatCode>
                <c:ptCount val="7"/>
                <c:pt idx="0">
                  <c:v>43549</c:v>
                </c:pt>
                <c:pt idx="1">
                  <c:v>43556</c:v>
                </c:pt>
                <c:pt idx="2">
                  <c:v>43564</c:v>
                </c:pt>
                <c:pt idx="3">
                  <c:v>43568</c:v>
                </c:pt>
                <c:pt idx="4">
                  <c:v>43577</c:v>
                </c:pt>
                <c:pt idx="5">
                  <c:v>43585</c:v>
                </c:pt>
                <c:pt idx="6">
                  <c:v>43594</c:v>
                </c:pt>
              </c:numCache>
            </c:numRef>
          </c:cat>
          <c:val>
            <c:numRef>
              <c:f>Sheet1!$C$22:$H$22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6A8-43C5-BBDD-EAA9B42F5A92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Weekly closed</c:v>
                </c:pt>
              </c:strCache>
            </c:strRef>
          </c:tx>
          <c:spPr>
            <a:solidFill>
              <a:srgbClr val="969696"/>
            </a:solidFill>
          </c:spPr>
          <c:invertIfNegative val="1"/>
          <c:cat>
            <c:numRef>
              <c:f>Sheet1!$C$4:$I$4</c:f>
              <c:numCache>
                <c:formatCode>[$-419]d\ mmm\ yy</c:formatCode>
                <c:ptCount val="7"/>
                <c:pt idx="0">
                  <c:v>43549</c:v>
                </c:pt>
                <c:pt idx="1">
                  <c:v>43556</c:v>
                </c:pt>
                <c:pt idx="2">
                  <c:v>43564</c:v>
                </c:pt>
                <c:pt idx="3">
                  <c:v>43568</c:v>
                </c:pt>
                <c:pt idx="4">
                  <c:v>43577</c:v>
                </c:pt>
                <c:pt idx="5">
                  <c:v>43585</c:v>
                </c:pt>
                <c:pt idx="6">
                  <c:v>43594</c:v>
                </c:pt>
              </c:numCache>
            </c:numRef>
          </c:cat>
          <c:val>
            <c:numRef>
              <c:f>Sheet1!$C$23:$I$23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D6A8-43C5-BBDD-EAA9B42F5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7192091"/>
        <c:axId val="865440381"/>
      </c:barChart>
      <c:barChart>
        <c:barDir val="col"/>
        <c:grouping val="stacked"/>
        <c:varyColors val="1"/>
        <c:ser>
          <c:idx val="0"/>
          <c:order val="0"/>
          <c:tx>
            <c:strRef>
              <c:f>Sheet1!$B$10</c:f>
              <c:strCache>
                <c:ptCount val="1"/>
                <c:pt idx="0">
                  <c:v>Testing efforts</c:v>
                </c:pt>
              </c:strCache>
            </c:strRef>
          </c:tx>
          <c:spPr>
            <a:solidFill>
              <a:srgbClr val="666699"/>
            </a:solidFill>
          </c:spPr>
          <c:invertIfNegative val="1"/>
          <c:cat>
            <c:numRef>
              <c:f>Sheet1!$C$4:$I$4</c:f>
              <c:numCache>
                <c:formatCode>[$-419]d\ mmm\ yy</c:formatCode>
                <c:ptCount val="7"/>
                <c:pt idx="0">
                  <c:v>43549</c:v>
                </c:pt>
                <c:pt idx="1">
                  <c:v>43556</c:v>
                </c:pt>
                <c:pt idx="2">
                  <c:v>43564</c:v>
                </c:pt>
                <c:pt idx="3">
                  <c:v>43568</c:v>
                </c:pt>
                <c:pt idx="4">
                  <c:v>43577</c:v>
                </c:pt>
                <c:pt idx="5">
                  <c:v>43585</c:v>
                </c:pt>
                <c:pt idx="6">
                  <c:v>43594</c:v>
                </c:pt>
              </c:numCache>
            </c:numRef>
          </c:cat>
          <c:val>
            <c:numRef>
              <c:f>Sheet1!$C$10:$I$10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D6A8-43C5-BBDD-EAA9B42F5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8623959"/>
        <c:axId val="1307006256"/>
      </c:barChart>
      <c:dateAx>
        <c:axId val="787192091"/>
        <c:scaling>
          <c:orientation val="minMax"/>
        </c:scaling>
        <c:delete val="0"/>
        <c:axPos val="b"/>
        <c:numFmt formatCode="[$-419]d\ mmm\ 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65440381"/>
        <c:crosses val="autoZero"/>
        <c:auto val="1"/>
        <c:lblOffset val="100"/>
        <c:baseTimeUnit val="days"/>
      </c:dateAx>
      <c:valAx>
        <c:axId val="86544038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87192091"/>
        <c:crosses val="autoZero"/>
        <c:crossBetween val="between"/>
      </c:valAx>
      <c:dateAx>
        <c:axId val="608623959"/>
        <c:scaling>
          <c:orientation val="minMax"/>
        </c:scaling>
        <c:delete val="1"/>
        <c:axPos val="b"/>
        <c:numFmt formatCode="[$-419]d\ mmm\ yy" sourceLinked="1"/>
        <c:majorTickMark val="cross"/>
        <c:minorTickMark val="cross"/>
        <c:tickLblPos val="nextTo"/>
        <c:crossAx val="1307006256"/>
        <c:crosses val="autoZero"/>
        <c:auto val="1"/>
        <c:lblOffset val="100"/>
        <c:baseTimeUnit val="days"/>
      </c:dateAx>
      <c:valAx>
        <c:axId val="13070062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08623959"/>
        <c:crosses val="max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</a:defRPr>
            </a:pPr>
            <a:r>
              <a:rPr lang="en-US"/>
              <a:t>LOCS and Defect Density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1"/>
          <c:tx>
            <c:strRef>
              <c:f>Sheet1!$B$13</c:f>
              <c:strCache>
                <c:ptCount val="1"/>
                <c:pt idx="0">
                  <c:v>LOC total</c:v>
                </c:pt>
              </c:strCache>
            </c:strRef>
          </c:tx>
          <c:spPr>
            <a:solidFill>
              <a:srgbClr val="666699"/>
            </a:solidFill>
          </c:spPr>
          <c:invertIfNegative val="1"/>
          <c:cat>
            <c:numRef>
              <c:f>Sheet1!$C$4:$I$4</c:f>
              <c:numCache>
                <c:formatCode>[$-419]d\ mmm\ yy</c:formatCode>
                <c:ptCount val="7"/>
                <c:pt idx="0">
                  <c:v>43549</c:v>
                </c:pt>
                <c:pt idx="1">
                  <c:v>43556</c:v>
                </c:pt>
                <c:pt idx="2">
                  <c:v>43564</c:v>
                </c:pt>
                <c:pt idx="3">
                  <c:v>43568</c:v>
                </c:pt>
                <c:pt idx="4">
                  <c:v>43577</c:v>
                </c:pt>
                <c:pt idx="5">
                  <c:v>43585</c:v>
                </c:pt>
                <c:pt idx="6">
                  <c:v>43594</c:v>
                </c:pt>
              </c:numCache>
            </c:numRef>
          </c:cat>
          <c:val>
            <c:numRef>
              <c:f>Sheet1!$C$13:$I$13</c:f>
              <c:numCache>
                <c:formatCode>General</c:formatCode>
                <c:ptCount val="7"/>
                <c:pt idx="0">
                  <c:v>32</c:v>
                </c:pt>
                <c:pt idx="1">
                  <c:v>105</c:v>
                </c:pt>
                <c:pt idx="2">
                  <c:v>190</c:v>
                </c:pt>
                <c:pt idx="3">
                  <c:v>357</c:v>
                </c:pt>
                <c:pt idx="4">
                  <c:v>587</c:v>
                </c:pt>
                <c:pt idx="5">
                  <c:v>567</c:v>
                </c:pt>
                <c:pt idx="6">
                  <c:v>1011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2EF-4F5A-82EB-A29355104FB3}"/>
            </c:ext>
          </c:extLst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Product</c:v>
                </c:pt>
              </c:strCache>
            </c:strRef>
          </c:tx>
          <c:spPr>
            <a:solidFill>
              <a:srgbClr val="993366"/>
            </a:solidFill>
          </c:spPr>
          <c:invertIfNegative val="1"/>
          <c:cat>
            <c:numRef>
              <c:f>Sheet1!$C$4:$I$4</c:f>
              <c:numCache>
                <c:formatCode>[$-419]d\ mmm\ yy</c:formatCode>
                <c:ptCount val="7"/>
                <c:pt idx="0">
                  <c:v>43549</c:v>
                </c:pt>
                <c:pt idx="1">
                  <c:v>43556</c:v>
                </c:pt>
                <c:pt idx="2">
                  <c:v>43564</c:v>
                </c:pt>
                <c:pt idx="3">
                  <c:v>43568</c:v>
                </c:pt>
                <c:pt idx="4">
                  <c:v>43577</c:v>
                </c:pt>
                <c:pt idx="5">
                  <c:v>43585</c:v>
                </c:pt>
                <c:pt idx="6">
                  <c:v>43594</c:v>
                </c:pt>
              </c:numCache>
            </c:numRef>
          </c:cat>
          <c:val>
            <c:numRef>
              <c:f>Sheet1!$C$14:$I$14</c:f>
              <c:numCache>
                <c:formatCode>General</c:formatCode>
                <c:ptCount val="7"/>
                <c:pt idx="0">
                  <c:v>30</c:v>
                </c:pt>
                <c:pt idx="1">
                  <c:v>100</c:v>
                </c:pt>
                <c:pt idx="2">
                  <c:v>175</c:v>
                </c:pt>
                <c:pt idx="3">
                  <c:v>300</c:v>
                </c:pt>
                <c:pt idx="4">
                  <c:v>488</c:v>
                </c:pt>
                <c:pt idx="5">
                  <c:v>512</c:v>
                </c:pt>
                <c:pt idx="6">
                  <c:v>622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2EF-4F5A-82EB-A29355104FB3}"/>
            </c:ext>
          </c:extLst>
        </c:ser>
        <c:ser>
          <c:idx val="3"/>
          <c:order val="3"/>
          <c:tx>
            <c:strRef>
              <c:f>Sheet1!$B$15</c:f>
              <c:strCache>
                <c:ptCount val="1"/>
                <c:pt idx="0">
                  <c:v>Unit Tests</c:v>
                </c:pt>
              </c:strCache>
            </c:strRef>
          </c:tx>
          <c:spPr>
            <a:solidFill>
              <a:srgbClr val="969696"/>
            </a:solidFill>
          </c:spPr>
          <c:invertIfNegative val="1"/>
          <c:cat>
            <c:numRef>
              <c:f>Sheet1!$C$4:$I$4</c:f>
              <c:numCache>
                <c:formatCode>[$-419]d\ mmm\ yy</c:formatCode>
                <c:ptCount val="7"/>
                <c:pt idx="0">
                  <c:v>43549</c:v>
                </c:pt>
                <c:pt idx="1">
                  <c:v>43556</c:v>
                </c:pt>
                <c:pt idx="2">
                  <c:v>43564</c:v>
                </c:pt>
                <c:pt idx="3">
                  <c:v>43568</c:v>
                </c:pt>
                <c:pt idx="4">
                  <c:v>43577</c:v>
                </c:pt>
                <c:pt idx="5">
                  <c:v>43585</c:v>
                </c:pt>
                <c:pt idx="6">
                  <c:v>43594</c:v>
                </c:pt>
              </c:numCache>
            </c:num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15</c:v>
                </c:pt>
                <c:pt idx="3">
                  <c:v>57</c:v>
                </c:pt>
                <c:pt idx="4">
                  <c:v>99</c:v>
                </c:pt>
                <c:pt idx="5">
                  <c:v>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82EF-4F5A-82EB-A29355104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729660"/>
        <c:axId val="1731881141"/>
      </c:barChart>
      <c:barChart>
        <c:barDir val="col"/>
        <c:grouping val="clustered"/>
        <c:varyColors val="1"/>
        <c:ser>
          <c:idx val="0"/>
          <c:order val="0"/>
          <c:tx>
            <c:strRef>
              <c:f>Sheet1!$B$16</c:f>
              <c:strCache>
                <c:ptCount val="1"/>
                <c:pt idx="0">
                  <c:v>Defects/(LOC/1000)</c:v>
                </c:pt>
              </c:strCache>
            </c:strRef>
          </c:tx>
          <c:spPr>
            <a:solidFill>
              <a:srgbClr val="666699"/>
            </a:solidFill>
          </c:spPr>
          <c:invertIfNegative val="1"/>
          <c:cat>
            <c:numRef>
              <c:f>Sheet1!$C$4:$I$4</c:f>
              <c:numCache>
                <c:formatCode>[$-419]d\ mmm\ yy</c:formatCode>
                <c:ptCount val="7"/>
                <c:pt idx="0">
                  <c:v>43549</c:v>
                </c:pt>
                <c:pt idx="1">
                  <c:v>43556</c:v>
                </c:pt>
                <c:pt idx="2">
                  <c:v>43564</c:v>
                </c:pt>
                <c:pt idx="3">
                  <c:v>43568</c:v>
                </c:pt>
                <c:pt idx="4">
                  <c:v>43577</c:v>
                </c:pt>
                <c:pt idx="5">
                  <c:v>43585</c:v>
                </c:pt>
                <c:pt idx="6">
                  <c:v>43594</c:v>
                </c:pt>
              </c:numCache>
            </c:numRef>
          </c:cat>
          <c:val>
            <c:numRef>
              <c:f>Sheet1!$C$16:$I$16</c:f>
              <c:numCache>
                <c:formatCode>0.0</c:formatCode>
                <c:ptCount val="7"/>
                <c:pt idx="0">
                  <c:v>62.5</c:v>
                </c:pt>
                <c:pt idx="1">
                  <c:v>28.571428571428573</c:v>
                </c:pt>
                <c:pt idx="2">
                  <c:v>15.789473684210526</c:v>
                </c:pt>
                <c:pt idx="3">
                  <c:v>25.210084033613448</c:v>
                </c:pt>
                <c:pt idx="4">
                  <c:v>17.035775127768314</c:v>
                </c:pt>
                <c:pt idx="5">
                  <c:v>26.455026455026456</c:v>
                </c:pt>
                <c:pt idx="6">
                  <c:v>21.760633036597429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82EF-4F5A-82EB-A29355104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210507"/>
        <c:axId val="2034978889"/>
      </c:barChart>
      <c:dateAx>
        <c:axId val="1523729660"/>
        <c:scaling>
          <c:orientation val="minMax"/>
        </c:scaling>
        <c:delete val="0"/>
        <c:axPos val="b"/>
        <c:numFmt formatCode="[$-419]d\ mmm\ 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31881141"/>
        <c:crosses val="autoZero"/>
        <c:auto val="1"/>
        <c:lblOffset val="100"/>
        <c:baseTimeUnit val="days"/>
      </c:dateAx>
      <c:valAx>
        <c:axId val="173188114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23729660"/>
        <c:crosses val="autoZero"/>
        <c:crossBetween val="between"/>
      </c:valAx>
      <c:dateAx>
        <c:axId val="1173210507"/>
        <c:scaling>
          <c:orientation val="minMax"/>
        </c:scaling>
        <c:delete val="1"/>
        <c:axPos val="b"/>
        <c:numFmt formatCode="[$-419]d\ mmm\ yy" sourceLinked="1"/>
        <c:majorTickMark val="cross"/>
        <c:minorTickMark val="cross"/>
        <c:tickLblPos val="nextTo"/>
        <c:crossAx val="2034978889"/>
        <c:crosses val="autoZero"/>
        <c:auto val="1"/>
        <c:lblOffset val="100"/>
        <c:baseTimeUnit val="days"/>
      </c:dateAx>
      <c:valAx>
        <c:axId val="203497888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173210507"/>
        <c:crosses val="max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</a:defRPr>
            </a:pPr>
            <a:r>
              <a:rPr lang="en-US"/>
              <a:t>Bugs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Sheet1!$B$19</c:f>
              <c:strCache>
                <c:ptCount val="1"/>
                <c:pt idx="0">
                  <c:v>Opened Bugs</c:v>
                </c:pt>
              </c:strCache>
            </c:strRef>
          </c:tx>
          <c:spPr>
            <a:solidFill>
              <a:srgbClr val="993366"/>
            </a:solidFill>
          </c:spPr>
          <c:invertIfNegative val="1"/>
          <c:cat>
            <c:numRef>
              <c:f>Sheet1!$C$4:$I$4</c:f>
              <c:numCache>
                <c:formatCode>[$-419]d\ mmm\ yy</c:formatCode>
                <c:ptCount val="7"/>
                <c:pt idx="0">
                  <c:v>43549</c:v>
                </c:pt>
                <c:pt idx="1">
                  <c:v>43556</c:v>
                </c:pt>
                <c:pt idx="2">
                  <c:v>43564</c:v>
                </c:pt>
                <c:pt idx="3">
                  <c:v>43568</c:v>
                </c:pt>
                <c:pt idx="4">
                  <c:v>43577</c:v>
                </c:pt>
                <c:pt idx="5">
                  <c:v>43585</c:v>
                </c:pt>
                <c:pt idx="6">
                  <c:v>43594</c:v>
                </c:pt>
              </c:numCache>
            </c:numRef>
          </c:cat>
          <c:val>
            <c:numRef>
              <c:f>Sheet1!$C$19:$I$19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201-4DEC-A770-8C6D10045C3B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Total Bugs</c:v>
                </c:pt>
              </c:strCache>
            </c:strRef>
          </c:tx>
          <c:spPr>
            <a:solidFill>
              <a:srgbClr val="666699"/>
            </a:solidFill>
          </c:spPr>
          <c:invertIfNegative val="1"/>
          <c:cat>
            <c:numRef>
              <c:f>Sheet1!$C$4:$I$4</c:f>
              <c:numCache>
                <c:formatCode>[$-419]d\ mmm\ yy</c:formatCode>
                <c:ptCount val="7"/>
                <c:pt idx="0">
                  <c:v>43549</c:v>
                </c:pt>
                <c:pt idx="1">
                  <c:v>43556</c:v>
                </c:pt>
                <c:pt idx="2">
                  <c:v>43564</c:v>
                </c:pt>
                <c:pt idx="3">
                  <c:v>43568</c:v>
                </c:pt>
                <c:pt idx="4">
                  <c:v>43577</c:v>
                </c:pt>
                <c:pt idx="5">
                  <c:v>43585</c:v>
                </c:pt>
                <c:pt idx="6">
                  <c:v>43594</c:v>
                </c:pt>
              </c:numCache>
            </c:numRef>
          </c:cat>
          <c:val>
            <c:numRef>
              <c:f>Sheet1!$C$18:$I$18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15</c:v>
                </c:pt>
                <c:pt idx="6">
                  <c:v>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201-4DEC-A770-8C6D10045C3B}"/>
            </c:ext>
          </c:extLst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Closed Bugs</c:v>
                </c:pt>
              </c:strCache>
            </c:strRef>
          </c:tx>
          <c:spPr>
            <a:solidFill>
              <a:srgbClr val="969696"/>
            </a:solidFill>
          </c:spPr>
          <c:invertIfNegative val="1"/>
          <c:cat>
            <c:numRef>
              <c:f>Sheet1!$C$4:$I$4</c:f>
              <c:numCache>
                <c:formatCode>[$-419]d\ mmm\ yy</c:formatCode>
                <c:ptCount val="7"/>
                <c:pt idx="0">
                  <c:v>43549</c:v>
                </c:pt>
                <c:pt idx="1">
                  <c:v>43556</c:v>
                </c:pt>
                <c:pt idx="2">
                  <c:v>43564</c:v>
                </c:pt>
                <c:pt idx="3">
                  <c:v>43568</c:v>
                </c:pt>
                <c:pt idx="4">
                  <c:v>43577</c:v>
                </c:pt>
                <c:pt idx="5">
                  <c:v>43585</c:v>
                </c:pt>
                <c:pt idx="6">
                  <c:v>43594</c:v>
                </c:pt>
              </c:numCache>
            </c:numRef>
          </c:cat>
          <c:val>
            <c:numRef>
              <c:f>Sheet1!$C$20:$I$20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9201-4DEC-A770-8C6D10045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013925"/>
        <c:axId val="97041731"/>
      </c:barChart>
      <c:dateAx>
        <c:axId val="1855013925"/>
        <c:scaling>
          <c:orientation val="minMax"/>
        </c:scaling>
        <c:delete val="0"/>
        <c:axPos val="b"/>
        <c:numFmt formatCode="[$-419]d\ mmm\ 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97041731"/>
        <c:crosses val="autoZero"/>
        <c:auto val="1"/>
        <c:lblOffset val="100"/>
        <c:baseTimeUnit val="days"/>
      </c:dateAx>
      <c:valAx>
        <c:axId val="9704173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55013925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</a:defRPr>
            </a:pPr>
            <a:r>
              <a:rPr lang="en-US"/>
              <a:t>Test cases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Sheet1!$B$25</c:f>
              <c:strCache>
                <c:ptCount val="1"/>
                <c:pt idx="0">
                  <c:v>Planned </c:v>
                </c:pt>
              </c:strCache>
            </c:strRef>
          </c:tx>
          <c:spPr>
            <a:solidFill>
              <a:srgbClr val="666699"/>
            </a:solidFill>
          </c:spPr>
          <c:invertIfNegative val="1"/>
          <c:cat>
            <c:numRef>
              <c:f>Sheet1!$C$4:$I$4</c:f>
              <c:numCache>
                <c:formatCode>[$-419]d\ mmm\ yy</c:formatCode>
                <c:ptCount val="7"/>
                <c:pt idx="0">
                  <c:v>43549</c:v>
                </c:pt>
                <c:pt idx="1">
                  <c:v>43556</c:v>
                </c:pt>
                <c:pt idx="2">
                  <c:v>43564</c:v>
                </c:pt>
                <c:pt idx="3">
                  <c:v>43568</c:v>
                </c:pt>
                <c:pt idx="4">
                  <c:v>43577</c:v>
                </c:pt>
                <c:pt idx="5">
                  <c:v>43585</c:v>
                </c:pt>
                <c:pt idx="6">
                  <c:v>43594</c:v>
                </c:pt>
              </c:numCache>
            </c:numRef>
          </c:cat>
          <c:val>
            <c:numRef>
              <c:f>Sheet1!$C$25:$H$25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EE1-4278-8528-2D1467B65FC3}"/>
            </c:ext>
          </c:extLst>
        </c:ser>
        <c:ser>
          <c:idx val="1"/>
          <c:order val="1"/>
          <c:tx>
            <c:strRef>
              <c:f>Sheet1!$B$26</c:f>
              <c:strCache>
                <c:ptCount val="1"/>
                <c:pt idx="0">
                  <c:v>Total (written)</c:v>
                </c:pt>
              </c:strCache>
            </c:strRef>
          </c:tx>
          <c:spPr>
            <a:solidFill>
              <a:srgbClr val="993366"/>
            </a:solidFill>
          </c:spPr>
          <c:invertIfNegative val="1"/>
          <c:cat>
            <c:numRef>
              <c:f>Sheet1!$C$4:$I$4</c:f>
              <c:numCache>
                <c:formatCode>[$-419]d\ mmm\ yy</c:formatCode>
                <c:ptCount val="7"/>
                <c:pt idx="0">
                  <c:v>43549</c:v>
                </c:pt>
                <c:pt idx="1">
                  <c:v>43556</c:v>
                </c:pt>
                <c:pt idx="2">
                  <c:v>43564</c:v>
                </c:pt>
                <c:pt idx="3">
                  <c:v>43568</c:v>
                </c:pt>
                <c:pt idx="4">
                  <c:v>43577</c:v>
                </c:pt>
                <c:pt idx="5">
                  <c:v>43585</c:v>
                </c:pt>
                <c:pt idx="6">
                  <c:v>43594</c:v>
                </c:pt>
              </c:numCache>
            </c:numRef>
          </c:cat>
          <c:val>
            <c:numRef>
              <c:f>Sheet1!$C$26:$I$26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DEE1-4278-8528-2D1467B65FC3}"/>
            </c:ext>
          </c:extLst>
        </c:ser>
        <c:ser>
          <c:idx val="2"/>
          <c:order val="2"/>
          <c:tx>
            <c:strRef>
              <c:f>Sheet1!$B$27</c:f>
              <c:strCache>
                <c:ptCount val="1"/>
                <c:pt idx="0">
                  <c:v>Weekly attempted </c:v>
                </c:pt>
              </c:strCache>
            </c:strRef>
          </c:tx>
          <c:spPr>
            <a:solidFill>
              <a:srgbClr val="969696"/>
            </a:solidFill>
          </c:spPr>
          <c:invertIfNegative val="1"/>
          <c:cat>
            <c:numRef>
              <c:f>Sheet1!$C$4:$I$4</c:f>
              <c:numCache>
                <c:formatCode>[$-419]d\ mmm\ yy</c:formatCode>
                <c:ptCount val="7"/>
                <c:pt idx="0">
                  <c:v>43549</c:v>
                </c:pt>
                <c:pt idx="1">
                  <c:v>43556</c:v>
                </c:pt>
                <c:pt idx="2">
                  <c:v>43564</c:v>
                </c:pt>
                <c:pt idx="3">
                  <c:v>43568</c:v>
                </c:pt>
                <c:pt idx="4">
                  <c:v>43577</c:v>
                </c:pt>
                <c:pt idx="5">
                  <c:v>43585</c:v>
                </c:pt>
                <c:pt idx="6">
                  <c:v>43594</c:v>
                </c:pt>
              </c:numCache>
            </c:numRef>
          </c:cat>
          <c:val>
            <c:numRef>
              <c:f>Sheet1!$C$27:$H$27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DEE1-4278-8528-2D1467B65FC3}"/>
            </c:ext>
          </c:extLst>
        </c:ser>
        <c:ser>
          <c:idx val="3"/>
          <c:order val="3"/>
          <c:tx>
            <c:strRef>
              <c:f>Sheet1!$B$28</c:f>
              <c:strCache>
                <c:ptCount val="1"/>
                <c:pt idx="0">
                  <c:v>Weekly passed </c:v>
                </c:pt>
              </c:strCache>
            </c:strRef>
          </c:tx>
          <c:spPr>
            <a:solidFill>
              <a:srgbClr val="666699"/>
            </a:solidFill>
          </c:spPr>
          <c:invertIfNegative val="1"/>
          <c:cat>
            <c:numRef>
              <c:f>Sheet1!$C$4:$I$4</c:f>
              <c:numCache>
                <c:formatCode>[$-419]d\ mmm\ yy</c:formatCode>
                <c:ptCount val="7"/>
                <c:pt idx="0">
                  <c:v>43549</c:v>
                </c:pt>
                <c:pt idx="1">
                  <c:v>43556</c:v>
                </c:pt>
                <c:pt idx="2">
                  <c:v>43564</c:v>
                </c:pt>
                <c:pt idx="3">
                  <c:v>43568</c:v>
                </c:pt>
                <c:pt idx="4">
                  <c:v>43577</c:v>
                </c:pt>
                <c:pt idx="5">
                  <c:v>43585</c:v>
                </c:pt>
                <c:pt idx="6">
                  <c:v>43594</c:v>
                </c:pt>
              </c:numCache>
            </c:numRef>
          </c:cat>
          <c:val>
            <c:numRef>
              <c:f>Sheet1!$C$28:$I$28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DEE1-4278-8528-2D1467B65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065372"/>
        <c:axId val="1828269710"/>
      </c:barChart>
      <c:dateAx>
        <c:axId val="412065372"/>
        <c:scaling>
          <c:orientation val="minMax"/>
        </c:scaling>
        <c:delete val="0"/>
        <c:axPos val="b"/>
        <c:numFmt formatCode="[$-419]d\ mmm\ 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828269710"/>
        <c:crosses val="autoZero"/>
        <c:auto val="1"/>
        <c:lblOffset val="100"/>
        <c:baseTimeUnit val="days"/>
      </c:dateAx>
      <c:valAx>
        <c:axId val="182826971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1206537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31</xdr:row>
      <xdr:rowOff>9525</xdr:rowOff>
    </xdr:from>
    <xdr:ext cx="5000625" cy="2743200"/>
    <xdr:graphicFrame macro="">
      <xdr:nvGraphicFramePr>
        <xdr:cNvPr id="2" name="Chart 1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371475</xdr:colOff>
      <xdr:row>31</xdr:row>
      <xdr:rowOff>9525</xdr:rowOff>
    </xdr:from>
    <xdr:ext cx="4705350" cy="2743200"/>
    <xdr:graphicFrame macro="">
      <xdr:nvGraphicFramePr>
        <xdr:cNvPr id="3" name="Chart 2" descr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66675</xdr:colOff>
      <xdr:row>50</xdr:row>
      <xdr:rowOff>57150</xdr:rowOff>
    </xdr:from>
    <xdr:ext cx="4981575" cy="2819400"/>
    <xdr:graphicFrame macro="">
      <xdr:nvGraphicFramePr>
        <xdr:cNvPr id="4" name="Chart 3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361950</xdr:colOff>
      <xdr:row>50</xdr:row>
      <xdr:rowOff>38100</xdr:rowOff>
    </xdr:from>
    <xdr:ext cx="4676775" cy="2819400"/>
    <xdr:graphicFrame macro="">
      <xdr:nvGraphicFramePr>
        <xdr:cNvPr id="5" name="Chart 4" descr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361950</xdr:colOff>
      <xdr:row>69</xdr:row>
      <xdr:rowOff>114300</xdr:rowOff>
    </xdr:from>
    <xdr:ext cx="4676775" cy="2828925"/>
    <xdr:graphicFrame macro="">
      <xdr:nvGraphicFramePr>
        <xdr:cNvPr id="6" name="Chart 5" descr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2578125" defaultRowHeight="15" customHeight="1" x14ac:dyDescent="0.2"/>
  <cols>
    <col min="1" max="2" width="9.140625" customWidth="1"/>
    <col min="3" max="3" width="10.5703125" customWidth="1"/>
    <col min="4" max="4" width="9.140625" customWidth="1"/>
    <col min="5" max="6" width="9.85546875" customWidth="1"/>
    <col min="7" max="7" width="10" customWidth="1"/>
    <col min="8" max="8" width="8.7109375" customWidth="1"/>
    <col min="9" max="9" width="9.140625" customWidth="1"/>
    <col min="10" max="10" width="8.85546875" customWidth="1"/>
    <col min="11" max="11" width="9.85546875" customWidth="1"/>
    <col min="12" max="12" width="8.5703125" customWidth="1"/>
    <col min="13" max="13" width="10.140625" customWidth="1"/>
    <col min="14" max="19" width="9.140625" customWidth="1"/>
    <col min="20" max="26" width="8" customWidth="1"/>
  </cols>
  <sheetData>
    <row r="1" spans="1:26" ht="12" customHeight="1" x14ac:dyDescent="0.2">
      <c r="A1" s="1" t="s">
        <v>0</v>
      </c>
      <c r="B1" s="2"/>
      <c r="C1" s="3" t="e">
        <f t="shared" ref="C1:C2" si="0">#REF!</f>
        <v>#REF!</v>
      </c>
      <c r="D1" s="4"/>
      <c r="E1" s="3" t="e">
        <f>#REF!</f>
        <v>#REF!</v>
      </c>
      <c r="F1" s="3"/>
      <c r="G1" s="3" t="e">
        <f>#REF!</f>
        <v>#REF!</v>
      </c>
      <c r="H1" s="3"/>
      <c r="I1" s="3" t="e">
        <f>#REF!</f>
        <v>#REF!</v>
      </c>
      <c r="J1" s="4"/>
      <c r="K1" s="3" t="e">
        <f>#REF!</f>
        <v>#REF!</v>
      </c>
      <c r="L1" s="4"/>
      <c r="M1" s="4"/>
      <c r="N1" s="4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" customHeight="1" x14ac:dyDescent="0.2">
      <c r="A2" s="7" t="s">
        <v>1</v>
      </c>
      <c r="B2" s="8"/>
      <c r="C2" s="9" t="e">
        <f t="shared" si="0"/>
        <v>#REF!</v>
      </c>
      <c r="D2" s="7" t="s">
        <v>2</v>
      </c>
      <c r="E2" s="8"/>
      <c r="F2" s="9" t="e">
        <f ca="1">OFFSET(#REF!,0,#REF!-1,1,1)</f>
        <v>#REF!</v>
      </c>
      <c r="G2" s="8" t="e">
        <f>"("&amp;#REF!&amp;" weeks)"</f>
        <v>#REF!</v>
      </c>
      <c r="H2" s="7"/>
      <c r="I2" s="10" t="s">
        <v>3</v>
      </c>
      <c r="J2" s="11"/>
      <c r="K2" s="12" t="e">
        <f ca="1">OFFSET(#REF!,0,#REF!,1,1)</f>
        <v>#REF!</v>
      </c>
      <c r="L2" s="13" t="s">
        <v>4</v>
      </c>
      <c r="M2" s="9" t="e">
        <f ca="1">OFFSET(#REF!,0,#REF!+#REF!-1,1,1)</f>
        <v>#REF!</v>
      </c>
      <c r="N2" s="8" t="e">
        <f>"("&amp;#REF!&amp;" weeks)"</f>
        <v>#REF!</v>
      </c>
      <c r="O2" s="14"/>
      <c r="P2" s="15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" customHeight="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" customHeight="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" customHeight="1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" customHeight="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" customHeight="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" customHeight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landscape"/>
  <headerFooter>
    <oddHeader>&amp;LProduct metrics&amp;RProcess version 2.6</oddHeader>
    <oddFooter>&amp;LExigen Services confidential&amp;RPage 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zoomScale="108" zoomScaleNormal="150" workbookViewId="0">
      <selection activeCell="J10" sqref="J10"/>
    </sheetView>
  </sheetViews>
  <sheetFormatPr defaultColWidth="14.42578125" defaultRowHeight="15" customHeight="1" x14ac:dyDescent="0.2"/>
  <cols>
    <col min="1" max="1" width="3.28515625" customWidth="1"/>
    <col min="2" max="2" width="38.7109375" customWidth="1"/>
    <col min="3" max="3" width="11.7109375" customWidth="1"/>
    <col min="4" max="4" width="11" customWidth="1"/>
    <col min="5" max="6" width="11.140625" customWidth="1"/>
    <col min="7" max="7" width="12.140625" customWidth="1"/>
    <col min="8" max="8" width="12" customWidth="1"/>
    <col min="9" max="26" width="8" customWidth="1"/>
  </cols>
  <sheetData>
    <row r="1" spans="1:9" ht="12" customHeight="1" x14ac:dyDescent="0.2">
      <c r="A1" s="6"/>
      <c r="B1" s="16" t="s">
        <v>5</v>
      </c>
      <c r="C1" s="6"/>
      <c r="D1" s="6"/>
      <c r="E1" s="6"/>
      <c r="F1" s="6"/>
      <c r="G1" s="6"/>
      <c r="H1" s="6"/>
    </row>
    <row r="2" spans="1:9" ht="12" customHeight="1" x14ac:dyDescent="0.2">
      <c r="A2" s="6"/>
      <c r="B2" s="16" t="s">
        <v>6</v>
      </c>
      <c r="C2" s="6"/>
      <c r="D2" s="6"/>
      <c r="E2" s="6"/>
      <c r="F2" s="6"/>
      <c r="G2" s="6"/>
      <c r="H2" s="6"/>
    </row>
    <row r="3" spans="1:9" ht="12.75" customHeight="1" x14ac:dyDescent="0.2">
      <c r="A3" s="6"/>
      <c r="B3" s="16" t="s">
        <v>7</v>
      </c>
      <c r="C3" s="6"/>
      <c r="D3" s="6"/>
      <c r="E3" s="6"/>
      <c r="F3" s="6"/>
      <c r="G3" s="6"/>
      <c r="H3" s="6"/>
    </row>
    <row r="4" spans="1:9" ht="13.5" customHeight="1" x14ac:dyDescent="0.2">
      <c r="A4" s="6"/>
      <c r="B4" s="17" t="s">
        <v>8</v>
      </c>
      <c r="C4" s="18">
        <v>43549</v>
      </c>
      <c r="D4" s="18">
        <v>43556</v>
      </c>
      <c r="E4" s="18">
        <f>D4+8</f>
        <v>43564</v>
      </c>
      <c r="F4" s="18">
        <f>E4+4</f>
        <v>43568</v>
      </c>
      <c r="G4" s="18">
        <f>F4+9</f>
        <v>43577</v>
      </c>
      <c r="H4" s="18">
        <f>G4+8</f>
        <v>43585</v>
      </c>
      <c r="I4" s="18">
        <f>H4+9</f>
        <v>43594</v>
      </c>
    </row>
    <row r="5" spans="1:9" ht="12.75" customHeight="1" x14ac:dyDescent="0.2">
      <c r="A5" s="19"/>
      <c r="B5" s="20" t="s">
        <v>9</v>
      </c>
      <c r="C5" s="21">
        <v>1</v>
      </c>
      <c r="D5" s="21">
        <f t="shared" ref="D5:I5" si="0">C5+1</f>
        <v>2</v>
      </c>
      <c r="E5" s="21">
        <f t="shared" si="0"/>
        <v>3</v>
      </c>
      <c r="F5" s="21">
        <f t="shared" si="0"/>
        <v>4</v>
      </c>
      <c r="G5" s="21">
        <f t="shared" si="0"/>
        <v>5</v>
      </c>
      <c r="H5" s="21">
        <f t="shared" si="0"/>
        <v>6</v>
      </c>
      <c r="I5" s="21">
        <f t="shared" si="0"/>
        <v>7</v>
      </c>
    </row>
    <row r="6" spans="1:9" ht="12" customHeight="1" x14ac:dyDescent="0.2">
      <c r="A6" s="6"/>
      <c r="B6" s="22" t="s">
        <v>10</v>
      </c>
      <c r="C6" s="23"/>
      <c r="D6" s="23"/>
      <c r="E6" s="23"/>
      <c r="F6" s="23"/>
      <c r="G6" s="23"/>
      <c r="H6" s="23"/>
      <c r="I6" s="23"/>
    </row>
    <row r="7" spans="1:9" ht="12" customHeight="1" x14ac:dyDescent="0.2">
      <c r="A7" s="6" t="s">
        <v>11</v>
      </c>
      <c r="B7" s="24" t="s">
        <v>12</v>
      </c>
      <c r="C7" s="25">
        <f t="shared" ref="C7:I7" si="1">C8+C9+C10</f>
        <v>9</v>
      </c>
      <c r="D7" s="25">
        <f t="shared" si="1"/>
        <v>18</v>
      </c>
      <c r="E7" s="25">
        <f t="shared" si="1"/>
        <v>19</v>
      </c>
      <c r="F7" s="25">
        <f t="shared" si="1"/>
        <v>15</v>
      </c>
      <c r="G7" s="25">
        <f t="shared" si="1"/>
        <v>18</v>
      </c>
      <c r="H7" s="25">
        <f t="shared" si="1"/>
        <v>20</v>
      </c>
      <c r="I7" s="25">
        <f t="shared" si="1"/>
        <v>13</v>
      </c>
    </row>
    <row r="8" spans="1:9" ht="12" customHeight="1" x14ac:dyDescent="0.2">
      <c r="A8" s="6"/>
      <c r="B8" s="26" t="s">
        <v>13</v>
      </c>
      <c r="C8" s="25">
        <v>2</v>
      </c>
      <c r="D8" s="25">
        <v>6</v>
      </c>
      <c r="E8" s="27">
        <v>5</v>
      </c>
      <c r="F8" s="25">
        <v>4</v>
      </c>
      <c r="G8" s="27">
        <v>0</v>
      </c>
      <c r="H8" s="27">
        <v>5</v>
      </c>
      <c r="I8" s="27">
        <v>3</v>
      </c>
    </row>
    <row r="9" spans="1:9" ht="12" customHeight="1" x14ac:dyDescent="0.2">
      <c r="A9" s="6"/>
      <c r="B9" s="26" t="s">
        <v>14</v>
      </c>
      <c r="C9" s="25">
        <v>5</v>
      </c>
      <c r="D9" s="25">
        <v>9</v>
      </c>
      <c r="E9" s="27">
        <v>10</v>
      </c>
      <c r="F9" s="27">
        <v>8</v>
      </c>
      <c r="G9" s="27">
        <v>14</v>
      </c>
      <c r="H9" s="27">
        <v>11</v>
      </c>
      <c r="I9" s="27">
        <v>7</v>
      </c>
    </row>
    <row r="10" spans="1:9" ht="12" customHeight="1" x14ac:dyDescent="0.2">
      <c r="A10" s="6"/>
      <c r="B10" s="26" t="s">
        <v>15</v>
      </c>
      <c r="C10" s="25">
        <v>2</v>
      </c>
      <c r="D10" s="25">
        <v>3</v>
      </c>
      <c r="E10" s="27">
        <v>4</v>
      </c>
      <c r="F10" s="27">
        <v>3</v>
      </c>
      <c r="G10" s="27">
        <v>4</v>
      </c>
      <c r="H10" s="27">
        <v>4</v>
      </c>
      <c r="I10" s="27">
        <v>3</v>
      </c>
    </row>
    <row r="11" spans="1:9" ht="12" customHeight="1" x14ac:dyDescent="0.2">
      <c r="A11" s="6" t="s">
        <v>11</v>
      </c>
      <c r="B11" s="24" t="s">
        <v>16</v>
      </c>
      <c r="C11" s="25">
        <f>C7</f>
        <v>9</v>
      </c>
      <c r="D11" s="25">
        <f t="shared" ref="D11:I11" si="2">C11+D7</f>
        <v>27</v>
      </c>
      <c r="E11" s="25">
        <f t="shared" si="2"/>
        <v>46</v>
      </c>
      <c r="F11" s="25">
        <f t="shared" si="2"/>
        <v>61</v>
      </c>
      <c r="G11" s="25">
        <f t="shared" si="2"/>
        <v>79</v>
      </c>
      <c r="H11" s="25">
        <f t="shared" si="2"/>
        <v>99</v>
      </c>
      <c r="I11" s="25">
        <f t="shared" si="2"/>
        <v>112</v>
      </c>
    </row>
    <row r="12" spans="1:9" ht="12" customHeight="1" x14ac:dyDescent="0.2">
      <c r="A12" s="6"/>
      <c r="B12" s="28" t="s">
        <v>17</v>
      </c>
      <c r="C12" s="23"/>
      <c r="D12" s="23"/>
      <c r="E12" s="23"/>
      <c r="F12" s="23"/>
      <c r="G12" s="23"/>
      <c r="H12" s="23"/>
      <c r="I12" s="23"/>
    </row>
    <row r="13" spans="1:9" ht="12" customHeight="1" x14ac:dyDescent="0.2">
      <c r="A13" s="6" t="s">
        <v>11</v>
      </c>
      <c r="B13" s="29" t="s">
        <v>18</v>
      </c>
      <c r="C13" s="30">
        <f t="shared" ref="C13:I13" si="3">C14+C15</f>
        <v>32</v>
      </c>
      <c r="D13" s="30">
        <f t="shared" si="3"/>
        <v>105</v>
      </c>
      <c r="E13" s="30">
        <f t="shared" si="3"/>
        <v>190</v>
      </c>
      <c r="F13" s="30">
        <f t="shared" si="3"/>
        <v>357</v>
      </c>
      <c r="G13" s="30">
        <f t="shared" si="3"/>
        <v>587</v>
      </c>
      <c r="H13" s="30">
        <f t="shared" si="3"/>
        <v>567</v>
      </c>
      <c r="I13" s="30">
        <f t="shared" si="3"/>
        <v>1011</v>
      </c>
    </row>
    <row r="14" spans="1:9" ht="12" customHeight="1" x14ac:dyDescent="0.2">
      <c r="A14" s="6"/>
      <c r="B14" s="31" t="s">
        <v>19</v>
      </c>
      <c r="C14" s="32">
        <v>30</v>
      </c>
      <c r="D14" s="32">
        <v>100</v>
      </c>
      <c r="E14" s="32">
        <v>175</v>
      </c>
      <c r="F14" s="30">
        <v>300</v>
      </c>
      <c r="G14" s="30">
        <v>488</v>
      </c>
      <c r="H14" s="30">
        <v>512</v>
      </c>
      <c r="I14" s="30">
        <v>622</v>
      </c>
    </row>
    <row r="15" spans="1:9" ht="12" customHeight="1" x14ac:dyDescent="0.2">
      <c r="A15" s="6"/>
      <c r="B15" s="31" t="s">
        <v>20</v>
      </c>
      <c r="C15" s="32">
        <v>2</v>
      </c>
      <c r="D15" s="32">
        <v>5</v>
      </c>
      <c r="E15" s="32">
        <v>15</v>
      </c>
      <c r="F15" s="32">
        <v>57</v>
      </c>
      <c r="G15" s="30">
        <v>99</v>
      </c>
      <c r="H15" s="30">
        <v>55</v>
      </c>
      <c r="I15" s="30">
        <v>389</v>
      </c>
    </row>
    <row r="16" spans="1:9" ht="12" customHeight="1" x14ac:dyDescent="0.2">
      <c r="A16" s="6" t="s">
        <v>11</v>
      </c>
      <c r="B16" s="29" t="s">
        <v>21</v>
      </c>
      <c r="C16" s="33">
        <f t="shared" ref="C16:I16" si="4">C18/(C13/1000)</f>
        <v>62.5</v>
      </c>
      <c r="D16" s="33">
        <f t="shared" si="4"/>
        <v>28.571428571428573</v>
      </c>
      <c r="E16" s="33">
        <f t="shared" si="4"/>
        <v>15.789473684210526</v>
      </c>
      <c r="F16" s="33">
        <f t="shared" si="4"/>
        <v>25.210084033613448</v>
      </c>
      <c r="G16" s="33">
        <f t="shared" si="4"/>
        <v>17.035775127768314</v>
      </c>
      <c r="H16" s="33">
        <f t="shared" si="4"/>
        <v>26.455026455026456</v>
      </c>
      <c r="I16" s="33">
        <f t="shared" si="4"/>
        <v>21.760633036597429</v>
      </c>
    </row>
    <row r="17" spans="1:9" ht="12" customHeight="1" x14ac:dyDescent="0.2">
      <c r="A17" s="6"/>
      <c r="B17" s="28" t="s">
        <v>22</v>
      </c>
      <c r="C17" s="23"/>
      <c r="D17" s="23"/>
      <c r="E17" s="23"/>
      <c r="F17" s="23"/>
      <c r="G17" s="23"/>
      <c r="H17" s="23"/>
      <c r="I17" s="23"/>
    </row>
    <row r="18" spans="1:9" ht="12" customHeight="1" x14ac:dyDescent="0.2">
      <c r="A18" s="6"/>
      <c r="B18" s="34" t="s">
        <v>23</v>
      </c>
      <c r="C18" s="35">
        <v>2</v>
      </c>
      <c r="D18" s="35">
        <v>3</v>
      </c>
      <c r="E18" s="35">
        <v>3</v>
      </c>
      <c r="F18" s="35">
        <v>9</v>
      </c>
      <c r="G18" s="35">
        <v>10</v>
      </c>
      <c r="H18" s="35">
        <v>15</v>
      </c>
      <c r="I18" s="35">
        <v>22</v>
      </c>
    </row>
    <row r="19" spans="1:9" ht="12" customHeight="1" x14ac:dyDescent="0.2">
      <c r="A19" s="6"/>
      <c r="B19" s="36" t="s">
        <v>24</v>
      </c>
      <c r="C19" s="37">
        <v>2</v>
      </c>
      <c r="D19" s="37">
        <v>2</v>
      </c>
      <c r="E19" s="37">
        <v>1</v>
      </c>
      <c r="F19" s="38">
        <v>3</v>
      </c>
      <c r="G19" s="37">
        <v>4</v>
      </c>
      <c r="H19" s="37">
        <v>8</v>
      </c>
      <c r="I19" s="37">
        <v>13</v>
      </c>
    </row>
    <row r="20" spans="1:9" ht="12" customHeight="1" x14ac:dyDescent="0.2">
      <c r="A20" s="6" t="s">
        <v>11</v>
      </c>
      <c r="B20" s="36" t="s">
        <v>25</v>
      </c>
      <c r="C20" s="38">
        <f t="shared" ref="C20:I20" si="5">C18-C19</f>
        <v>0</v>
      </c>
      <c r="D20" s="38">
        <f t="shared" si="5"/>
        <v>1</v>
      </c>
      <c r="E20" s="38">
        <f t="shared" si="5"/>
        <v>2</v>
      </c>
      <c r="F20" s="38">
        <f t="shared" si="5"/>
        <v>6</v>
      </c>
      <c r="G20" s="38">
        <f t="shared" si="5"/>
        <v>6</v>
      </c>
      <c r="H20" s="38">
        <f t="shared" si="5"/>
        <v>7</v>
      </c>
      <c r="I20" s="38">
        <f t="shared" si="5"/>
        <v>9</v>
      </c>
    </row>
    <row r="21" spans="1:9" ht="12" customHeight="1" x14ac:dyDescent="0.2">
      <c r="A21" s="6"/>
      <c r="B21" s="28" t="s">
        <v>26</v>
      </c>
      <c r="C21" s="23"/>
      <c r="D21" s="23"/>
      <c r="E21" s="23"/>
      <c r="F21" s="23"/>
      <c r="G21" s="23"/>
      <c r="H21" s="23"/>
      <c r="I21" s="23"/>
    </row>
    <row r="22" spans="1:9" ht="12" customHeight="1" x14ac:dyDescent="0.2">
      <c r="A22" s="6" t="s">
        <v>11</v>
      </c>
      <c r="B22" s="36" t="s">
        <v>27</v>
      </c>
      <c r="C22" s="38" t="s">
        <v>28</v>
      </c>
      <c r="D22" s="38">
        <f t="shared" ref="D22:I22" si="6">D18-C18</f>
        <v>1</v>
      </c>
      <c r="E22" s="38">
        <f t="shared" si="6"/>
        <v>0</v>
      </c>
      <c r="F22" s="38">
        <f t="shared" si="6"/>
        <v>6</v>
      </c>
      <c r="G22" s="38">
        <f t="shared" si="6"/>
        <v>1</v>
      </c>
      <c r="H22" s="38">
        <f t="shared" si="6"/>
        <v>5</v>
      </c>
      <c r="I22" s="38">
        <f t="shared" si="6"/>
        <v>7</v>
      </c>
    </row>
    <row r="23" spans="1:9" ht="12" customHeight="1" x14ac:dyDescent="0.2">
      <c r="A23" s="6" t="s">
        <v>11</v>
      </c>
      <c r="B23" s="36" t="s">
        <v>29</v>
      </c>
      <c r="C23" s="38" t="s">
        <v>28</v>
      </c>
      <c r="D23" s="38">
        <f t="shared" ref="D23:I23" si="7">D20-C20</f>
        <v>1</v>
      </c>
      <c r="E23" s="38">
        <f t="shared" si="7"/>
        <v>1</v>
      </c>
      <c r="F23" s="38">
        <f t="shared" si="7"/>
        <v>4</v>
      </c>
      <c r="G23" s="38">
        <f t="shared" si="7"/>
        <v>0</v>
      </c>
      <c r="H23" s="38">
        <f t="shared" si="7"/>
        <v>1</v>
      </c>
      <c r="I23" s="38">
        <f t="shared" si="7"/>
        <v>2</v>
      </c>
    </row>
    <row r="24" spans="1:9" ht="12" customHeight="1" x14ac:dyDescent="0.2">
      <c r="A24" s="6"/>
      <c r="B24" s="28" t="s">
        <v>30</v>
      </c>
      <c r="C24" s="23"/>
      <c r="D24" s="23"/>
      <c r="E24" s="23"/>
      <c r="F24" s="23"/>
      <c r="G24" s="23"/>
      <c r="H24" s="23"/>
      <c r="I24" s="23"/>
    </row>
    <row r="25" spans="1:9" ht="12" customHeight="1" x14ac:dyDescent="0.2">
      <c r="A25" s="6"/>
      <c r="B25" s="39" t="s">
        <v>31</v>
      </c>
      <c r="C25" s="40">
        <v>1</v>
      </c>
      <c r="D25" s="40">
        <v>2</v>
      </c>
      <c r="E25" s="40">
        <v>2</v>
      </c>
      <c r="F25" s="40">
        <v>3</v>
      </c>
      <c r="G25" s="40">
        <v>3</v>
      </c>
      <c r="H25" s="40">
        <v>2</v>
      </c>
      <c r="I25" s="40">
        <v>1</v>
      </c>
    </row>
    <row r="26" spans="1:9" ht="12" customHeight="1" x14ac:dyDescent="0.2">
      <c r="A26" s="6"/>
      <c r="B26" s="39" t="s">
        <v>32</v>
      </c>
      <c r="C26" s="40">
        <v>1</v>
      </c>
      <c r="D26" s="40">
        <v>2</v>
      </c>
      <c r="E26" s="40">
        <v>2</v>
      </c>
      <c r="F26" s="40">
        <v>3</v>
      </c>
      <c r="G26" s="40">
        <v>3</v>
      </c>
      <c r="H26" s="40">
        <v>2</v>
      </c>
      <c r="I26" s="40">
        <v>1</v>
      </c>
    </row>
    <row r="27" spans="1:9" ht="12" customHeight="1" x14ac:dyDescent="0.2">
      <c r="A27" s="6"/>
      <c r="B27" s="41" t="s">
        <v>33</v>
      </c>
      <c r="C27" s="40">
        <v>1</v>
      </c>
      <c r="D27" s="40">
        <v>3</v>
      </c>
      <c r="E27" s="40">
        <v>4</v>
      </c>
      <c r="F27" s="40">
        <v>3</v>
      </c>
      <c r="G27" s="40">
        <v>4</v>
      </c>
      <c r="H27" s="40">
        <v>2</v>
      </c>
      <c r="I27" s="40">
        <v>1</v>
      </c>
    </row>
    <row r="28" spans="1:9" ht="12" customHeight="1" x14ac:dyDescent="0.2">
      <c r="A28" s="6"/>
      <c r="B28" s="41" t="s">
        <v>34</v>
      </c>
      <c r="C28" s="40">
        <v>1</v>
      </c>
      <c r="D28" s="40">
        <v>3</v>
      </c>
      <c r="E28" s="40">
        <v>3</v>
      </c>
      <c r="F28" s="40">
        <v>2</v>
      </c>
      <c r="G28" s="40">
        <v>4</v>
      </c>
      <c r="H28" s="40">
        <v>2</v>
      </c>
      <c r="I28" s="40">
        <v>1</v>
      </c>
    </row>
    <row r="29" spans="1:9" ht="12" customHeight="1" x14ac:dyDescent="0.2">
      <c r="A29" s="6" t="s">
        <v>11</v>
      </c>
      <c r="B29" s="42" t="s">
        <v>35</v>
      </c>
      <c r="C29" s="43">
        <f t="shared" ref="C29:D29" si="8">C25-C26</f>
        <v>0</v>
      </c>
      <c r="D29" s="43">
        <f t="shared" si="8"/>
        <v>0</v>
      </c>
      <c r="E29" s="44">
        <v>25</v>
      </c>
      <c r="F29" s="43">
        <f t="shared" ref="F29:I29" si="9">F25-F26</f>
        <v>0</v>
      </c>
      <c r="G29" s="43">
        <f t="shared" si="9"/>
        <v>0</v>
      </c>
      <c r="H29" s="43">
        <f t="shared" si="9"/>
        <v>0</v>
      </c>
      <c r="I29" s="43">
        <f t="shared" si="9"/>
        <v>0</v>
      </c>
    </row>
    <row r="30" spans="1:9" ht="12" customHeight="1" x14ac:dyDescent="0.2">
      <c r="A30" s="6" t="s">
        <v>11</v>
      </c>
      <c r="B30" s="42" t="s">
        <v>36</v>
      </c>
      <c r="C30" s="45">
        <f t="shared" ref="C30:D30" si="10">C27/C26</f>
        <v>1</v>
      </c>
      <c r="D30" s="45">
        <f t="shared" si="10"/>
        <v>1.5</v>
      </c>
      <c r="E30" s="44">
        <v>25</v>
      </c>
      <c r="F30" s="45">
        <f t="shared" ref="F30:I30" si="11">F27/F26</f>
        <v>1</v>
      </c>
      <c r="G30" s="45">
        <f t="shared" si="11"/>
        <v>1.3333333333333333</v>
      </c>
      <c r="H30" s="45">
        <f t="shared" si="11"/>
        <v>1</v>
      </c>
      <c r="I30" s="45">
        <f t="shared" si="11"/>
        <v>1</v>
      </c>
    </row>
    <row r="31" spans="1:9" ht="12" customHeight="1" x14ac:dyDescent="0.2"/>
    <row r="32" spans="1:9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"/>
  <cols>
    <col min="1" max="26" width="8" customWidth="1"/>
  </cols>
  <sheetData>
    <row r="1" ht="12" customHeight="1" x14ac:dyDescent="0.2"/>
    <row r="2" ht="12" customHeight="1" x14ac:dyDescent="0.2"/>
    <row r="3" ht="12" customHeight="1" x14ac:dyDescent="0.2"/>
    <row r="4" ht="12" customHeight="1" x14ac:dyDescent="0.2"/>
    <row r="5" ht="12" customHeight="1" x14ac:dyDescent="0.2"/>
    <row r="6" ht="12" customHeight="1" x14ac:dyDescent="0.2"/>
    <row r="7" ht="12" customHeight="1" x14ac:dyDescent="0.2"/>
    <row r="8" ht="12" customHeight="1" x14ac:dyDescent="0.2"/>
    <row r="9" ht="12" customHeight="1" x14ac:dyDescent="0.2"/>
    <row r="10" ht="12" customHeight="1" x14ac:dyDescent="0.2"/>
    <row r="11" ht="12" customHeight="1" x14ac:dyDescent="0.2"/>
    <row r="12" ht="12" customHeight="1" x14ac:dyDescent="0.2"/>
    <row r="13" ht="12" customHeight="1" x14ac:dyDescent="0.2"/>
    <row r="14" ht="12" customHeight="1" x14ac:dyDescent="0.2"/>
    <row r="15" ht="12" customHeight="1" x14ac:dyDescent="0.2"/>
    <row r="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Graphics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Toni</cp:lastModifiedBy>
  <dcterms:modified xsi:type="dcterms:W3CDTF">2019-05-13T19:32:15Z</dcterms:modified>
</cp:coreProperties>
</file>