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ustomProperty1.bin" ContentType="application/vnd.openxmlformats-officedocument.spreadsheetml.customProperty"/>
  <Override PartName="/xl/customProperty2.bin" ContentType="application/vnd.openxmlformats-officedocument.spreadsheetml.customProperty"/>
  <Override PartName="/xl/tables/table1.xml" ContentType="application/vnd.openxmlformats-officedocument.spreadsheetml.table+xml"/>
  <Override PartName="/xl/customProperty3.bin" ContentType="application/vnd.openxmlformats-officedocument.spreadsheetml.customProperty"/>
  <Override PartName="/xl/tables/table2.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hidePivotFieldList="1"/>
  <mc:AlternateContent xmlns:mc="http://schemas.openxmlformats.org/markup-compatibility/2006">
    <mc:Choice Requires="x15">
      <x15ac:absPath xmlns:x15ac="http://schemas.microsoft.com/office/spreadsheetml/2010/11/ac" url="/Users/adrian.silich/Desktop/Current Projects/Red Bull Dashboard/"/>
    </mc:Choice>
  </mc:AlternateContent>
  <xr:revisionPtr revIDLastSave="0" documentId="13_ncr:1_{A7A43658-3FC2-9147-BDE8-ABB34AFA9C22}" xr6:coauthVersionLast="36" xr6:coauthVersionMax="47" xr10:uidLastSave="{00000000-0000-0000-0000-000000000000}"/>
  <bookViews>
    <workbookView xWindow="20" yWindow="500" windowWidth="28780" windowHeight="15920" xr2:uid="{1C1999F2-2442-429A-8B41-B8BDA8233B92}"/>
  </bookViews>
  <sheets>
    <sheet name="Dashboard" sheetId="5" r:id="rId1"/>
    <sheet name="Bonus Question" sheetId="8" r:id="rId2"/>
    <sheet name="Case 1" sheetId="2" r:id="rId3"/>
    <sheet name="Data Set" sheetId="3" r:id="rId4"/>
    <sheet name="Mapping Table" sheetId="4" r:id="rId5"/>
    <sheet name="PivTbls" sheetId="7" r:id="rId6"/>
  </sheets>
  <definedNames>
    <definedName name="_xlnm._FilterDatabase" localSheetId="0" hidden="1">Dashboard!$A$67:$B$67</definedName>
    <definedName name="_xlnm._FilterDatabase" localSheetId="4" hidden="1">'Mapping Table'!$A$1:$D$40</definedName>
    <definedName name="Slicer_Channel_Owner">#N/A</definedName>
    <definedName name="Slicer_Filling_Size1">#N/A</definedName>
    <definedName name="Slicer_Filling_Size2">#N/A</definedName>
    <definedName name="Slicer_Packaging_Unit1">#N/A</definedName>
    <definedName name="Slicer_Packaging_Unit2">#N/A</definedName>
    <definedName name="Slicer_Regional_Manager">#N/A</definedName>
    <definedName name="Slicer_Regional_Manager1">#N/A</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7" l="1"/>
  <c r="F6" i="7"/>
  <c r="F7" i="7"/>
  <c r="F12" i="7"/>
  <c r="F13" i="7"/>
  <c r="F14" i="7"/>
  <c r="F15" i="7"/>
  <c r="F16" i="7"/>
  <c r="F17" i="7"/>
  <c r="F22" i="7"/>
  <c r="F23" i="7"/>
  <c r="F24" i="7"/>
  <c r="F25" i="7"/>
  <c r="F26" i="7"/>
  <c r="F27" i="7"/>
  <c r="F28" i="7"/>
  <c r="F29" i="7"/>
  <c r="F30" i="7"/>
  <c r="F31" i="7"/>
  <c r="F32" i="7"/>
  <c r="F33" i="7"/>
  <c r="F34" i="7"/>
  <c r="F4" i="7"/>
  <c r="F46" i="3" l="1"/>
  <c r="F47" i="3"/>
  <c r="F48" i="3"/>
  <c r="F49" i="3"/>
  <c r="F229" i="3"/>
  <c r="F230" i="3"/>
  <c r="F231" i="3"/>
  <c r="F232" i="3"/>
  <c r="F132" i="3"/>
  <c r="F133" i="3"/>
  <c r="F134" i="3"/>
  <c r="F135" i="3"/>
  <c r="F136" i="3"/>
  <c r="F137" i="3"/>
  <c r="F138" i="3"/>
  <c r="F50" i="3"/>
  <c r="F51" i="3"/>
  <c r="F52" i="3"/>
  <c r="F93" i="3"/>
  <c r="F94" i="3"/>
  <c r="F95" i="3"/>
  <c r="F96" i="3"/>
  <c r="F97" i="3"/>
  <c r="F98" i="3"/>
  <c r="F99" i="3"/>
  <c r="F233" i="3"/>
  <c r="F234" i="3"/>
  <c r="F235" i="3"/>
  <c r="F181" i="3"/>
  <c r="F182" i="3"/>
  <c r="F183" i="3"/>
  <c r="F184" i="3"/>
  <c r="F185" i="3"/>
  <c r="F186" i="3"/>
  <c r="F187" i="3"/>
  <c r="F188" i="3"/>
  <c r="F10" i="3"/>
  <c r="F11" i="3"/>
  <c r="F12" i="3"/>
  <c r="F13" i="3"/>
  <c r="F139" i="3"/>
  <c r="F140" i="3"/>
  <c r="F261" i="3"/>
  <c r="F262" i="3"/>
  <c r="F263" i="3"/>
  <c r="F264" i="3"/>
  <c r="F265" i="3"/>
  <c r="F266" i="3"/>
  <c r="F267" i="3"/>
  <c r="F268" i="3"/>
  <c r="F197" i="3"/>
  <c r="F198" i="3"/>
  <c r="F199" i="3"/>
  <c r="F200" i="3"/>
  <c r="F201" i="3"/>
  <c r="F202" i="3"/>
  <c r="F203" i="3"/>
  <c r="F204" i="3"/>
  <c r="F69" i="3"/>
  <c r="F70" i="3"/>
  <c r="F71" i="3"/>
  <c r="F72" i="3"/>
  <c r="F73" i="3"/>
  <c r="F74" i="3"/>
  <c r="F75" i="3"/>
  <c r="F76" i="3"/>
  <c r="F22" i="3"/>
  <c r="F23" i="3"/>
  <c r="F24" i="3"/>
  <c r="F25" i="3"/>
  <c r="F26" i="3"/>
  <c r="F27" i="3"/>
  <c r="F28" i="3"/>
  <c r="F29" i="3"/>
  <c r="F269" i="3"/>
  <c r="F270" i="3"/>
  <c r="F271" i="3"/>
  <c r="F272" i="3"/>
  <c r="F273" i="3"/>
  <c r="F274" i="3"/>
  <c r="F275" i="3"/>
  <c r="F276" i="3"/>
  <c r="F157" i="3"/>
  <c r="F158" i="3"/>
  <c r="F159" i="3"/>
  <c r="F160" i="3"/>
  <c r="F161" i="3"/>
  <c r="F162" i="3"/>
  <c r="F163" i="3"/>
  <c r="F164" i="3"/>
  <c r="F77" i="3"/>
  <c r="F78" i="3"/>
  <c r="F79" i="3"/>
  <c r="F80" i="3"/>
  <c r="F81" i="3"/>
  <c r="F82" i="3"/>
  <c r="F83" i="3"/>
  <c r="F84" i="3"/>
  <c r="F108" i="3"/>
  <c r="F109" i="3"/>
  <c r="F110" i="3"/>
  <c r="F111" i="3"/>
  <c r="F112" i="3"/>
  <c r="F113" i="3"/>
  <c r="F114" i="3"/>
  <c r="F115" i="3"/>
  <c r="F277" i="3"/>
  <c r="F278" i="3"/>
  <c r="F279" i="3"/>
  <c r="F280" i="3"/>
  <c r="F281" i="3"/>
  <c r="F282" i="3"/>
  <c r="F283" i="3"/>
  <c r="F284" i="3"/>
  <c r="F165" i="3"/>
  <c r="F166" i="3"/>
  <c r="F167" i="3"/>
  <c r="F168" i="3"/>
  <c r="F169" i="3"/>
  <c r="F170" i="3"/>
  <c r="F171" i="3"/>
  <c r="F172" i="3"/>
  <c r="F236" i="3"/>
  <c r="F237" i="3"/>
  <c r="F238" i="3"/>
  <c r="F239" i="3"/>
  <c r="F240" i="3"/>
  <c r="F241" i="3"/>
  <c r="F242" i="3"/>
  <c r="F243" i="3"/>
  <c r="F244" i="3"/>
  <c r="F189" i="3"/>
  <c r="F190" i="3"/>
  <c r="F191" i="3"/>
  <c r="F192" i="3"/>
  <c r="F193" i="3"/>
  <c r="F194" i="3"/>
  <c r="F195" i="3"/>
  <c r="F196" i="3"/>
  <c r="F53" i="3"/>
  <c r="F54" i="3"/>
  <c r="F55" i="3"/>
  <c r="F56" i="3"/>
  <c r="F57" i="3"/>
  <c r="F58" i="3"/>
  <c r="F59" i="3"/>
  <c r="F60" i="3"/>
  <c r="F14" i="3"/>
  <c r="F15" i="3"/>
  <c r="F16" i="3"/>
  <c r="F17" i="3"/>
  <c r="F18" i="3"/>
  <c r="F19" i="3"/>
  <c r="F20" i="3"/>
  <c r="F21" i="3"/>
  <c r="F245" i="3"/>
  <c r="F246" i="3"/>
  <c r="F247" i="3"/>
  <c r="F248" i="3"/>
  <c r="F249" i="3"/>
  <c r="F250" i="3"/>
  <c r="F251" i="3"/>
  <c r="F252" i="3"/>
  <c r="F141" i="3"/>
  <c r="F142" i="3"/>
  <c r="F143" i="3"/>
  <c r="F144" i="3"/>
  <c r="F145" i="3"/>
  <c r="F146" i="3"/>
  <c r="F147" i="3"/>
  <c r="F148" i="3"/>
  <c r="F61" i="3"/>
  <c r="F62" i="3"/>
  <c r="F63" i="3"/>
  <c r="F64" i="3"/>
  <c r="F65" i="3"/>
  <c r="F66" i="3"/>
  <c r="F67" i="3"/>
  <c r="F68" i="3"/>
  <c r="F100" i="3"/>
  <c r="F101" i="3"/>
  <c r="F102" i="3"/>
  <c r="F103" i="3"/>
  <c r="F104" i="3"/>
  <c r="F105" i="3"/>
  <c r="F106" i="3"/>
  <c r="F107" i="3"/>
  <c r="F253" i="3"/>
  <c r="F254" i="3"/>
  <c r="F255" i="3"/>
  <c r="F256" i="3"/>
  <c r="F257" i="3"/>
  <c r="F258" i="3"/>
  <c r="F259" i="3"/>
  <c r="F260" i="3"/>
  <c r="F149" i="3"/>
  <c r="F150" i="3"/>
  <c r="F151" i="3"/>
  <c r="F152" i="3"/>
  <c r="F153" i="3"/>
  <c r="F154" i="3"/>
  <c r="F155" i="3"/>
  <c r="F156" i="3"/>
  <c r="F205" i="3"/>
  <c r="F206" i="3"/>
  <c r="F207" i="3"/>
  <c r="F208" i="3"/>
  <c r="F209" i="3"/>
  <c r="F210" i="3"/>
  <c r="F211" i="3"/>
  <c r="F212" i="3"/>
  <c r="F173" i="3"/>
  <c r="F174" i="3"/>
  <c r="F175" i="3"/>
  <c r="F176" i="3"/>
  <c r="F177" i="3"/>
  <c r="F178" i="3"/>
  <c r="F179" i="3"/>
  <c r="F180" i="3"/>
  <c r="F30" i="3"/>
  <c r="F31" i="3"/>
  <c r="F32" i="3"/>
  <c r="F33" i="3"/>
  <c r="F34" i="3"/>
  <c r="F35" i="3"/>
  <c r="F36" i="3"/>
  <c r="F37" i="3"/>
  <c r="F2" i="3"/>
  <c r="F3" i="3"/>
  <c r="F4" i="3"/>
  <c r="F5" i="3"/>
  <c r="F6" i="3"/>
  <c r="F7" i="3"/>
  <c r="F8" i="3"/>
  <c r="F9" i="3"/>
  <c r="F213" i="3"/>
  <c r="F214" i="3"/>
  <c r="F215" i="3"/>
  <c r="F216" i="3"/>
  <c r="F217" i="3"/>
  <c r="F218" i="3"/>
  <c r="F219" i="3"/>
  <c r="F220" i="3"/>
  <c r="F116" i="3"/>
  <c r="F117" i="3"/>
  <c r="F118" i="3"/>
  <c r="F119" i="3"/>
  <c r="F120" i="3"/>
  <c r="F121" i="3"/>
  <c r="F122" i="3"/>
  <c r="F123" i="3"/>
  <c r="F38" i="3"/>
  <c r="F39" i="3"/>
  <c r="F40" i="3"/>
  <c r="F41" i="3"/>
  <c r="F42" i="3"/>
  <c r="F43" i="3"/>
  <c r="F44" i="3"/>
  <c r="F45" i="3"/>
  <c r="F85" i="3"/>
  <c r="F86" i="3"/>
  <c r="F87" i="3"/>
  <c r="F88" i="3"/>
  <c r="F89" i="3"/>
  <c r="F90" i="3"/>
  <c r="F91" i="3"/>
  <c r="F92" i="3"/>
  <c r="F221" i="3"/>
  <c r="F222" i="3"/>
  <c r="F223" i="3"/>
  <c r="F224" i="3"/>
  <c r="F225" i="3"/>
  <c r="F226" i="3"/>
  <c r="F227" i="3"/>
  <c r="F228" i="3"/>
  <c r="F124" i="3"/>
  <c r="F125" i="3"/>
  <c r="F126" i="3"/>
  <c r="F127" i="3"/>
  <c r="F128" i="3"/>
  <c r="F129" i="3"/>
  <c r="F130" i="3"/>
  <c r="F131" i="3"/>
  <c r="E47" i="3"/>
  <c r="E48" i="3"/>
  <c r="E49" i="3"/>
  <c r="E229" i="3"/>
  <c r="E230" i="3"/>
  <c r="E231" i="3"/>
  <c r="E232" i="3"/>
  <c r="E132" i="3"/>
  <c r="E133" i="3"/>
  <c r="E134" i="3"/>
  <c r="E135" i="3"/>
  <c r="E136" i="3"/>
  <c r="E137" i="3"/>
  <c r="E138" i="3"/>
  <c r="E50" i="3"/>
  <c r="E51" i="3"/>
  <c r="E52" i="3"/>
  <c r="E93" i="3"/>
  <c r="E94" i="3"/>
  <c r="E95" i="3"/>
  <c r="E96" i="3"/>
  <c r="E97" i="3"/>
  <c r="E98" i="3"/>
  <c r="E99" i="3"/>
  <c r="E233" i="3"/>
  <c r="E234" i="3"/>
  <c r="E235" i="3"/>
  <c r="E181" i="3"/>
  <c r="E182" i="3"/>
  <c r="E183" i="3"/>
  <c r="E184" i="3"/>
  <c r="E185" i="3"/>
  <c r="E186" i="3"/>
  <c r="E187" i="3"/>
  <c r="E188" i="3"/>
  <c r="E10" i="3"/>
  <c r="E11" i="3"/>
  <c r="E12" i="3"/>
  <c r="E13" i="3"/>
  <c r="E139" i="3"/>
  <c r="E140" i="3"/>
  <c r="E261" i="3"/>
  <c r="E262" i="3"/>
  <c r="E263" i="3"/>
  <c r="E264" i="3"/>
  <c r="E265" i="3"/>
  <c r="E266" i="3"/>
  <c r="E267" i="3"/>
  <c r="E268" i="3"/>
  <c r="E197" i="3"/>
  <c r="E198" i="3"/>
  <c r="E199" i="3"/>
  <c r="E200" i="3"/>
  <c r="E201" i="3"/>
  <c r="E202" i="3"/>
  <c r="E203" i="3"/>
  <c r="E204" i="3"/>
  <c r="E69" i="3"/>
  <c r="E70" i="3"/>
  <c r="E71" i="3"/>
  <c r="E72" i="3"/>
  <c r="E73" i="3"/>
  <c r="E74" i="3"/>
  <c r="E75" i="3"/>
  <c r="E76" i="3"/>
  <c r="E22" i="3"/>
  <c r="E23" i="3"/>
  <c r="E24" i="3"/>
  <c r="E25" i="3"/>
  <c r="E26" i="3"/>
  <c r="E27" i="3"/>
  <c r="E28" i="3"/>
  <c r="E29" i="3"/>
  <c r="E269" i="3"/>
  <c r="E270" i="3"/>
  <c r="E271" i="3"/>
  <c r="E272" i="3"/>
  <c r="E273" i="3"/>
  <c r="E274" i="3"/>
  <c r="E275" i="3"/>
  <c r="E276" i="3"/>
  <c r="E157" i="3"/>
  <c r="E158" i="3"/>
  <c r="E159" i="3"/>
  <c r="E160" i="3"/>
  <c r="E161" i="3"/>
  <c r="E162" i="3"/>
  <c r="E163" i="3"/>
  <c r="E164" i="3"/>
  <c r="E77" i="3"/>
  <c r="E78" i="3"/>
  <c r="E79" i="3"/>
  <c r="E80" i="3"/>
  <c r="E81" i="3"/>
  <c r="E82" i="3"/>
  <c r="E83" i="3"/>
  <c r="E84" i="3"/>
  <c r="E108" i="3"/>
  <c r="E109" i="3"/>
  <c r="E110" i="3"/>
  <c r="E111" i="3"/>
  <c r="E112" i="3"/>
  <c r="E113" i="3"/>
  <c r="E114" i="3"/>
  <c r="E115" i="3"/>
  <c r="E277" i="3"/>
  <c r="E278" i="3"/>
  <c r="E279" i="3"/>
  <c r="E280" i="3"/>
  <c r="E281" i="3"/>
  <c r="E282" i="3"/>
  <c r="E283" i="3"/>
  <c r="E284" i="3"/>
  <c r="E165" i="3"/>
  <c r="E166" i="3"/>
  <c r="E167" i="3"/>
  <c r="E168" i="3"/>
  <c r="E169" i="3"/>
  <c r="E170" i="3"/>
  <c r="E171" i="3"/>
  <c r="E172" i="3"/>
  <c r="E236" i="3"/>
  <c r="E237" i="3"/>
  <c r="E238" i="3"/>
  <c r="E239" i="3"/>
  <c r="E240" i="3"/>
  <c r="E241" i="3"/>
  <c r="E242" i="3"/>
  <c r="E243" i="3"/>
  <c r="E244" i="3"/>
  <c r="E189" i="3"/>
  <c r="E190" i="3"/>
  <c r="E191" i="3"/>
  <c r="E192" i="3"/>
  <c r="E193" i="3"/>
  <c r="E194" i="3"/>
  <c r="E195" i="3"/>
  <c r="E196" i="3"/>
  <c r="E53" i="3"/>
  <c r="E54" i="3"/>
  <c r="E55" i="3"/>
  <c r="E56" i="3"/>
  <c r="E57" i="3"/>
  <c r="E58" i="3"/>
  <c r="E59" i="3"/>
  <c r="E60" i="3"/>
  <c r="E14" i="3"/>
  <c r="E15" i="3"/>
  <c r="E16" i="3"/>
  <c r="E17" i="3"/>
  <c r="E18" i="3"/>
  <c r="E19" i="3"/>
  <c r="E20" i="3"/>
  <c r="E21" i="3"/>
  <c r="E245" i="3"/>
  <c r="E246" i="3"/>
  <c r="E247" i="3"/>
  <c r="E248" i="3"/>
  <c r="E249" i="3"/>
  <c r="E250" i="3"/>
  <c r="E251" i="3"/>
  <c r="E252" i="3"/>
  <c r="E141" i="3"/>
  <c r="E142" i="3"/>
  <c r="E143" i="3"/>
  <c r="E144" i="3"/>
  <c r="E145" i="3"/>
  <c r="E146" i="3"/>
  <c r="E147" i="3"/>
  <c r="E148" i="3"/>
  <c r="E61" i="3"/>
  <c r="E62" i="3"/>
  <c r="E63" i="3"/>
  <c r="E64" i="3"/>
  <c r="E65" i="3"/>
  <c r="E66" i="3"/>
  <c r="E67" i="3"/>
  <c r="E68" i="3"/>
  <c r="E100" i="3"/>
  <c r="E101" i="3"/>
  <c r="E102" i="3"/>
  <c r="E103" i="3"/>
  <c r="E104" i="3"/>
  <c r="E105" i="3"/>
  <c r="E106" i="3"/>
  <c r="E107" i="3"/>
  <c r="E253" i="3"/>
  <c r="E254" i="3"/>
  <c r="E255" i="3"/>
  <c r="E256" i="3"/>
  <c r="E257" i="3"/>
  <c r="E258" i="3"/>
  <c r="E259" i="3"/>
  <c r="E260" i="3"/>
  <c r="E149" i="3"/>
  <c r="E150" i="3"/>
  <c r="E151" i="3"/>
  <c r="E152" i="3"/>
  <c r="E153" i="3"/>
  <c r="E154" i="3"/>
  <c r="E155" i="3"/>
  <c r="E156" i="3"/>
  <c r="E205" i="3"/>
  <c r="E206" i="3"/>
  <c r="E207" i="3"/>
  <c r="E208" i="3"/>
  <c r="E209" i="3"/>
  <c r="E210" i="3"/>
  <c r="E211" i="3"/>
  <c r="E212" i="3"/>
  <c r="E173" i="3"/>
  <c r="E174" i="3"/>
  <c r="E175" i="3"/>
  <c r="E176" i="3"/>
  <c r="E177" i="3"/>
  <c r="E178" i="3"/>
  <c r="E179" i="3"/>
  <c r="E180" i="3"/>
  <c r="E30" i="3"/>
  <c r="E31" i="3"/>
  <c r="E32" i="3"/>
  <c r="E33" i="3"/>
  <c r="E34" i="3"/>
  <c r="E35" i="3"/>
  <c r="E36" i="3"/>
  <c r="E37" i="3"/>
  <c r="E2" i="3"/>
  <c r="E3" i="3"/>
  <c r="E4" i="3"/>
  <c r="E5" i="3"/>
  <c r="E6" i="3"/>
  <c r="E7" i="3"/>
  <c r="E8" i="3"/>
  <c r="E9" i="3"/>
  <c r="E213" i="3"/>
  <c r="E214" i="3"/>
  <c r="E215" i="3"/>
  <c r="E216" i="3"/>
  <c r="E217" i="3"/>
  <c r="E218" i="3"/>
  <c r="E219" i="3"/>
  <c r="E220" i="3"/>
  <c r="E116" i="3"/>
  <c r="E117" i="3"/>
  <c r="E118" i="3"/>
  <c r="E119" i="3"/>
  <c r="E120" i="3"/>
  <c r="E121" i="3"/>
  <c r="E122" i="3"/>
  <c r="E123" i="3"/>
  <c r="E38" i="3"/>
  <c r="E39" i="3"/>
  <c r="E40" i="3"/>
  <c r="E41" i="3"/>
  <c r="E42" i="3"/>
  <c r="E43" i="3"/>
  <c r="E44" i="3"/>
  <c r="E45" i="3"/>
  <c r="E85" i="3"/>
  <c r="E86" i="3"/>
  <c r="E87" i="3"/>
  <c r="E88" i="3"/>
  <c r="E89" i="3"/>
  <c r="E90" i="3"/>
  <c r="E91" i="3"/>
  <c r="E92" i="3"/>
  <c r="E221" i="3"/>
  <c r="E222" i="3"/>
  <c r="E223" i="3"/>
  <c r="E224" i="3"/>
  <c r="E225" i="3"/>
  <c r="E226" i="3"/>
  <c r="E227" i="3"/>
  <c r="E228" i="3"/>
  <c r="E124" i="3"/>
  <c r="E125" i="3"/>
  <c r="E126" i="3"/>
  <c r="E127" i="3"/>
  <c r="E128" i="3"/>
  <c r="E129" i="3"/>
  <c r="E130" i="3"/>
  <c r="E131" i="3"/>
  <c r="E46" i="3"/>
  <c r="AF205" i="3" l="1"/>
  <c r="AF206" i="3"/>
  <c r="AF207" i="3"/>
  <c r="AF208" i="3"/>
  <c r="AF209" i="3"/>
  <c r="AF210" i="3"/>
  <c r="AF211" i="3"/>
  <c r="AF212" i="3"/>
  <c r="AF236" i="3"/>
  <c r="AF237" i="3"/>
  <c r="AF238" i="3"/>
  <c r="AF239" i="3"/>
  <c r="AF240" i="3"/>
  <c r="AF241" i="3"/>
  <c r="AF242" i="3"/>
  <c r="AF243" i="3"/>
  <c r="AF244" i="3"/>
  <c r="AF261" i="3"/>
  <c r="AF262" i="3"/>
  <c r="AF263" i="3"/>
  <c r="AF264" i="3"/>
  <c r="AF265" i="3"/>
  <c r="AF266" i="3"/>
  <c r="AF267" i="3"/>
  <c r="AF268" i="3"/>
  <c r="AF173" i="3"/>
  <c r="AF174" i="3"/>
  <c r="AF175" i="3"/>
  <c r="AF176" i="3"/>
  <c r="AF177" i="3"/>
  <c r="AF178" i="3"/>
  <c r="AF179" i="3"/>
  <c r="AF180" i="3"/>
  <c r="AF189" i="3"/>
  <c r="AF190" i="3"/>
  <c r="AF191" i="3"/>
  <c r="AF192" i="3"/>
  <c r="AF193" i="3"/>
  <c r="AF194" i="3"/>
  <c r="AF195" i="3"/>
  <c r="AF196" i="3"/>
  <c r="AF197" i="3"/>
  <c r="AF198" i="3"/>
  <c r="AF199" i="3"/>
  <c r="AF200" i="3"/>
  <c r="AF201" i="3"/>
  <c r="AF202" i="3"/>
  <c r="AF203" i="3"/>
  <c r="AF204" i="3"/>
  <c r="AF30" i="3"/>
  <c r="AF31" i="3"/>
  <c r="AF32" i="3"/>
  <c r="AF33" i="3"/>
  <c r="AF34" i="3"/>
  <c r="AF35" i="3"/>
  <c r="AF36" i="3"/>
  <c r="AF37" i="3"/>
  <c r="AF53" i="3"/>
  <c r="AF54" i="3"/>
  <c r="AF55" i="3"/>
  <c r="AF56" i="3"/>
  <c r="AF57" i="3"/>
  <c r="AF58" i="3"/>
  <c r="AF59" i="3"/>
  <c r="AF60" i="3"/>
  <c r="AF69" i="3"/>
  <c r="AF70" i="3"/>
  <c r="AF71" i="3"/>
  <c r="AF72" i="3"/>
  <c r="AF73" i="3"/>
  <c r="AF74" i="3"/>
  <c r="AF75" i="3"/>
  <c r="AF76" i="3"/>
  <c r="AF46" i="3"/>
  <c r="AF47" i="3"/>
  <c r="AF48" i="3"/>
  <c r="AF49" i="3"/>
  <c r="AF2" i="3"/>
  <c r="AF3" i="3"/>
  <c r="AF4" i="3"/>
  <c r="AF5" i="3"/>
  <c r="AF6" i="3"/>
  <c r="AF7" i="3"/>
  <c r="AF8" i="3"/>
  <c r="AF9" i="3"/>
  <c r="AF14" i="3"/>
  <c r="AF15" i="3"/>
  <c r="AF16" i="3"/>
  <c r="AF17" i="3"/>
  <c r="AF18" i="3"/>
  <c r="AF19" i="3"/>
  <c r="AF20" i="3"/>
  <c r="AF21" i="3"/>
  <c r="AF22" i="3"/>
  <c r="AF23" i="3"/>
  <c r="AF24" i="3"/>
  <c r="AF25" i="3"/>
  <c r="AF26" i="3"/>
  <c r="AF27" i="3"/>
  <c r="AF28" i="3"/>
  <c r="AF29" i="3"/>
  <c r="AF213" i="3"/>
  <c r="AF214" i="3"/>
  <c r="AF215" i="3"/>
  <c r="AF216" i="3"/>
  <c r="AF217" i="3"/>
  <c r="AF218" i="3"/>
  <c r="AF219" i="3"/>
  <c r="AF220" i="3"/>
  <c r="AF245" i="3"/>
  <c r="AF246" i="3"/>
  <c r="AF247" i="3"/>
  <c r="AF248" i="3"/>
  <c r="AF249" i="3"/>
  <c r="AF250" i="3"/>
  <c r="AF251" i="3"/>
  <c r="AF252" i="3"/>
  <c r="AF269" i="3"/>
  <c r="AF270" i="3"/>
  <c r="AF271" i="3"/>
  <c r="AF272" i="3"/>
  <c r="AF273" i="3"/>
  <c r="AF274" i="3"/>
  <c r="AF275" i="3"/>
  <c r="AF276" i="3"/>
  <c r="AF229" i="3"/>
  <c r="AF230" i="3"/>
  <c r="AF231" i="3"/>
  <c r="AF232" i="3"/>
  <c r="AF116" i="3"/>
  <c r="AF117" i="3"/>
  <c r="AF118" i="3"/>
  <c r="AF119" i="3"/>
  <c r="AF120" i="3"/>
  <c r="AF121" i="3"/>
  <c r="AF122" i="3"/>
  <c r="AF123" i="3"/>
  <c r="AF141" i="3"/>
  <c r="AF142" i="3"/>
  <c r="AF143" i="3"/>
  <c r="AF144" i="3"/>
  <c r="AF145" i="3"/>
  <c r="AF146" i="3"/>
  <c r="AF147" i="3"/>
  <c r="AF148" i="3"/>
  <c r="AF157" i="3"/>
  <c r="AF158" i="3"/>
  <c r="AF159" i="3"/>
  <c r="AF160" i="3"/>
  <c r="AF161" i="3"/>
  <c r="AF162" i="3"/>
  <c r="AF163" i="3"/>
  <c r="AF164" i="3"/>
  <c r="AF132" i="3"/>
  <c r="AF133" i="3"/>
  <c r="AF134" i="3"/>
  <c r="AF135" i="3"/>
  <c r="AF136" i="3"/>
  <c r="AF137" i="3"/>
  <c r="AF138" i="3"/>
  <c r="AF38" i="3"/>
  <c r="AF39" i="3"/>
  <c r="AF40" i="3"/>
  <c r="AF41" i="3"/>
  <c r="AF42" i="3"/>
  <c r="AF43" i="3"/>
  <c r="AF44" i="3"/>
  <c r="AF45" i="3"/>
  <c r="AF61" i="3"/>
  <c r="AF62" i="3"/>
  <c r="AF63" i="3"/>
  <c r="AF64" i="3"/>
  <c r="AF65" i="3"/>
  <c r="AF66" i="3"/>
  <c r="AF67" i="3"/>
  <c r="AF68" i="3"/>
  <c r="AF77" i="3"/>
  <c r="AF78" i="3"/>
  <c r="AF79" i="3"/>
  <c r="AF80" i="3"/>
  <c r="AF81" i="3"/>
  <c r="AF82" i="3"/>
  <c r="AF83" i="3"/>
  <c r="AF84" i="3"/>
  <c r="AF50" i="3"/>
  <c r="AF51" i="3"/>
  <c r="AF52" i="3"/>
  <c r="AF85" i="3"/>
  <c r="AF86" i="3"/>
  <c r="AF87" i="3"/>
  <c r="AF88" i="3"/>
  <c r="AF89" i="3"/>
  <c r="AF90" i="3"/>
  <c r="AF91" i="3"/>
  <c r="AF92" i="3"/>
  <c r="AF100" i="3"/>
  <c r="AF101" i="3"/>
  <c r="AF102" i="3"/>
  <c r="AF103" i="3"/>
  <c r="AF104" i="3"/>
  <c r="AF105" i="3"/>
  <c r="AF106" i="3"/>
  <c r="AF107" i="3"/>
  <c r="AF108" i="3"/>
  <c r="AF109" i="3"/>
  <c r="AF110" i="3"/>
  <c r="AF111" i="3"/>
  <c r="AF112" i="3"/>
  <c r="AF113" i="3"/>
  <c r="AF114" i="3"/>
  <c r="AF115" i="3"/>
  <c r="AF93" i="3"/>
  <c r="AF94" i="3"/>
  <c r="AF95" i="3"/>
  <c r="AF96" i="3"/>
  <c r="AF97" i="3"/>
  <c r="AF98" i="3"/>
  <c r="AF99" i="3"/>
  <c r="AF221" i="3"/>
  <c r="AF222" i="3"/>
  <c r="AF223" i="3"/>
  <c r="AF224" i="3"/>
  <c r="AF225" i="3"/>
  <c r="AF226" i="3"/>
  <c r="AF227" i="3"/>
  <c r="AF228" i="3"/>
  <c r="AF253" i="3"/>
  <c r="AF254" i="3"/>
  <c r="AF255" i="3"/>
  <c r="AF256" i="3"/>
  <c r="AF257" i="3"/>
  <c r="AF258" i="3"/>
  <c r="AF259" i="3"/>
  <c r="AF260" i="3"/>
  <c r="AF277" i="3"/>
  <c r="AF278" i="3"/>
  <c r="AF279" i="3"/>
  <c r="AF280" i="3"/>
  <c r="AF281" i="3"/>
  <c r="AF282" i="3"/>
  <c r="AF283" i="3"/>
  <c r="AF284" i="3"/>
  <c r="AF233" i="3"/>
  <c r="AF234" i="3"/>
  <c r="AF235" i="3"/>
  <c r="AF181" i="3"/>
  <c r="AF182" i="3"/>
  <c r="AF183" i="3"/>
  <c r="AF184" i="3"/>
  <c r="AF185" i="3"/>
  <c r="AF186" i="3"/>
  <c r="AF187" i="3"/>
  <c r="AF188" i="3"/>
  <c r="AF10" i="3"/>
  <c r="AF11" i="3"/>
  <c r="AF12" i="3"/>
  <c r="AF13" i="3"/>
  <c r="AF124" i="3"/>
  <c r="AF125" i="3"/>
  <c r="AF126" i="3"/>
  <c r="AF127" i="3"/>
  <c r="AF128" i="3"/>
  <c r="AF129" i="3"/>
  <c r="AF130" i="3"/>
  <c r="AF131" i="3"/>
  <c r="AF149" i="3"/>
  <c r="AF150" i="3"/>
  <c r="AF151" i="3"/>
  <c r="AF152" i="3"/>
  <c r="AF153" i="3"/>
  <c r="AF154" i="3"/>
  <c r="AF155" i="3"/>
  <c r="AF156" i="3"/>
  <c r="AF165" i="3"/>
  <c r="AF166" i="3"/>
  <c r="AF167" i="3"/>
  <c r="AF168" i="3"/>
  <c r="AF169" i="3"/>
  <c r="AF170" i="3"/>
  <c r="AF171" i="3"/>
  <c r="AF172" i="3"/>
  <c r="AF139" i="3"/>
  <c r="AF140" i="3"/>
  <c r="S205" i="3"/>
  <c r="S206" i="3"/>
  <c r="S207" i="3"/>
  <c r="S208" i="3"/>
  <c r="S209" i="3"/>
  <c r="S210" i="3"/>
  <c r="S211" i="3"/>
  <c r="S212" i="3"/>
  <c r="S236" i="3"/>
  <c r="S237" i="3"/>
  <c r="S238" i="3"/>
  <c r="S239" i="3"/>
  <c r="S240" i="3"/>
  <c r="S241" i="3"/>
  <c r="S242" i="3"/>
  <c r="S243" i="3"/>
  <c r="S244" i="3"/>
  <c r="S261" i="3"/>
  <c r="S262" i="3"/>
  <c r="S263" i="3"/>
  <c r="S264" i="3"/>
  <c r="S265" i="3"/>
  <c r="S266" i="3"/>
  <c r="S267" i="3"/>
  <c r="S268" i="3"/>
  <c r="S173" i="3"/>
  <c r="S174" i="3"/>
  <c r="S175" i="3"/>
  <c r="S176" i="3"/>
  <c r="S177" i="3"/>
  <c r="S178" i="3"/>
  <c r="S179" i="3"/>
  <c r="S180" i="3"/>
  <c r="S189" i="3"/>
  <c r="S190" i="3"/>
  <c r="S191" i="3"/>
  <c r="S192" i="3"/>
  <c r="S193" i="3"/>
  <c r="S194" i="3"/>
  <c r="S195" i="3"/>
  <c r="S196" i="3"/>
  <c r="S197" i="3"/>
  <c r="S198" i="3"/>
  <c r="S199" i="3"/>
  <c r="S200" i="3"/>
  <c r="S201" i="3"/>
  <c r="S202" i="3"/>
  <c r="S203" i="3"/>
  <c r="S204" i="3"/>
  <c r="S30" i="3"/>
  <c r="S31" i="3"/>
  <c r="S32" i="3"/>
  <c r="S33" i="3"/>
  <c r="S34" i="3"/>
  <c r="S35" i="3"/>
  <c r="S36" i="3"/>
  <c r="S37" i="3"/>
  <c r="S53" i="3"/>
  <c r="S54" i="3"/>
  <c r="S55" i="3"/>
  <c r="S56" i="3"/>
  <c r="S57" i="3"/>
  <c r="S58" i="3"/>
  <c r="S59" i="3"/>
  <c r="S60" i="3"/>
  <c r="S69" i="3"/>
  <c r="S70" i="3"/>
  <c r="S71" i="3"/>
  <c r="S72" i="3"/>
  <c r="S73" i="3"/>
  <c r="S74" i="3"/>
  <c r="S75" i="3"/>
  <c r="S76" i="3"/>
  <c r="S46" i="3"/>
  <c r="S47" i="3"/>
  <c r="S48" i="3"/>
  <c r="S49" i="3"/>
  <c r="S2" i="3"/>
  <c r="S3" i="3"/>
  <c r="S4" i="3"/>
  <c r="S5" i="3"/>
  <c r="S6" i="3"/>
  <c r="S7" i="3"/>
  <c r="S8" i="3"/>
  <c r="S9" i="3"/>
  <c r="S14" i="3"/>
  <c r="S15" i="3"/>
  <c r="S16" i="3"/>
  <c r="S17" i="3"/>
  <c r="S18" i="3"/>
  <c r="S19" i="3"/>
  <c r="S20" i="3"/>
  <c r="S21" i="3"/>
  <c r="S22" i="3"/>
  <c r="S23" i="3"/>
  <c r="S24" i="3"/>
  <c r="S25" i="3"/>
  <c r="S26" i="3"/>
  <c r="S27" i="3"/>
  <c r="S28" i="3"/>
  <c r="S29" i="3"/>
  <c r="S213" i="3"/>
  <c r="S214" i="3"/>
  <c r="S215" i="3"/>
  <c r="S216" i="3"/>
  <c r="S217" i="3"/>
  <c r="S218" i="3"/>
  <c r="S219" i="3"/>
  <c r="S220" i="3"/>
  <c r="S245" i="3"/>
  <c r="S246" i="3"/>
  <c r="S247" i="3"/>
  <c r="S248" i="3"/>
  <c r="S249" i="3"/>
  <c r="S250" i="3"/>
  <c r="S251" i="3"/>
  <c r="S252" i="3"/>
  <c r="S269" i="3"/>
  <c r="S270" i="3"/>
  <c r="S271" i="3"/>
  <c r="S272" i="3"/>
  <c r="S273" i="3"/>
  <c r="S274" i="3"/>
  <c r="S275" i="3"/>
  <c r="S276" i="3"/>
  <c r="S229" i="3"/>
  <c r="S230" i="3"/>
  <c r="S231" i="3"/>
  <c r="S232" i="3"/>
  <c r="S116" i="3"/>
  <c r="S117" i="3"/>
  <c r="S118" i="3"/>
  <c r="S119" i="3"/>
  <c r="S120" i="3"/>
  <c r="S121" i="3"/>
  <c r="S122" i="3"/>
  <c r="S123" i="3"/>
  <c r="S141" i="3"/>
  <c r="S142" i="3"/>
  <c r="S143" i="3"/>
  <c r="S144" i="3"/>
  <c r="S145" i="3"/>
  <c r="S146" i="3"/>
  <c r="S147" i="3"/>
  <c r="S148" i="3"/>
  <c r="S157" i="3"/>
  <c r="S158" i="3"/>
  <c r="S159" i="3"/>
  <c r="S160" i="3"/>
  <c r="S161" i="3"/>
  <c r="S162" i="3"/>
  <c r="S163" i="3"/>
  <c r="S164" i="3"/>
  <c r="S132" i="3"/>
  <c r="S133" i="3"/>
  <c r="S134" i="3"/>
  <c r="S135" i="3"/>
  <c r="S136" i="3"/>
  <c r="S137" i="3"/>
  <c r="S138" i="3"/>
  <c r="S38" i="3"/>
  <c r="S39" i="3"/>
  <c r="S40" i="3"/>
  <c r="S41" i="3"/>
  <c r="S42" i="3"/>
  <c r="S43" i="3"/>
  <c r="S44" i="3"/>
  <c r="S45" i="3"/>
  <c r="S61" i="3"/>
  <c r="S62" i="3"/>
  <c r="S63" i="3"/>
  <c r="S64" i="3"/>
  <c r="S65" i="3"/>
  <c r="S66" i="3"/>
  <c r="S67" i="3"/>
  <c r="S68" i="3"/>
  <c r="S77" i="3"/>
  <c r="S78" i="3"/>
  <c r="S79" i="3"/>
  <c r="S80" i="3"/>
  <c r="S81" i="3"/>
  <c r="S82" i="3"/>
  <c r="S83" i="3"/>
  <c r="S84" i="3"/>
  <c r="S50" i="3"/>
  <c r="S51" i="3"/>
  <c r="S52" i="3"/>
  <c r="S85" i="3"/>
  <c r="S86" i="3"/>
  <c r="S87" i="3"/>
  <c r="S88" i="3"/>
  <c r="S89" i="3"/>
  <c r="S90" i="3"/>
  <c r="S91" i="3"/>
  <c r="S92" i="3"/>
  <c r="S100" i="3"/>
  <c r="S101" i="3"/>
  <c r="S102" i="3"/>
  <c r="S103" i="3"/>
  <c r="S104" i="3"/>
  <c r="S105" i="3"/>
  <c r="S106" i="3"/>
  <c r="S107" i="3"/>
  <c r="S108" i="3"/>
  <c r="S109" i="3"/>
  <c r="S110" i="3"/>
  <c r="S111" i="3"/>
  <c r="S112" i="3"/>
  <c r="S113" i="3"/>
  <c r="S114" i="3"/>
  <c r="S115" i="3"/>
  <c r="S93" i="3"/>
  <c r="S94" i="3"/>
  <c r="S95" i="3"/>
  <c r="S96" i="3"/>
  <c r="S97" i="3"/>
  <c r="S98" i="3"/>
  <c r="S99" i="3"/>
  <c r="S221" i="3"/>
  <c r="S222" i="3"/>
  <c r="S223" i="3"/>
  <c r="S224" i="3"/>
  <c r="S225" i="3"/>
  <c r="S226" i="3"/>
  <c r="S227" i="3"/>
  <c r="S228" i="3"/>
  <c r="S253" i="3"/>
  <c r="S254" i="3"/>
  <c r="S255" i="3"/>
  <c r="S256" i="3"/>
  <c r="S257" i="3"/>
  <c r="S258" i="3"/>
  <c r="S259" i="3"/>
  <c r="S260" i="3"/>
  <c r="S277" i="3"/>
  <c r="S278" i="3"/>
  <c r="S279" i="3"/>
  <c r="S280" i="3"/>
  <c r="S281" i="3"/>
  <c r="S282" i="3"/>
  <c r="S283" i="3"/>
  <c r="S284" i="3"/>
  <c r="S233" i="3"/>
  <c r="S234" i="3"/>
  <c r="S235" i="3"/>
  <c r="S181" i="3"/>
  <c r="S182" i="3"/>
  <c r="S183" i="3"/>
  <c r="S184" i="3"/>
  <c r="S185" i="3"/>
  <c r="S186" i="3"/>
  <c r="S187" i="3"/>
  <c r="S188" i="3"/>
  <c r="S10" i="3"/>
  <c r="S11" i="3"/>
  <c r="S12" i="3"/>
  <c r="S13" i="3"/>
  <c r="S124" i="3"/>
  <c r="S125" i="3"/>
  <c r="S126" i="3"/>
  <c r="S127" i="3"/>
  <c r="S128" i="3"/>
  <c r="S129" i="3"/>
  <c r="S130" i="3"/>
  <c r="S131" i="3"/>
  <c r="S149" i="3"/>
  <c r="S150" i="3"/>
  <c r="S151" i="3"/>
  <c r="S152" i="3"/>
  <c r="S153" i="3"/>
  <c r="S154" i="3"/>
  <c r="S155" i="3"/>
  <c r="S156" i="3"/>
  <c r="S165" i="3"/>
  <c r="S166" i="3"/>
  <c r="S167" i="3"/>
  <c r="S168" i="3"/>
  <c r="S169" i="3"/>
  <c r="S170" i="3"/>
  <c r="S171" i="3"/>
  <c r="S172" i="3"/>
  <c r="S139" i="3"/>
  <c r="S140" i="3"/>
</calcChain>
</file>

<file path=xl/sharedStrings.xml><?xml version="1.0" encoding="utf-8"?>
<sst xmlns="http://schemas.openxmlformats.org/spreadsheetml/2006/main" count="1645" uniqueCount="125">
  <si>
    <t>250ml/8.4oz</t>
  </si>
  <si>
    <t>Single</t>
  </si>
  <si>
    <t>12Pack</t>
  </si>
  <si>
    <t>4Pack</t>
  </si>
  <si>
    <t>355ml/12oz</t>
  </si>
  <si>
    <t>473ml/16oz</t>
  </si>
  <si>
    <t>591ml/20oz</t>
  </si>
  <si>
    <t>Geography</t>
  </si>
  <si>
    <t>Filling Size</t>
  </si>
  <si>
    <t>East</t>
  </si>
  <si>
    <t>South</t>
  </si>
  <si>
    <t>West</t>
  </si>
  <si>
    <t>Bonus Question:</t>
  </si>
  <si>
    <t>Which filling size + package combination had the largest growth in 2021 vs 2020? (8z Single, 8z 4Pack, 8z 6Pack, 8z 12Pack, 12z Single, 12z 4Pack)</t>
  </si>
  <si>
    <t>Analysis:</t>
  </si>
  <si>
    <t>Case Study</t>
  </si>
  <si>
    <t>JAN 2020</t>
  </si>
  <si>
    <t>FEB 2020</t>
  </si>
  <si>
    <t>MAR 2020</t>
  </si>
  <si>
    <t>APR 2020</t>
  </si>
  <si>
    <t>MAY 2020</t>
  </si>
  <si>
    <t>JUN 2020</t>
  </si>
  <si>
    <t>JUL 2020</t>
  </si>
  <si>
    <t>AUG 2020</t>
  </si>
  <si>
    <t>SEP 2020</t>
  </si>
  <si>
    <t>OCT 2020</t>
  </si>
  <si>
    <t>NOV 2020</t>
  </si>
  <si>
    <t>DEC 2020</t>
  </si>
  <si>
    <t>JAN 2021</t>
  </si>
  <si>
    <t>FEB 2021</t>
  </si>
  <si>
    <t>MAR 2021</t>
  </si>
  <si>
    <t>APR 2021</t>
  </si>
  <si>
    <t>MAY 2021</t>
  </si>
  <si>
    <t>JUN 2021</t>
  </si>
  <si>
    <t>JUL 2021</t>
  </si>
  <si>
    <t>AUG 2021</t>
  </si>
  <si>
    <t>SEP 2021</t>
  </si>
  <si>
    <t>OCT 2021</t>
  </si>
  <si>
    <t>NOV 2021</t>
  </si>
  <si>
    <t>DEC 2021</t>
  </si>
  <si>
    <t>Channel</t>
  </si>
  <si>
    <t>Packaging Unit</t>
  </si>
  <si>
    <t>Direct</t>
  </si>
  <si>
    <t>All Other Off Premise</t>
  </si>
  <si>
    <t>Distributor</t>
  </si>
  <si>
    <t>6Pack</t>
  </si>
  <si>
    <t>eCommerce</t>
  </si>
  <si>
    <t>Large Format</t>
  </si>
  <si>
    <t>Military</t>
  </si>
  <si>
    <t>On Premise</t>
  </si>
  <si>
    <t>Other Non-Traditional</t>
  </si>
  <si>
    <t>Small Format</t>
  </si>
  <si>
    <t>Unassigned</t>
  </si>
  <si>
    <t>Sub DP/WH</t>
  </si>
  <si>
    <t>Vending</t>
  </si>
  <si>
    <t>Wholesale Club</t>
  </si>
  <si>
    <t>24Pack</t>
  </si>
  <si>
    <t>Regional Manager</t>
  </si>
  <si>
    <t>Channel Owner</t>
  </si>
  <si>
    <t>Josh Tech</t>
  </si>
  <si>
    <t>Chris Watermarker</t>
  </si>
  <si>
    <t>Dave Tabloid</t>
  </si>
  <si>
    <t>Mike Mike</t>
  </si>
  <si>
    <t>Geoff Walker</t>
  </si>
  <si>
    <t>Kevin Accent</t>
  </si>
  <si>
    <t>Jay Dawson</t>
  </si>
  <si>
    <t>Chuck Billabong</t>
  </si>
  <si>
    <t>Brad Nunez</t>
  </si>
  <si>
    <t>Brian Bombay</t>
  </si>
  <si>
    <t>Which Regional Manager had the largest growth in 2021 vs 2020? (Josh Tech, Chris Watermarker, Dave Tabloid, Mike Mike)</t>
  </si>
  <si>
    <t>Note: Assume this report will be used by key internal stakeholders. Performance, visualizations, and functionality will be considered.</t>
  </si>
  <si>
    <t>Regional Managers have the option of choosing what month to run promotions for 12oz Singles. Based on your findings, which time of year should the Regional Managers promote 12oz Singles, why?</t>
  </si>
  <si>
    <r>
      <t xml:space="preserve">Using the data set &amp; mapping table, build an excel </t>
    </r>
    <r>
      <rPr>
        <b/>
        <sz val="12"/>
        <color theme="1"/>
        <rFont val="Futura Com Medium"/>
      </rPr>
      <t>dashboard</t>
    </r>
    <r>
      <rPr>
        <sz val="12"/>
        <color theme="1"/>
        <rFont val="Futura Com Medium"/>
      </rPr>
      <t xml:space="preserve"> using graphs/tables/pivots to display performance over time to answer questions below</t>
    </r>
  </si>
  <si>
    <t>Which Channel Owner had the largest growth in 2021 vs 2020 (Geoff Walker, Brad Nunez, etc)</t>
  </si>
  <si>
    <t>Row Labels</t>
  </si>
  <si>
    <t>Grand Total</t>
  </si>
  <si>
    <t>2020 Total</t>
  </si>
  <si>
    <t>2021 Total</t>
  </si>
  <si>
    <t>(blank)</t>
  </si>
  <si>
    <t>Sum of 2020 Total</t>
  </si>
  <si>
    <t>Sum of 2021 Total</t>
  </si>
  <si>
    <t>Regional Managers</t>
  </si>
  <si>
    <t>Filing Size + Package</t>
  </si>
  <si>
    <t>YoY Growth</t>
  </si>
  <si>
    <t>Column Labels</t>
  </si>
  <si>
    <t>Values</t>
  </si>
  <si>
    <t>Jan '21</t>
  </si>
  <si>
    <t>Feb '20</t>
  </si>
  <si>
    <t>Jan '20</t>
  </si>
  <si>
    <t>Mar '20</t>
  </si>
  <si>
    <t>Apr '20</t>
  </si>
  <si>
    <t>May '20</t>
  </si>
  <si>
    <t>Jun '20</t>
  </si>
  <si>
    <t>Jul '20</t>
  </si>
  <si>
    <t>Aug '20</t>
  </si>
  <si>
    <t>Sep '20</t>
  </si>
  <si>
    <t>Oct '20</t>
  </si>
  <si>
    <t>Nov '20</t>
  </si>
  <si>
    <t>Dec '20</t>
  </si>
  <si>
    <t>Feb '21</t>
  </si>
  <si>
    <t>Mar '21</t>
  </si>
  <si>
    <t>Apr '21</t>
  </si>
  <si>
    <t>May '21</t>
  </si>
  <si>
    <t>Jun '21</t>
  </si>
  <si>
    <t>Jul '21</t>
  </si>
  <si>
    <t>Aug '21</t>
  </si>
  <si>
    <t>Sep '21</t>
  </si>
  <si>
    <t>Oct '21</t>
  </si>
  <si>
    <t>Nov '21</t>
  </si>
  <si>
    <t>Dec '21</t>
  </si>
  <si>
    <t>Discontinued</t>
  </si>
  <si>
    <t>250ml/8.4oz Total</t>
  </si>
  <si>
    <t>355ml/12oz Total</t>
  </si>
  <si>
    <t>473ml/16oz Total</t>
  </si>
  <si>
    <t>591ml/20oz Total</t>
  </si>
  <si>
    <t>Best Time for a Market Promotion:</t>
  </si>
  <si>
    <r>
      <t>In a separate tab, create a dyanamic table which allows</t>
    </r>
    <r>
      <rPr>
        <b/>
        <sz val="12"/>
        <color theme="1"/>
        <rFont val="Futura Com Medium"/>
      </rPr>
      <t xml:space="preserve"> each</t>
    </r>
    <r>
      <rPr>
        <sz val="12"/>
        <color theme="1"/>
        <rFont val="Futura Com Medium"/>
      </rPr>
      <t xml:space="preserve"> of the Regional Manager's to view their Filling Size + Package combination volume by month in 2021</t>
    </r>
  </si>
  <si>
    <t>According to the 2021 sales data, the best time to run a company wide market promotion for Single 355ml/12oz cans of Red Bull would be in January, when total sales are lowest. Individually, this would be most impactful for all regional managers, except for Josh Tech, who's Single 355ml/12oz can sales dipped lowest in November '21, as opposed to January.</t>
  </si>
  <si>
    <t>Filing Sizes</t>
  </si>
  <si>
    <t>Packaging Units</t>
  </si>
  <si>
    <t>Regional Managers Performance Month to Month</t>
  </si>
  <si>
    <t>Channel Owners Performance Month to Month</t>
  </si>
  <si>
    <t>Filing Size + Package Performance Month to Month</t>
  </si>
  <si>
    <t>Year over Year Growth by Category</t>
  </si>
  <si>
    <t>**NOTE -- The pivot table data displayed below is also altered by the dashboard master controls.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</si>
</sst>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2">
    <font>
      <sz val="11"/>
      <color theme="1"/>
      <name val="Calibri"/>
      <family val="2"/>
      <scheme val="minor"/>
    </font>
    <font>
      <sz val="11"/>
      <color theme="1"/>
      <name val="Calibri"/>
      <family val="2"/>
      <scheme val="minor"/>
    </font>
    <font>
      <sz val="8"/>
      <color theme="1"/>
      <name val="Futura Com Book"/>
      <family val="2"/>
    </font>
    <font>
      <sz val="12"/>
      <color theme="1"/>
      <name val="Futura Com Medium"/>
    </font>
    <font>
      <sz val="18"/>
      <color theme="1"/>
      <name val="Futura Com Medium Condensed"/>
      <family val="2"/>
    </font>
    <font>
      <b/>
      <sz val="12"/>
      <color theme="1"/>
      <name val="Futura Com Medium"/>
    </font>
    <font>
      <b/>
      <sz val="11"/>
      <color theme="1"/>
      <name val="Calibri"/>
      <family val="2"/>
      <scheme val="minor"/>
    </font>
    <font>
      <sz val="10"/>
      <color theme="1"/>
      <name val="Calibri"/>
      <family val="2"/>
      <scheme val="minor"/>
    </font>
    <font>
      <sz val="14"/>
      <color theme="1"/>
      <name val="Futura Medium"/>
    </font>
    <font>
      <sz val="12"/>
      <color theme="1"/>
      <name val="Futura Medium"/>
    </font>
    <font>
      <b/>
      <sz val="12"/>
      <color theme="1"/>
      <name val="Calibri"/>
      <family val="2"/>
      <scheme val="minor"/>
    </font>
    <font>
      <b/>
      <i/>
      <u/>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1">
    <border>
      <left/>
      <right/>
      <top/>
      <bottom/>
      <diagonal/>
    </border>
    <border>
      <left/>
      <right/>
      <top/>
      <bottom style="thin">
        <color theme="4" tint="0.39997558519241921"/>
      </bottom>
      <diagonal/>
    </border>
    <border>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0" fontId="2" fillId="0" borderId="0"/>
    <xf numFmtId="43" fontId="1" fillId="0" borderId="0" applyFont="0" applyFill="0" applyBorder="0" applyAlignment="0" applyProtection="0"/>
    <xf numFmtId="9" fontId="1" fillId="0" borderId="0" applyFont="0" applyFill="0" applyBorder="0" applyAlignment="0" applyProtection="0"/>
  </cellStyleXfs>
  <cellXfs count="41">
    <xf numFmtId="0" fontId="0" fillId="0" borderId="0" xfId="0"/>
    <xf numFmtId="0" fontId="2" fillId="0" borderId="0" xfId="1"/>
    <xf numFmtId="0" fontId="3" fillId="0" borderId="0" xfId="1" applyFont="1"/>
    <xf numFmtId="0" fontId="4" fillId="2" borderId="0" xfId="1" applyFont="1" applyFill="1"/>
    <xf numFmtId="164" fontId="0" fillId="0" borderId="0" xfId="2" applyNumberFormat="1" applyFo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xf>
    <xf numFmtId="0" fontId="6" fillId="0" borderId="1" xfId="0" applyNumberFormat="1" applyFont="1" applyBorder="1"/>
    <xf numFmtId="10" fontId="0" fillId="0" borderId="0" xfId="3" applyNumberFormat="1" applyFont="1"/>
    <xf numFmtId="0" fontId="7" fillId="0" borderId="0" xfId="0" applyFont="1" applyAlignment="1">
      <alignment horizontal="center"/>
    </xf>
    <xf numFmtId="0" fontId="7" fillId="0" borderId="0" xfId="0" applyFont="1" applyAlignment="1">
      <alignment horizontal="center" vertical="top"/>
    </xf>
    <xf numFmtId="0" fontId="6" fillId="0" borderId="2" xfId="0" applyFont="1" applyBorder="1"/>
    <xf numFmtId="0" fontId="8" fillId="0" borderId="0" xfId="0" applyFont="1"/>
    <xf numFmtId="0" fontId="6" fillId="0" borderId="0" xfId="0" applyFont="1" applyAlignment="1">
      <alignment horizontal="center"/>
    </xf>
    <xf numFmtId="0" fontId="6" fillId="0" borderId="2" xfId="0" applyFont="1" applyBorder="1" applyAlignment="1">
      <alignment horizontal="center"/>
    </xf>
    <xf numFmtId="0" fontId="0" fillId="0" borderId="0" xfId="0" applyBorder="1"/>
    <xf numFmtId="10" fontId="0" fillId="0" borderId="0" xfId="0" applyNumberFormat="1"/>
    <xf numFmtId="4" fontId="0" fillId="0" borderId="0" xfId="0" applyNumberFormat="1"/>
    <xf numFmtId="0" fontId="9" fillId="0" borderId="0" xfId="0" applyFont="1"/>
    <xf numFmtId="10" fontId="0" fillId="0" borderId="0" xfId="3" applyNumberFormat="1" applyFont="1" applyAlignment="1">
      <alignment horizontal="center"/>
    </xf>
    <xf numFmtId="0" fontId="0" fillId="0" borderId="2" xfId="0" applyBorder="1"/>
    <xf numFmtId="0" fontId="6" fillId="0" borderId="2" xfId="0" applyFont="1" applyBorder="1" applyAlignment="1">
      <alignment horizontal="left"/>
    </xf>
    <xf numFmtId="10" fontId="6" fillId="0" borderId="0" xfId="3" applyNumberFormat="1" applyFont="1" applyAlignment="1">
      <alignment horizontal="center"/>
    </xf>
    <xf numFmtId="0" fontId="7" fillId="0" borderId="9" xfId="0" applyFont="1" applyBorder="1" applyAlignment="1">
      <alignment horizontal="center"/>
    </xf>
    <xf numFmtId="10" fontId="0" fillId="0" borderId="9" xfId="3" applyNumberFormat="1" applyFont="1" applyBorder="1" applyAlignment="1">
      <alignment horizontal="center"/>
    </xf>
    <xf numFmtId="0" fontId="7" fillId="0" borderId="9" xfId="0" applyFont="1" applyBorder="1" applyAlignment="1">
      <alignment horizontal="center" vertical="top"/>
    </xf>
    <xf numFmtId="0" fontId="10" fillId="0" borderId="2" xfId="0" applyFont="1" applyBorder="1"/>
    <xf numFmtId="10" fontId="11" fillId="0" borderId="2" xfId="3" applyNumberFormat="1" applyFont="1" applyBorder="1"/>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0"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9" fillId="0" borderId="0" xfId="0" applyFont="1" applyAlignment="1">
      <alignment horizontal="center"/>
    </xf>
  </cellXfs>
  <cellStyles count="4">
    <cellStyle name="Comma" xfId="2" builtinId="3"/>
    <cellStyle name="Normal" xfId="0" builtinId="0"/>
    <cellStyle name="Normal 2" xfId="1" xr:uid="{1DA42CC9-3F8D-4A35-8C3A-F7B28978525F}"/>
    <cellStyle name="Percent" xfId="3" builtinId="5"/>
  </cellStyles>
  <dxfs count="77">
    <dxf>
      <font>
        <color rgb="FF9C0006"/>
      </font>
      <numFmt numFmtId="165" formatCode=";;;"/>
      <fill>
        <patternFill patternType="none">
          <bgColor auto="1"/>
        </patternFill>
      </fill>
    </dxf>
    <dxf>
      <font>
        <color rgb="FF9C0006"/>
      </font>
      <numFmt numFmtId="165" formatCode=";;;"/>
      <fill>
        <patternFill patternType="none">
          <bgColor auto="1"/>
        </patternFill>
      </fill>
    </dxf>
    <dxf>
      <font>
        <color rgb="FF9C0006"/>
      </font>
      <numFmt numFmtId="165" formatCode=";;;"/>
      <fill>
        <patternFill patternType="none">
          <bgColor auto="1"/>
        </patternFill>
      </fill>
    </dxf>
    <dxf>
      <font>
        <color rgb="FF9C0006"/>
      </font>
      <numFmt numFmtId="165" formatCode=";;;"/>
      <fill>
        <patternFill patternType="none">
          <bgColor auto="1"/>
        </patternFill>
      </fill>
    </dxf>
    <dxf>
      <font>
        <color rgb="FF9C0006"/>
      </font>
      <numFmt numFmtId="165" formatCode=";;;"/>
      <fill>
        <patternFill patternType="none">
          <bgColor auto="1"/>
        </patternFill>
      </fill>
    </dxf>
    <dxf>
      <font>
        <color rgb="FF9C0006"/>
      </font>
      <numFmt numFmtId="165" formatCode=";;;"/>
      <fill>
        <patternFill patternType="none">
          <bgColor auto="1"/>
        </patternFill>
      </fill>
    </dxf>
    <dxf>
      <font>
        <color rgb="FF9C0006"/>
      </font>
      <numFmt numFmtId="165" formatCode=";;;"/>
      <fill>
        <patternFill patternType="none">
          <bgColor auto="1"/>
        </patternFill>
      </fill>
    </dxf>
    <dxf>
      <font>
        <color rgb="FF9C0006"/>
      </font>
      <numFmt numFmtId="165" formatCode=";;;"/>
      <fill>
        <patternFill patternType="none">
          <bgColor auto="1"/>
        </patternFill>
      </fill>
    </dxf>
    <dxf>
      <font>
        <color rgb="FF9C0006"/>
      </font>
      <numFmt numFmtId="165" formatCode=";;;"/>
      <fill>
        <patternFill patternType="none">
          <bgColor auto="1"/>
        </patternFill>
      </fill>
    </dxf>
    <dxf>
      <font>
        <b val="0"/>
        <i val="0"/>
        <strike val="0"/>
        <condense val="0"/>
        <extend val="0"/>
        <outline val="0"/>
        <shadow val="0"/>
        <u val="none"/>
        <vertAlign val="baseline"/>
        <sz val="11"/>
        <color theme="1"/>
        <name val="Calibri"/>
        <family val="2"/>
        <scheme val="minor"/>
      </font>
      <numFmt numFmtId="164" formatCode="_(* #,##0_);_(* \(#,##0\);_(* &quot;-&quot;??_);_(@_)"/>
    </dxf>
    <dxf>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font>
        <color theme="0"/>
      </font>
    </dxf>
    <dxf>
      <font>
        <color theme="0"/>
      </font>
    </dxf>
    <dxf>
      <font>
        <color theme="0"/>
      </font>
    </dxf>
    <dxf>
      <font>
        <color theme="0"/>
      </font>
    </dxf>
    <dxf>
      <alignment horizontal="center"/>
    </dxf>
    <dxf>
      <numFmt numFmtId="4" formatCode="#,##0.00"/>
    </dxf>
    <dxf>
      <font>
        <color rgb="FF9C0006"/>
      </font>
      <numFmt numFmtId="165" formatCode=";;;"/>
      <fill>
        <patternFill patternType="none">
          <bgColor auto="1"/>
        </patternFill>
      </fill>
    </dxf>
    <dxf>
      <font>
        <color rgb="FF9C0006"/>
      </font>
      <numFmt numFmtId="165" formatCode=";;;"/>
      <fill>
        <patternFill patternType="none">
          <bgColor auto="1"/>
        </patternFill>
      </fill>
    </dxf>
    <dxf>
      <font>
        <color rgb="FF9C0006"/>
      </font>
      <numFmt numFmtId="165" formatCode=";;;"/>
      <fill>
        <patternFill patternType="none">
          <bgColor auto="1"/>
        </patternFill>
      </fill>
    </dxf>
    <dxf>
      <font>
        <color rgb="FF9C0006"/>
      </font>
      <numFmt numFmtId="165" formatCode=";;;"/>
      <fill>
        <patternFill patternType="none">
          <bgColor auto="1"/>
        </patternFill>
      </fill>
    </dxf>
    <dxf>
      <font>
        <color rgb="FF9C0006"/>
      </font>
      <numFmt numFmtId="165" formatCode=";;;"/>
      <fill>
        <patternFill patternType="none">
          <bgColor auto="1"/>
        </patternFill>
      </fill>
    </dxf>
    <dxf>
      <font>
        <color rgb="FF9C0006"/>
      </font>
      <numFmt numFmtId="165" formatCode=";;;"/>
      <fill>
        <patternFill patternType="none">
          <bgColor auto="1"/>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Dashboard!$B$52</c:f>
              <c:strCache>
                <c:ptCount val="1"/>
                <c:pt idx="0">
                  <c:v>YoY Growth</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0-76F9-8C47-B6B0-D0DCBEABBE03}"/>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1-76F9-8C47-B6B0-D0DCBEABBE03}"/>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2-76F9-8C47-B6B0-D0DCBEABBE03}"/>
              </c:ext>
            </c:extLst>
          </c:dPt>
          <c:cat>
            <c:strRef>
              <c:f>Dashboard!$A$53:$A$56</c:f>
              <c:strCache>
                <c:ptCount val="4"/>
                <c:pt idx="0">
                  <c:v>Chris Watermarker</c:v>
                </c:pt>
                <c:pt idx="1">
                  <c:v>Mike Mike</c:v>
                </c:pt>
                <c:pt idx="2">
                  <c:v>Dave Tabloid</c:v>
                </c:pt>
                <c:pt idx="3">
                  <c:v>Josh Tech</c:v>
                </c:pt>
              </c:strCache>
            </c:strRef>
          </c:cat>
          <c:val>
            <c:numRef>
              <c:f>Dashboard!$B$53:$B$56</c:f>
              <c:numCache>
                <c:formatCode>0.00%</c:formatCode>
                <c:ptCount val="4"/>
                <c:pt idx="0">
                  <c:v>0.26491507721753615</c:v>
                </c:pt>
                <c:pt idx="1">
                  <c:v>0.25670124959466478</c:v>
                </c:pt>
                <c:pt idx="2">
                  <c:v>0.24727162308652928</c:v>
                </c:pt>
                <c:pt idx="3">
                  <c:v>0.235887939001999</c:v>
                </c:pt>
              </c:numCache>
            </c:numRef>
          </c:val>
          <c:extLst>
            <c:ext xmlns:c16="http://schemas.microsoft.com/office/drawing/2014/chart" uri="{C3380CC4-5D6E-409C-BE32-E72D297353CC}">
              <c16:uniqueId val="{00000000-7D15-5A47-9E59-156571B725BD}"/>
            </c:ext>
          </c:extLst>
        </c:ser>
        <c:dLbls>
          <c:showLegendKey val="0"/>
          <c:showVal val="0"/>
          <c:showCatName val="0"/>
          <c:showSerName val="0"/>
          <c:showPercent val="0"/>
          <c:showBubbleSize val="0"/>
        </c:dLbls>
        <c:gapWidth val="219"/>
        <c:overlap val="-27"/>
        <c:axId val="1058714384"/>
        <c:axId val="1058890704"/>
      </c:barChart>
      <c:catAx>
        <c:axId val="1058714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58890704"/>
        <c:crosses val="autoZero"/>
        <c:auto val="1"/>
        <c:lblAlgn val="ctr"/>
        <c:lblOffset val="100"/>
        <c:noMultiLvlLbl val="0"/>
      </c:catAx>
      <c:valAx>
        <c:axId val="10588907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5871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[Silich, Adrian - Red Bull Excel Evaluation.xlsx]PivTbls!PivotTable6</c:name>
    <c:fmtId val="16"/>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PivTbls!$Z$3:$Z$5</c:f>
              <c:strCache>
                <c:ptCount val="1"/>
                <c:pt idx="0">
                  <c:v>250ml/8.4oz - 12Pack</c:v>
                </c:pt>
              </c:strCache>
            </c:strRef>
          </c:tx>
          <c:spPr>
            <a:ln w="28575" cap="rnd">
              <a:solidFill>
                <a:schemeClr val="accent1"/>
              </a:solidFill>
              <a:round/>
            </a:ln>
            <a:effectLst/>
          </c:spPr>
          <c:marker>
            <c:symbol val="none"/>
          </c:marker>
          <c:cat>
            <c:strRef>
              <c:f>PivTbls!$Y$6:$Y$29</c:f>
              <c:strCache>
                <c:ptCount val="24"/>
                <c:pt idx="0">
                  <c:v>Jan '20</c:v>
                </c:pt>
                <c:pt idx="1">
                  <c:v>Feb '20</c:v>
                </c:pt>
                <c:pt idx="2">
                  <c:v>Mar '20</c:v>
                </c:pt>
                <c:pt idx="3">
                  <c:v>Apr '20</c:v>
                </c:pt>
                <c:pt idx="4">
                  <c:v>May '20</c:v>
                </c:pt>
                <c:pt idx="5">
                  <c:v>Jun '20</c:v>
                </c:pt>
                <c:pt idx="6">
                  <c:v>Jul '20</c:v>
                </c:pt>
                <c:pt idx="7">
                  <c:v>Aug '20</c:v>
                </c:pt>
                <c:pt idx="8">
                  <c:v>Sep '20</c:v>
                </c:pt>
                <c:pt idx="9">
                  <c:v>Oct '20</c:v>
                </c:pt>
                <c:pt idx="10">
                  <c:v>Nov '20</c:v>
                </c:pt>
                <c:pt idx="11">
                  <c:v>Dec '20</c:v>
                </c:pt>
                <c:pt idx="12">
                  <c:v>Jan '21</c:v>
                </c:pt>
                <c:pt idx="13">
                  <c:v>Feb '21</c:v>
                </c:pt>
                <c:pt idx="14">
                  <c:v>Mar '21</c:v>
                </c:pt>
                <c:pt idx="15">
                  <c:v>Apr '21</c:v>
                </c:pt>
                <c:pt idx="16">
                  <c:v>May '21</c:v>
                </c:pt>
                <c:pt idx="17">
                  <c:v>Jun '21</c:v>
                </c:pt>
                <c:pt idx="18">
                  <c:v>Jul '21</c:v>
                </c:pt>
                <c:pt idx="19">
                  <c:v>Aug '21</c:v>
                </c:pt>
                <c:pt idx="20">
                  <c:v>Sep '21</c:v>
                </c:pt>
                <c:pt idx="21">
                  <c:v>Oct '21</c:v>
                </c:pt>
                <c:pt idx="22">
                  <c:v>Nov '21</c:v>
                </c:pt>
                <c:pt idx="23">
                  <c:v>Dec '21</c:v>
                </c:pt>
              </c:strCache>
            </c:strRef>
          </c:cat>
          <c:val>
            <c:numRef>
              <c:f>PivTbls!$Z$6:$Z$29</c:f>
              <c:numCache>
                <c:formatCode>General</c:formatCode>
                <c:ptCount val="24"/>
                <c:pt idx="0">
                  <c:v>276518.55109412572</c:v>
                </c:pt>
                <c:pt idx="1">
                  <c:v>249592.79134923121</c:v>
                </c:pt>
                <c:pt idx="2">
                  <c:v>347941.86266890349</c:v>
                </c:pt>
                <c:pt idx="3">
                  <c:v>422959.1205194043</c:v>
                </c:pt>
                <c:pt idx="4">
                  <c:v>435460.97241444356</c:v>
                </c:pt>
                <c:pt idx="5">
                  <c:v>542300.0159768071</c:v>
                </c:pt>
                <c:pt idx="6">
                  <c:v>483738.17412960017</c:v>
                </c:pt>
                <c:pt idx="7">
                  <c:v>381976.81801100855</c:v>
                </c:pt>
                <c:pt idx="8">
                  <c:v>422801.84139135905</c:v>
                </c:pt>
                <c:pt idx="9">
                  <c:v>379557.85457931057</c:v>
                </c:pt>
                <c:pt idx="10">
                  <c:v>386621.01986795635</c:v>
                </c:pt>
                <c:pt idx="11">
                  <c:v>467227.87981726689</c:v>
                </c:pt>
                <c:pt idx="12">
                  <c:v>516653.76561441761</c:v>
                </c:pt>
                <c:pt idx="13">
                  <c:v>475632.42187593231</c:v>
                </c:pt>
                <c:pt idx="14">
                  <c:v>568366.71182243142</c:v>
                </c:pt>
                <c:pt idx="15">
                  <c:v>533299.0871869995</c:v>
                </c:pt>
                <c:pt idx="16">
                  <c:v>477170.87459358858</c:v>
                </c:pt>
                <c:pt idx="17">
                  <c:v>503489.90339900437</c:v>
                </c:pt>
                <c:pt idx="18">
                  <c:v>576275.95803759038</c:v>
                </c:pt>
                <c:pt idx="19">
                  <c:v>650375.03100683773</c:v>
                </c:pt>
                <c:pt idx="20">
                  <c:v>594189.15510643984</c:v>
                </c:pt>
                <c:pt idx="21">
                  <c:v>601429.69540201093</c:v>
                </c:pt>
                <c:pt idx="22">
                  <c:v>381372.40395068098</c:v>
                </c:pt>
                <c:pt idx="23">
                  <c:v>334974.8579363735</c:v>
                </c:pt>
              </c:numCache>
            </c:numRef>
          </c:val>
          <c:smooth val="0"/>
          <c:extLst>
            <c:ext xmlns:c16="http://schemas.microsoft.com/office/drawing/2014/chart" uri="{C3380CC4-5D6E-409C-BE32-E72D297353CC}">
              <c16:uniqueId val="{00000000-7709-6449-9E28-4F68D7B47096}"/>
            </c:ext>
          </c:extLst>
        </c:ser>
        <c:ser>
          <c:idx val="1"/>
          <c:order val="1"/>
          <c:tx>
            <c:strRef>
              <c:f>PivTbls!$AA$3:$AA$5</c:f>
              <c:strCache>
                <c:ptCount val="1"/>
                <c:pt idx="0">
                  <c:v>250ml/8.4oz - 24Pack</c:v>
                </c:pt>
              </c:strCache>
            </c:strRef>
          </c:tx>
          <c:spPr>
            <a:ln w="28575" cap="rnd">
              <a:solidFill>
                <a:schemeClr val="accent2"/>
              </a:solidFill>
              <a:round/>
            </a:ln>
            <a:effectLst/>
          </c:spPr>
          <c:marker>
            <c:symbol val="none"/>
          </c:marker>
          <c:cat>
            <c:strRef>
              <c:f>PivTbls!$Y$6:$Y$29</c:f>
              <c:strCache>
                <c:ptCount val="24"/>
                <c:pt idx="0">
                  <c:v>Jan '20</c:v>
                </c:pt>
                <c:pt idx="1">
                  <c:v>Feb '20</c:v>
                </c:pt>
                <c:pt idx="2">
                  <c:v>Mar '20</c:v>
                </c:pt>
                <c:pt idx="3">
                  <c:v>Apr '20</c:v>
                </c:pt>
                <c:pt idx="4">
                  <c:v>May '20</c:v>
                </c:pt>
                <c:pt idx="5">
                  <c:v>Jun '20</c:v>
                </c:pt>
                <c:pt idx="6">
                  <c:v>Jul '20</c:v>
                </c:pt>
                <c:pt idx="7">
                  <c:v>Aug '20</c:v>
                </c:pt>
                <c:pt idx="8">
                  <c:v>Sep '20</c:v>
                </c:pt>
                <c:pt idx="9">
                  <c:v>Oct '20</c:v>
                </c:pt>
                <c:pt idx="10">
                  <c:v>Nov '20</c:v>
                </c:pt>
                <c:pt idx="11">
                  <c:v>Dec '20</c:v>
                </c:pt>
                <c:pt idx="12">
                  <c:v>Jan '21</c:v>
                </c:pt>
                <c:pt idx="13">
                  <c:v>Feb '21</c:v>
                </c:pt>
                <c:pt idx="14">
                  <c:v>Mar '21</c:v>
                </c:pt>
                <c:pt idx="15">
                  <c:v>Apr '21</c:v>
                </c:pt>
                <c:pt idx="16">
                  <c:v>May '21</c:v>
                </c:pt>
                <c:pt idx="17">
                  <c:v>Jun '21</c:v>
                </c:pt>
                <c:pt idx="18">
                  <c:v>Jul '21</c:v>
                </c:pt>
                <c:pt idx="19">
                  <c:v>Aug '21</c:v>
                </c:pt>
                <c:pt idx="20">
                  <c:v>Sep '21</c:v>
                </c:pt>
                <c:pt idx="21">
                  <c:v>Oct '21</c:v>
                </c:pt>
                <c:pt idx="22">
                  <c:v>Nov '21</c:v>
                </c:pt>
                <c:pt idx="23">
                  <c:v>Dec '21</c:v>
                </c:pt>
              </c:strCache>
            </c:strRef>
          </c:cat>
          <c:val>
            <c:numRef>
              <c:f>PivTbls!$AA$6:$AA$29</c:f>
              <c:numCache>
                <c:formatCode>General</c:formatCode>
                <c:ptCount val="24"/>
                <c:pt idx="0">
                  <c:v>317.46031746031747</c:v>
                </c:pt>
                <c:pt idx="1">
                  <c:v>252.63157894736844</c:v>
                </c:pt>
                <c:pt idx="2">
                  <c:v>468.29268292682929</c:v>
                </c:pt>
                <c:pt idx="3">
                  <c:v>244.06779661016949</c:v>
                </c:pt>
                <c:pt idx="4">
                  <c:v>854.2372881355933</c:v>
                </c:pt>
                <c:pt idx="5">
                  <c:v>244.06779661016949</c:v>
                </c:pt>
                <c:pt idx="6">
                  <c:v>702.43902439024396</c:v>
                </c:pt>
                <c:pt idx="7">
                  <c:v>484.03361344537819</c:v>
                </c:pt>
                <c:pt idx="8">
                  <c:v>468.29268292682929</c:v>
                </c:pt>
                <c:pt idx="9">
                  <c:v>396.33027522935777</c:v>
                </c:pt>
                <c:pt idx="10">
                  <c:v>221.53846153846152</c:v>
                </c:pt>
                <c:pt idx="12">
                  <c:v>0</c:v>
                </c:pt>
                <c:pt idx="13">
                  <c:v>0</c:v>
                </c:pt>
                <c:pt idx="14">
                  <c:v>0</c:v>
                </c:pt>
                <c:pt idx="15">
                  <c:v>0</c:v>
                </c:pt>
                <c:pt idx="16">
                  <c:v>0</c:v>
                </c:pt>
                <c:pt idx="17">
                  <c:v>0</c:v>
                </c:pt>
                <c:pt idx="18">
                  <c:v>0</c:v>
                </c:pt>
                <c:pt idx="19">
                  <c:v>0</c:v>
                </c:pt>
                <c:pt idx="20">
                  <c:v>0</c:v>
                </c:pt>
                <c:pt idx="21">
                  <c:v>0</c:v>
                </c:pt>
                <c:pt idx="22">
                  <c:v>0</c:v>
                </c:pt>
              </c:numCache>
            </c:numRef>
          </c:val>
          <c:smooth val="0"/>
          <c:extLst>
            <c:ext xmlns:c16="http://schemas.microsoft.com/office/drawing/2014/chart" uri="{C3380CC4-5D6E-409C-BE32-E72D297353CC}">
              <c16:uniqueId val="{00000016-6B73-BE4F-A5AD-D42A4E3AD3B0}"/>
            </c:ext>
          </c:extLst>
        </c:ser>
        <c:ser>
          <c:idx val="2"/>
          <c:order val="2"/>
          <c:tx>
            <c:strRef>
              <c:f>PivTbls!$AB$3:$AB$5</c:f>
              <c:strCache>
                <c:ptCount val="1"/>
                <c:pt idx="0">
                  <c:v>250ml/8.4oz - 4Pack</c:v>
                </c:pt>
              </c:strCache>
            </c:strRef>
          </c:tx>
          <c:spPr>
            <a:ln w="28575" cap="rnd">
              <a:solidFill>
                <a:schemeClr val="accent3"/>
              </a:solidFill>
              <a:round/>
            </a:ln>
            <a:effectLst/>
          </c:spPr>
          <c:marker>
            <c:symbol val="none"/>
          </c:marker>
          <c:cat>
            <c:strRef>
              <c:f>PivTbls!$Y$6:$Y$29</c:f>
              <c:strCache>
                <c:ptCount val="24"/>
                <c:pt idx="0">
                  <c:v>Jan '20</c:v>
                </c:pt>
                <c:pt idx="1">
                  <c:v>Feb '20</c:v>
                </c:pt>
                <c:pt idx="2">
                  <c:v>Mar '20</c:v>
                </c:pt>
                <c:pt idx="3">
                  <c:v>Apr '20</c:v>
                </c:pt>
                <c:pt idx="4">
                  <c:v>May '20</c:v>
                </c:pt>
                <c:pt idx="5">
                  <c:v>Jun '20</c:v>
                </c:pt>
                <c:pt idx="6">
                  <c:v>Jul '20</c:v>
                </c:pt>
                <c:pt idx="7">
                  <c:v>Aug '20</c:v>
                </c:pt>
                <c:pt idx="8">
                  <c:v>Sep '20</c:v>
                </c:pt>
                <c:pt idx="9">
                  <c:v>Oct '20</c:v>
                </c:pt>
                <c:pt idx="10">
                  <c:v>Nov '20</c:v>
                </c:pt>
                <c:pt idx="11">
                  <c:v>Dec '20</c:v>
                </c:pt>
                <c:pt idx="12">
                  <c:v>Jan '21</c:v>
                </c:pt>
                <c:pt idx="13">
                  <c:v>Feb '21</c:v>
                </c:pt>
                <c:pt idx="14">
                  <c:v>Mar '21</c:v>
                </c:pt>
                <c:pt idx="15">
                  <c:v>Apr '21</c:v>
                </c:pt>
                <c:pt idx="16">
                  <c:v>May '21</c:v>
                </c:pt>
                <c:pt idx="17">
                  <c:v>Jun '21</c:v>
                </c:pt>
                <c:pt idx="18">
                  <c:v>Jul '21</c:v>
                </c:pt>
                <c:pt idx="19">
                  <c:v>Aug '21</c:v>
                </c:pt>
                <c:pt idx="20">
                  <c:v>Sep '21</c:v>
                </c:pt>
                <c:pt idx="21">
                  <c:v>Oct '21</c:v>
                </c:pt>
                <c:pt idx="22">
                  <c:v>Nov '21</c:v>
                </c:pt>
                <c:pt idx="23">
                  <c:v>Dec '21</c:v>
                </c:pt>
              </c:strCache>
            </c:strRef>
          </c:cat>
          <c:val>
            <c:numRef>
              <c:f>PivTbls!$AB$6:$AB$29</c:f>
              <c:numCache>
                <c:formatCode>General</c:formatCode>
                <c:ptCount val="24"/>
                <c:pt idx="0">
                  <c:v>501678.80390990293</c:v>
                </c:pt>
                <c:pt idx="1">
                  <c:v>448324.59787602641</c:v>
                </c:pt>
                <c:pt idx="2">
                  <c:v>631418.22792491864</c:v>
                </c:pt>
                <c:pt idx="3">
                  <c:v>478060.74864087411</c:v>
                </c:pt>
                <c:pt idx="4">
                  <c:v>504265.50032675825</c:v>
                </c:pt>
                <c:pt idx="5">
                  <c:v>636972.56977815519</c:v>
                </c:pt>
                <c:pt idx="6">
                  <c:v>596823.23240799166</c:v>
                </c:pt>
                <c:pt idx="7">
                  <c:v>629441.8524275918</c:v>
                </c:pt>
                <c:pt idx="8">
                  <c:v>643533.90113645163</c:v>
                </c:pt>
                <c:pt idx="9">
                  <c:v>572263.23531827983</c:v>
                </c:pt>
                <c:pt idx="10">
                  <c:v>551192.99942346301</c:v>
                </c:pt>
                <c:pt idx="11">
                  <c:v>643041.39098716516</c:v>
                </c:pt>
                <c:pt idx="12">
                  <c:v>608616.77796856116</c:v>
                </c:pt>
                <c:pt idx="13">
                  <c:v>596040.21878851915</c:v>
                </c:pt>
                <c:pt idx="14">
                  <c:v>762462.99403776263</c:v>
                </c:pt>
                <c:pt idx="15">
                  <c:v>638792.47901035694</c:v>
                </c:pt>
                <c:pt idx="16">
                  <c:v>612284.45315137168</c:v>
                </c:pt>
                <c:pt idx="17">
                  <c:v>800266.07919046318</c:v>
                </c:pt>
                <c:pt idx="18">
                  <c:v>738658.91013491526</c:v>
                </c:pt>
                <c:pt idx="19">
                  <c:v>846804.56787418306</c:v>
                </c:pt>
                <c:pt idx="20">
                  <c:v>762738.70090989314</c:v>
                </c:pt>
                <c:pt idx="21">
                  <c:v>739840.29170840431</c:v>
                </c:pt>
                <c:pt idx="22">
                  <c:v>655868.12471255136</c:v>
                </c:pt>
                <c:pt idx="23">
                  <c:v>751725.32214409404</c:v>
                </c:pt>
              </c:numCache>
            </c:numRef>
          </c:val>
          <c:smooth val="0"/>
          <c:extLst>
            <c:ext xmlns:c16="http://schemas.microsoft.com/office/drawing/2014/chart" uri="{C3380CC4-5D6E-409C-BE32-E72D297353CC}">
              <c16:uniqueId val="{00000017-6B73-BE4F-A5AD-D42A4E3AD3B0}"/>
            </c:ext>
          </c:extLst>
        </c:ser>
        <c:ser>
          <c:idx val="3"/>
          <c:order val="3"/>
          <c:tx>
            <c:strRef>
              <c:f>PivTbls!$AC$3:$AC$5</c:f>
              <c:strCache>
                <c:ptCount val="1"/>
                <c:pt idx="0">
                  <c:v>250ml/8.4oz - 6Pack</c:v>
                </c:pt>
              </c:strCache>
            </c:strRef>
          </c:tx>
          <c:spPr>
            <a:ln w="28575" cap="rnd">
              <a:solidFill>
                <a:schemeClr val="accent4"/>
              </a:solidFill>
              <a:round/>
            </a:ln>
            <a:effectLst/>
          </c:spPr>
          <c:marker>
            <c:symbol val="none"/>
          </c:marker>
          <c:cat>
            <c:strRef>
              <c:f>PivTbls!$Y$6:$Y$29</c:f>
              <c:strCache>
                <c:ptCount val="24"/>
                <c:pt idx="0">
                  <c:v>Jan '20</c:v>
                </c:pt>
                <c:pt idx="1">
                  <c:v>Feb '20</c:v>
                </c:pt>
                <c:pt idx="2">
                  <c:v>Mar '20</c:v>
                </c:pt>
                <c:pt idx="3">
                  <c:v>Apr '20</c:v>
                </c:pt>
                <c:pt idx="4">
                  <c:v>May '20</c:v>
                </c:pt>
                <c:pt idx="5">
                  <c:v>Jun '20</c:v>
                </c:pt>
                <c:pt idx="6">
                  <c:v>Jul '20</c:v>
                </c:pt>
                <c:pt idx="7">
                  <c:v>Aug '20</c:v>
                </c:pt>
                <c:pt idx="8">
                  <c:v>Sep '20</c:v>
                </c:pt>
                <c:pt idx="9">
                  <c:v>Oct '20</c:v>
                </c:pt>
                <c:pt idx="10">
                  <c:v>Nov '20</c:v>
                </c:pt>
                <c:pt idx="11">
                  <c:v>Dec '20</c:v>
                </c:pt>
                <c:pt idx="12">
                  <c:v>Jan '21</c:v>
                </c:pt>
                <c:pt idx="13">
                  <c:v>Feb '21</c:v>
                </c:pt>
                <c:pt idx="14">
                  <c:v>Mar '21</c:v>
                </c:pt>
                <c:pt idx="15">
                  <c:v>Apr '21</c:v>
                </c:pt>
                <c:pt idx="16">
                  <c:v>May '21</c:v>
                </c:pt>
                <c:pt idx="17">
                  <c:v>Jun '21</c:v>
                </c:pt>
                <c:pt idx="18">
                  <c:v>Jul '21</c:v>
                </c:pt>
                <c:pt idx="19">
                  <c:v>Aug '21</c:v>
                </c:pt>
                <c:pt idx="20">
                  <c:v>Sep '21</c:v>
                </c:pt>
                <c:pt idx="21">
                  <c:v>Oct '21</c:v>
                </c:pt>
                <c:pt idx="22">
                  <c:v>Nov '21</c:v>
                </c:pt>
                <c:pt idx="23">
                  <c:v>Dec '21</c:v>
                </c:pt>
              </c:strCache>
            </c:strRef>
          </c:cat>
          <c:val>
            <c:numRef>
              <c:f>PivTbls!$AC$6:$AC$29</c:f>
              <c:numCache>
                <c:formatCode>General</c:formatCode>
                <c:ptCount val="24"/>
                <c:pt idx="0">
                  <c:v>28884.509742947845</c:v>
                </c:pt>
                <c:pt idx="1">
                  <c:v>27661.989222110049</c:v>
                </c:pt>
                <c:pt idx="2">
                  <c:v>34920.12931228237</c:v>
                </c:pt>
                <c:pt idx="3">
                  <c:v>44389.045964485085</c:v>
                </c:pt>
                <c:pt idx="4">
                  <c:v>50883.036588868701</c:v>
                </c:pt>
                <c:pt idx="5">
                  <c:v>56560.722776001574</c:v>
                </c:pt>
                <c:pt idx="6">
                  <c:v>56763.69472722456</c:v>
                </c:pt>
                <c:pt idx="7">
                  <c:v>65282.856943410945</c:v>
                </c:pt>
                <c:pt idx="8">
                  <c:v>71681.12668971144</c:v>
                </c:pt>
                <c:pt idx="9">
                  <c:v>67430.569173965414</c:v>
                </c:pt>
                <c:pt idx="10">
                  <c:v>60133.361537390949</c:v>
                </c:pt>
                <c:pt idx="11">
                  <c:v>67918.272536344666</c:v>
                </c:pt>
                <c:pt idx="12">
                  <c:v>50473.666033492635</c:v>
                </c:pt>
                <c:pt idx="13">
                  <c:v>49065.041428962249</c:v>
                </c:pt>
                <c:pt idx="14">
                  <c:v>60864.175277716859</c:v>
                </c:pt>
                <c:pt idx="15">
                  <c:v>50039.263140238727</c:v>
                </c:pt>
                <c:pt idx="16">
                  <c:v>48303.168056509501</c:v>
                </c:pt>
                <c:pt idx="17">
                  <c:v>68675.95376127561</c:v>
                </c:pt>
                <c:pt idx="18">
                  <c:v>51258.561984622946</c:v>
                </c:pt>
                <c:pt idx="19">
                  <c:v>52783.65735592015</c:v>
                </c:pt>
                <c:pt idx="20">
                  <c:v>49341.171062410693</c:v>
                </c:pt>
                <c:pt idx="21">
                  <c:v>57080.738248750284</c:v>
                </c:pt>
                <c:pt idx="22">
                  <c:v>53643.998420976335</c:v>
                </c:pt>
                <c:pt idx="23">
                  <c:v>62119.904949977565</c:v>
                </c:pt>
              </c:numCache>
            </c:numRef>
          </c:val>
          <c:smooth val="0"/>
          <c:extLst>
            <c:ext xmlns:c16="http://schemas.microsoft.com/office/drawing/2014/chart" uri="{C3380CC4-5D6E-409C-BE32-E72D297353CC}">
              <c16:uniqueId val="{00000018-6B73-BE4F-A5AD-D42A4E3AD3B0}"/>
            </c:ext>
          </c:extLst>
        </c:ser>
        <c:ser>
          <c:idx val="4"/>
          <c:order val="4"/>
          <c:tx>
            <c:strRef>
              <c:f>PivTbls!$AD$3:$AD$5</c:f>
              <c:strCache>
                <c:ptCount val="1"/>
                <c:pt idx="0">
                  <c:v>250ml/8.4oz - Single</c:v>
                </c:pt>
              </c:strCache>
            </c:strRef>
          </c:tx>
          <c:spPr>
            <a:ln w="28575" cap="rnd">
              <a:solidFill>
                <a:schemeClr val="accent5"/>
              </a:solidFill>
              <a:round/>
            </a:ln>
            <a:effectLst/>
          </c:spPr>
          <c:marker>
            <c:symbol val="none"/>
          </c:marker>
          <c:cat>
            <c:strRef>
              <c:f>PivTbls!$Y$6:$Y$29</c:f>
              <c:strCache>
                <c:ptCount val="24"/>
                <c:pt idx="0">
                  <c:v>Jan '20</c:v>
                </c:pt>
                <c:pt idx="1">
                  <c:v>Feb '20</c:v>
                </c:pt>
                <c:pt idx="2">
                  <c:v>Mar '20</c:v>
                </c:pt>
                <c:pt idx="3">
                  <c:v>Apr '20</c:v>
                </c:pt>
                <c:pt idx="4">
                  <c:v>May '20</c:v>
                </c:pt>
                <c:pt idx="5">
                  <c:v>Jun '20</c:v>
                </c:pt>
                <c:pt idx="6">
                  <c:v>Jul '20</c:v>
                </c:pt>
                <c:pt idx="7">
                  <c:v>Aug '20</c:v>
                </c:pt>
                <c:pt idx="8">
                  <c:v>Sep '20</c:v>
                </c:pt>
                <c:pt idx="9">
                  <c:v>Oct '20</c:v>
                </c:pt>
                <c:pt idx="10">
                  <c:v>Nov '20</c:v>
                </c:pt>
                <c:pt idx="11">
                  <c:v>Dec '20</c:v>
                </c:pt>
                <c:pt idx="12">
                  <c:v>Jan '21</c:v>
                </c:pt>
                <c:pt idx="13">
                  <c:v>Feb '21</c:v>
                </c:pt>
                <c:pt idx="14">
                  <c:v>Mar '21</c:v>
                </c:pt>
                <c:pt idx="15">
                  <c:v>Apr '21</c:v>
                </c:pt>
                <c:pt idx="16">
                  <c:v>May '21</c:v>
                </c:pt>
                <c:pt idx="17">
                  <c:v>Jun '21</c:v>
                </c:pt>
                <c:pt idx="18">
                  <c:v>Jul '21</c:v>
                </c:pt>
                <c:pt idx="19">
                  <c:v>Aug '21</c:v>
                </c:pt>
                <c:pt idx="20">
                  <c:v>Sep '21</c:v>
                </c:pt>
                <c:pt idx="21">
                  <c:v>Oct '21</c:v>
                </c:pt>
                <c:pt idx="22">
                  <c:v>Nov '21</c:v>
                </c:pt>
                <c:pt idx="23">
                  <c:v>Dec '21</c:v>
                </c:pt>
              </c:strCache>
            </c:strRef>
          </c:cat>
          <c:val>
            <c:numRef>
              <c:f>PivTbls!$AD$6:$AD$29</c:f>
              <c:numCache>
                <c:formatCode>General</c:formatCode>
                <c:ptCount val="24"/>
                <c:pt idx="0">
                  <c:v>2158838.474819595</c:v>
                </c:pt>
                <c:pt idx="1">
                  <c:v>2077214.7453296266</c:v>
                </c:pt>
                <c:pt idx="2">
                  <c:v>1969384.0755295348</c:v>
                </c:pt>
                <c:pt idx="3">
                  <c:v>1323255.4701804044</c:v>
                </c:pt>
                <c:pt idx="4">
                  <c:v>1981016.3221204388</c:v>
                </c:pt>
                <c:pt idx="5">
                  <c:v>2358538.3733955873</c:v>
                </c:pt>
                <c:pt idx="6">
                  <c:v>2459278.0398133355</c:v>
                </c:pt>
                <c:pt idx="7">
                  <c:v>2566709.4466439118</c:v>
                </c:pt>
                <c:pt idx="8">
                  <c:v>2438200.499762509</c:v>
                </c:pt>
                <c:pt idx="9">
                  <c:v>2555028.6976628099</c:v>
                </c:pt>
                <c:pt idx="10">
                  <c:v>2169952.2806345434</c:v>
                </c:pt>
                <c:pt idx="11">
                  <c:v>2255350.2915287451</c:v>
                </c:pt>
                <c:pt idx="12">
                  <c:v>2609859.1305489056</c:v>
                </c:pt>
                <c:pt idx="13">
                  <c:v>2048834.1976332134</c:v>
                </c:pt>
                <c:pt idx="14">
                  <c:v>2800807.4169027731</c:v>
                </c:pt>
                <c:pt idx="15">
                  <c:v>2871556.6103986497</c:v>
                </c:pt>
                <c:pt idx="16">
                  <c:v>3177087.0096191522</c:v>
                </c:pt>
                <c:pt idx="17">
                  <c:v>3656658.1319823503</c:v>
                </c:pt>
                <c:pt idx="18">
                  <c:v>3285068.7482338981</c:v>
                </c:pt>
                <c:pt idx="19">
                  <c:v>3244891.9352614842</c:v>
                </c:pt>
                <c:pt idx="20">
                  <c:v>2886774.2404373507</c:v>
                </c:pt>
                <c:pt idx="21">
                  <c:v>2717050.8482430824</c:v>
                </c:pt>
                <c:pt idx="22">
                  <c:v>2816887.7554434934</c:v>
                </c:pt>
                <c:pt idx="23">
                  <c:v>3110637.7611182793</c:v>
                </c:pt>
              </c:numCache>
            </c:numRef>
          </c:val>
          <c:smooth val="0"/>
          <c:extLst>
            <c:ext xmlns:c16="http://schemas.microsoft.com/office/drawing/2014/chart" uri="{C3380CC4-5D6E-409C-BE32-E72D297353CC}">
              <c16:uniqueId val="{0000000C-E12B-9F43-900D-27B207EF3CA8}"/>
            </c:ext>
          </c:extLst>
        </c:ser>
        <c:ser>
          <c:idx val="5"/>
          <c:order val="5"/>
          <c:tx>
            <c:strRef>
              <c:f>PivTbls!$AF$3:$AF$5</c:f>
              <c:strCache>
                <c:ptCount val="1"/>
                <c:pt idx="0">
                  <c:v>355ml/12oz - 4Pack</c:v>
                </c:pt>
              </c:strCache>
            </c:strRef>
          </c:tx>
          <c:spPr>
            <a:ln w="28575" cap="rnd">
              <a:solidFill>
                <a:schemeClr val="accent6"/>
              </a:solidFill>
              <a:round/>
            </a:ln>
            <a:effectLst/>
          </c:spPr>
          <c:marker>
            <c:symbol val="none"/>
          </c:marker>
          <c:cat>
            <c:strRef>
              <c:f>PivTbls!$Y$6:$Y$29</c:f>
              <c:strCache>
                <c:ptCount val="24"/>
                <c:pt idx="0">
                  <c:v>Jan '20</c:v>
                </c:pt>
                <c:pt idx="1">
                  <c:v>Feb '20</c:v>
                </c:pt>
                <c:pt idx="2">
                  <c:v>Mar '20</c:v>
                </c:pt>
                <c:pt idx="3">
                  <c:v>Apr '20</c:v>
                </c:pt>
                <c:pt idx="4">
                  <c:v>May '20</c:v>
                </c:pt>
                <c:pt idx="5">
                  <c:v>Jun '20</c:v>
                </c:pt>
                <c:pt idx="6">
                  <c:v>Jul '20</c:v>
                </c:pt>
                <c:pt idx="7">
                  <c:v>Aug '20</c:v>
                </c:pt>
                <c:pt idx="8">
                  <c:v>Sep '20</c:v>
                </c:pt>
                <c:pt idx="9">
                  <c:v>Oct '20</c:v>
                </c:pt>
                <c:pt idx="10">
                  <c:v>Nov '20</c:v>
                </c:pt>
                <c:pt idx="11">
                  <c:v>Dec '20</c:v>
                </c:pt>
                <c:pt idx="12">
                  <c:v>Jan '21</c:v>
                </c:pt>
                <c:pt idx="13">
                  <c:v>Feb '21</c:v>
                </c:pt>
                <c:pt idx="14">
                  <c:v>Mar '21</c:v>
                </c:pt>
                <c:pt idx="15">
                  <c:v>Apr '21</c:v>
                </c:pt>
                <c:pt idx="16">
                  <c:v>May '21</c:v>
                </c:pt>
                <c:pt idx="17">
                  <c:v>Jun '21</c:v>
                </c:pt>
                <c:pt idx="18">
                  <c:v>Jul '21</c:v>
                </c:pt>
                <c:pt idx="19">
                  <c:v>Aug '21</c:v>
                </c:pt>
                <c:pt idx="20">
                  <c:v>Sep '21</c:v>
                </c:pt>
                <c:pt idx="21">
                  <c:v>Oct '21</c:v>
                </c:pt>
                <c:pt idx="22">
                  <c:v>Nov '21</c:v>
                </c:pt>
                <c:pt idx="23">
                  <c:v>Dec '21</c:v>
                </c:pt>
              </c:strCache>
            </c:strRef>
          </c:cat>
          <c:val>
            <c:numRef>
              <c:f>PivTbls!$AF$6:$AF$29</c:f>
              <c:numCache>
                <c:formatCode>General</c:formatCode>
                <c:ptCount val="24"/>
                <c:pt idx="0">
                  <c:v>173370.04069152806</c:v>
                </c:pt>
                <c:pt idx="1">
                  <c:v>119716.49003152597</c:v>
                </c:pt>
                <c:pt idx="2">
                  <c:v>151648.34821702182</c:v>
                </c:pt>
                <c:pt idx="3">
                  <c:v>148298.55038899704</c:v>
                </c:pt>
                <c:pt idx="4">
                  <c:v>150564.05635207507</c:v>
                </c:pt>
                <c:pt idx="5">
                  <c:v>170648.66705865227</c:v>
                </c:pt>
                <c:pt idx="6">
                  <c:v>166240.15251987037</c:v>
                </c:pt>
                <c:pt idx="7">
                  <c:v>164134.32007110829</c:v>
                </c:pt>
                <c:pt idx="8">
                  <c:v>143621.44835310098</c:v>
                </c:pt>
                <c:pt idx="9">
                  <c:v>142507.77988710758</c:v>
                </c:pt>
                <c:pt idx="10">
                  <c:v>145506.64376483054</c:v>
                </c:pt>
                <c:pt idx="11">
                  <c:v>142936.97389933528</c:v>
                </c:pt>
                <c:pt idx="12">
                  <c:v>166340.56174178483</c:v>
                </c:pt>
                <c:pt idx="13">
                  <c:v>166676.23474966909</c:v>
                </c:pt>
                <c:pt idx="14">
                  <c:v>244599.84859209036</c:v>
                </c:pt>
                <c:pt idx="15">
                  <c:v>238428.60548635272</c:v>
                </c:pt>
                <c:pt idx="16">
                  <c:v>256967.63743050868</c:v>
                </c:pt>
                <c:pt idx="17">
                  <c:v>339113.1534086297</c:v>
                </c:pt>
                <c:pt idx="18">
                  <c:v>332261.5230481443</c:v>
                </c:pt>
                <c:pt idx="19">
                  <c:v>293291.10086065781</c:v>
                </c:pt>
                <c:pt idx="20">
                  <c:v>271621.05924789852</c:v>
                </c:pt>
                <c:pt idx="21">
                  <c:v>183756.10723223386</c:v>
                </c:pt>
                <c:pt idx="22">
                  <c:v>207936.29018553178</c:v>
                </c:pt>
                <c:pt idx="23">
                  <c:v>223231.27151207253</c:v>
                </c:pt>
              </c:numCache>
            </c:numRef>
          </c:val>
          <c:smooth val="0"/>
          <c:extLst>
            <c:ext xmlns:c16="http://schemas.microsoft.com/office/drawing/2014/chart" uri="{C3380CC4-5D6E-409C-BE32-E72D297353CC}">
              <c16:uniqueId val="{0000000D-E12B-9F43-900D-27B207EF3CA8}"/>
            </c:ext>
          </c:extLst>
        </c:ser>
        <c:ser>
          <c:idx val="6"/>
          <c:order val="6"/>
          <c:tx>
            <c:strRef>
              <c:f>PivTbls!$AG$3:$AG$5</c:f>
              <c:strCache>
                <c:ptCount val="1"/>
                <c:pt idx="0">
                  <c:v>355ml/12oz - Single</c:v>
                </c:pt>
              </c:strCache>
            </c:strRef>
          </c:tx>
          <c:spPr>
            <a:ln w="28575" cap="rnd">
              <a:solidFill>
                <a:schemeClr val="accent1">
                  <a:lumMod val="60000"/>
                </a:schemeClr>
              </a:solidFill>
              <a:round/>
            </a:ln>
            <a:effectLst/>
          </c:spPr>
          <c:marker>
            <c:symbol val="none"/>
          </c:marker>
          <c:cat>
            <c:strRef>
              <c:f>PivTbls!$Y$6:$Y$29</c:f>
              <c:strCache>
                <c:ptCount val="24"/>
                <c:pt idx="0">
                  <c:v>Jan '20</c:v>
                </c:pt>
                <c:pt idx="1">
                  <c:v>Feb '20</c:v>
                </c:pt>
                <c:pt idx="2">
                  <c:v>Mar '20</c:v>
                </c:pt>
                <c:pt idx="3">
                  <c:v>Apr '20</c:v>
                </c:pt>
                <c:pt idx="4">
                  <c:v>May '20</c:v>
                </c:pt>
                <c:pt idx="5">
                  <c:v>Jun '20</c:v>
                </c:pt>
                <c:pt idx="6">
                  <c:v>Jul '20</c:v>
                </c:pt>
                <c:pt idx="7">
                  <c:v>Aug '20</c:v>
                </c:pt>
                <c:pt idx="8">
                  <c:v>Sep '20</c:v>
                </c:pt>
                <c:pt idx="9">
                  <c:v>Oct '20</c:v>
                </c:pt>
                <c:pt idx="10">
                  <c:v>Nov '20</c:v>
                </c:pt>
                <c:pt idx="11">
                  <c:v>Dec '20</c:v>
                </c:pt>
                <c:pt idx="12">
                  <c:v>Jan '21</c:v>
                </c:pt>
                <c:pt idx="13">
                  <c:v>Feb '21</c:v>
                </c:pt>
                <c:pt idx="14">
                  <c:v>Mar '21</c:v>
                </c:pt>
                <c:pt idx="15">
                  <c:v>Apr '21</c:v>
                </c:pt>
                <c:pt idx="16">
                  <c:v>May '21</c:v>
                </c:pt>
                <c:pt idx="17">
                  <c:v>Jun '21</c:v>
                </c:pt>
                <c:pt idx="18">
                  <c:v>Jul '21</c:v>
                </c:pt>
                <c:pt idx="19">
                  <c:v>Aug '21</c:v>
                </c:pt>
                <c:pt idx="20">
                  <c:v>Sep '21</c:v>
                </c:pt>
                <c:pt idx="21">
                  <c:v>Oct '21</c:v>
                </c:pt>
                <c:pt idx="22">
                  <c:v>Nov '21</c:v>
                </c:pt>
                <c:pt idx="23">
                  <c:v>Dec '21</c:v>
                </c:pt>
              </c:strCache>
            </c:strRef>
          </c:cat>
          <c:val>
            <c:numRef>
              <c:f>PivTbls!$AG$6:$AG$29</c:f>
              <c:numCache>
                <c:formatCode>General</c:formatCode>
                <c:ptCount val="24"/>
                <c:pt idx="0">
                  <c:v>3414072.2685821299</c:v>
                </c:pt>
                <c:pt idx="1">
                  <c:v>3197292.7744376333</c:v>
                </c:pt>
                <c:pt idx="2">
                  <c:v>3564351.3384383502</c:v>
                </c:pt>
                <c:pt idx="3">
                  <c:v>3822702.7557955207</c:v>
                </c:pt>
                <c:pt idx="4">
                  <c:v>4290759.4849785194</c:v>
                </c:pt>
                <c:pt idx="5">
                  <c:v>4966903.423702836</c:v>
                </c:pt>
                <c:pt idx="6">
                  <c:v>5014870.5619221358</c:v>
                </c:pt>
                <c:pt idx="7">
                  <c:v>4560481.5007674368</c:v>
                </c:pt>
                <c:pt idx="8">
                  <c:v>4528752.0750512527</c:v>
                </c:pt>
                <c:pt idx="9">
                  <c:v>3960389.4864953612</c:v>
                </c:pt>
                <c:pt idx="10">
                  <c:v>4200915.4471763987</c:v>
                </c:pt>
                <c:pt idx="11">
                  <c:v>4097977.0834457926</c:v>
                </c:pt>
                <c:pt idx="12">
                  <c:v>3542043.9985509552</c:v>
                </c:pt>
                <c:pt idx="13">
                  <c:v>4164380.8805544516</c:v>
                </c:pt>
                <c:pt idx="14">
                  <c:v>5445878.5033138879</c:v>
                </c:pt>
                <c:pt idx="15">
                  <c:v>5444500.919799611</c:v>
                </c:pt>
                <c:pt idx="16">
                  <c:v>5756358.7163649201</c:v>
                </c:pt>
                <c:pt idx="17">
                  <c:v>5773940.6461144313</c:v>
                </c:pt>
                <c:pt idx="18">
                  <c:v>5537725.6851692852</c:v>
                </c:pt>
                <c:pt idx="19">
                  <c:v>5720282.9314628094</c:v>
                </c:pt>
                <c:pt idx="20">
                  <c:v>5392823.6610792745</c:v>
                </c:pt>
                <c:pt idx="21">
                  <c:v>5134155.114615337</c:v>
                </c:pt>
                <c:pt idx="22">
                  <c:v>5023371.8226901842</c:v>
                </c:pt>
                <c:pt idx="23">
                  <c:v>4878584.7151098037</c:v>
                </c:pt>
              </c:numCache>
            </c:numRef>
          </c:val>
          <c:smooth val="0"/>
          <c:extLst>
            <c:ext xmlns:c16="http://schemas.microsoft.com/office/drawing/2014/chart" uri="{C3380CC4-5D6E-409C-BE32-E72D297353CC}">
              <c16:uniqueId val="{0000000E-E12B-9F43-900D-27B207EF3CA8}"/>
            </c:ext>
          </c:extLst>
        </c:ser>
        <c:ser>
          <c:idx val="7"/>
          <c:order val="7"/>
          <c:tx>
            <c:strRef>
              <c:f>PivTbls!$AI$3:$AI$5</c:f>
              <c:strCache>
                <c:ptCount val="1"/>
                <c:pt idx="0">
                  <c:v>473ml/16oz - Single</c:v>
                </c:pt>
              </c:strCache>
            </c:strRef>
          </c:tx>
          <c:spPr>
            <a:ln w="28575" cap="rnd">
              <a:solidFill>
                <a:schemeClr val="accent2">
                  <a:lumMod val="60000"/>
                </a:schemeClr>
              </a:solidFill>
              <a:round/>
            </a:ln>
            <a:effectLst/>
          </c:spPr>
          <c:marker>
            <c:symbol val="none"/>
          </c:marker>
          <c:cat>
            <c:strRef>
              <c:f>PivTbls!$Y$6:$Y$29</c:f>
              <c:strCache>
                <c:ptCount val="24"/>
                <c:pt idx="0">
                  <c:v>Jan '20</c:v>
                </c:pt>
                <c:pt idx="1">
                  <c:v>Feb '20</c:v>
                </c:pt>
                <c:pt idx="2">
                  <c:v>Mar '20</c:v>
                </c:pt>
                <c:pt idx="3">
                  <c:v>Apr '20</c:v>
                </c:pt>
                <c:pt idx="4">
                  <c:v>May '20</c:v>
                </c:pt>
                <c:pt idx="5">
                  <c:v>Jun '20</c:v>
                </c:pt>
                <c:pt idx="6">
                  <c:v>Jul '20</c:v>
                </c:pt>
                <c:pt idx="7">
                  <c:v>Aug '20</c:v>
                </c:pt>
                <c:pt idx="8">
                  <c:v>Sep '20</c:v>
                </c:pt>
                <c:pt idx="9">
                  <c:v>Oct '20</c:v>
                </c:pt>
                <c:pt idx="10">
                  <c:v>Nov '20</c:v>
                </c:pt>
                <c:pt idx="11">
                  <c:v>Dec '20</c:v>
                </c:pt>
                <c:pt idx="12">
                  <c:v>Jan '21</c:v>
                </c:pt>
                <c:pt idx="13">
                  <c:v>Feb '21</c:v>
                </c:pt>
                <c:pt idx="14">
                  <c:v>Mar '21</c:v>
                </c:pt>
                <c:pt idx="15">
                  <c:v>Apr '21</c:v>
                </c:pt>
                <c:pt idx="16">
                  <c:v>May '21</c:v>
                </c:pt>
                <c:pt idx="17">
                  <c:v>Jun '21</c:v>
                </c:pt>
                <c:pt idx="18">
                  <c:v>Jul '21</c:v>
                </c:pt>
                <c:pt idx="19">
                  <c:v>Aug '21</c:v>
                </c:pt>
                <c:pt idx="20">
                  <c:v>Sep '21</c:v>
                </c:pt>
                <c:pt idx="21">
                  <c:v>Oct '21</c:v>
                </c:pt>
                <c:pt idx="22">
                  <c:v>Nov '21</c:v>
                </c:pt>
                <c:pt idx="23">
                  <c:v>Dec '21</c:v>
                </c:pt>
              </c:strCache>
            </c:strRef>
          </c:cat>
          <c:val>
            <c:numRef>
              <c:f>PivTbls!$AI$6:$AI$29</c:f>
              <c:numCache>
                <c:formatCode>General</c:formatCode>
                <c:ptCount val="24"/>
                <c:pt idx="0">
                  <c:v>725310.584460821</c:v>
                </c:pt>
                <c:pt idx="1">
                  <c:v>668027.1736544267</c:v>
                </c:pt>
                <c:pt idx="2">
                  <c:v>723539.71731057018</c:v>
                </c:pt>
                <c:pt idx="3">
                  <c:v>701987.56656518567</c:v>
                </c:pt>
                <c:pt idx="4">
                  <c:v>839657.94407182559</c:v>
                </c:pt>
                <c:pt idx="5">
                  <c:v>927633.21565983398</c:v>
                </c:pt>
                <c:pt idx="6">
                  <c:v>960921.45664485916</c:v>
                </c:pt>
                <c:pt idx="7">
                  <c:v>864314.94252721488</c:v>
                </c:pt>
                <c:pt idx="8">
                  <c:v>829875.77523837471</c:v>
                </c:pt>
                <c:pt idx="9">
                  <c:v>875456.04153895134</c:v>
                </c:pt>
                <c:pt idx="10">
                  <c:v>847870.03863164317</c:v>
                </c:pt>
                <c:pt idx="11">
                  <c:v>892240.47413786314</c:v>
                </c:pt>
                <c:pt idx="12">
                  <c:v>847394.28085359198</c:v>
                </c:pt>
                <c:pt idx="13">
                  <c:v>752851.12973478285</c:v>
                </c:pt>
                <c:pt idx="14">
                  <c:v>977605.89523213473</c:v>
                </c:pt>
                <c:pt idx="15">
                  <c:v>952863.46594106883</c:v>
                </c:pt>
                <c:pt idx="16">
                  <c:v>626469.47094307991</c:v>
                </c:pt>
                <c:pt idx="17">
                  <c:v>1002431.3518434365</c:v>
                </c:pt>
                <c:pt idx="18">
                  <c:v>1028738.3216508441</c:v>
                </c:pt>
                <c:pt idx="19">
                  <c:v>958663.51575123845</c:v>
                </c:pt>
                <c:pt idx="20">
                  <c:v>965656.12415317667</c:v>
                </c:pt>
                <c:pt idx="21">
                  <c:v>930603.1681523103</c:v>
                </c:pt>
                <c:pt idx="22">
                  <c:v>867694.91262656939</c:v>
                </c:pt>
                <c:pt idx="23">
                  <c:v>887591.00677681738</c:v>
                </c:pt>
              </c:numCache>
            </c:numRef>
          </c:val>
          <c:smooth val="0"/>
          <c:extLst>
            <c:ext xmlns:c16="http://schemas.microsoft.com/office/drawing/2014/chart" uri="{C3380CC4-5D6E-409C-BE32-E72D297353CC}">
              <c16:uniqueId val="{0000000F-E12B-9F43-900D-27B207EF3CA8}"/>
            </c:ext>
          </c:extLst>
        </c:ser>
        <c:ser>
          <c:idx val="8"/>
          <c:order val="8"/>
          <c:tx>
            <c:strRef>
              <c:f>PivTbls!$AK$3:$AK$5</c:f>
              <c:strCache>
                <c:ptCount val="1"/>
                <c:pt idx="0">
                  <c:v>591ml/20oz - Single</c:v>
                </c:pt>
              </c:strCache>
            </c:strRef>
          </c:tx>
          <c:spPr>
            <a:ln w="28575" cap="rnd">
              <a:solidFill>
                <a:schemeClr val="accent3">
                  <a:lumMod val="60000"/>
                </a:schemeClr>
              </a:solidFill>
              <a:round/>
            </a:ln>
            <a:effectLst/>
          </c:spPr>
          <c:marker>
            <c:symbol val="none"/>
          </c:marker>
          <c:cat>
            <c:strRef>
              <c:f>PivTbls!$Y$6:$Y$29</c:f>
              <c:strCache>
                <c:ptCount val="24"/>
                <c:pt idx="0">
                  <c:v>Jan '20</c:v>
                </c:pt>
                <c:pt idx="1">
                  <c:v>Feb '20</c:v>
                </c:pt>
                <c:pt idx="2">
                  <c:v>Mar '20</c:v>
                </c:pt>
                <c:pt idx="3">
                  <c:v>Apr '20</c:v>
                </c:pt>
                <c:pt idx="4">
                  <c:v>May '20</c:v>
                </c:pt>
                <c:pt idx="5">
                  <c:v>Jun '20</c:v>
                </c:pt>
                <c:pt idx="6">
                  <c:v>Jul '20</c:v>
                </c:pt>
                <c:pt idx="7">
                  <c:v>Aug '20</c:v>
                </c:pt>
                <c:pt idx="8">
                  <c:v>Sep '20</c:v>
                </c:pt>
                <c:pt idx="9">
                  <c:v>Oct '20</c:v>
                </c:pt>
                <c:pt idx="10">
                  <c:v>Nov '20</c:v>
                </c:pt>
                <c:pt idx="11">
                  <c:v>Dec '20</c:v>
                </c:pt>
                <c:pt idx="12">
                  <c:v>Jan '21</c:v>
                </c:pt>
                <c:pt idx="13">
                  <c:v>Feb '21</c:v>
                </c:pt>
                <c:pt idx="14">
                  <c:v>Mar '21</c:v>
                </c:pt>
                <c:pt idx="15">
                  <c:v>Apr '21</c:v>
                </c:pt>
                <c:pt idx="16">
                  <c:v>May '21</c:v>
                </c:pt>
                <c:pt idx="17">
                  <c:v>Jun '21</c:v>
                </c:pt>
                <c:pt idx="18">
                  <c:v>Jul '21</c:v>
                </c:pt>
                <c:pt idx="19">
                  <c:v>Aug '21</c:v>
                </c:pt>
                <c:pt idx="20">
                  <c:v>Sep '21</c:v>
                </c:pt>
                <c:pt idx="21">
                  <c:v>Oct '21</c:v>
                </c:pt>
                <c:pt idx="22">
                  <c:v>Nov '21</c:v>
                </c:pt>
                <c:pt idx="23">
                  <c:v>Dec '21</c:v>
                </c:pt>
              </c:strCache>
            </c:strRef>
          </c:cat>
          <c:val>
            <c:numRef>
              <c:f>PivTbls!$AK$6:$AK$29</c:f>
              <c:numCache>
                <c:formatCode>General</c:formatCode>
                <c:ptCount val="24"/>
                <c:pt idx="0">
                  <c:v>472552.40648020798</c:v>
                </c:pt>
                <c:pt idx="1">
                  <c:v>431888.7506510769</c:v>
                </c:pt>
                <c:pt idx="2">
                  <c:v>472887.25103344949</c:v>
                </c:pt>
                <c:pt idx="3">
                  <c:v>515137.07629721262</c:v>
                </c:pt>
                <c:pt idx="4">
                  <c:v>582754.18851155287</c:v>
                </c:pt>
                <c:pt idx="5">
                  <c:v>700679.03663831169</c:v>
                </c:pt>
                <c:pt idx="6">
                  <c:v>711777.39707727963</c:v>
                </c:pt>
                <c:pt idx="7">
                  <c:v>488672.17156166857</c:v>
                </c:pt>
                <c:pt idx="8">
                  <c:v>592553.64695395704</c:v>
                </c:pt>
                <c:pt idx="9">
                  <c:v>687693.91177360434</c:v>
                </c:pt>
                <c:pt idx="10">
                  <c:v>590390.35301535064</c:v>
                </c:pt>
                <c:pt idx="11">
                  <c:v>621135.962996808</c:v>
                </c:pt>
                <c:pt idx="12">
                  <c:v>613943.62332376244</c:v>
                </c:pt>
                <c:pt idx="13">
                  <c:v>563621.70491371246</c:v>
                </c:pt>
                <c:pt idx="14">
                  <c:v>704259.27825605182</c:v>
                </c:pt>
                <c:pt idx="15">
                  <c:v>613579.16780603002</c:v>
                </c:pt>
                <c:pt idx="16">
                  <c:v>586300.95700570638</c:v>
                </c:pt>
                <c:pt idx="17">
                  <c:v>840776.77899799356</c:v>
                </c:pt>
                <c:pt idx="18">
                  <c:v>720199.54638182337</c:v>
                </c:pt>
                <c:pt idx="19">
                  <c:v>690974.17282301106</c:v>
                </c:pt>
                <c:pt idx="20">
                  <c:v>687546.04421528755</c:v>
                </c:pt>
                <c:pt idx="21">
                  <c:v>633591.66008857312</c:v>
                </c:pt>
                <c:pt idx="22">
                  <c:v>588747.00389603456</c:v>
                </c:pt>
                <c:pt idx="23">
                  <c:v>677076.51292575197</c:v>
                </c:pt>
              </c:numCache>
            </c:numRef>
          </c:val>
          <c:smooth val="0"/>
          <c:extLst>
            <c:ext xmlns:c16="http://schemas.microsoft.com/office/drawing/2014/chart" uri="{C3380CC4-5D6E-409C-BE32-E72D297353CC}">
              <c16:uniqueId val="{00000016-E12B-9F43-900D-27B207EF3CA8}"/>
            </c:ext>
          </c:extLst>
        </c:ser>
        <c:dLbls>
          <c:showLegendKey val="0"/>
          <c:showVal val="0"/>
          <c:showCatName val="0"/>
          <c:showSerName val="0"/>
          <c:showPercent val="0"/>
          <c:showBubbleSize val="0"/>
        </c:dLbls>
        <c:smooth val="0"/>
        <c:axId val="11729983"/>
        <c:axId val="2130541136"/>
      </c:lineChart>
      <c:catAx>
        <c:axId val="11729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541136"/>
        <c:crosses val="autoZero"/>
        <c:auto val="1"/>
        <c:lblAlgn val="ctr"/>
        <c:lblOffset val="100"/>
        <c:noMultiLvlLbl val="0"/>
      </c:catAx>
      <c:valAx>
        <c:axId val="213054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[Silich, Adrian - Red Bull Excel Evaluation.xlsx]PivTbls!PivotTable10</c:name>
    <c:fmtId val="13"/>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PivTbls!$I$3:$I$4</c:f>
              <c:strCache>
                <c:ptCount val="1"/>
                <c:pt idx="0">
                  <c:v>Chris Watermarker</c:v>
                </c:pt>
              </c:strCache>
            </c:strRef>
          </c:tx>
          <c:spPr>
            <a:ln w="28575" cap="rnd">
              <a:solidFill>
                <a:schemeClr val="accent1"/>
              </a:solidFill>
              <a:round/>
            </a:ln>
            <a:effectLst/>
          </c:spPr>
          <c:marker>
            <c:symbol val="none"/>
          </c:marker>
          <c:cat>
            <c:strRef>
              <c:f>PivTbls!$H$5:$H$28</c:f>
              <c:strCache>
                <c:ptCount val="24"/>
                <c:pt idx="0">
                  <c:v>Jan '20</c:v>
                </c:pt>
                <c:pt idx="1">
                  <c:v>Feb '20</c:v>
                </c:pt>
                <c:pt idx="2">
                  <c:v>Mar '20</c:v>
                </c:pt>
                <c:pt idx="3">
                  <c:v>Apr '20</c:v>
                </c:pt>
                <c:pt idx="4">
                  <c:v>May '20</c:v>
                </c:pt>
                <c:pt idx="5">
                  <c:v>Jun '20</c:v>
                </c:pt>
                <c:pt idx="6">
                  <c:v>Jul '20</c:v>
                </c:pt>
                <c:pt idx="7">
                  <c:v>Aug '20</c:v>
                </c:pt>
                <c:pt idx="8">
                  <c:v>Sep '20</c:v>
                </c:pt>
                <c:pt idx="9">
                  <c:v>Oct '20</c:v>
                </c:pt>
                <c:pt idx="10">
                  <c:v>Nov '20</c:v>
                </c:pt>
                <c:pt idx="11">
                  <c:v>Dec '20</c:v>
                </c:pt>
                <c:pt idx="12">
                  <c:v>Jan '21</c:v>
                </c:pt>
                <c:pt idx="13">
                  <c:v>Feb '21</c:v>
                </c:pt>
                <c:pt idx="14">
                  <c:v>Mar '21</c:v>
                </c:pt>
                <c:pt idx="15">
                  <c:v>Apr '21</c:v>
                </c:pt>
                <c:pt idx="16">
                  <c:v>May '21</c:v>
                </c:pt>
                <c:pt idx="17">
                  <c:v>Jun '21</c:v>
                </c:pt>
                <c:pt idx="18">
                  <c:v>Jul '21</c:v>
                </c:pt>
                <c:pt idx="19">
                  <c:v>Aug '21</c:v>
                </c:pt>
                <c:pt idx="20">
                  <c:v>Sep '21</c:v>
                </c:pt>
                <c:pt idx="21">
                  <c:v>Oct '21</c:v>
                </c:pt>
                <c:pt idx="22">
                  <c:v>Nov '21</c:v>
                </c:pt>
                <c:pt idx="23">
                  <c:v>Dec '21</c:v>
                </c:pt>
              </c:strCache>
            </c:strRef>
          </c:cat>
          <c:val>
            <c:numRef>
              <c:f>PivTbls!$I$5:$I$28</c:f>
              <c:numCache>
                <c:formatCode>General</c:formatCode>
                <c:ptCount val="24"/>
                <c:pt idx="0">
                  <c:v>2600173.6603390882</c:v>
                </c:pt>
                <c:pt idx="1">
                  <c:v>2452072.2736499729</c:v>
                </c:pt>
                <c:pt idx="2">
                  <c:v>2739507.0255600931</c:v>
                </c:pt>
                <c:pt idx="3">
                  <c:v>2703385.34241712</c:v>
                </c:pt>
                <c:pt idx="4">
                  <c:v>2966010.7132843691</c:v>
                </c:pt>
                <c:pt idx="5">
                  <c:v>3454255.8113580723</c:v>
                </c:pt>
                <c:pt idx="6">
                  <c:v>3436816.0773778064</c:v>
                </c:pt>
                <c:pt idx="7">
                  <c:v>3120429.1358545632</c:v>
                </c:pt>
                <c:pt idx="8">
                  <c:v>3239570.0412090025</c:v>
                </c:pt>
                <c:pt idx="9">
                  <c:v>3090319.7525871019</c:v>
                </c:pt>
                <c:pt idx="10">
                  <c:v>2975872.4366760682</c:v>
                </c:pt>
                <c:pt idx="11">
                  <c:v>3259788.0455410038</c:v>
                </c:pt>
                <c:pt idx="12">
                  <c:v>3048190.392369213</c:v>
                </c:pt>
                <c:pt idx="13">
                  <c:v>2977102.4226532914</c:v>
                </c:pt>
                <c:pt idx="14">
                  <c:v>4084509.6864857082</c:v>
                </c:pt>
                <c:pt idx="15">
                  <c:v>3974624.860860493</c:v>
                </c:pt>
                <c:pt idx="16">
                  <c:v>4102786.0955259609</c:v>
                </c:pt>
                <c:pt idx="17">
                  <c:v>4252685.6562512796</c:v>
                </c:pt>
                <c:pt idx="18">
                  <c:v>4199810.7593843723</c:v>
                </c:pt>
                <c:pt idx="19">
                  <c:v>4076737.267083874</c:v>
                </c:pt>
                <c:pt idx="20">
                  <c:v>3952136.9401086676</c:v>
                </c:pt>
                <c:pt idx="21">
                  <c:v>3641793.4529618998</c:v>
                </c:pt>
                <c:pt idx="22">
                  <c:v>3474466.580802842</c:v>
                </c:pt>
                <c:pt idx="23">
                  <c:v>3800418.8208222468</c:v>
                </c:pt>
              </c:numCache>
            </c:numRef>
          </c:val>
          <c:smooth val="0"/>
          <c:extLst>
            <c:ext xmlns:c16="http://schemas.microsoft.com/office/drawing/2014/chart" uri="{C3380CC4-5D6E-409C-BE32-E72D297353CC}">
              <c16:uniqueId val="{00000000-EB4C-3144-817D-655611D31A6A}"/>
            </c:ext>
          </c:extLst>
        </c:ser>
        <c:ser>
          <c:idx val="1"/>
          <c:order val="1"/>
          <c:tx>
            <c:strRef>
              <c:f>PivTbls!$J$3:$J$4</c:f>
              <c:strCache>
                <c:ptCount val="1"/>
                <c:pt idx="0">
                  <c:v>Dave Tabloid</c:v>
                </c:pt>
              </c:strCache>
            </c:strRef>
          </c:tx>
          <c:spPr>
            <a:ln w="28575" cap="rnd">
              <a:solidFill>
                <a:schemeClr val="accent2"/>
              </a:solidFill>
              <a:round/>
            </a:ln>
            <a:effectLst/>
          </c:spPr>
          <c:marker>
            <c:symbol val="none"/>
          </c:marker>
          <c:cat>
            <c:strRef>
              <c:f>PivTbls!$H$5:$H$28</c:f>
              <c:strCache>
                <c:ptCount val="24"/>
                <c:pt idx="0">
                  <c:v>Jan '20</c:v>
                </c:pt>
                <c:pt idx="1">
                  <c:v>Feb '20</c:v>
                </c:pt>
                <c:pt idx="2">
                  <c:v>Mar '20</c:v>
                </c:pt>
                <c:pt idx="3">
                  <c:v>Apr '20</c:v>
                </c:pt>
                <c:pt idx="4">
                  <c:v>May '20</c:v>
                </c:pt>
                <c:pt idx="5">
                  <c:v>Jun '20</c:v>
                </c:pt>
                <c:pt idx="6">
                  <c:v>Jul '20</c:v>
                </c:pt>
                <c:pt idx="7">
                  <c:v>Aug '20</c:v>
                </c:pt>
                <c:pt idx="8">
                  <c:v>Sep '20</c:v>
                </c:pt>
                <c:pt idx="9">
                  <c:v>Oct '20</c:v>
                </c:pt>
                <c:pt idx="10">
                  <c:v>Nov '20</c:v>
                </c:pt>
                <c:pt idx="11">
                  <c:v>Dec '20</c:v>
                </c:pt>
                <c:pt idx="12">
                  <c:v>Jan '21</c:v>
                </c:pt>
                <c:pt idx="13">
                  <c:v>Feb '21</c:v>
                </c:pt>
                <c:pt idx="14">
                  <c:v>Mar '21</c:v>
                </c:pt>
                <c:pt idx="15">
                  <c:v>Apr '21</c:v>
                </c:pt>
                <c:pt idx="16">
                  <c:v>May '21</c:v>
                </c:pt>
                <c:pt idx="17">
                  <c:v>Jun '21</c:v>
                </c:pt>
                <c:pt idx="18">
                  <c:v>Jul '21</c:v>
                </c:pt>
                <c:pt idx="19">
                  <c:v>Aug '21</c:v>
                </c:pt>
                <c:pt idx="20">
                  <c:v>Sep '21</c:v>
                </c:pt>
                <c:pt idx="21">
                  <c:v>Oct '21</c:v>
                </c:pt>
                <c:pt idx="22">
                  <c:v>Nov '21</c:v>
                </c:pt>
                <c:pt idx="23">
                  <c:v>Dec '21</c:v>
                </c:pt>
              </c:strCache>
            </c:strRef>
          </c:cat>
          <c:val>
            <c:numRef>
              <c:f>PivTbls!$J$5:$J$28</c:f>
              <c:numCache>
                <c:formatCode>General</c:formatCode>
                <c:ptCount val="24"/>
                <c:pt idx="0">
                  <c:v>2383184.5067413831</c:v>
                </c:pt>
                <c:pt idx="1">
                  <c:v>2318703.4894827744</c:v>
                </c:pt>
                <c:pt idx="2">
                  <c:v>2427873.9959109984</c:v>
                </c:pt>
                <c:pt idx="3">
                  <c:v>2383459.4289957038</c:v>
                </c:pt>
                <c:pt idx="4">
                  <c:v>2866259.114065099</c:v>
                </c:pt>
                <c:pt idx="5">
                  <c:v>3234530.8534658779</c:v>
                </c:pt>
                <c:pt idx="6">
                  <c:v>3287050.0646086149</c:v>
                </c:pt>
                <c:pt idx="7">
                  <c:v>3199619.376639571</c:v>
                </c:pt>
                <c:pt idx="8">
                  <c:v>3041337.5148649523</c:v>
                </c:pt>
                <c:pt idx="9">
                  <c:v>2875480.7069619573</c:v>
                </c:pt>
                <c:pt idx="10">
                  <c:v>2795062.128806306</c:v>
                </c:pt>
                <c:pt idx="11">
                  <c:v>2817884.4007344288</c:v>
                </c:pt>
                <c:pt idx="12">
                  <c:v>2742311.2085501142</c:v>
                </c:pt>
                <c:pt idx="13">
                  <c:v>2794367.1023292341</c:v>
                </c:pt>
                <c:pt idx="14">
                  <c:v>3378647.1688764757</c:v>
                </c:pt>
                <c:pt idx="15">
                  <c:v>3633818.1505288449</c:v>
                </c:pt>
                <c:pt idx="16">
                  <c:v>3578080.8369532684</c:v>
                </c:pt>
                <c:pt idx="17">
                  <c:v>3984751.7911113636</c:v>
                </c:pt>
                <c:pt idx="18">
                  <c:v>3804192.3627783456</c:v>
                </c:pt>
                <c:pt idx="19">
                  <c:v>4004639.413748486</c:v>
                </c:pt>
                <c:pt idx="20">
                  <c:v>3681425.7158641224</c:v>
                </c:pt>
                <c:pt idx="21">
                  <c:v>3469375.7332145851</c:v>
                </c:pt>
                <c:pt idx="22">
                  <c:v>3480018.7926013158</c:v>
                </c:pt>
                <c:pt idx="23">
                  <c:v>3394672.1687272526</c:v>
                </c:pt>
              </c:numCache>
            </c:numRef>
          </c:val>
          <c:smooth val="0"/>
          <c:extLst>
            <c:ext xmlns:c16="http://schemas.microsoft.com/office/drawing/2014/chart" uri="{C3380CC4-5D6E-409C-BE32-E72D297353CC}">
              <c16:uniqueId val="{00000000-43E8-0346-AC1B-C656B893C476}"/>
            </c:ext>
          </c:extLst>
        </c:ser>
        <c:ser>
          <c:idx val="2"/>
          <c:order val="2"/>
          <c:tx>
            <c:strRef>
              <c:f>PivTbls!$K$3:$K$4</c:f>
              <c:strCache>
                <c:ptCount val="1"/>
                <c:pt idx="0">
                  <c:v>Josh Tech</c:v>
                </c:pt>
              </c:strCache>
            </c:strRef>
          </c:tx>
          <c:spPr>
            <a:ln w="28575" cap="rnd">
              <a:solidFill>
                <a:schemeClr val="accent3"/>
              </a:solidFill>
              <a:round/>
            </a:ln>
            <a:effectLst/>
          </c:spPr>
          <c:marker>
            <c:symbol val="none"/>
          </c:marker>
          <c:cat>
            <c:strRef>
              <c:f>PivTbls!$H$5:$H$28</c:f>
              <c:strCache>
                <c:ptCount val="24"/>
                <c:pt idx="0">
                  <c:v>Jan '20</c:v>
                </c:pt>
                <c:pt idx="1">
                  <c:v>Feb '20</c:v>
                </c:pt>
                <c:pt idx="2">
                  <c:v>Mar '20</c:v>
                </c:pt>
                <c:pt idx="3">
                  <c:v>Apr '20</c:v>
                </c:pt>
                <c:pt idx="4">
                  <c:v>May '20</c:v>
                </c:pt>
                <c:pt idx="5">
                  <c:v>Jun '20</c:v>
                </c:pt>
                <c:pt idx="6">
                  <c:v>Jul '20</c:v>
                </c:pt>
                <c:pt idx="7">
                  <c:v>Aug '20</c:v>
                </c:pt>
                <c:pt idx="8">
                  <c:v>Sep '20</c:v>
                </c:pt>
                <c:pt idx="9">
                  <c:v>Oct '20</c:v>
                </c:pt>
                <c:pt idx="10">
                  <c:v>Nov '20</c:v>
                </c:pt>
                <c:pt idx="11">
                  <c:v>Dec '20</c:v>
                </c:pt>
                <c:pt idx="12">
                  <c:v>Jan '21</c:v>
                </c:pt>
                <c:pt idx="13">
                  <c:v>Feb '21</c:v>
                </c:pt>
                <c:pt idx="14">
                  <c:v>Mar '21</c:v>
                </c:pt>
                <c:pt idx="15">
                  <c:v>Apr '21</c:v>
                </c:pt>
                <c:pt idx="16">
                  <c:v>May '21</c:v>
                </c:pt>
                <c:pt idx="17">
                  <c:v>Jun '21</c:v>
                </c:pt>
                <c:pt idx="18">
                  <c:v>Jul '21</c:v>
                </c:pt>
                <c:pt idx="19">
                  <c:v>Aug '21</c:v>
                </c:pt>
                <c:pt idx="20">
                  <c:v>Sep '21</c:v>
                </c:pt>
                <c:pt idx="21">
                  <c:v>Oct '21</c:v>
                </c:pt>
                <c:pt idx="22">
                  <c:v>Nov '21</c:v>
                </c:pt>
                <c:pt idx="23">
                  <c:v>Dec '21</c:v>
                </c:pt>
              </c:strCache>
            </c:strRef>
          </c:cat>
          <c:val>
            <c:numRef>
              <c:f>PivTbls!$K$5:$K$28</c:f>
              <c:numCache>
                <c:formatCode>General</c:formatCode>
                <c:ptCount val="24"/>
                <c:pt idx="0">
                  <c:v>226395.8548847801</c:v>
                </c:pt>
                <c:pt idx="1">
                  <c:v>279830.38630771718</c:v>
                </c:pt>
                <c:pt idx="2">
                  <c:v>337444.43775617256</c:v>
                </c:pt>
                <c:pt idx="3">
                  <c:v>210784.79460942707</c:v>
                </c:pt>
                <c:pt idx="4">
                  <c:v>227926.74265393903</c:v>
                </c:pt>
                <c:pt idx="5">
                  <c:v>291408.32154130336</c:v>
                </c:pt>
                <c:pt idx="6">
                  <c:v>268696.2528370705</c:v>
                </c:pt>
                <c:pt idx="7">
                  <c:v>279043.63666495285</c:v>
                </c:pt>
                <c:pt idx="8">
                  <c:v>280560.68912750861</c:v>
                </c:pt>
                <c:pt idx="9">
                  <c:v>233166.69156780088</c:v>
                </c:pt>
                <c:pt idx="10">
                  <c:v>233142.4418794075</c:v>
                </c:pt>
                <c:pt idx="11">
                  <c:v>195254.33998661724</c:v>
                </c:pt>
                <c:pt idx="12">
                  <c:v>288012.39886218967</c:v>
                </c:pt>
                <c:pt idx="13">
                  <c:v>345005.20682954212</c:v>
                </c:pt>
                <c:pt idx="14">
                  <c:v>549667.3638805236</c:v>
                </c:pt>
                <c:pt idx="15">
                  <c:v>284138.91610388667</c:v>
                </c:pt>
                <c:pt idx="16">
                  <c:v>254770.29185331307</c:v>
                </c:pt>
                <c:pt idx="17">
                  <c:v>425553.87977862707</c:v>
                </c:pt>
                <c:pt idx="18">
                  <c:v>400493.88649750786</c:v>
                </c:pt>
                <c:pt idx="19">
                  <c:v>342973.92302265787</c:v>
                </c:pt>
                <c:pt idx="20">
                  <c:v>268411.46797745756</c:v>
                </c:pt>
                <c:pt idx="21">
                  <c:v>232958.26891849647</c:v>
                </c:pt>
                <c:pt idx="22">
                  <c:v>200263.54852439661</c:v>
                </c:pt>
                <c:pt idx="23">
                  <c:v>194084.60457397247</c:v>
                </c:pt>
              </c:numCache>
            </c:numRef>
          </c:val>
          <c:smooth val="0"/>
          <c:extLst>
            <c:ext xmlns:c16="http://schemas.microsoft.com/office/drawing/2014/chart" uri="{C3380CC4-5D6E-409C-BE32-E72D297353CC}">
              <c16:uniqueId val="{00000001-43E8-0346-AC1B-C656B893C476}"/>
            </c:ext>
          </c:extLst>
        </c:ser>
        <c:ser>
          <c:idx val="3"/>
          <c:order val="3"/>
          <c:tx>
            <c:strRef>
              <c:f>PivTbls!$L$3:$L$4</c:f>
              <c:strCache>
                <c:ptCount val="1"/>
                <c:pt idx="0">
                  <c:v>Mike Mike</c:v>
                </c:pt>
              </c:strCache>
            </c:strRef>
          </c:tx>
          <c:spPr>
            <a:ln w="28575" cap="rnd">
              <a:solidFill>
                <a:schemeClr val="accent4"/>
              </a:solidFill>
              <a:round/>
            </a:ln>
            <a:effectLst/>
          </c:spPr>
          <c:marker>
            <c:symbol val="none"/>
          </c:marker>
          <c:cat>
            <c:strRef>
              <c:f>PivTbls!$H$5:$H$28</c:f>
              <c:strCache>
                <c:ptCount val="24"/>
                <c:pt idx="0">
                  <c:v>Jan '20</c:v>
                </c:pt>
                <c:pt idx="1">
                  <c:v>Feb '20</c:v>
                </c:pt>
                <c:pt idx="2">
                  <c:v>Mar '20</c:v>
                </c:pt>
                <c:pt idx="3">
                  <c:v>Apr '20</c:v>
                </c:pt>
                <c:pt idx="4">
                  <c:v>May '20</c:v>
                </c:pt>
                <c:pt idx="5">
                  <c:v>Jun '20</c:v>
                </c:pt>
                <c:pt idx="6">
                  <c:v>Jul '20</c:v>
                </c:pt>
                <c:pt idx="7">
                  <c:v>Aug '20</c:v>
                </c:pt>
                <c:pt idx="8">
                  <c:v>Sep '20</c:v>
                </c:pt>
                <c:pt idx="9">
                  <c:v>Oct '20</c:v>
                </c:pt>
                <c:pt idx="10">
                  <c:v>Nov '20</c:v>
                </c:pt>
                <c:pt idx="11">
                  <c:v>Dec '20</c:v>
                </c:pt>
                <c:pt idx="12">
                  <c:v>Jan '21</c:v>
                </c:pt>
                <c:pt idx="13">
                  <c:v>Feb '21</c:v>
                </c:pt>
                <c:pt idx="14">
                  <c:v>Mar '21</c:v>
                </c:pt>
                <c:pt idx="15">
                  <c:v>Apr '21</c:v>
                </c:pt>
                <c:pt idx="16">
                  <c:v>May '21</c:v>
                </c:pt>
                <c:pt idx="17">
                  <c:v>Jun '21</c:v>
                </c:pt>
                <c:pt idx="18">
                  <c:v>Jul '21</c:v>
                </c:pt>
                <c:pt idx="19">
                  <c:v>Aug '21</c:v>
                </c:pt>
                <c:pt idx="20">
                  <c:v>Sep '21</c:v>
                </c:pt>
                <c:pt idx="21">
                  <c:v>Oct '21</c:v>
                </c:pt>
                <c:pt idx="22">
                  <c:v>Nov '21</c:v>
                </c:pt>
                <c:pt idx="23">
                  <c:v>Dec '21</c:v>
                </c:pt>
              </c:strCache>
            </c:strRef>
          </c:cat>
          <c:val>
            <c:numRef>
              <c:f>PivTbls!$L$5:$L$28</c:f>
              <c:numCache>
                <c:formatCode>General</c:formatCode>
                <c:ptCount val="24"/>
                <c:pt idx="0">
                  <c:v>2541789.0781334681</c:v>
                </c:pt>
                <c:pt idx="1">
                  <c:v>2169365.7946901387</c:v>
                </c:pt>
                <c:pt idx="2">
                  <c:v>2391733.7838906921</c:v>
                </c:pt>
                <c:pt idx="3">
                  <c:v>2159404.8361264407</c:v>
                </c:pt>
                <c:pt idx="4">
                  <c:v>2776019.1726492075</c:v>
                </c:pt>
                <c:pt idx="5">
                  <c:v>3380285.1064175437</c:v>
                </c:pt>
                <c:pt idx="6">
                  <c:v>3458552.7534431969</c:v>
                </c:pt>
                <c:pt idx="7">
                  <c:v>3122405.7934077103</c:v>
                </c:pt>
                <c:pt idx="8">
                  <c:v>3110020.3620581781</c:v>
                </c:pt>
                <c:pt idx="9">
                  <c:v>3041756.755587759</c:v>
                </c:pt>
                <c:pt idx="10">
                  <c:v>2948726.6751513341</c:v>
                </c:pt>
                <c:pt idx="11">
                  <c:v>2914901.5430872715</c:v>
                </c:pt>
                <c:pt idx="12">
                  <c:v>2876811.8048539571</c:v>
                </c:pt>
                <c:pt idx="13">
                  <c:v>2700627.0978671731</c:v>
                </c:pt>
                <c:pt idx="14">
                  <c:v>3552020.604192141</c:v>
                </c:pt>
                <c:pt idx="15">
                  <c:v>3450477.6712760851</c:v>
                </c:pt>
                <c:pt idx="16">
                  <c:v>3605305.0628322954</c:v>
                </c:pt>
                <c:pt idx="17">
                  <c:v>4322360.6715563117</c:v>
                </c:pt>
                <c:pt idx="18">
                  <c:v>3865690.245980897</c:v>
                </c:pt>
                <c:pt idx="19">
                  <c:v>4033716.3085411265</c:v>
                </c:pt>
                <c:pt idx="20">
                  <c:v>3708716.0322614829</c:v>
                </c:pt>
                <c:pt idx="21">
                  <c:v>3653380.1685957219</c:v>
                </c:pt>
                <c:pt idx="22">
                  <c:v>3440773.3899974665</c:v>
                </c:pt>
                <c:pt idx="23">
                  <c:v>3536765.7583496962</c:v>
                </c:pt>
              </c:numCache>
            </c:numRef>
          </c:val>
          <c:smooth val="0"/>
          <c:extLst>
            <c:ext xmlns:c16="http://schemas.microsoft.com/office/drawing/2014/chart" uri="{C3380CC4-5D6E-409C-BE32-E72D297353CC}">
              <c16:uniqueId val="{00000003-43E8-0346-AC1B-C656B893C476}"/>
            </c:ext>
          </c:extLst>
        </c:ser>
        <c:dLbls>
          <c:showLegendKey val="0"/>
          <c:showVal val="0"/>
          <c:showCatName val="0"/>
          <c:showSerName val="0"/>
          <c:showPercent val="0"/>
          <c:showBubbleSize val="0"/>
        </c:dLbls>
        <c:smooth val="0"/>
        <c:axId val="1412392287"/>
        <c:axId val="1412393967"/>
      </c:lineChart>
      <c:catAx>
        <c:axId val="141239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393967"/>
        <c:crosses val="autoZero"/>
        <c:auto val="1"/>
        <c:lblAlgn val="ctr"/>
        <c:lblOffset val="100"/>
        <c:noMultiLvlLbl val="0"/>
      </c:catAx>
      <c:valAx>
        <c:axId val="141239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392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[Silich, Adrian - Red Bull Excel Evaluation.xlsx]PivTbls!PivotTable10</c:name>
    <c:fmtId val="12"/>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marker>
          <c:symbol val="none"/>
        </c:marker>
      </c:pivotFmt>
      <c:pivotFmt>
        <c:idx val="29"/>
        <c:spPr>
          <a:solidFill>
            <a:schemeClr val="accent1"/>
          </a:solidFill>
          <a:ln w="28575" cap="rnd">
            <a:solidFill>
              <a:schemeClr val="accent1"/>
            </a:solidFill>
            <a:round/>
          </a:ln>
          <a:effectLst/>
        </c:spPr>
        <c:marker>
          <c:symbol val="none"/>
        </c:marker>
      </c:pivotFmt>
      <c:pivotFmt>
        <c:idx val="30"/>
        <c:spPr>
          <a:solidFill>
            <a:schemeClr val="accent1"/>
          </a:solidFill>
          <a:ln w="28575" cap="rnd">
            <a:solidFill>
              <a:schemeClr val="accent1"/>
            </a:solidFill>
            <a:round/>
          </a:ln>
          <a:effectLst/>
        </c:spPr>
        <c:marker>
          <c:symbol val="none"/>
        </c:marker>
      </c:pivotFmt>
      <c:pivotFmt>
        <c:idx val="31"/>
        <c:spPr>
          <a:solidFill>
            <a:schemeClr val="accent1"/>
          </a:solidFill>
          <a:ln w="28575" cap="rnd">
            <a:solidFill>
              <a:schemeClr val="accent1"/>
            </a:solidFill>
            <a:round/>
          </a:ln>
          <a:effectLst/>
        </c:spPr>
        <c:marker>
          <c:symbol val="none"/>
        </c:marker>
      </c:pivotFmt>
      <c:pivotFmt>
        <c:idx val="32"/>
        <c:spPr>
          <a:solidFill>
            <a:schemeClr val="accent1"/>
          </a:solidFill>
          <a:ln w="28575" cap="rnd">
            <a:solidFill>
              <a:schemeClr val="accent1"/>
            </a:solidFill>
            <a:round/>
          </a:ln>
          <a:effectLst/>
        </c:spPr>
        <c:marker>
          <c:symbol val="none"/>
        </c:marker>
      </c:pivotFmt>
      <c:pivotFmt>
        <c:idx val="33"/>
        <c:spPr>
          <a:solidFill>
            <a:schemeClr val="accent1"/>
          </a:solidFill>
          <a:ln w="28575" cap="rnd">
            <a:solidFill>
              <a:schemeClr val="accent1"/>
            </a:solidFill>
            <a:round/>
          </a:ln>
          <a:effectLst/>
        </c:spPr>
        <c:marker>
          <c:symbol val="none"/>
        </c:marker>
      </c:pivotFmt>
      <c:pivotFmt>
        <c:idx val="34"/>
        <c:spPr>
          <a:solidFill>
            <a:schemeClr val="accent1"/>
          </a:solidFill>
          <a:ln w="28575" cap="rnd">
            <a:solidFill>
              <a:schemeClr val="accent1"/>
            </a:solidFill>
            <a:round/>
          </a:ln>
          <a:effectLst/>
        </c:spPr>
        <c:marker>
          <c:symbol val="none"/>
        </c:marker>
      </c:pivotFmt>
      <c:pivotFmt>
        <c:idx val="35"/>
        <c:spPr>
          <a:solidFill>
            <a:schemeClr val="accent1"/>
          </a:solidFill>
          <a:ln w="28575" cap="rnd">
            <a:solidFill>
              <a:schemeClr val="accent1"/>
            </a:solidFill>
            <a:round/>
          </a:ln>
          <a:effectLst/>
        </c:spPr>
        <c:marker>
          <c:symbol val="none"/>
        </c:marker>
      </c:pivotFmt>
      <c:pivotFmt>
        <c:idx val="36"/>
        <c:spPr>
          <a:solidFill>
            <a:schemeClr val="accent1"/>
          </a:solidFill>
          <a:ln w="28575" cap="rnd">
            <a:solidFill>
              <a:schemeClr val="accent1"/>
            </a:solidFill>
            <a:round/>
          </a:ln>
          <a:effectLst/>
        </c:spPr>
        <c:marker>
          <c:symbol val="none"/>
        </c:marker>
      </c:pivotFmt>
      <c:pivotFmt>
        <c:idx val="37"/>
        <c:spPr>
          <a:solidFill>
            <a:schemeClr val="accent1"/>
          </a:solidFill>
          <a:ln w="28575" cap="rnd">
            <a:solidFill>
              <a:schemeClr val="accent1"/>
            </a:solidFill>
            <a:round/>
          </a:ln>
          <a:effectLst/>
        </c:spPr>
        <c:marker>
          <c:symbol val="none"/>
        </c:marker>
      </c:pivotFmt>
      <c:pivotFmt>
        <c:idx val="38"/>
        <c:spPr>
          <a:solidFill>
            <a:schemeClr val="accent1"/>
          </a:solidFill>
          <a:ln w="28575" cap="rnd">
            <a:solidFill>
              <a:schemeClr val="accent1"/>
            </a:solidFill>
            <a:round/>
          </a:ln>
          <a:effectLst/>
        </c:spPr>
        <c:marker>
          <c:symbol val="none"/>
        </c:marker>
      </c:pivotFmt>
      <c:pivotFmt>
        <c:idx val="39"/>
        <c:spPr>
          <a:solidFill>
            <a:schemeClr val="accent1"/>
          </a:solidFill>
          <a:ln w="28575" cap="rnd">
            <a:solidFill>
              <a:schemeClr val="accent1"/>
            </a:solidFill>
            <a:round/>
          </a:ln>
          <a:effectLst/>
        </c:spPr>
        <c:marker>
          <c:symbol val="none"/>
        </c:marker>
      </c:pivotFmt>
      <c:pivotFmt>
        <c:idx val="40"/>
        <c:spPr>
          <a:solidFill>
            <a:schemeClr val="accent1"/>
          </a:solidFill>
          <a:ln w="28575" cap="rnd">
            <a:solidFill>
              <a:schemeClr val="accent1"/>
            </a:solidFill>
            <a:round/>
          </a:ln>
          <a:effectLst/>
        </c:spPr>
        <c:marker>
          <c:symbol val="none"/>
        </c:marker>
      </c:pivotFmt>
      <c:pivotFmt>
        <c:idx val="41"/>
        <c:spPr>
          <a:solidFill>
            <a:schemeClr val="accent1"/>
          </a:solidFill>
          <a:ln w="28575" cap="rnd">
            <a:solidFill>
              <a:schemeClr val="accent1"/>
            </a:solidFill>
            <a:round/>
          </a:ln>
          <a:effectLst/>
        </c:spPr>
        <c:marker>
          <c:symbol val="none"/>
        </c:marker>
      </c:pivotFmt>
      <c:pivotFmt>
        <c:idx val="42"/>
        <c:spPr>
          <a:solidFill>
            <a:schemeClr val="accent1"/>
          </a:solidFill>
          <a:ln w="28575" cap="rnd">
            <a:solidFill>
              <a:schemeClr val="accent1"/>
            </a:solidFill>
            <a:round/>
          </a:ln>
          <a:effectLst/>
        </c:spPr>
        <c:marker>
          <c:symbol val="none"/>
        </c:marker>
      </c:pivotFmt>
      <c:pivotFmt>
        <c:idx val="43"/>
        <c:spPr>
          <a:solidFill>
            <a:schemeClr val="accent1"/>
          </a:solidFill>
          <a:ln w="28575" cap="rnd">
            <a:solidFill>
              <a:schemeClr val="accent1"/>
            </a:solidFill>
            <a:round/>
          </a:ln>
          <a:effectLst/>
        </c:spPr>
        <c:marker>
          <c:symbol val="none"/>
        </c:marker>
      </c:pivotFmt>
      <c:pivotFmt>
        <c:idx val="44"/>
        <c:spPr>
          <a:solidFill>
            <a:schemeClr val="accent1"/>
          </a:solidFill>
          <a:ln w="28575" cap="rnd">
            <a:solidFill>
              <a:schemeClr val="accent1"/>
            </a:solidFill>
            <a:round/>
          </a:ln>
          <a:effectLst/>
        </c:spPr>
        <c:marker>
          <c:symbol val="none"/>
        </c:marker>
      </c:pivotFmt>
      <c:pivotFmt>
        <c:idx val="45"/>
        <c:spPr>
          <a:solidFill>
            <a:schemeClr val="accent1"/>
          </a:solidFill>
          <a:ln w="28575" cap="rnd">
            <a:solidFill>
              <a:schemeClr val="accent1"/>
            </a:solidFill>
            <a:round/>
          </a:ln>
          <a:effectLst/>
        </c:spPr>
        <c:marker>
          <c:symbol val="none"/>
        </c:marker>
      </c:pivotFmt>
      <c:pivotFmt>
        <c:idx val="46"/>
        <c:spPr>
          <a:solidFill>
            <a:schemeClr val="accent1"/>
          </a:solidFill>
          <a:ln w="28575" cap="rnd">
            <a:solidFill>
              <a:schemeClr val="accent1"/>
            </a:solidFill>
            <a:round/>
          </a:ln>
          <a:effectLst/>
        </c:spPr>
        <c:marker>
          <c:symbol val="none"/>
        </c:marker>
      </c:pivotFmt>
      <c:pivotFmt>
        <c:idx val="47"/>
        <c:spPr>
          <a:solidFill>
            <a:schemeClr val="accent1"/>
          </a:solidFill>
          <a:ln w="28575" cap="rnd">
            <a:solidFill>
              <a:schemeClr val="accent1"/>
            </a:solidFill>
            <a:round/>
          </a:ln>
          <a:effectLst/>
        </c:spPr>
        <c:marker>
          <c:symbol val="none"/>
        </c:marker>
      </c:pivotFmt>
      <c:pivotFmt>
        <c:idx val="48"/>
        <c:spPr>
          <a:solidFill>
            <a:schemeClr val="accent1"/>
          </a:solidFill>
          <a:ln w="28575" cap="rnd">
            <a:solidFill>
              <a:schemeClr val="accent1"/>
            </a:solidFill>
            <a:round/>
          </a:ln>
          <a:effectLst/>
        </c:spPr>
        <c:marker>
          <c:symbol val="none"/>
        </c:marker>
      </c:pivotFmt>
      <c:pivotFmt>
        <c:idx val="49"/>
        <c:spPr>
          <a:solidFill>
            <a:schemeClr val="accent1"/>
          </a:solidFill>
          <a:ln w="28575" cap="rnd">
            <a:solidFill>
              <a:schemeClr val="accent1"/>
            </a:solidFill>
            <a:round/>
          </a:ln>
          <a:effectLst/>
        </c:spPr>
        <c:marker>
          <c:symbol val="none"/>
        </c:marker>
      </c:pivotFmt>
      <c:pivotFmt>
        <c:idx val="50"/>
        <c:spPr>
          <a:solidFill>
            <a:schemeClr val="accent1"/>
          </a:solidFill>
          <a:ln w="28575" cap="rnd">
            <a:solidFill>
              <a:schemeClr val="accent1"/>
            </a:solidFill>
            <a:round/>
          </a:ln>
          <a:effectLst/>
        </c:spPr>
        <c:marker>
          <c:symbol val="none"/>
        </c:marker>
      </c:pivotFmt>
      <c:pivotFmt>
        <c:idx val="51"/>
        <c:spPr>
          <a:solidFill>
            <a:schemeClr val="accent1"/>
          </a:solidFill>
          <a:ln w="28575" cap="rnd">
            <a:solidFill>
              <a:schemeClr val="accent1"/>
            </a:solidFill>
            <a:round/>
          </a:ln>
          <a:effectLst/>
        </c:spPr>
        <c:marker>
          <c:symbol val="none"/>
        </c:marker>
      </c:pivotFmt>
      <c:pivotFmt>
        <c:idx val="52"/>
        <c:spPr>
          <a:solidFill>
            <a:schemeClr val="accent1"/>
          </a:solidFill>
          <a:ln w="28575" cap="rnd">
            <a:solidFill>
              <a:schemeClr val="accent1"/>
            </a:solidFill>
            <a:round/>
          </a:ln>
          <a:effectLst/>
        </c:spPr>
        <c:marker>
          <c:symbol val="none"/>
        </c:marker>
      </c:pivotFmt>
      <c:pivotFmt>
        <c:idx val="53"/>
        <c:spPr>
          <a:solidFill>
            <a:schemeClr val="accent1"/>
          </a:solidFill>
          <a:ln w="28575" cap="rnd">
            <a:solidFill>
              <a:schemeClr val="accent1"/>
            </a:solidFill>
            <a:round/>
          </a:ln>
          <a:effectLst/>
        </c:spPr>
        <c:marker>
          <c:symbol val="none"/>
        </c:marker>
      </c:pivotFmt>
      <c:pivotFmt>
        <c:idx val="54"/>
        <c:spPr>
          <a:solidFill>
            <a:schemeClr val="accent1"/>
          </a:solidFill>
          <a:ln w="28575" cap="rnd">
            <a:solidFill>
              <a:schemeClr val="accent1"/>
            </a:solidFill>
            <a:round/>
          </a:ln>
          <a:effectLst/>
        </c:spPr>
        <c:marker>
          <c:symbol val="none"/>
        </c:marker>
      </c:pivotFmt>
      <c:pivotFmt>
        <c:idx val="55"/>
        <c:spPr>
          <a:solidFill>
            <a:schemeClr val="accent1"/>
          </a:solidFill>
          <a:ln w="28575" cap="rnd">
            <a:solidFill>
              <a:schemeClr val="accent1"/>
            </a:solidFill>
            <a:round/>
          </a:ln>
          <a:effectLst/>
        </c:spPr>
        <c:marker>
          <c:symbol val="none"/>
        </c:marker>
      </c:pivotFmt>
      <c:pivotFmt>
        <c:idx val="56"/>
        <c:spPr>
          <a:solidFill>
            <a:schemeClr val="accent1"/>
          </a:solidFill>
          <a:ln w="28575" cap="rnd">
            <a:solidFill>
              <a:schemeClr val="accent1"/>
            </a:solidFill>
            <a:round/>
          </a:ln>
          <a:effectLst/>
        </c:spPr>
        <c:marker>
          <c:symbol val="none"/>
        </c:marker>
      </c:pivotFmt>
      <c:pivotFmt>
        <c:idx val="57"/>
        <c:spPr>
          <a:solidFill>
            <a:schemeClr val="accent1"/>
          </a:solidFill>
          <a:ln w="28575" cap="rnd">
            <a:solidFill>
              <a:schemeClr val="accent1"/>
            </a:solidFill>
            <a:round/>
          </a:ln>
          <a:effectLst/>
        </c:spPr>
        <c:marker>
          <c:symbol val="none"/>
        </c:marker>
      </c:pivotFmt>
      <c:pivotFmt>
        <c:idx val="58"/>
        <c:spPr>
          <a:solidFill>
            <a:schemeClr val="accent1"/>
          </a:solidFill>
          <a:ln w="28575" cap="rnd">
            <a:solidFill>
              <a:schemeClr val="accent1"/>
            </a:solidFill>
            <a:round/>
          </a:ln>
          <a:effectLst/>
        </c:spPr>
        <c:marker>
          <c:symbol val="none"/>
        </c:marker>
      </c:pivotFmt>
      <c:pivotFmt>
        <c:idx val="59"/>
        <c:spPr>
          <a:solidFill>
            <a:schemeClr val="accent1"/>
          </a:solidFill>
          <a:ln w="28575" cap="rnd">
            <a:solidFill>
              <a:schemeClr val="accent1"/>
            </a:solidFill>
            <a:round/>
          </a:ln>
          <a:effectLst/>
        </c:spPr>
        <c:marker>
          <c:symbol val="none"/>
        </c:marker>
      </c:pivotFmt>
      <c:pivotFmt>
        <c:idx val="60"/>
        <c:spPr>
          <a:solidFill>
            <a:schemeClr val="accent1"/>
          </a:solidFill>
          <a:ln w="28575" cap="rnd">
            <a:solidFill>
              <a:schemeClr val="accent1"/>
            </a:solidFill>
            <a:round/>
          </a:ln>
          <a:effectLst/>
        </c:spPr>
        <c:marker>
          <c:symbol val="none"/>
        </c:marker>
      </c:pivotFmt>
      <c:pivotFmt>
        <c:idx val="61"/>
        <c:spPr>
          <a:solidFill>
            <a:schemeClr val="accent1"/>
          </a:solidFill>
          <a:ln w="28575" cap="rnd">
            <a:solidFill>
              <a:schemeClr val="accent1"/>
            </a:solidFill>
            <a:round/>
          </a:ln>
          <a:effectLst/>
        </c:spPr>
        <c:marker>
          <c:symbol val="none"/>
        </c:marker>
      </c:pivotFmt>
      <c:pivotFmt>
        <c:idx val="62"/>
        <c:spPr>
          <a:solidFill>
            <a:schemeClr val="accent1"/>
          </a:solidFill>
          <a:ln w="28575" cap="rnd">
            <a:solidFill>
              <a:schemeClr val="accent1"/>
            </a:solidFill>
            <a:round/>
          </a:ln>
          <a:effectLst/>
        </c:spPr>
        <c:marker>
          <c:symbol val="none"/>
        </c:marker>
      </c:pivotFmt>
      <c:pivotFmt>
        <c:idx val="63"/>
        <c:spPr>
          <a:solidFill>
            <a:schemeClr val="accent1"/>
          </a:solidFill>
          <a:ln w="28575" cap="rnd">
            <a:solidFill>
              <a:schemeClr val="accent1"/>
            </a:solidFill>
            <a:round/>
          </a:ln>
          <a:effectLst/>
        </c:spPr>
        <c:marker>
          <c:symbol val="none"/>
        </c:marker>
      </c:pivotFmt>
      <c:pivotFmt>
        <c:idx val="64"/>
        <c:spPr>
          <a:solidFill>
            <a:schemeClr val="accent1"/>
          </a:solidFill>
          <a:ln w="28575" cap="rnd">
            <a:solidFill>
              <a:schemeClr val="accent1"/>
            </a:solidFill>
            <a:round/>
          </a:ln>
          <a:effectLst/>
        </c:spPr>
        <c:marker>
          <c:symbol val="none"/>
        </c:marker>
      </c:pivotFmt>
      <c:pivotFmt>
        <c:idx val="65"/>
        <c:spPr>
          <a:solidFill>
            <a:schemeClr val="accent1"/>
          </a:solidFill>
          <a:ln w="28575" cap="rnd">
            <a:solidFill>
              <a:schemeClr val="accent1"/>
            </a:solidFill>
            <a:round/>
          </a:ln>
          <a:effectLst/>
        </c:spPr>
        <c:marker>
          <c:symbol val="none"/>
        </c:marker>
      </c:pivotFmt>
      <c:pivotFmt>
        <c:idx val="66"/>
        <c:spPr>
          <a:solidFill>
            <a:schemeClr val="accent1"/>
          </a:solidFill>
          <a:ln w="28575" cap="rnd">
            <a:solidFill>
              <a:schemeClr val="accent1"/>
            </a:solidFill>
            <a:round/>
          </a:ln>
          <a:effectLst/>
        </c:spPr>
        <c:marker>
          <c:symbol val="none"/>
        </c:marker>
      </c:pivotFmt>
      <c:pivotFmt>
        <c:idx val="67"/>
        <c:spPr>
          <a:solidFill>
            <a:schemeClr val="accent1"/>
          </a:solidFill>
          <a:ln w="28575" cap="rnd">
            <a:solidFill>
              <a:schemeClr val="accent1"/>
            </a:solidFill>
            <a:round/>
          </a:ln>
          <a:effectLst/>
        </c:spPr>
        <c:marker>
          <c:symbol val="none"/>
        </c:marker>
      </c:pivotFmt>
      <c:pivotFmt>
        <c:idx val="68"/>
        <c:spPr>
          <a:solidFill>
            <a:schemeClr val="accent1"/>
          </a:solidFill>
          <a:ln w="28575" cap="rnd">
            <a:solidFill>
              <a:schemeClr val="accent1"/>
            </a:solidFill>
            <a:round/>
          </a:ln>
          <a:effectLst/>
        </c:spPr>
        <c:marker>
          <c:symbol val="none"/>
        </c:marker>
      </c:pivotFmt>
      <c:pivotFmt>
        <c:idx val="69"/>
        <c:spPr>
          <a:solidFill>
            <a:schemeClr val="accent1"/>
          </a:solidFill>
          <a:ln w="28575" cap="rnd">
            <a:solidFill>
              <a:schemeClr val="accent1"/>
            </a:solidFill>
            <a:round/>
          </a:ln>
          <a:effectLst/>
        </c:spPr>
        <c:marker>
          <c:symbol val="none"/>
        </c:marker>
      </c:pivotFmt>
      <c:pivotFmt>
        <c:idx val="70"/>
        <c:spPr>
          <a:solidFill>
            <a:schemeClr val="accent1"/>
          </a:solidFill>
          <a:ln w="28575" cap="rnd">
            <a:solidFill>
              <a:schemeClr val="accent1"/>
            </a:solidFill>
            <a:round/>
          </a:ln>
          <a:effectLst/>
        </c:spPr>
        <c:marker>
          <c:symbol val="none"/>
        </c:marker>
      </c:pivotFmt>
      <c:pivotFmt>
        <c:idx val="71"/>
        <c:spPr>
          <a:solidFill>
            <a:schemeClr val="accent1"/>
          </a:solidFill>
          <a:ln w="28575" cap="rnd">
            <a:solidFill>
              <a:schemeClr val="accent1"/>
            </a:solidFill>
            <a:round/>
          </a:ln>
          <a:effectLst/>
        </c:spPr>
        <c:marker>
          <c:symbol val="none"/>
        </c:marker>
      </c:pivotFmt>
      <c:pivotFmt>
        <c:idx val="72"/>
        <c:spPr>
          <a:solidFill>
            <a:schemeClr val="accent1"/>
          </a:solidFill>
          <a:ln w="28575" cap="rnd">
            <a:solidFill>
              <a:schemeClr val="accent1"/>
            </a:solidFill>
            <a:round/>
          </a:ln>
          <a:effectLst/>
        </c:spPr>
        <c:marker>
          <c:symbol val="none"/>
        </c:marker>
      </c:pivotFmt>
      <c:pivotFmt>
        <c:idx val="73"/>
        <c:spPr>
          <a:solidFill>
            <a:schemeClr val="accent1"/>
          </a:solidFill>
          <a:ln w="28575" cap="rnd">
            <a:solidFill>
              <a:schemeClr val="accent1"/>
            </a:solidFill>
            <a:round/>
          </a:ln>
          <a:effectLst/>
        </c:spPr>
        <c:marker>
          <c:symbol val="none"/>
        </c:marker>
      </c:pivotFmt>
      <c:pivotFmt>
        <c:idx val="74"/>
        <c:spPr>
          <a:solidFill>
            <a:schemeClr val="accent1"/>
          </a:solidFill>
          <a:ln w="28575" cap="rnd">
            <a:solidFill>
              <a:schemeClr val="accent1"/>
            </a:solidFill>
            <a:round/>
          </a:ln>
          <a:effectLst/>
        </c:spPr>
        <c:marker>
          <c:symbol val="none"/>
        </c:marker>
      </c:pivotFmt>
      <c:pivotFmt>
        <c:idx val="75"/>
        <c:spPr>
          <a:solidFill>
            <a:schemeClr val="accent1"/>
          </a:solidFill>
          <a:ln w="28575" cap="rnd">
            <a:solidFill>
              <a:schemeClr val="accent1"/>
            </a:solidFill>
            <a:round/>
          </a:ln>
          <a:effectLst/>
        </c:spPr>
        <c:marker>
          <c:symbol val="none"/>
        </c:marker>
      </c:pivotFmt>
      <c:pivotFmt>
        <c:idx val="76"/>
        <c:spPr>
          <a:solidFill>
            <a:schemeClr val="accent1"/>
          </a:solidFill>
          <a:ln w="28575" cap="rnd">
            <a:solidFill>
              <a:schemeClr val="accent1"/>
            </a:solidFill>
            <a:round/>
          </a:ln>
          <a:effectLst/>
        </c:spPr>
        <c:marker>
          <c:symbol val="none"/>
        </c:marker>
      </c:pivotFmt>
      <c:pivotFmt>
        <c:idx val="77"/>
        <c:spPr>
          <a:solidFill>
            <a:schemeClr val="accent1"/>
          </a:solidFill>
          <a:ln w="28575" cap="rnd">
            <a:solidFill>
              <a:schemeClr val="accent1"/>
            </a:solidFill>
            <a:round/>
          </a:ln>
          <a:effectLst/>
        </c:spPr>
        <c:marker>
          <c:symbol val="none"/>
        </c:marker>
      </c:pivotFmt>
      <c:pivotFmt>
        <c:idx val="78"/>
        <c:spPr>
          <a:solidFill>
            <a:schemeClr val="accent1"/>
          </a:solidFill>
          <a:ln w="28575" cap="rnd">
            <a:solidFill>
              <a:schemeClr val="accent1"/>
            </a:solidFill>
            <a:round/>
          </a:ln>
          <a:effectLst/>
        </c:spPr>
        <c:marker>
          <c:symbol val="none"/>
        </c:marker>
      </c:pivotFmt>
      <c:pivotFmt>
        <c:idx val="79"/>
        <c:spPr>
          <a:solidFill>
            <a:schemeClr val="accent1"/>
          </a:solidFill>
          <a:ln w="28575" cap="rnd">
            <a:solidFill>
              <a:schemeClr val="accent1"/>
            </a:solidFill>
            <a:round/>
          </a:ln>
          <a:effectLst/>
        </c:spPr>
        <c:marker>
          <c:symbol val="none"/>
        </c:marker>
      </c:pivotFmt>
      <c:pivotFmt>
        <c:idx val="80"/>
        <c:spPr>
          <a:solidFill>
            <a:schemeClr val="accent1"/>
          </a:solidFill>
          <a:ln w="28575" cap="rnd">
            <a:solidFill>
              <a:schemeClr val="accent1"/>
            </a:solidFill>
            <a:round/>
          </a:ln>
          <a:effectLst/>
        </c:spPr>
        <c:marker>
          <c:symbol val="none"/>
        </c:marker>
      </c:pivotFmt>
      <c:pivotFmt>
        <c:idx val="81"/>
        <c:spPr>
          <a:solidFill>
            <a:schemeClr val="accent1"/>
          </a:solidFill>
          <a:ln w="28575" cap="rnd">
            <a:solidFill>
              <a:schemeClr val="accent1"/>
            </a:solidFill>
            <a:round/>
          </a:ln>
          <a:effectLst/>
        </c:spPr>
        <c:marker>
          <c:symbol val="none"/>
        </c:marker>
      </c:pivotFmt>
      <c:pivotFmt>
        <c:idx val="82"/>
        <c:spPr>
          <a:solidFill>
            <a:schemeClr val="accent1"/>
          </a:solidFill>
          <a:ln w="28575" cap="rnd">
            <a:solidFill>
              <a:schemeClr val="accent1"/>
            </a:solidFill>
            <a:round/>
          </a:ln>
          <a:effectLst/>
        </c:spPr>
        <c:marker>
          <c:symbol val="none"/>
        </c:marker>
      </c:pivotFmt>
      <c:pivotFmt>
        <c:idx val="83"/>
        <c:spPr>
          <a:solidFill>
            <a:schemeClr val="accent1"/>
          </a:solidFill>
          <a:ln w="28575" cap="rnd">
            <a:solidFill>
              <a:schemeClr val="accent1"/>
            </a:solidFill>
            <a:round/>
          </a:ln>
          <a:effectLst/>
        </c:spPr>
        <c:marker>
          <c:symbol val="none"/>
        </c:marker>
      </c:pivotFmt>
      <c:pivotFmt>
        <c:idx val="84"/>
        <c:spPr>
          <a:solidFill>
            <a:schemeClr val="accent1"/>
          </a:solidFill>
          <a:ln w="28575" cap="rnd">
            <a:solidFill>
              <a:schemeClr val="accent1"/>
            </a:solidFill>
            <a:round/>
          </a:ln>
          <a:effectLst/>
        </c:spPr>
        <c:marker>
          <c:symbol val="none"/>
        </c:marker>
      </c:pivotFmt>
      <c:pivotFmt>
        <c:idx val="85"/>
        <c:spPr>
          <a:solidFill>
            <a:schemeClr val="accent1"/>
          </a:solidFill>
          <a:ln w="28575" cap="rnd">
            <a:solidFill>
              <a:schemeClr val="accent1"/>
            </a:solidFill>
            <a:round/>
          </a:ln>
          <a:effectLst/>
        </c:spPr>
        <c:marker>
          <c:symbol val="none"/>
        </c:marker>
      </c:pivotFmt>
      <c:pivotFmt>
        <c:idx val="86"/>
        <c:spPr>
          <a:solidFill>
            <a:schemeClr val="accent1"/>
          </a:solidFill>
          <a:ln w="28575" cap="rnd">
            <a:solidFill>
              <a:schemeClr val="accent1"/>
            </a:solidFill>
            <a:round/>
          </a:ln>
          <a:effectLst/>
        </c:spPr>
        <c:marker>
          <c:symbol val="none"/>
        </c:marker>
      </c:pivotFmt>
      <c:pivotFmt>
        <c:idx val="87"/>
        <c:spPr>
          <a:solidFill>
            <a:schemeClr val="accent1"/>
          </a:solidFill>
          <a:ln w="28575" cap="rnd">
            <a:solidFill>
              <a:schemeClr val="accent1"/>
            </a:solidFill>
            <a:round/>
          </a:ln>
          <a:effectLst/>
        </c:spPr>
        <c:marker>
          <c:symbol val="none"/>
        </c:marker>
      </c:pivotFmt>
      <c:pivotFmt>
        <c:idx val="88"/>
        <c:spPr>
          <a:solidFill>
            <a:schemeClr val="accent1"/>
          </a:solidFill>
          <a:ln w="28575" cap="rnd">
            <a:solidFill>
              <a:schemeClr val="accent1"/>
            </a:solidFill>
            <a:round/>
          </a:ln>
          <a:effectLst/>
        </c:spPr>
        <c:marker>
          <c:symbol val="none"/>
        </c:marker>
      </c:pivotFmt>
      <c:pivotFmt>
        <c:idx val="89"/>
        <c:spPr>
          <a:solidFill>
            <a:schemeClr val="accent1"/>
          </a:solidFill>
          <a:ln w="28575" cap="rnd">
            <a:solidFill>
              <a:schemeClr val="accent1"/>
            </a:solidFill>
            <a:round/>
          </a:ln>
          <a:effectLst/>
        </c:spPr>
        <c:marker>
          <c:symbol val="none"/>
        </c:marker>
      </c:pivotFmt>
      <c:pivotFmt>
        <c:idx val="90"/>
        <c:spPr>
          <a:solidFill>
            <a:schemeClr val="accent1"/>
          </a:solidFill>
          <a:ln w="28575" cap="rnd">
            <a:solidFill>
              <a:schemeClr val="accent1"/>
            </a:solidFill>
            <a:round/>
          </a:ln>
          <a:effectLst/>
        </c:spPr>
        <c:marker>
          <c:symbol val="none"/>
        </c:marker>
      </c:pivotFmt>
      <c:pivotFmt>
        <c:idx val="91"/>
        <c:spPr>
          <a:solidFill>
            <a:schemeClr val="accent1"/>
          </a:solidFill>
          <a:ln w="28575" cap="rnd">
            <a:solidFill>
              <a:schemeClr val="accent1"/>
            </a:solidFill>
            <a:round/>
          </a:ln>
          <a:effectLst/>
        </c:spPr>
        <c:marker>
          <c:symbol val="none"/>
        </c:marker>
      </c:pivotFmt>
      <c:pivotFmt>
        <c:idx val="92"/>
        <c:spPr>
          <a:solidFill>
            <a:schemeClr val="accent1"/>
          </a:solidFill>
          <a:ln w="28575" cap="rnd">
            <a:solidFill>
              <a:schemeClr val="accent1"/>
            </a:solidFill>
            <a:round/>
          </a:ln>
          <a:effectLst/>
        </c:spPr>
        <c:marker>
          <c:symbol val="none"/>
        </c:marker>
      </c:pivotFmt>
      <c:pivotFmt>
        <c:idx val="93"/>
        <c:spPr>
          <a:solidFill>
            <a:schemeClr val="accent1"/>
          </a:solidFill>
          <a:ln w="28575" cap="rnd">
            <a:solidFill>
              <a:schemeClr val="accent1"/>
            </a:solidFill>
            <a:round/>
          </a:ln>
          <a:effectLst/>
        </c:spPr>
        <c:marker>
          <c:symbol val="none"/>
        </c:marker>
      </c:pivotFmt>
      <c:pivotFmt>
        <c:idx val="94"/>
        <c:spPr>
          <a:solidFill>
            <a:schemeClr val="accent1"/>
          </a:solidFill>
          <a:ln w="28575" cap="rnd">
            <a:solidFill>
              <a:schemeClr val="accent1"/>
            </a:solidFill>
            <a:round/>
          </a:ln>
          <a:effectLst/>
        </c:spPr>
        <c:marker>
          <c:symbol val="none"/>
        </c:marker>
      </c:pivotFmt>
      <c:pivotFmt>
        <c:idx val="95"/>
        <c:spPr>
          <a:solidFill>
            <a:schemeClr val="accent1"/>
          </a:solidFill>
          <a:ln w="28575" cap="rnd">
            <a:solidFill>
              <a:schemeClr val="accent1"/>
            </a:solidFill>
            <a:round/>
          </a:ln>
          <a:effectLst/>
        </c:spPr>
        <c:marker>
          <c:symbol val="none"/>
        </c:marker>
      </c:pivotFmt>
      <c:pivotFmt>
        <c:idx val="96"/>
        <c:spPr>
          <a:solidFill>
            <a:schemeClr val="accent1"/>
          </a:solidFill>
          <a:ln w="28575" cap="rnd">
            <a:solidFill>
              <a:schemeClr val="accent1"/>
            </a:solidFill>
            <a:round/>
          </a:ln>
          <a:effectLst/>
        </c:spPr>
        <c:marker>
          <c:symbol val="none"/>
        </c:marker>
      </c:pivotFmt>
      <c:pivotFmt>
        <c:idx val="97"/>
        <c:spPr>
          <a:solidFill>
            <a:schemeClr val="accent1"/>
          </a:solidFill>
          <a:ln w="28575" cap="rnd">
            <a:solidFill>
              <a:schemeClr val="accent1"/>
            </a:solidFill>
            <a:round/>
          </a:ln>
          <a:effectLst/>
        </c:spPr>
        <c:marker>
          <c:symbol val="none"/>
        </c:marker>
      </c:pivotFmt>
      <c:pivotFmt>
        <c:idx val="98"/>
        <c:spPr>
          <a:solidFill>
            <a:schemeClr val="accent1"/>
          </a:solidFill>
          <a:ln w="28575" cap="rnd">
            <a:solidFill>
              <a:schemeClr val="accent1"/>
            </a:solidFill>
            <a:round/>
          </a:ln>
          <a:effectLst/>
        </c:spPr>
        <c:marker>
          <c:symbol val="none"/>
        </c:marker>
      </c:pivotFmt>
      <c:pivotFmt>
        <c:idx val="99"/>
        <c:spPr>
          <a:solidFill>
            <a:schemeClr val="accent1"/>
          </a:solidFill>
          <a:ln w="28575" cap="rnd">
            <a:solidFill>
              <a:schemeClr val="accent1"/>
            </a:solidFill>
            <a:round/>
          </a:ln>
          <a:effectLst/>
        </c:spPr>
        <c:marker>
          <c:symbol val="none"/>
        </c:marker>
      </c:pivotFmt>
      <c:pivotFmt>
        <c:idx val="100"/>
        <c:spPr>
          <a:solidFill>
            <a:schemeClr val="accent1"/>
          </a:solidFill>
          <a:ln w="28575" cap="rnd">
            <a:solidFill>
              <a:schemeClr val="accent1"/>
            </a:solidFill>
            <a:round/>
          </a:ln>
          <a:effectLst/>
        </c:spPr>
        <c:marker>
          <c:symbol val="none"/>
        </c:marker>
      </c:pivotFmt>
      <c:pivotFmt>
        <c:idx val="101"/>
        <c:spPr>
          <a:solidFill>
            <a:schemeClr val="accent1"/>
          </a:solidFill>
          <a:ln w="28575" cap="rnd">
            <a:solidFill>
              <a:schemeClr val="accent1"/>
            </a:solidFill>
            <a:round/>
          </a:ln>
          <a:effectLst/>
        </c:spPr>
        <c:marker>
          <c:symbol val="none"/>
        </c:marker>
      </c:pivotFmt>
      <c:pivotFmt>
        <c:idx val="102"/>
        <c:spPr>
          <a:solidFill>
            <a:schemeClr val="accent1"/>
          </a:solidFill>
          <a:ln w="28575" cap="rnd">
            <a:solidFill>
              <a:schemeClr val="accent1"/>
            </a:solidFill>
            <a:round/>
          </a:ln>
          <a:effectLst/>
        </c:spPr>
        <c:marker>
          <c:symbol val="none"/>
        </c:marker>
      </c:pivotFmt>
      <c:pivotFmt>
        <c:idx val="103"/>
        <c:spPr>
          <a:solidFill>
            <a:schemeClr val="accent1"/>
          </a:solidFill>
          <a:ln w="28575" cap="rnd">
            <a:solidFill>
              <a:schemeClr val="accent1"/>
            </a:solidFill>
            <a:round/>
          </a:ln>
          <a:effectLst/>
        </c:spPr>
        <c:marker>
          <c:symbol val="none"/>
        </c:marker>
      </c:pivotFmt>
      <c:pivotFmt>
        <c:idx val="104"/>
        <c:spPr>
          <a:solidFill>
            <a:schemeClr val="accent1"/>
          </a:solidFill>
          <a:ln w="28575" cap="rnd">
            <a:solidFill>
              <a:schemeClr val="accent1"/>
            </a:solidFill>
            <a:round/>
          </a:ln>
          <a:effectLst/>
        </c:spPr>
        <c:marker>
          <c:symbol val="none"/>
        </c:marker>
      </c:pivotFmt>
      <c:pivotFmt>
        <c:idx val="105"/>
        <c:spPr>
          <a:solidFill>
            <a:schemeClr val="accent1"/>
          </a:solidFill>
          <a:ln w="28575" cap="rnd">
            <a:solidFill>
              <a:schemeClr val="accent1"/>
            </a:solidFill>
            <a:round/>
          </a:ln>
          <a:effectLst/>
        </c:spPr>
        <c:marker>
          <c:symbol val="none"/>
        </c:marker>
      </c:pivotFmt>
      <c:pivotFmt>
        <c:idx val="106"/>
        <c:spPr>
          <a:solidFill>
            <a:schemeClr val="accent1"/>
          </a:solidFill>
          <a:ln w="28575" cap="rnd">
            <a:solidFill>
              <a:schemeClr val="accent1"/>
            </a:solidFill>
            <a:round/>
          </a:ln>
          <a:effectLst/>
        </c:spPr>
        <c:marker>
          <c:symbol val="none"/>
        </c:marker>
      </c:pivotFmt>
      <c:pivotFmt>
        <c:idx val="107"/>
        <c:spPr>
          <a:solidFill>
            <a:schemeClr val="accent1"/>
          </a:solidFill>
          <a:ln w="28575" cap="rnd">
            <a:solidFill>
              <a:schemeClr val="accent1"/>
            </a:solidFill>
            <a:round/>
          </a:ln>
          <a:effectLst/>
        </c:spPr>
        <c:marker>
          <c:symbol val="none"/>
        </c:marker>
      </c:pivotFmt>
      <c:pivotFmt>
        <c:idx val="108"/>
        <c:spPr>
          <a:solidFill>
            <a:schemeClr val="accent1"/>
          </a:solidFill>
          <a:ln w="28575" cap="rnd">
            <a:solidFill>
              <a:schemeClr val="accent1"/>
            </a:solidFill>
            <a:round/>
          </a:ln>
          <a:effectLst/>
        </c:spPr>
        <c:marker>
          <c:symbol val="none"/>
        </c:marker>
      </c:pivotFmt>
      <c:pivotFmt>
        <c:idx val="109"/>
        <c:spPr>
          <a:solidFill>
            <a:schemeClr val="accent1"/>
          </a:solidFill>
          <a:ln w="28575" cap="rnd">
            <a:solidFill>
              <a:schemeClr val="accent1"/>
            </a:solidFill>
            <a:round/>
          </a:ln>
          <a:effectLst/>
        </c:spPr>
        <c:marker>
          <c:symbol val="none"/>
        </c:marker>
      </c:pivotFmt>
      <c:pivotFmt>
        <c:idx val="110"/>
        <c:spPr>
          <a:solidFill>
            <a:schemeClr val="accent1"/>
          </a:solidFill>
          <a:ln w="28575" cap="rnd">
            <a:solidFill>
              <a:schemeClr val="accent1"/>
            </a:solidFill>
            <a:round/>
          </a:ln>
          <a:effectLst/>
        </c:spPr>
        <c:marker>
          <c:symbol val="none"/>
        </c:marker>
      </c:pivotFmt>
      <c:pivotFmt>
        <c:idx val="111"/>
        <c:spPr>
          <a:solidFill>
            <a:schemeClr val="accent1"/>
          </a:solidFill>
          <a:ln w="28575" cap="rnd">
            <a:solidFill>
              <a:schemeClr val="accent1"/>
            </a:solidFill>
            <a:round/>
          </a:ln>
          <a:effectLst/>
        </c:spPr>
        <c:marker>
          <c:symbol val="none"/>
        </c:marker>
      </c:pivotFmt>
      <c:pivotFmt>
        <c:idx val="112"/>
        <c:spPr>
          <a:solidFill>
            <a:schemeClr val="accent1"/>
          </a:solidFill>
          <a:ln w="28575" cap="rnd">
            <a:solidFill>
              <a:schemeClr val="accent1"/>
            </a:solidFill>
            <a:round/>
          </a:ln>
          <a:effectLst/>
        </c:spPr>
        <c:marker>
          <c:symbol val="none"/>
        </c:marker>
      </c:pivotFmt>
      <c:pivotFmt>
        <c:idx val="113"/>
        <c:spPr>
          <a:solidFill>
            <a:schemeClr val="accent1"/>
          </a:solidFill>
          <a:ln w="28575" cap="rnd">
            <a:solidFill>
              <a:schemeClr val="accent1"/>
            </a:solidFill>
            <a:round/>
          </a:ln>
          <a:effectLst/>
        </c:spPr>
        <c:marker>
          <c:symbol val="none"/>
        </c:marker>
      </c:pivotFmt>
      <c:pivotFmt>
        <c:idx val="114"/>
        <c:spPr>
          <a:solidFill>
            <a:schemeClr val="accent1"/>
          </a:solidFill>
          <a:ln w="28575" cap="rnd">
            <a:solidFill>
              <a:schemeClr val="accent1"/>
            </a:solidFill>
            <a:round/>
          </a:ln>
          <a:effectLst/>
        </c:spPr>
        <c:marker>
          <c:symbol val="none"/>
        </c:marker>
      </c:pivotFmt>
      <c:pivotFmt>
        <c:idx val="115"/>
        <c:spPr>
          <a:solidFill>
            <a:schemeClr val="accent1"/>
          </a:solidFill>
          <a:ln w="28575" cap="rnd">
            <a:solidFill>
              <a:schemeClr val="accent1"/>
            </a:solidFill>
            <a:round/>
          </a:ln>
          <a:effectLst/>
        </c:spPr>
        <c:marker>
          <c:symbol val="none"/>
        </c:marker>
      </c:pivotFmt>
      <c:pivotFmt>
        <c:idx val="116"/>
        <c:spPr>
          <a:solidFill>
            <a:schemeClr val="accent1"/>
          </a:solidFill>
          <a:ln w="28575" cap="rnd">
            <a:solidFill>
              <a:schemeClr val="accent1"/>
            </a:solidFill>
            <a:round/>
          </a:ln>
          <a:effectLst/>
        </c:spPr>
        <c:marker>
          <c:symbol val="none"/>
        </c:marker>
      </c:pivotFmt>
      <c:pivotFmt>
        <c:idx val="117"/>
        <c:spPr>
          <a:solidFill>
            <a:schemeClr val="accent1"/>
          </a:solidFill>
          <a:ln w="28575" cap="rnd">
            <a:solidFill>
              <a:schemeClr val="accent1"/>
            </a:solidFill>
            <a:round/>
          </a:ln>
          <a:effectLst/>
        </c:spPr>
        <c:marker>
          <c:symbol val="none"/>
        </c:marker>
      </c:pivotFmt>
      <c:pivotFmt>
        <c:idx val="118"/>
        <c:spPr>
          <a:solidFill>
            <a:schemeClr val="accent1"/>
          </a:solidFill>
          <a:ln w="28575" cap="rnd">
            <a:solidFill>
              <a:schemeClr val="accent1"/>
            </a:solidFill>
            <a:round/>
          </a:ln>
          <a:effectLst/>
        </c:spPr>
        <c:marker>
          <c:symbol val="none"/>
        </c:marker>
      </c:pivotFmt>
      <c:pivotFmt>
        <c:idx val="119"/>
        <c:spPr>
          <a:solidFill>
            <a:schemeClr val="accent1"/>
          </a:solidFill>
          <a:ln w="28575" cap="rnd">
            <a:solidFill>
              <a:schemeClr val="accent1"/>
            </a:solidFill>
            <a:round/>
          </a:ln>
          <a:effectLst/>
        </c:spPr>
        <c:marker>
          <c:symbol val="none"/>
        </c:marker>
      </c:pivotFmt>
      <c:pivotFmt>
        <c:idx val="120"/>
        <c:spPr>
          <a:solidFill>
            <a:schemeClr val="accent1"/>
          </a:solidFill>
          <a:ln w="28575" cap="rnd">
            <a:solidFill>
              <a:schemeClr val="accent1"/>
            </a:solidFill>
            <a:round/>
          </a:ln>
          <a:effectLst/>
        </c:spPr>
        <c:marker>
          <c:symbol val="none"/>
        </c:marker>
      </c:pivotFmt>
      <c:pivotFmt>
        <c:idx val="121"/>
        <c:spPr>
          <a:solidFill>
            <a:schemeClr val="accent1"/>
          </a:solidFill>
          <a:ln w="28575" cap="rnd">
            <a:solidFill>
              <a:schemeClr val="accent1"/>
            </a:solidFill>
            <a:round/>
          </a:ln>
          <a:effectLst/>
        </c:spPr>
        <c:marker>
          <c:symbol val="none"/>
        </c:marker>
      </c:pivotFmt>
      <c:pivotFmt>
        <c:idx val="122"/>
        <c:spPr>
          <a:solidFill>
            <a:schemeClr val="accent1"/>
          </a:solidFill>
          <a:ln w="28575" cap="rnd">
            <a:solidFill>
              <a:schemeClr val="accent1"/>
            </a:solidFill>
            <a:round/>
          </a:ln>
          <a:effectLst/>
        </c:spPr>
        <c:marker>
          <c:symbol val="none"/>
        </c:marker>
      </c:pivotFmt>
      <c:pivotFmt>
        <c:idx val="123"/>
        <c:spPr>
          <a:solidFill>
            <a:schemeClr val="accent1"/>
          </a:solidFill>
          <a:ln w="28575" cap="rnd">
            <a:solidFill>
              <a:schemeClr val="accent1"/>
            </a:solidFill>
            <a:round/>
          </a:ln>
          <a:effectLst/>
        </c:spPr>
        <c:marker>
          <c:symbol val="none"/>
        </c:marker>
      </c:pivotFmt>
      <c:pivotFmt>
        <c:idx val="124"/>
        <c:spPr>
          <a:solidFill>
            <a:schemeClr val="accent1"/>
          </a:solidFill>
          <a:ln w="28575" cap="rnd">
            <a:solidFill>
              <a:schemeClr val="accent1"/>
            </a:solidFill>
            <a:round/>
          </a:ln>
          <a:effectLst/>
        </c:spPr>
        <c:marker>
          <c:symbol val="none"/>
        </c:marker>
      </c:pivotFmt>
      <c:pivotFmt>
        <c:idx val="125"/>
        <c:spPr>
          <a:solidFill>
            <a:schemeClr val="accent1"/>
          </a:solidFill>
          <a:ln w="28575" cap="rnd">
            <a:solidFill>
              <a:schemeClr val="accent1"/>
            </a:solidFill>
            <a:round/>
          </a:ln>
          <a:effectLst/>
        </c:spPr>
        <c:marker>
          <c:symbol val="none"/>
        </c:marker>
      </c:pivotFmt>
      <c:pivotFmt>
        <c:idx val="126"/>
        <c:spPr>
          <a:solidFill>
            <a:schemeClr val="accent1"/>
          </a:solidFill>
          <a:ln w="28575" cap="rnd">
            <a:solidFill>
              <a:schemeClr val="accent1"/>
            </a:solidFill>
            <a:round/>
          </a:ln>
          <a:effectLst/>
        </c:spPr>
        <c:marker>
          <c:symbol val="none"/>
        </c:marker>
      </c:pivotFmt>
      <c:pivotFmt>
        <c:idx val="127"/>
        <c:spPr>
          <a:solidFill>
            <a:schemeClr val="accent1"/>
          </a:solidFill>
          <a:ln w="28575" cap="rnd">
            <a:solidFill>
              <a:schemeClr val="accent1"/>
            </a:solidFill>
            <a:round/>
          </a:ln>
          <a:effectLst/>
        </c:spPr>
        <c:marker>
          <c:symbol val="none"/>
        </c:marker>
      </c:pivotFmt>
      <c:pivotFmt>
        <c:idx val="128"/>
        <c:spPr>
          <a:solidFill>
            <a:schemeClr val="accent1"/>
          </a:solidFill>
          <a:ln w="28575" cap="rnd">
            <a:solidFill>
              <a:schemeClr val="accent1"/>
            </a:solidFill>
            <a:round/>
          </a:ln>
          <a:effectLst/>
        </c:spPr>
        <c:marker>
          <c:symbol val="none"/>
        </c:marker>
      </c:pivotFmt>
      <c:pivotFmt>
        <c:idx val="129"/>
        <c:spPr>
          <a:solidFill>
            <a:schemeClr val="accent1"/>
          </a:solidFill>
          <a:ln w="28575" cap="rnd">
            <a:solidFill>
              <a:schemeClr val="accent1"/>
            </a:solidFill>
            <a:round/>
          </a:ln>
          <a:effectLst/>
        </c:spPr>
        <c:marker>
          <c:symbol val="none"/>
        </c:marker>
      </c:pivotFmt>
      <c:pivotFmt>
        <c:idx val="130"/>
        <c:spPr>
          <a:solidFill>
            <a:schemeClr val="accent1"/>
          </a:solidFill>
          <a:ln w="28575" cap="rnd">
            <a:solidFill>
              <a:schemeClr val="accent1"/>
            </a:solidFill>
            <a:round/>
          </a:ln>
          <a:effectLst/>
        </c:spPr>
        <c:marker>
          <c:symbol val="none"/>
        </c:marker>
      </c:pivotFmt>
      <c:pivotFmt>
        <c:idx val="131"/>
        <c:spPr>
          <a:solidFill>
            <a:schemeClr val="accent1"/>
          </a:solidFill>
          <a:ln w="28575" cap="rnd">
            <a:solidFill>
              <a:schemeClr val="accent1"/>
            </a:solidFill>
            <a:round/>
          </a:ln>
          <a:effectLst/>
        </c:spPr>
        <c:marker>
          <c:symbol val="none"/>
        </c:marker>
      </c:pivotFmt>
      <c:pivotFmt>
        <c:idx val="132"/>
        <c:spPr>
          <a:solidFill>
            <a:schemeClr val="accent1"/>
          </a:solidFill>
          <a:ln w="28575" cap="rnd">
            <a:solidFill>
              <a:schemeClr val="accent1"/>
            </a:solidFill>
            <a:round/>
          </a:ln>
          <a:effectLst/>
        </c:spPr>
        <c:marker>
          <c:symbol val="none"/>
        </c:marker>
      </c:pivotFmt>
      <c:pivotFmt>
        <c:idx val="133"/>
        <c:spPr>
          <a:solidFill>
            <a:schemeClr val="accent1"/>
          </a:solidFill>
          <a:ln w="28575" cap="rnd">
            <a:solidFill>
              <a:schemeClr val="accent1"/>
            </a:solidFill>
            <a:round/>
          </a:ln>
          <a:effectLst/>
        </c:spPr>
        <c:marker>
          <c:symbol val="none"/>
        </c:marker>
      </c:pivotFmt>
      <c:pivotFmt>
        <c:idx val="134"/>
        <c:spPr>
          <a:solidFill>
            <a:schemeClr val="accent1"/>
          </a:solidFill>
          <a:ln w="28575" cap="rnd">
            <a:solidFill>
              <a:schemeClr val="accent1"/>
            </a:solidFill>
            <a:round/>
          </a:ln>
          <a:effectLst/>
        </c:spPr>
        <c:marker>
          <c:symbol val="none"/>
        </c:marker>
      </c:pivotFmt>
      <c:pivotFmt>
        <c:idx val="135"/>
        <c:spPr>
          <a:ln w="28575" cap="rnd">
            <a:solidFill>
              <a:schemeClr val="accent1"/>
            </a:solidFill>
            <a:round/>
          </a:ln>
          <a:effectLst/>
        </c:spPr>
        <c:marker>
          <c:symbol val="none"/>
        </c:marker>
      </c:pivotFmt>
      <c:pivotFmt>
        <c:idx val="136"/>
        <c:spPr>
          <a:ln w="28575" cap="rnd">
            <a:solidFill>
              <a:schemeClr val="accent1"/>
            </a:solidFill>
            <a:round/>
          </a:ln>
          <a:effectLst/>
        </c:spPr>
        <c:marker>
          <c:symbol val="none"/>
        </c:marker>
      </c:pivotFmt>
      <c:pivotFmt>
        <c:idx val="137"/>
        <c:spPr>
          <a:ln w="28575" cap="rnd">
            <a:solidFill>
              <a:schemeClr val="accent1"/>
            </a:solidFill>
            <a:round/>
          </a:ln>
          <a:effectLst/>
        </c:spPr>
        <c:marker>
          <c:symbol val="none"/>
        </c:marker>
      </c:pivotFmt>
      <c:pivotFmt>
        <c:idx val="138"/>
        <c:spPr>
          <a:ln w="28575" cap="rnd">
            <a:solidFill>
              <a:schemeClr val="accent1"/>
            </a:solidFill>
            <a:round/>
          </a:ln>
          <a:effectLst/>
        </c:spPr>
        <c:marker>
          <c:symbol val="none"/>
        </c:marker>
      </c:pivotFmt>
    </c:pivotFmts>
    <c:plotArea>
      <c:layout/>
      <c:lineChart>
        <c:grouping val="standard"/>
        <c:varyColors val="0"/>
        <c:ser>
          <c:idx val="0"/>
          <c:order val="0"/>
          <c:tx>
            <c:strRef>
              <c:f>PivTbls!$I$3:$I$4</c:f>
              <c:strCache>
                <c:ptCount val="1"/>
                <c:pt idx="0">
                  <c:v>Chris Watermarker</c:v>
                </c:pt>
              </c:strCache>
            </c:strRef>
          </c:tx>
          <c:spPr>
            <a:ln w="28575" cap="rnd">
              <a:solidFill>
                <a:schemeClr val="accent1"/>
              </a:solidFill>
              <a:round/>
            </a:ln>
            <a:effectLst/>
          </c:spPr>
          <c:marker>
            <c:symbol val="none"/>
          </c:marker>
          <c:cat>
            <c:strRef>
              <c:f>PivTbls!$H$5:$H$28</c:f>
              <c:strCache>
                <c:ptCount val="24"/>
                <c:pt idx="0">
                  <c:v>Jan '20</c:v>
                </c:pt>
                <c:pt idx="1">
                  <c:v>Feb '20</c:v>
                </c:pt>
                <c:pt idx="2">
                  <c:v>Mar '20</c:v>
                </c:pt>
                <c:pt idx="3">
                  <c:v>Apr '20</c:v>
                </c:pt>
                <c:pt idx="4">
                  <c:v>May '20</c:v>
                </c:pt>
                <c:pt idx="5">
                  <c:v>Jun '20</c:v>
                </c:pt>
                <c:pt idx="6">
                  <c:v>Jul '20</c:v>
                </c:pt>
                <c:pt idx="7">
                  <c:v>Aug '20</c:v>
                </c:pt>
                <c:pt idx="8">
                  <c:v>Sep '20</c:v>
                </c:pt>
                <c:pt idx="9">
                  <c:v>Oct '20</c:v>
                </c:pt>
                <c:pt idx="10">
                  <c:v>Nov '20</c:v>
                </c:pt>
                <c:pt idx="11">
                  <c:v>Dec '20</c:v>
                </c:pt>
                <c:pt idx="12">
                  <c:v>Jan '21</c:v>
                </c:pt>
                <c:pt idx="13">
                  <c:v>Feb '21</c:v>
                </c:pt>
                <c:pt idx="14">
                  <c:v>Mar '21</c:v>
                </c:pt>
                <c:pt idx="15">
                  <c:v>Apr '21</c:v>
                </c:pt>
                <c:pt idx="16">
                  <c:v>May '21</c:v>
                </c:pt>
                <c:pt idx="17">
                  <c:v>Jun '21</c:v>
                </c:pt>
                <c:pt idx="18">
                  <c:v>Jul '21</c:v>
                </c:pt>
                <c:pt idx="19">
                  <c:v>Aug '21</c:v>
                </c:pt>
                <c:pt idx="20">
                  <c:v>Sep '21</c:v>
                </c:pt>
                <c:pt idx="21">
                  <c:v>Oct '21</c:v>
                </c:pt>
                <c:pt idx="22">
                  <c:v>Nov '21</c:v>
                </c:pt>
                <c:pt idx="23">
                  <c:v>Dec '21</c:v>
                </c:pt>
              </c:strCache>
            </c:strRef>
          </c:cat>
          <c:val>
            <c:numRef>
              <c:f>PivTbls!$I$5:$I$28</c:f>
              <c:numCache>
                <c:formatCode>General</c:formatCode>
                <c:ptCount val="24"/>
                <c:pt idx="0">
                  <c:v>2600173.6603390882</c:v>
                </c:pt>
                <c:pt idx="1">
                  <c:v>2452072.2736499729</c:v>
                </c:pt>
                <c:pt idx="2">
                  <c:v>2739507.0255600931</c:v>
                </c:pt>
                <c:pt idx="3">
                  <c:v>2703385.34241712</c:v>
                </c:pt>
                <c:pt idx="4">
                  <c:v>2966010.7132843691</c:v>
                </c:pt>
                <c:pt idx="5">
                  <c:v>3454255.8113580723</c:v>
                </c:pt>
                <c:pt idx="6">
                  <c:v>3436816.0773778064</c:v>
                </c:pt>
                <c:pt idx="7">
                  <c:v>3120429.1358545632</c:v>
                </c:pt>
                <c:pt idx="8">
                  <c:v>3239570.0412090025</c:v>
                </c:pt>
                <c:pt idx="9">
                  <c:v>3090319.7525871019</c:v>
                </c:pt>
                <c:pt idx="10">
                  <c:v>2975872.4366760682</c:v>
                </c:pt>
                <c:pt idx="11">
                  <c:v>3259788.0455410038</c:v>
                </c:pt>
                <c:pt idx="12">
                  <c:v>3048190.392369213</c:v>
                </c:pt>
                <c:pt idx="13">
                  <c:v>2977102.4226532914</c:v>
                </c:pt>
                <c:pt idx="14">
                  <c:v>4084509.6864857082</c:v>
                </c:pt>
                <c:pt idx="15">
                  <c:v>3974624.860860493</c:v>
                </c:pt>
                <c:pt idx="16">
                  <c:v>4102786.0955259609</c:v>
                </c:pt>
                <c:pt idx="17">
                  <c:v>4252685.6562512796</c:v>
                </c:pt>
                <c:pt idx="18">
                  <c:v>4199810.7593843723</c:v>
                </c:pt>
                <c:pt idx="19">
                  <c:v>4076737.267083874</c:v>
                </c:pt>
                <c:pt idx="20">
                  <c:v>3952136.9401086676</c:v>
                </c:pt>
                <c:pt idx="21">
                  <c:v>3641793.4529618998</c:v>
                </c:pt>
                <c:pt idx="22">
                  <c:v>3474466.580802842</c:v>
                </c:pt>
                <c:pt idx="23">
                  <c:v>3800418.8208222468</c:v>
                </c:pt>
              </c:numCache>
            </c:numRef>
          </c:val>
          <c:smooth val="0"/>
          <c:extLst>
            <c:ext xmlns:c16="http://schemas.microsoft.com/office/drawing/2014/chart" uri="{C3380CC4-5D6E-409C-BE32-E72D297353CC}">
              <c16:uniqueId val="{00000000-ECDE-4B48-907A-0FA4FC0B68D2}"/>
            </c:ext>
          </c:extLst>
        </c:ser>
        <c:ser>
          <c:idx val="1"/>
          <c:order val="1"/>
          <c:tx>
            <c:strRef>
              <c:f>PivTbls!$J$3:$J$4</c:f>
              <c:strCache>
                <c:ptCount val="1"/>
                <c:pt idx="0">
                  <c:v>Dave Tabloid</c:v>
                </c:pt>
              </c:strCache>
            </c:strRef>
          </c:tx>
          <c:spPr>
            <a:ln w="28575" cap="rnd">
              <a:solidFill>
                <a:schemeClr val="accent2"/>
              </a:solidFill>
              <a:round/>
            </a:ln>
            <a:effectLst/>
          </c:spPr>
          <c:marker>
            <c:symbol val="none"/>
          </c:marker>
          <c:cat>
            <c:strRef>
              <c:f>PivTbls!$H$5:$H$28</c:f>
              <c:strCache>
                <c:ptCount val="24"/>
                <c:pt idx="0">
                  <c:v>Jan '20</c:v>
                </c:pt>
                <c:pt idx="1">
                  <c:v>Feb '20</c:v>
                </c:pt>
                <c:pt idx="2">
                  <c:v>Mar '20</c:v>
                </c:pt>
                <c:pt idx="3">
                  <c:v>Apr '20</c:v>
                </c:pt>
                <c:pt idx="4">
                  <c:v>May '20</c:v>
                </c:pt>
                <c:pt idx="5">
                  <c:v>Jun '20</c:v>
                </c:pt>
                <c:pt idx="6">
                  <c:v>Jul '20</c:v>
                </c:pt>
                <c:pt idx="7">
                  <c:v>Aug '20</c:v>
                </c:pt>
                <c:pt idx="8">
                  <c:v>Sep '20</c:v>
                </c:pt>
                <c:pt idx="9">
                  <c:v>Oct '20</c:v>
                </c:pt>
                <c:pt idx="10">
                  <c:v>Nov '20</c:v>
                </c:pt>
                <c:pt idx="11">
                  <c:v>Dec '20</c:v>
                </c:pt>
                <c:pt idx="12">
                  <c:v>Jan '21</c:v>
                </c:pt>
                <c:pt idx="13">
                  <c:v>Feb '21</c:v>
                </c:pt>
                <c:pt idx="14">
                  <c:v>Mar '21</c:v>
                </c:pt>
                <c:pt idx="15">
                  <c:v>Apr '21</c:v>
                </c:pt>
                <c:pt idx="16">
                  <c:v>May '21</c:v>
                </c:pt>
                <c:pt idx="17">
                  <c:v>Jun '21</c:v>
                </c:pt>
                <c:pt idx="18">
                  <c:v>Jul '21</c:v>
                </c:pt>
                <c:pt idx="19">
                  <c:v>Aug '21</c:v>
                </c:pt>
                <c:pt idx="20">
                  <c:v>Sep '21</c:v>
                </c:pt>
                <c:pt idx="21">
                  <c:v>Oct '21</c:v>
                </c:pt>
                <c:pt idx="22">
                  <c:v>Nov '21</c:v>
                </c:pt>
                <c:pt idx="23">
                  <c:v>Dec '21</c:v>
                </c:pt>
              </c:strCache>
            </c:strRef>
          </c:cat>
          <c:val>
            <c:numRef>
              <c:f>PivTbls!$J$5:$J$28</c:f>
              <c:numCache>
                <c:formatCode>General</c:formatCode>
                <c:ptCount val="24"/>
                <c:pt idx="0">
                  <c:v>2383184.5067413831</c:v>
                </c:pt>
                <c:pt idx="1">
                  <c:v>2318703.4894827744</c:v>
                </c:pt>
                <c:pt idx="2">
                  <c:v>2427873.9959109984</c:v>
                </c:pt>
                <c:pt idx="3">
                  <c:v>2383459.4289957038</c:v>
                </c:pt>
                <c:pt idx="4">
                  <c:v>2866259.114065099</c:v>
                </c:pt>
                <c:pt idx="5">
                  <c:v>3234530.8534658779</c:v>
                </c:pt>
                <c:pt idx="6">
                  <c:v>3287050.0646086149</c:v>
                </c:pt>
                <c:pt idx="7">
                  <c:v>3199619.376639571</c:v>
                </c:pt>
                <c:pt idx="8">
                  <c:v>3041337.5148649523</c:v>
                </c:pt>
                <c:pt idx="9">
                  <c:v>2875480.7069619573</c:v>
                </c:pt>
                <c:pt idx="10">
                  <c:v>2795062.128806306</c:v>
                </c:pt>
                <c:pt idx="11">
                  <c:v>2817884.4007344288</c:v>
                </c:pt>
                <c:pt idx="12">
                  <c:v>2742311.2085501142</c:v>
                </c:pt>
                <c:pt idx="13">
                  <c:v>2794367.1023292341</c:v>
                </c:pt>
                <c:pt idx="14">
                  <c:v>3378647.1688764757</c:v>
                </c:pt>
                <c:pt idx="15">
                  <c:v>3633818.1505288449</c:v>
                </c:pt>
                <c:pt idx="16">
                  <c:v>3578080.8369532684</c:v>
                </c:pt>
                <c:pt idx="17">
                  <c:v>3984751.7911113636</c:v>
                </c:pt>
                <c:pt idx="18">
                  <c:v>3804192.3627783456</c:v>
                </c:pt>
                <c:pt idx="19">
                  <c:v>4004639.413748486</c:v>
                </c:pt>
                <c:pt idx="20">
                  <c:v>3681425.7158641224</c:v>
                </c:pt>
                <c:pt idx="21">
                  <c:v>3469375.7332145851</c:v>
                </c:pt>
                <c:pt idx="22">
                  <c:v>3480018.7926013158</c:v>
                </c:pt>
                <c:pt idx="23">
                  <c:v>3394672.1687272526</c:v>
                </c:pt>
              </c:numCache>
            </c:numRef>
          </c:val>
          <c:smooth val="0"/>
          <c:extLst>
            <c:ext xmlns:c16="http://schemas.microsoft.com/office/drawing/2014/chart" uri="{C3380CC4-5D6E-409C-BE32-E72D297353CC}">
              <c16:uniqueId val="{00000000-A164-7246-AC94-24F8B6A6E23D}"/>
            </c:ext>
          </c:extLst>
        </c:ser>
        <c:ser>
          <c:idx val="2"/>
          <c:order val="2"/>
          <c:tx>
            <c:strRef>
              <c:f>PivTbls!$K$3:$K$4</c:f>
              <c:strCache>
                <c:ptCount val="1"/>
                <c:pt idx="0">
                  <c:v>Josh Tech</c:v>
                </c:pt>
              </c:strCache>
            </c:strRef>
          </c:tx>
          <c:spPr>
            <a:ln w="28575" cap="rnd">
              <a:solidFill>
                <a:schemeClr val="accent3"/>
              </a:solidFill>
              <a:round/>
            </a:ln>
            <a:effectLst/>
          </c:spPr>
          <c:marker>
            <c:symbol val="none"/>
          </c:marker>
          <c:cat>
            <c:strRef>
              <c:f>PivTbls!$H$5:$H$28</c:f>
              <c:strCache>
                <c:ptCount val="24"/>
                <c:pt idx="0">
                  <c:v>Jan '20</c:v>
                </c:pt>
                <c:pt idx="1">
                  <c:v>Feb '20</c:v>
                </c:pt>
                <c:pt idx="2">
                  <c:v>Mar '20</c:v>
                </c:pt>
                <c:pt idx="3">
                  <c:v>Apr '20</c:v>
                </c:pt>
                <c:pt idx="4">
                  <c:v>May '20</c:v>
                </c:pt>
                <c:pt idx="5">
                  <c:v>Jun '20</c:v>
                </c:pt>
                <c:pt idx="6">
                  <c:v>Jul '20</c:v>
                </c:pt>
                <c:pt idx="7">
                  <c:v>Aug '20</c:v>
                </c:pt>
                <c:pt idx="8">
                  <c:v>Sep '20</c:v>
                </c:pt>
                <c:pt idx="9">
                  <c:v>Oct '20</c:v>
                </c:pt>
                <c:pt idx="10">
                  <c:v>Nov '20</c:v>
                </c:pt>
                <c:pt idx="11">
                  <c:v>Dec '20</c:v>
                </c:pt>
                <c:pt idx="12">
                  <c:v>Jan '21</c:v>
                </c:pt>
                <c:pt idx="13">
                  <c:v>Feb '21</c:v>
                </c:pt>
                <c:pt idx="14">
                  <c:v>Mar '21</c:v>
                </c:pt>
                <c:pt idx="15">
                  <c:v>Apr '21</c:v>
                </c:pt>
                <c:pt idx="16">
                  <c:v>May '21</c:v>
                </c:pt>
                <c:pt idx="17">
                  <c:v>Jun '21</c:v>
                </c:pt>
                <c:pt idx="18">
                  <c:v>Jul '21</c:v>
                </c:pt>
                <c:pt idx="19">
                  <c:v>Aug '21</c:v>
                </c:pt>
                <c:pt idx="20">
                  <c:v>Sep '21</c:v>
                </c:pt>
                <c:pt idx="21">
                  <c:v>Oct '21</c:v>
                </c:pt>
                <c:pt idx="22">
                  <c:v>Nov '21</c:v>
                </c:pt>
                <c:pt idx="23">
                  <c:v>Dec '21</c:v>
                </c:pt>
              </c:strCache>
            </c:strRef>
          </c:cat>
          <c:val>
            <c:numRef>
              <c:f>PivTbls!$K$5:$K$28</c:f>
              <c:numCache>
                <c:formatCode>General</c:formatCode>
                <c:ptCount val="24"/>
                <c:pt idx="0">
                  <c:v>226395.8548847801</c:v>
                </c:pt>
                <c:pt idx="1">
                  <c:v>279830.38630771718</c:v>
                </c:pt>
                <c:pt idx="2">
                  <c:v>337444.43775617256</c:v>
                </c:pt>
                <c:pt idx="3">
                  <c:v>210784.79460942707</c:v>
                </c:pt>
                <c:pt idx="4">
                  <c:v>227926.74265393903</c:v>
                </c:pt>
                <c:pt idx="5">
                  <c:v>291408.32154130336</c:v>
                </c:pt>
                <c:pt idx="6">
                  <c:v>268696.2528370705</c:v>
                </c:pt>
                <c:pt idx="7">
                  <c:v>279043.63666495285</c:v>
                </c:pt>
                <c:pt idx="8">
                  <c:v>280560.68912750861</c:v>
                </c:pt>
                <c:pt idx="9">
                  <c:v>233166.69156780088</c:v>
                </c:pt>
                <c:pt idx="10">
                  <c:v>233142.4418794075</c:v>
                </c:pt>
                <c:pt idx="11">
                  <c:v>195254.33998661724</c:v>
                </c:pt>
                <c:pt idx="12">
                  <c:v>288012.39886218967</c:v>
                </c:pt>
                <c:pt idx="13">
                  <c:v>345005.20682954212</c:v>
                </c:pt>
                <c:pt idx="14">
                  <c:v>549667.3638805236</c:v>
                </c:pt>
                <c:pt idx="15">
                  <c:v>284138.91610388667</c:v>
                </c:pt>
                <c:pt idx="16">
                  <c:v>254770.29185331307</c:v>
                </c:pt>
                <c:pt idx="17">
                  <c:v>425553.87977862707</c:v>
                </c:pt>
                <c:pt idx="18">
                  <c:v>400493.88649750786</c:v>
                </c:pt>
                <c:pt idx="19">
                  <c:v>342973.92302265787</c:v>
                </c:pt>
                <c:pt idx="20">
                  <c:v>268411.46797745756</c:v>
                </c:pt>
                <c:pt idx="21">
                  <c:v>232958.26891849647</c:v>
                </c:pt>
                <c:pt idx="22">
                  <c:v>200263.54852439661</c:v>
                </c:pt>
                <c:pt idx="23">
                  <c:v>194084.60457397247</c:v>
                </c:pt>
              </c:numCache>
            </c:numRef>
          </c:val>
          <c:smooth val="0"/>
          <c:extLst>
            <c:ext xmlns:c16="http://schemas.microsoft.com/office/drawing/2014/chart" uri="{C3380CC4-5D6E-409C-BE32-E72D297353CC}">
              <c16:uniqueId val="{00000001-A164-7246-AC94-24F8B6A6E23D}"/>
            </c:ext>
          </c:extLst>
        </c:ser>
        <c:ser>
          <c:idx val="3"/>
          <c:order val="3"/>
          <c:tx>
            <c:strRef>
              <c:f>PivTbls!$L$3:$L$4</c:f>
              <c:strCache>
                <c:ptCount val="1"/>
                <c:pt idx="0">
                  <c:v>Mike Mike</c:v>
                </c:pt>
              </c:strCache>
            </c:strRef>
          </c:tx>
          <c:spPr>
            <a:ln w="28575" cap="rnd">
              <a:solidFill>
                <a:schemeClr val="accent4"/>
              </a:solidFill>
              <a:round/>
            </a:ln>
            <a:effectLst/>
          </c:spPr>
          <c:marker>
            <c:symbol val="none"/>
          </c:marker>
          <c:cat>
            <c:strRef>
              <c:f>PivTbls!$H$5:$H$28</c:f>
              <c:strCache>
                <c:ptCount val="24"/>
                <c:pt idx="0">
                  <c:v>Jan '20</c:v>
                </c:pt>
                <c:pt idx="1">
                  <c:v>Feb '20</c:v>
                </c:pt>
                <c:pt idx="2">
                  <c:v>Mar '20</c:v>
                </c:pt>
                <c:pt idx="3">
                  <c:v>Apr '20</c:v>
                </c:pt>
                <c:pt idx="4">
                  <c:v>May '20</c:v>
                </c:pt>
                <c:pt idx="5">
                  <c:v>Jun '20</c:v>
                </c:pt>
                <c:pt idx="6">
                  <c:v>Jul '20</c:v>
                </c:pt>
                <c:pt idx="7">
                  <c:v>Aug '20</c:v>
                </c:pt>
                <c:pt idx="8">
                  <c:v>Sep '20</c:v>
                </c:pt>
                <c:pt idx="9">
                  <c:v>Oct '20</c:v>
                </c:pt>
                <c:pt idx="10">
                  <c:v>Nov '20</c:v>
                </c:pt>
                <c:pt idx="11">
                  <c:v>Dec '20</c:v>
                </c:pt>
                <c:pt idx="12">
                  <c:v>Jan '21</c:v>
                </c:pt>
                <c:pt idx="13">
                  <c:v>Feb '21</c:v>
                </c:pt>
                <c:pt idx="14">
                  <c:v>Mar '21</c:v>
                </c:pt>
                <c:pt idx="15">
                  <c:v>Apr '21</c:v>
                </c:pt>
                <c:pt idx="16">
                  <c:v>May '21</c:v>
                </c:pt>
                <c:pt idx="17">
                  <c:v>Jun '21</c:v>
                </c:pt>
                <c:pt idx="18">
                  <c:v>Jul '21</c:v>
                </c:pt>
                <c:pt idx="19">
                  <c:v>Aug '21</c:v>
                </c:pt>
                <c:pt idx="20">
                  <c:v>Sep '21</c:v>
                </c:pt>
                <c:pt idx="21">
                  <c:v>Oct '21</c:v>
                </c:pt>
                <c:pt idx="22">
                  <c:v>Nov '21</c:v>
                </c:pt>
                <c:pt idx="23">
                  <c:v>Dec '21</c:v>
                </c:pt>
              </c:strCache>
            </c:strRef>
          </c:cat>
          <c:val>
            <c:numRef>
              <c:f>PivTbls!$L$5:$L$28</c:f>
              <c:numCache>
                <c:formatCode>General</c:formatCode>
                <c:ptCount val="24"/>
                <c:pt idx="0">
                  <c:v>2541789.0781334681</c:v>
                </c:pt>
                <c:pt idx="1">
                  <c:v>2169365.7946901387</c:v>
                </c:pt>
                <c:pt idx="2">
                  <c:v>2391733.7838906921</c:v>
                </c:pt>
                <c:pt idx="3">
                  <c:v>2159404.8361264407</c:v>
                </c:pt>
                <c:pt idx="4">
                  <c:v>2776019.1726492075</c:v>
                </c:pt>
                <c:pt idx="5">
                  <c:v>3380285.1064175437</c:v>
                </c:pt>
                <c:pt idx="6">
                  <c:v>3458552.7534431969</c:v>
                </c:pt>
                <c:pt idx="7">
                  <c:v>3122405.7934077103</c:v>
                </c:pt>
                <c:pt idx="8">
                  <c:v>3110020.3620581781</c:v>
                </c:pt>
                <c:pt idx="9">
                  <c:v>3041756.755587759</c:v>
                </c:pt>
                <c:pt idx="10">
                  <c:v>2948726.6751513341</c:v>
                </c:pt>
                <c:pt idx="11">
                  <c:v>2914901.5430872715</c:v>
                </c:pt>
                <c:pt idx="12">
                  <c:v>2876811.8048539571</c:v>
                </c:pt>
                <c:pt idx="13">
                  <c:v>2700627.0978671731</c:v>
                </c:pt>
                <c:pt idx="14">
                  <c:v>3552020.604192141</c:v>
                </c:pt>
                <c:pt idx="15">
                  <c:v>3450477.6712760851</c:v>
                </c:pt>
                <c:pt idx="16">
                  <c:v>3605305.0628322954</c:v>
                </c:pt>
                <c:pt idx="17">
                  <c:v>4322360.6715563117</c:v>
                </c:pt>
                <c:pt idx="18">
                  <c:v>3865690.245980897</c:v>
                </c:pt>
                <c:pt idx="19">
                  <c:v>4033716.3085411265</c:v>
                </c:pt>
                <c:pt idx="20">
                  <c:v>3708716.0322614829</c:v>
                </c:pt>
                <c:pt idx="21">
                  <c:v>3653380.1685957219</c:v>
                </c:pt>
                <c:pt idx="22">
                  <c:v>3440773.3899974665</c:v>
                </c:pt>
                <c:pt idx="23">
                  <c:v>3536765.7583496962</c:v>
                </c:pt>
              </c:numCache>
            </c:numRef>
          </c:val>
          <c:smooth val="0"/>
          <c:extLst>
            <c:ext xmlns:c16="http://schemas.microsoft.com/office/drawing/2014/chart" uri="{C3380CC4-5D6E-409C-BE32-E72D297353CC}">
              <c16:uniqueId val="{00000003-A164-7246-AC94-24F8B6A6E23D}"/>
            </c:ext>
          </c:extLst>
        </c:ser>
        <c:dLbls>
          <c:showLegendKey val="0"/>
          <c:showVal val="0"/>
          <c:showCatName val="0"/>
          <c:showSerName val="0"/>
          <c:showPercent val="0"/>
          <c:showBubbleSize val="0"/>
        </c:dLbls>
        <c:smooth val="0"/>
        <c:axId val="619672544"/>
        <c:axId val="621138080"/>
      </c:lineChart>
      <c:catAx>
        <c:axId val="61967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21138080"/>
        <c:crosses val="autoZero"/>
        <c:auto val="1"/>
        <c:lblAlgn val="ctr"/>
        <c:lblOffset val="100"/>
        <c:noMultiLvlLbl val="0"/>
      </c:catAx>
      <c:valAx>
        <c:axId val="621138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967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[Silich, Adrian - Red Bull Excel Evaluation.xlsx]PivTbls!PivotTable5</c:name>
    <c:fmtId val="15"/>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9.3217573155468247E-2"/>
          <c:y val="6.3241106719367585E-2"/>
          <c:w val="0.65783415961893665"/>
          <c:h val="0.7927534157044599"/>
        </c:manualLayout>
      </c:layout>
      <c:lineChart>
        <c:grouping val="standard"/>
        <c:varyColors val="0"/>
        <c:ser>
          <c:idx val="0"/>
          <c:order val="0"/>
          <c:tx>
            <c:strRef>
              <c:f>PivTbls!$R$3:$R$4</c:f>
              <c:strCache>
                <c:ptCount val="1"/>
                <c:pt idx="0">
                  <c:v>Brad Nunez</c:v>
                </c:pt>
              </c:strCache>
            </c:strRef>
          </c:tx>
          <c:spPr>
            <a:ln w="28575" cap="rnd">
              <a:solidFill>
                <a:schemeClr val="accent1"/>
              </a:solidFill>
              <a:round/>
            </a:ln>
            <a:effectLst/>
          </c:spPr>
          <c:marker>
            <c:symbol val="none"/>
          </c:marker>
          <c:cat>
            <c:strRef>
              <c:f>PivTbls!$Q$5:$Q$28</c:f>
              <c:strCache>
                <c:ptCount val="24"/>
                <c:pt idx="0">
                  <c:v>Jan '20</c:v>
                </c:pt>
                <c:pt idx="1">
                  <c:v>Feb '20</c:v>
                </c:pt>
                <c:pt idx="2">
                  <c:v>Mar '20</c:v>
                </c:pt>
                <c:pt idx="3">
                  <c:v>Apr '20</c:v>
                </c:pt>
                <c:pt idx="4">
                  <c:v>May '20</c:v>
                </c:pt>
                <c:pt idx="5">
                  <c:v>Jun '20</c:v>
                </c:pt>
                <c:pt idx="6">
                  <c:v>Jul '20</c:v>
                </c:pt>
                <c:pt idx="7">
                  <c:v>Aug '20</c:v>
                </c:pt>
                <c:pt idx="8">
                  <c:v>Sep '20</c:v>
                </c:pt>
                <c:pt idx="9">
                  <c:v>Oct '20</c:v>
                </c:pt>
                <c:pt idx="10">
                  <c:v>Nov '20</c:v>
                </c:pt>
                <c:pt idx="11">
                  <c:v>Dec '20</c:v>
                </c:pt>
                <c:pt idx="12">
                  <c:v>Jan '21</c:v>
                </c:pt>
                <c:pt idx="13">
                  <c:v>Feb '21</c:v>
                </c:pt>
                <c:pt idx="14">
                  <c:v>Mar '21</c:v>
                </c:pt>
                <c:pt idx="15">
                  <c:v>Apr '21</c:v>
                </c:pt>
                <c:pt idx="16">
                  <c:v>May '21</c:v>
                </c:pt>
                <c:pt idx="17">
                  <c:v>Jun '21</c:v>
                </c:pt>
                <c:pt idx="18">
                  <c:v>Jul '21</c:v>
                </c:pt>
                <c:pt idx="19">
                  <c:v>Aug '21</c:v>
                </c:pt>
                <c:pt idx="20">
                  <c:v>Sep '21</c:v>
                </c:pt>
                <c:pt idx="21">
                  <c:v>Oct '21</c:v>
                </c:pt>
                <c:pt idx="22">
                  <c:v>Nov '21</c:v>
                </c:pt>
                <c:pt idx="23">
                  <c:v>Dec '21</c:v>
                </c:pt>
              </c:strCache>
            </c:strRef>
          </c:cat>
          <c:val>
            <c:numRef>
              <c:f>PivTbls!$R$5:$R$28</c:f>
              <c:numCache>
                <c:formatCode>General</c:formatCode>
                <c:ptCount val="24"/>
                <c:pt idx="0">
                  <c:v>48506.14954491581</c:v>
                </c:pt>
                <c:pt idx="1">
                  <c:v>37111.512028151876</c:v>
                </c:pt>
                <c:pt idx="2">
                  <c:v>45714.198251890673</c:v>
                </c:pt>
                <c:pt idx="3">
                  <c:v>43844.14446603282</c:v>
                </c:pt>
                <c:pt idx="4">
                  <c:v>54605.93524626852</c:v>
                </c:pt>
                <c:pt idx="5">
                  <c:v>49716.741332030899</c:v>
                </c:pt>
                <c:pt idx="6">
                  <c:v>71754.974434364281</c:v>
                </c:pt>
                <c:pt idx="7">
                  <c:v>69094.84222976923</c:v>
                </c:pt>
                <c:pt idx="8">
                  <c:v>53387.144262213522</c:v>
                </c:pt>
                <c:pt idx="9">
                  <c:v>53604.498420849661</c:v>
                </c:pt>
                <c:pt idx="10">
                  <c:v>52775.139780347468</c:v>
                </c:pt>
                <c:pt idx="11">
                  <c:v>50695.733138126372</c:v>
                </c:pt>
                <c:pt idx="12">
                  <c:v>66672.75768627385</c:v>
                </c:pt>
                <c:pt idx="13">
                  <c:v>62776.469643061435</c:v>
                </c:pt>
                <c:pt idx="14">
                  <c:v>65344.022451761768</c:v>
                </c:pt>
                <c:pt idx="15">
                  <c:v>61413.483155671231</c:v>
                </c:pt>
                <c:pt idx="16">
                  <c:v>72925.840138307263</c:v>
                </c:pt>
                <c:pt idx="17">
                  <c:v>83994.14597630073</c:v>
                </c:pt>
                <c:pt idx="18">
                  <c:v>62463.34943276686</c:v>
                </c:pt>
                <c:pt idx="19">
                  <c:v>70522.42746777003</c:v>
                </c:pt>
                <c:pt idx="20">
                  <c:v>62403.831140160662</c:v>
                </c:pt>
                <c:pt idx="21">
                  <c:v>71469.639580427436</c:v>
                </c:pt>
                <c:pt idx="22">
                  <c:v>53970.181531988637</c:v>
                </c:pt>
                <c:pt idx="23">
                  <c:v>65340.118300008777</c:v>
                </c:pt>
              </c:numCache>
            </c:numRef>
          </c:val>
          <c:smooth val="0"/>
          <c:extLst>
            <c:ext xmlns:c16="http://schemas.microsoft.com/office/drawing/2014/chart" uri="{C3380CC4-5D6E-409C-BE32-E72D297353CC}">
              <c16:uniqueId val="{00000000-9E1B-8044-96AD-BD378CA0179A}"/>
            </c:ext>
          </c:extLst>
        </c:ser>
        <c:ser>
          <c:idx val="1"/>
          <c:order val="1"/>
          <c:tx>
            <c:strRef>
              <c:f>PivTbls!$S$3:$S$4</c:f>
              <c:strCache>
                <c:ptCount val="1"/>
                <c:pt idx="0">
                  <c:v>Brian Bombay</c:v>
                </c:pt>
              </c:strCache>
            </c:strRef>
          </c:tx>
          <c:spPr>
            <a:ln w="28575" cap="rnd">
              <a:solidFill>
                <a:schemeClr val="accent2"/>
              </a:solidFill>
              <a:round/>
            </a:ln>
            <a:effectLst/>
          </c:spPr>
          <c:marker>
            <c:symbol val="none"/>
          </c:marker>
          <c:cat>
            <c:strRef>
              <c:f>PivTbls!$Q$5:$Q$28</c:f>
              <c:strCache>
                <c:ptCount val="24"/>
                <c:pt idx="0">
                  <c:v>Jan '20</c:v>
                </c:pt>
                <c:pt idx="1">
                  <c:v>Feb '20</c:v>
                </c:pt>
                <c:pt idx="2">
                  <c:v>Mar '20</c:v>
                </c:pt>
                <c:pt idx="3">
                  <c:v>Apr '20</c:v>
                </c:pt>
                <c:pt idx="4">
                  <c:v>May '20</c:v>
                </c:pt>
                <c:pt idx="5">
                  <c:v>Jun '20</c:v>
                </c:pt>
                <c:pt idx="6">
                  <c:v>Jul '20</c:v>
                </c:pt>
                <c:pt idx="7">
                  <c:v>Aug '20</c:v>
                </c:pt>
                <c:pt idx="8">
                  <c:v>Sep '20</c:v>
                </c:pt>
                <c:pt idx="9">
                  <c:v>Oct '20</c:v>
                </c:pt>
                <c:pt idx="10">
                  <c:v>Nov '20</c:v>
                </c:pt>
                <c:pt idx="11">
                  <c:v>Dec '20</c:v>
                </c:pt>
                <c:pt idx="12">
                  <c:v>Jan '21</c:v>
                </c:pt>
                <c:pt idx="13">
                  <c:v>Feb '21</c:v>
                </c:pt>
                <c:pt idx="14">
                  <c:v>Mar '21</c:v>
                </c:pt>
                <c:pt idx="15">
                  <c:v>Apr '21</c:v>
                </c:pt>
                <c:pt idx="16">
                  <c:v>May '21</c:v>
                </c:pt>
                <c:pt idx="17">
                  <c:v>Jun '21</c:v>
                </c:pt>
                <c:pt idx="18">
                  <c:v>Jul '21</c:v>
                </c:pt>
                <c:pt idx="19">
                  <c:v>Aug '21</c:v>
                </c:pt>
                <c:pt idx="20">
                  <c:v>Sep '21</c:v>
                </c:pt>
                <c:pt idx="21">
                  <c:v>Oct '21</c:v>
                </c:pt>
                <c:pt idx="22">
                  <c:v>Nov '21</c:v>
                </c:pt>
                <c:pt idx="23">
                  <c:v>Dec '21</c:v>
                </c:pt>
              </c:strCache>
            </c:strRef>
          </c:cat>
          <c:val>
            <c:numRef>
              <c:f>PivTbls!$S$5:$S$28</c:f>
              <c:numCache>
                <c:formatCode>General</c:formatCode>
                <c:ptCount val="24"/>
                <c:pt idx="0">
                  <c:v>493156.06870567624</c:v>
                </c:pt>
                <c:pt idx="1">
                  <c:v>461615.25829622574</c:v>
                </c:pt>
                <c:pt idx="2">
                  <c:v>260329.65724229373</c:v>
                </c:pt>
                <c:pt idx="3">
                  <c:v>43037.389309471633</c:v>
                </c:pt>
                <c:pt idx="4">
                  <c:v>138459.61023339318</c:v>
                </c:pt>
                <c:pt idx="5">
                  <c:v>278286.22260893876</c:v>
                </c:pt>
                <c:pt idx="6">
                  <c:v>287558.51371690194</c:v>
                </c:pt>
                <c:pt idx="7">
                  <c:v>271248.33709971065</c:v>
                </c:pt>
                <c:pt idx="8">
                  <c:v>339182.40529277257</c:v>
                </c:pt>
                <c:pt idx="9">
                  <c:v>351904.98423233134</c:v>
                </c:pt>
                <c:pt idx="10">
                  <c:v>270470.54503931059</c:v>
                </c:pt>
                <c:pt idx="11">
                  <c:v>285747.5223077095</c:v>
                </c:pt>
                <c:pt idx="12">
                  <c:v>280284.16169469513</c:v>
                </c:pt>
                <c:pt idx="13">
                  <c:v>309251.82648274949</c:v>
                </c:pt>
                <c:pt idx="14">
                  <c:v>471680.34270208789</c:v>
                </c:pt>
                <c:pt idx="15">
                  <c:v>452535.36349759472</c:v>
                </c:pt>
                <c:pt idx="16">
                  <c:v>491973.79384557559</c:v>
                </c:pt>
                <c:pt idx="17">
                  <c:v>616880.76757984632</c:v>
                </c:pt>
                <c:pt idx="18">
                  <c:v>585441.62657345296</c:v>
                </c:pt>
                <c:pt idx="19">
                  <c:v>618326.95289990539</c:v>
                </c:pt>
                <c:pt idx="20">
                  <c:v>566504.26871125016</c:v>
                </c:pt>
                <c:pt idx="21">
                  <c:v>528240.75245604047</c:v>
                </c:pt>
                <c:pt idx="22">
                  <c:v>526765.41039708664</c:v>
                </c:pt>
                <c:pt idx="23">
                  <c:v>556618.69797757315</c:v>
                </c:pt>
              </c:numCache>
            </c:numRef>
          </c:val>
          <c:smooth val="0"/>
          <c:extLst>
            <c:ext xmlns:c16="http://schemas.microsoft.com/office/drawing/2014/chart" uri="{C3380CC4-5D6E-409C-BE32-E72D297353CC}">
              <c16:uniqueId val="{0000001A-9273-7F40-82B4-D3E2FE58B899}"/>
            </c:ext>
          </c:extLst>
        </c:ser>
        <c:ser>
          <c:idx val="2"/>
          <c:order val="2"/>
          <c:tx>
            <c:strRef>
              <c:f>PivTbls!$T$3:$T$4</c:f>
              <c:strCache>
                <c:ptCount val="1"/>
                <c:pt idx="0">
                  <c:v>Chuck Billabong</c:v>
                </c:pt>
              </c:strCache>
            </c:strRef>
          </c:tx>
          <c:spPr>
            <a:ln w="28575" cap="rnd">
              <a:solidFill>
                <a:schemeClr val="accent3"/>
              </a:solidFill>
              <a:round/>
            </a:ln>
            <a:effectLst/>
          </c:spPr>
          <c:marker>
            <c:symbol val="none"/>
          </c:marker>
          <c:cat>
            <c:strRef>
              <c:f>PivTbls!$Q$5:$Q$28</c:f>
              <c:strCache>
                <c:ptCount val="24"/>
                <c:pt idx="0">
                  <c:v>Jan '20</c:v>
                </c:pt>
                <c:pt idx="1">
                  <c:v>Feb '20</c:v>
                </c:pt>
                <c:pt idx="2">
                  <c:v>Mar '20</c:v>
                </c:pt>
                <c:pt idx="3">
                  <c:v>Apr '20</c:v>
                </c:pt>
                <c:pt idx="4">
                  <c:v>May '20</c:v>
                </c:pt>
                <c:pt idx="5">
                  <c:v>Jun '20</c:v>
                </c:pt>
                <c:pt idx="6">
                  <c:v>Jul '20</c:v>
                </c:pt>
                <c:pt idx="7">
                  <c:v>Aug '20</c:v>
                </c:pt>
                <c:pt idx="8">
                  <c:v>Sep '20</c:v>
                </c:pt>
                <c:pt idx="9">
                  <c:v>Oct '20</c:v>
                </c:pt>
                <c:pt idx="10">
                  <c:v>Nov '20</c:v>
                </c:pt>
                <c:pt idx="11">
                  <c:v>Dec '20</c:v>
                </c:pt>
                <c:pt idx="12">
                  <c:v>Jan '21</c:v>
                </c:pt>
                <c:pt idx="13">
                  <c:v>Feb '21</c:v>
                </c:pt>
                <c:pt idx="14">
                  <c:v>Mar '21</c:v>
                </c:pt>
                <c:pt idx="15">
                  <c:v>Apr '21</c:v>
                </c:pt>
                <c:pt idx="16">
                  <c:v>May '21</c:v>
                </c:pt>
                <c:pt idx="17">
                  <c:v>Jun '21</c:v>
                </c:pt>
                <c:pt idx="18">
                  <c:v>Jul '21</c:v>
                </c:pt>
                <c:pt idx="19">
                  <c:v>Aug '21</c:v>
                </c:pt>
                <c:pt idx="20">
                  <c:v>Sep '21</c:v>
                </c:pt>
                <c:pt idx="21">
                  <c:v>Oct '21</c:v>
                </c:pt>
                <c:pt idx="22">
                  <c:v>Nov '21</c:v>
                </c:pt>
                <c:pt idx="23">
                  <c:v>Dec '21</c:v>
                </c:pt>
              </c:strCache>
            </c:strRef>
          </c:cat>
          <c:val>
            <c:numRef>
              <c:f>PivTbls!$T$5:$T$28</c:f>
              <c:numCache>
                <c:formatCode>General</c:formatCode>
                <c:ptCount val="24"/>
                <c:pt idx="0">
                  <c:v>59915.834747137094</c:v>
                </c:pt>
                <c:pt idx="1">
                  <c:v>95076.717522625826</c:v>
                </c:pt>
                <c:pt idx="2">
                  <c:v>103661.83591056465</c:v>
                </c:pt>
                <c:pt idx="3">
                  <c:v>76326.968565609219</c:v>
                </c:pt>
                <c:pt idx="4">
                  <c:v>62066.297013461874</c:v>
                </c:pt>
                <c:pt idx="5">
                  <c:v>79287.847900418841</c:v>
                </c:pt>
                <c:pt idx="6">
                  <c:v>69439.853836502429</c:v>
                </c:pt>
                <c:pt idx="7">
                  <c:v>84618.630639534109</c:v>
                </c:pt>
                <c:pt idx="8">
                  <c:v>77836.568595833174</c:v>
                </c:pt>
                <c:pt idx="9">
                  <c:v>81833.333190112608</c:v>
                </c:pt>
                <c:pt idx="10">
                  <c:v>91284.608016359285</c:v>
                </c:pt>
                <c:pt idx="11">
                  <c:v>51957.336603412674</c:v>
                </c:pt>
                <c:pt idx="12">
                  <c:v>57558.540793267144</c:v>
                </c:pt>
                <c:pt idx="13">
                  <c:v>84015.843066016023</c:v>
                </c:pt>
                <c:pt idx="14">
                  <c:v>102512.56960211249</c:v>
                </c:pt>
                <c:pt idx="15">
                  <c:v>119760.73848853294</c:v>
                </c:pt>
                <c:pt idx="16">
                  <c:v>119456.65859796292</c:v>
                </c:pt>
                <c:pt idx="17">
                  <c:v>93270.872859473064</c:v>
                </c:pt>
                <c:pt idx="18">
                  <c:v>101668.78954257458</c:v>
                </c:pt>
                <c:pt idx="19">
                  <c:v>91016.600499607564</c:v>
                </c:pt>
                <c:pt idx="20">
                  <c:v>100734.40299379794</c:v>
                </c:pt>
                <c:pt idx="21">
                  <c:v>99635.749173495788</c:v>
                </c:pt>
                <c:pt idx="22">
                  <c:v>71848.741797613489</c:v>
                </c:pt>
                <c:pt idx="23">
                  <c:v>63698.086447235779</c:v>
                </c:pt>
              </c:numCache>
            </c:numRef>
          </c:val>
          <c:smooth val="0"/>
          <c:extLst>
            <c:ext xmlns:c16="http://schemas.microsoft.com/office/drawing/2014/chart" uri="{C3380CC4-5D6E-409C-BE32-E72D297353CC}">
              <c16:uniqueId val="{0000001B-9273-7F40-82B4-D3E2FE58B899}"/>
            </c:ext>
          </c:extLst>
        </c:ser>
        <c:ser>
          <c:idx val="3"/>
          <c:order val="3"/>
          <c:tx>
            <c:strRef>
              <c:f>PivTbls!$U$3:$U$4</c:f>
              <c:strCache>
                <c:ptCount val="1"/>
                <c:pt idx="0">
                  <c:v>Geoff Walker</c:v>
                </c:pt>
              </c:strCache>
            </c:strRef>
          </c:tx>
          <c:spPr>
            <a:ln w="28575" cap="rnd">
              <a:solidFill>
                <a:schemeClr val="accent4"/>
              </a:solidFill>
              <a:round/>
            </a:ln>
            <a:effectLst/>
          </c:spPr>
          <c:marker>
            <c:symbol val="none"/>
          </c:marker>
          <c:cat>
            <c:strRef>
              <c:f>PivTbls!$Q$5:$Q$28</c:f>
              <c:strCache>
                <c:ptCount val="24"/>
                <c:pt idx="0">
                  <c:v>Jan '20</c:v>
                </c:pt>
                <c:pt idx="1">
                  <c:v>Feb '20</c:v>
                </c:pt>
                <c:pt idx="2">
                  <c:v>Mar '20</c:v>
                </c:pt>
                <c:pt idx="3">
                  <c:v>Apr '20</c:v>
                </c:pt>
                <c:pt idx="4">
                  <c:v>May '20</c:v>
                </c:pt>
                <c:pt idx="5">
                  <c:v>Jun '20</c:v>
                </c:pt>
                <c:pt idx="6">
                  <c:v>Jul '20</c:v>
                </c:pt>
                <c:pt idx="7">
                  <c:v>Aug '20</c:v>
                </c:pt>
                <c:pt idx="8">
                  <c:v>Sep '20</c:v>
                </c:pt>
                <c:pt idx="9">
                  <c:v>Oct '20</c:v>
                </c:pt>
                <c:pt idx="10">
                  <c:v>Nov '20</c:v>
                </c:pt>
                <c:pt idx="11">
                  <c:v>Dec '20</c:v>
                </c:pt>
                <c:pt idx="12">
                  <c:v>Jan '21</c:v>
                </c:pt>
                <c:pt idx="13">
                  <c:v>Feb '21</c:v>
                </c:pt>
                <c:pt idx="14">
                  <c:v>Mar '21</c:v>
                </c:pt>
                <c:pt idx="15">
                  <c:v>Apr '21</c:v>
                </c:pt>
                <c:pt idx="16">
                  <c:v>May '21</c:v>
                </c:pt>
                <c:pt idx="17">
                  <c:v>Jun '21</c:v>
                </c:pt>
                <c:pt idx="18">
                  <c:v>Jul '21</c:v>
                </c:pt>
                <c:pt idx="19">
                  <c:v>Aug '21</c:v>
                </c:pt>
                <c:pt idx="20">
                  <c:v>Sep '21</c:v>
                </c:pt>
                <c:pt idx="21">
                  <c:v>Oct '21</c:v>
                </c:pt>
                <c:pt idx="22">
                  <c:v>Nov '21</c:v>
                </c:pt>
                <c:pt idx="23">
                  <c:v>Dec '21</c:v>
                </c:pt>
              </c:strCache>
            </c:strRef>
          </c:cat>
          <c:val>
            <c:numRef>
              <c:f>PivTbls!$U$5:$U$28</c:f>
              <c:numCache>
                <c:formatCode>General</c:formatCode>
                <c:ptCount val="24"/>
                <c:pt idx="0">
                  <c:v>283170.05707867618</c:v>
                </c:pt>
                <c:pt idx="1">
                  <c:v>341021.70539917808</c:v>
                </c:pt>
                <c:pt idx="2">
                  <c:v>305781.10929975531</c:v>
                </c:pt>
                <c:pt idx="3">
                  <c:v>235539.68114318786</c:v>
                </c:pt>
                <c:pt idx="4">
                  <c:v>302602.4611662809</c:v>
                </c:pt>
                <c:pt idx="5">
                  <c:v>344316.0931125604</c:v>
                </c:pt>
                <c:pt idx="6">
                  <c:v>360402.17079313123</c:v>
                </c:pt>
                <c:pt idx="7">
                  <c:v>318635.38699146319</c:v>
                </c:pt>
                <c:pt idx="8">
                  <c:v>324959.34634372743</c:v>
                </c:pt>
                <c:pt idx="9">
                  <c:v>317348.04872867739</c:v>
                </c:pt>
                <c:pt idx="10">
                  <c:v>277064.47679572942</c:v>
                </c:pt>
                <c:pt idx="11">
                  <c:v>269104.17567461776</c:v>
                </c:pt>
                <c:pt idx="12">
                  <c:v>291808.59493801062</c:v>
                </c:pt>
                <c:pt idx="13">
                  <c:v>285248.06612146564</c:v>
                </c:pt>
                <c:pt idx="14">
                  <c:v>457555.16912352404</c:v>
                </c:pt>
                <c:pt idx="15">
                  <c:v>407697.10002540291</c:v>
                </c:pt>
                <c:pt idx="16">
                  <c:v>377949.07725556614</c:v>
                </c:pt>
                <c:pt idx="17">
                  <c:v>505427.59493169724</c:v>
                </c:pt>
                <c:pt idx="18">
                  <c:v>482931.84942895477</c:v>
                </c:pt>
                <c:pt idx="19">
                  <c:v>412287.79934602027</c:v>
                </c:pt>
                <c:pt idx="20">
                  <c:v>408939.23682060355</c:v>
                </c:pt>
                <c:pt idx="21">
                  <c:v>377691.51860934164</c:v>
                </c:pt>
                <c:pt idx="22">
                  <c:v>374842.39293039817</c:v>
                </c:pt>
                <c:pt idx="23">
                  <c:v>353519.79797687719</c:v>
                </c:pt>
              </c:numCache>
            </c:numRef>
          </c:val>
          <c:smooth val="0"/>
          <c:extLst>
            <c:ext xmlns:c16="http://schemas.microsoft.com/office/drawing/2014/chart" uri="{C3380CC4-5D6E-409C-BE32-E72D297353CC}">
              <c16:uniqueId val="{0000001C-9273-7F40-82B4-D3E2FE58B899}"/>
            </c:ext>
          </c:extLst>
        </c:ser>
        <c:ser>
          <c:idx val="4"/>
          <c:order val="4"/>
          <c:tx>
            <c:strRef>
              <c:f>PivTbls!$V$3:$V$4</c:f>
              <c:strCache>
                <c:ptCount val="1"/>
                <c:pt idx="0">
                  <c:v>Jay Dawson</c:v>
                </c:pt>
              </c:strCache>
            </c:strRef>
          </c:tx>
          <c:spPr>
            <a:ln w="28575" cap="rnd">
              <a:solidFill>
                <a:schemeClr val="accent5"/>
              </a:solidFill>
              <a:round/>
            </a:ln>
            <a:effectLst/>
          </c:spPr>
          <c:marker>
            <c:symbol val="none"/>
          </c:marker>
          <c:cat>
            <c:strRef>
              <c:f>PivTbls!$Q$5:$Q$28</c:f>
              <c:strCache>
                <c:ptCount val="24"/>
                <c:pt idx="0">
                  <c:v>Jan '20</c:v>
                </c:pt>
                <c:pt idx="1">
                  <c:v>Feb '20</c:v>
                </c:pt>
                <c:pt idx="2">
                  <c:v>Mar '20</c:v>
                </c:pt>
                <c:pt idx="3">
                  <c:v>Apr '20</c:v>
                </c:pt>
                <c:pt idx="4">
                  <c:v>May '20</c:v>
                </c:pt>
                <c:pt idx="5">
                  <c:v>Jun '20</c:v>
                </c:pt>
                <c:pt idx="6">
                  <c:v>Jul '20</c:v>
                </c:pt>
                <c:pt idx="7">
                  <c:v>Aug '20</c:v>
                </c:pt>
                <c:pt idx="8">
                  <c:v>Sep '20</c:v>
                </c:pt>
                <c:pt idx="9">
                  <c:v>Oct '20</c:v>
                </c:pt>
                <c:pt idx="10">
                  <c:v>Nov '20</c:v>
                </c:pt>
                <c:pt idx="11">
                  <c:v>Dec '20</c:v>
                </c:pt>
                <c:pt idx="12">
                  <c:v>Jan '21</c:v>
                </c:pt>
                <c:pt idx="13">
                  <c:v>Feb '21</c:v>
                </c:pt>
                <c:pt idx="14">
                  <c:v>Mar '21</c:v>
                </c:pt>
                <c:pt idx="15">
                  <c:v>Apr '21</c:v>
                </c:pt>
                <c:pt idx="16">
                  <c:v>May '21</c:v>
                </c:pt>
                <c:pt idx="17">
                  <c:v>Jun '21</c:v>
                </c:pt>
                <c:pt idx="18">
                  <c:v>Jul '21</c:v>
                </c:pt>
                <c:pt idx="19">
                  <c:v>Aug '21</c:v>
                </c:pt>
                <c:pt idx="20">
                  <c:v>Sep '21</c:v>
                </c:pt>
                <c:pt idx="21">
                  <c:v>Oct '21</c:v>
                </c:pt>
                <c:pt idx="22">
                  <c:v>Nov '21</c:v>
                </c:pt>
                <c:pt idx="23">
                  <c:v>Dec '21</c:v>
                </c:pt>
              </c:strCache>
            </c:strRef>
          </c:cat>
          <c:val>
            <c:numRef>
              <c:f>PivTbls!$V$5:$V$28</c:f>
              <c:numCache>
                <c:formatCode>General</c:formatCode>
                <c:ptCount val="24"/>
                <c:pt idx="0">
                  <c:v>187051.70630135838</c:v>
                </c:pt>
                <c:pt idx="1">
                  <c:v>182449.29357617191</c:v>
                </c:pt>
                <c:pt idx="2">
                  <c:v>256533.66694316707</c:v>
                </c:pt>
                <c:pt idx="3">
                  <c:v>158759.63355292685</c:v>
                </c:pt>
                <c:pt idx="4">
                  <c:v>160604.99455347442</c:v>
                </c:pt>
                <c:pt idx="5">
                  <c:v>278006.72738683608</c:v>
                </c:pt>
                <c:pt idx="6">
                  <c:v>272094.62959413847</c:v>
                </c:pt>
                <c:pt idx="7">
                  <c:v>292346.1709896776</c:v>
                </c:pt>
                <c:pt idx="8">
                  <c:v>295004.30810897774</c:v>
                </c:pt>
                <c:pt idx="9">
                  <c:v>230978.71007212665</c:v>
                </c:pt>
                <c:pt idx="10">
                  <c:v>238252.66854642436</c:v>
                </c:pt>
                <c:pt idx="11">
                  <c:v>231431.19128271149</c:v>
                </c:pt>
                <c:pt idx="12">
                  <c:v>268327.18547281675</c:v>
                </c:pt>
                <c:pt idx="13">
                  <c:v>341153.37231353414</c:v>
                </c:pt>
                <c:pt idx="14">
                  <c:v>430592.14292327868</c:v>
                </c:pt>
                <c:pt idx="15">
                  <c:v>237683.74457039469</c:v>
                </c:pt>
                <c:pt idx="16">
                  <c:v>263674.9144418136</c:v>
                </c:pt>
                <c:pt idx="17">
                  <c:v>378565.37911416794</c:v>
                </c:pt>
                <c:pt idx="18">
                  <c:v>390441.55020106712</c:v>
                </c:pt>
                <c:pt idx="19">
                  <c:v>409350.110131528</c:v>
                </c:pt>
                <c:pt idx="20">
                  <c:v>314213.18699999561</c:v>
                </c:pt>
                <c:pt idx="21">
                  <c:v>267295.17886201892</c:v>
                </c:pt>
                <c:pt idx="22">
                  <c:v>249785.8832513924</c:v>
                </c:pt>
                <c:pt idx="23">
                  <c:v>237973.57135276071</c:v>
                </c:pt>
              </c:numCache>
            </c:numRef>
          </c:val>
          <c:smooth val="0"/>
          <c:extLst>
            <c:ext xmlns:c16="http://schemas.microsoft.com/office/drawing/2014/chart" uri="{C3380CC4-5D6E-409C-BE32-E72D297353CC}">
              <c16:uniqueId val="{0000001D-9273-7F40-82B4-D3E2FE58B899}"/>
            </c:ext>
          </c:extLst>
        </c:ser>
        <c:ser>
          <c:idx val="5"/>
          <c:order val="5"/>
          <c:tx>
            <c:strRef>
              <c:f>PivTbls!$W$3:$W$4</c:f>
              <c:strCache>
                <c:ptCount val="1"/>
                <c:pt idx="0">
                  <c:v>Kevin Accent</c:v>
                </c:pt>
              </c:strCache>
            </c:strRef>
          </c:tx>
          <c:spPr>
            <a:ln w="28575" cap="rnd">
              <a:solidFill>
                <a:schemeClr val="accent6"/>
              </a:solidFill>
              <a:round/>
            </a:ln>
            <a:effectLst/>
          </c:spPr>
          <c:marker>
            <c:symbol val="none"/>
          </c:marker>
          <c:cat>
            <c:strRef>
              <c:f>PivTbls!$Q$5:$Q$28</c:f>
              <c:strCache>
                <c:ptCount val="24"/>
                <c:pt idx="0">
                  <c:v>Jan '20</c:v>
                </c:pt>
                <c:pt idx="1">
                  <c:v>Feb '20</c:v>
                </c:pt>
                <c:pt idx="2">
                  <c:v>Mar '20</c:v>
                </c:pt>
                <c:pt idx="3">
                  <c:v>Apr '20</c:v>
                </c:pt>
                <c:pt idx="4">
                  <c:v>May '20</c:v>
                </c:pt>
                <c:pt idx="5">
                  <c:v>Jun '20</c:v>
                </c:pt>
                <c:pt idx="6">
                  <c:v>Jul '20</c:v>
                </c:pt>
                <c:pt idx="7">
                  <c:v>Aug '20</c:v>
                </c:pt>
                <c:pt idx="8">
                  <c:v>Sep '20</c:v>
                </c:pt>
                <c:pt idx="9">
                  <c:v>Oct '20</c:v>
                </c:pt>
                <c:pt idx="10">
                  <c:v>Nov '20</c:v>
                </c:pt>
                <c:pt idx="11">
                  <c:v>Dec '20</c:v>
                </c:pt>
                <c:pt idx="12">
                  <c:v>Jan '21</c:v>
                </c:pt>
                <c:pt idx="13">
                  <c:v>Feb '21</c:v>
                </c:pt>
                <c:pt idx="14">
                  <c:v>Mar '21</c:v>
                </c:pt>
                <c:pt idx="15">
                  <c:v>Apr '21</c:v>
                </c:pt>
                <c:pt idx="16">
                  <c:v>May '21</c:v>
                </c:pt>
                <c:pt idx="17">
                  <c:v>Jun '21</c:v>
                </c:pt>
                <c:pt idx="18">
                  <c:v>Jul '21</c:v>
                </c:pt>
                <c:pt idx="19">
                  <c:v>Aug '21</c:v>
                </c:pt>
                <c:pt idx="20">
                  <c:v>Sep '21</c:v>
                </c:pt>
                <c:pt idx="21">
                  <c:v>Oct '21</c:v>
                </c:pt>
                <c:pt idx="22">
                  <c:v>Nov '21</c:v>
                </c:pt>
                <c:pt idx="23">
                  <c:v>Dec '21</c:v>
                </c:pt>
              </c:strCache>
            </c:strRef>
          </c:cat>
          <c:val>
            <c:numRef>
              <c:f>PivTbls!$W$5:$W$28</c:f>
              <c:numCache>
                <c:formatCode>General</c:formatCode>
                <c:ptCount val="24"/>
                <c:pt idx="0">
                  <c:v>6679743.2837209543</c:v>
                </c:pt>
                <c:pt idx="1">
                  <c:v>6102697.4573082468</c:v>
                </c:pt>
                <c:pt idx="2">
                  <c:v>6924538.7754702885</c:v>
                </c:pt>
                <c:pt idx="3">
                  <c:v>6899526.5851114625</c:v>
                </c:pt>
                <c:pt idx="4">
                  <c:v>8117876.444439739</c:v>
                </c:pt>
                <c:pt idx="5">
                  <c:v>9330866.460442014</c:v>
                </c:pt>
                <c:pt idx="6">
                  <c:v>9389865.0058916491</c:v>
                </c:pt>
                <c:pt idx="7">
                  <c:v>8685554.5746166445</c:v>
                </c:pt>
                <c:pt idx="8">
                  <c:v>8581118.8346561175</c:v>
                </c:pt>
                <c:pt idx="9">
                  <c:v>8205054.3320605196</c:v>
                </c:pt>
                <c:pt idx="10">
                  <c:v>8022956.2443349455</c:v>
                </c:pt>
                <c:pt idx="11">
                  <c:v>8298892.3703427436</c:v>
                </c:pt>
                <c:pt idx="12">
                  <c:v>7990674.5640504081</c:v>
                </c:pt>
                <c:pt idx="13">
                  <c:v>7734656.252052417</c:v>
                </c:pt>
                <c:pt idx="14">
                  <c:v>10037160.576632081</c:v>
                </c:pt>
                <c:pt idx="15">
                  <c:v>10063969.169031709</c:v>
                </c:pt>
                <c:pt idx="16">
                  <c:v>10214962.002885617</c:v>
                </c:pt>
                <c:pt idx="17">
                  <c:v>11307213.238236099</c:v>
                </c:pt>
                <c:pt idx="18">
                  <c:v>10647240.089462306</c:v>
                </c:pt>
                <c:pt idx="19">
                  <c:v>10856563.022051306</c:v>
                </c:pt>
                <c:pt idx="20">
                  <c:v>10157895.229545925</c:v>
                </c:pt>
                <c:pt idx="21">
                  <c:v>9653174.7850093804</c:v>
                </c:pt>
                <c:pt idx="22">
                  <c:v>9318309.7020175401</c:v>
                </c:pt>
                <c:pt idx="23">
                  <c:v>9648791.0804187171</c:v>
                </c:pt>
              </c:numCache>
            </c:numRef>
          </c:val>
          <c:smooth val="0"/>
          <c:extLst>
            <c:ext xmlns:c16="http://schemas.microsoft.com/office/drawing/2014/chart" uri="{C3380CC4-5D6E-409C-BE32-E72D297353CC}">
              <c16:uniqueId val="{0000001E-9273-7F40-82B4-D3E2FE58B899}"/>
            </c:ext>
          </c:extLst>
        </c:ser>
        <c:dLbls>
          <c:showLegendKey val="0"/>
          <c:showVal val="0"/>
          <c:showCatName val="0"/>
          <c:showSerName val="0"/>
          <c:showPercent val="0"/>
          <c:showBubbleSize val="0"/>
        </c:dLbls>
        <c:smooth val="0"/>
        <c:axId val="1684883680"/>
        <c:axId val="2048732864"/>
      </c:lineChart>
      <c:catAx>
        <c:axId val="168488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48732864"/>
        <c:crosses val="autoZero"/>
        <c:auto val="1"/>
        <c:lblAlgn val="ctr"/>
        <c:lblOffset val="100"/>
        <c:noMultiLvlLbl val="0"/>
      </c:catAx>
      <c:valAx>
        <c:axId val="204873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84883680"/>
        <c:crosses val="autoZero"/>
        <c:crossBetween val="between"/>
      </c:valAx>
      <c:spPr>
        <a:noFill/>
        <a:ln>
          <a:noFill/>
        </a:ln>
        <a:effectLst/>
      </c:spPr>
    </c:plotArea>
    <c:legend>
      <c:legendPos val="r"/>
      <c:layout>
        <c:manualLayout>
          <c:xMode val="edge"/>
          <c:yMode val="edge"/>
          <c:x val="0.7764683581219014"/>
          <c:y val="0.27777587584160673"/>
          <c:w val="0.22353168249511987"/>
          <c:h val="0.495149071171928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Dashboard!$B$58</c:f>
              <c:strCache>
                <c:ptCount val="1"/>
                <c:pt idx="0">
                  <c:v>YoY Growth</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0-9896-2644-914A-4286B63C6520}"/>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1-9896-2644-914A-4286B63C6520}"/>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2-9896-2644-914A-4286B63C6520}"/>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3-9896-2644-914A-4286B63C6520}"/>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4-9896-2644-914A-4286B63C6520}"/>
              </c:ext>
            </c:extLst>
          </c:dPt>
          <c:cat>
            <c:strRef>
              <c:f>Dashboard!$A$59:$A$64</c:f>
              <c:strCache>
                <c:ptCount val="6"/>
                <c:pt idx="0">
                  <c:v>Brian Bombay</c:v>
                </c:pt>
                <c:pt idx="1">
                  <c:v>Jay Dawson</c:v>
                </c:pt>
                <c:pt idx="2">
                  <c:v>Geoff Walker</c:v>
                </c:pt>
                <c:pt idx="3">
                  <c:v>Brad Nunez</c:v>
                </c:pt>
                <c:pt idx="4">
                  <c:v>Kevin Accent</c:v>
                </c:pt>
                <c:pt idx="5">
                  <c:v>Chuck Billabong</c:v>
                </c:pt>
              </c:strCache>
            </c:strRef>
          </c:cat>
          <c:val>
            <c:numRef>
              <c:f>Dashboard!$B$59:$B$64</c:f>
              <c:numCache>
                <c:formatCode>0.00%</c:formatCode>
                <c:ptCount val="6"/>
                <c:pt idx="0">
                  <c:v>0.7249382297633904</c:v>
                </c:pt>
                <c:pt idx="1">
                  <c:v>0.36124935127812252</c:v>
                </c:pt>
                <c:pt idx="2">
                  <c:v>0.28694819283188711</c:v>
                </c:pt>
                <c:pt idx="3">
                  <c:v>0.26709307520204995</c:v>
                </c:pt>
                <c:pt idx="4">
                  <c:v>0.23511368390706955</c:v>
                </c:pt>
                <c:pt idx="5">
                  <c:v>0.1841537418148107</c:v>
                </c:pt>
              </c:numCache>
            </c:numRef>
          </c:val>
          <c:extLst>
            <c:ext xmlns:c16="http://schemas.microsoft.com/office/drawing/2014/chart" uri="{C3380CC4-5D6E-409C-BE32-E72D297353CC}">
              <c16:uniqueId val="{00000000-3C77-8A41-8C6B-82F021056DB1}"/>
            </c:ext>
          </c:extLst>
        </c:ser>
        <c:dLbls>
          <c:showLegendKey val="0"/>
          <c:showVal val="0"/>
          <c:showCatName val="0"/>
          <c:showSerName val="0"/>
          <c:showPercent val="0"/>
          <c:showBubbleSize val="0"/>
        </c:dLbls>
        <c:gapWidth val="219"/>
        <c:overlap val="-27"/>
        <c:axId val="1681155120"/>
        <c:axId val="1681444096"/>
      </c:barChart>
      <c:catAx>
        <c:axId val="168115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81444096"/>
        <c:crosses val="autoZero"/>
        <c:auto val="1"/>
        <c:lblAlgn val="ctr"/>
        <c:lblOffset val="100"/>
        <c:noMultiLvlLbl val="0"/>
      </c:catAx>
      <c:valAx>
        <c:axId val="16814440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81155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Dashboard!$B$66</c:f>
              <c:strCache>
                <c:ptCount val="1"/>
                <c:pt idx="0">
                  <c:v>YoY Growth</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4FD6-EE48-B1C2-A784F3FBA740}"/>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0-272F-6447-AEDD-C313A6B2DC07}"/>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1-272F-6447-AEDD-C313A6B2DC07}"/>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2-272F-6447-AEDD-C313A6B2DC07}"/>
              </c:ext>
            </c:extLst>
          </c:dPt>
          <c:dPt>
            <c:idx val="6"/>
            <c:invertIfNegative val="0"/>
            <c:bubble3D val="0"/>
            <c:spPr>
              <a:solidFill>
                <a:schemeClr val="accent6"/>
              </a:solidFill>
              <a:ln>
                <a:noFill/>
              </a:ln>
              <a:effectLst/>
            </c:spPr>
            <c:extLst>
              <c:ext xmlns:c16="http://schemas.microsoft.com/office/drawing/2014/chart" uri="{C3380CC4-5D6E-409C-BE32-E72D297353CC}">
                <c16:uniqueId val="{00000009-4FD6-EE48-B1C2-A784F3FBA740}"/>
              </c:ext>
            </c:extLst>
          </c:dPt>
          <c:dPt>
            <c:idx val="8"/>
            <c:invertIfNegative val="0"/>
            <c:bubble3D val="0"/>
            <c:spPr>
              <a:solidFill>
                <a:schemeClr val="accent2"/>
              </a:solidFill>
              <a:ln>
                <a:noFill/>
              </a:ln>
              <a:effectLst/>
            </c:spPr>
            <c:extLst>
              <c:ext xmlns:c16="http://schemas.microsoft.com/office/drawing/2014/chart" uri="{C3380CC4-5D6E-409C-BE32-E72D297353CC}">
                <c16:uniqueId val="{00000004-272F-6447-AEDD-C313A6B2DC07}"/>
              </c:ext>
            </c:extLst>
          </c:dPt>
          <c:dPt>
            <c:idx val="9"/>
            <c:invertIfNegative val="0"/>
            <c:bubble3D val="0"/>
            <c:spPr>
              <a:solidFill>
                <a:schemeClr val="accent3"/>
              </a:solidFill>
              <a:ln>
                <a:noFill/>
              </a:ln>
              <a:effectLst/>
            </c:spPr>
            <c:extLst>
              <c:ext xmlns:c16="http://schemas.microsoft.com/office/drawing/2014/chart" uri="{C3380CC4-5D6E-409C-BE32-E72D297353CC}">
                <c16:uniqueId val="{0000000D-4FD6-EE48-B1C2-A784F3FBA740}"/>
              </c:ext>
            </c:extLst>
          </c:dPt>
          <c:dPt>
            <c:idx val="10"/>
            <c:invertIfNegative val="0"/>
            <c:bubble3D val="0"/>
            <c:spPr>
              <a:solidFill>
                <a:schemeClr val="accent4"/>
              </a:solidFill>
              <a:ln>
                <a:noFill/>
              </a:ln>
              <a:effectLst/>
            </c:spPr>
            <c:extLst>
              <c:ext xmlns:c16="http://schemas.microsoft.com/office/drawing/2014/chart" uri="{C3380CC4-5D6E-409C-BE32-E72D297353CC}">
                <c16:uniqueId val="{00000005-272F-6447-AEDD-C313A6B2DC07}"/>
              </c:ext>
            </c:extLst>
          </c:dPt>
          <c:dPt>
            <c:idx val="11"/>
            <c:invertIfNegative val="0"/>
            <c:bubble3D val="0"/>
            <c:spPr>
              <a:solidFill>
                <a:schemeClr val="accent5"/>
              </a:solidFill>
              <a:ln>
                <a:noFill/>
              </a:ln>
              <a:effectLst/>
            </c:spPr>
            <c:extLst>
              <c:ext xmlns:c16="http://schemas.microsoft.com/office/drawing/2014/chart" uri="{C3380CC4-5D6E-409C-BE32-E72D297353CC}">
                <c16:uniqueId val="{00000011-4FD6-EE48-B1C2-A784F3FBA740}"/>
              </c:ext>
            </c:extLst>
          </c:dPt>
          <c:dPt>
            <c:idx val="12"/>
            <c:invertIfNegative val="0"/>
            <c:bubble3D val="0"/>
            <c:spPr>
              <a:solidFill>
                <a:schemeClr val="accent6"/>
              </a:solidFill>
              <a:ln>
                <a:noFill/>
              </a:ln>
              <a:effectLst/>
            </c:spPr>
            <c:extLst>
              <c:ext xmlns:c16="http://schemas.microsoft.com/office/drawing/2014/chart" uri="{C3380CC4-5D6E-409C-BE32-E72D297353CC}">
                <c16:uniqueId val="{00000006-272F-6447-AEDD-C313A6B2DC07}"/>
              </c:ext>
            </c:extLst>
          </c:dPt>
          <c:cat>
            <c:strRef>
              <c:f>Dashboard!$A$67:$A$79</c:f>
              <c:strCache>
                <c:ptCount val="13"/>
                <c:pt idx="0">
                  <c:v>250ml/8.4oz Total</c:v>
                </c:pt>
                <c:pt idx="1">
                  <c:v>Single</c:v>
                </c:pt>
                <c:pt idx="2">
                  <c:v>12Pack</c:v>
                </c:pt>
                <c:pt idx="3">
                  <c:v>4Pack</c:v>
                </c:pt>
                <c:pt idx="4">
                  <c:v>6Pack</c:v>
                </c:pt>
                <c:pt idx="5">
                  <c:v>24Pack</c:v>
                </c:pt>
                <c:pt idx="6">
                  <c:v>355ml/12oz Total</c:v>
                </c:pt>
                <c:pt idx="7">
                  <c:v>4Pack</c:v>
                </c:pt>
                <c:pt idx="8">
                  <c:v>Single</c:v>
                </c:pt>
                <c:pt idx="9">
                  <c:v>591ml/20oz Total</c:v>
                </c:pt>
                <c:pt idx="10">
                  <c:v>Single</c:v>
                </c:pt>
                <c:pt idx="11">
                  <c:v>473ml/16oz Total</c:v>
                </c:pt>
                <c:pt idx="12">
                  <c:v>Single</c:v>
                </c:pt>
              </c:strCache>
            </c:strRef>
          </c:cat>
          <c:val>
            <c:numRef>
              <c:f>Dashboard!$B$67:$B$79</c:f>
              <c:numCache>
                <c:formatCode>0.00%</c:formatCode>
                <c:ptCount val="13"/>
                <c:pt idx="0">
                  <c:v>0.31162035074421568</c:v>
                </c:pt>
                <c:pt idx="1">
                  <c:v>0.33874609858112281</c:v>
                </c:pt>
                <c:pt idx="2">
                  <c:v>0.29531425335121586</c:v>
                </c:pt>
                <c:pt idx="3">
                  <c:v>0.24529437980294344</c:v>
                </c:pt>
                <c:pt idx="4">
                  <c:v>3.3422408172648854E-2</c:v>
                </c:pt>
                <c:pt idx="5">
                  <c:v>0</c:v>
                </c:pt>
                <c:pt idx="6">
                  <c:v>0.25855278663916104</c:v>
                </c:pt>
                <c:pt idx="7">
                  <c:v>0.60742847846202586</c:v>
                </c:pt>
                <c:pt idx="8">
                  <c:v>0.24576199294769108</c:v>
                </c:pt>
                <c:pt idx="9">
                  <c:v>0.15324338650339664</c:v>
                </c:pt>
                <c:pt idx="10">
                  <c:v>0.15324338650339664</c:v>
                </c:pt>
                <c:pt idx="11">
                  <c:v>9.5540578681000632E-2</c:v>
                </c:pt>
                <c:pt idx="12">
                  <c:v>9.5540578681000632E-2</c:v>
                </c:pt>
              </c:numCache>
            </c:numRef>
          </c:val>
          <c:extLst>
            <c:ext xmlns:c16="http://schemas.microsoft.com/office/drawing/2014/chart" uri="{C3380CC4-5D6E-409C-BE32-E72D297353CC}">
              <c16:uniqueId val="{00000000-0827-FE47-9F98-0F331479AF00}"/>
            </c:ext>
          </c:extLst>
        </c:ser>
        <c:dLbls>
          <c:showLegendKey val="0"/>
          <c:showVal val="0"/>
          <c:showCatName val="0"/>
          <c:showSerName val="0"/>
          <c:showPercent val="0"/>
          <c:showBubbleSize val="0"/>
        </c:dLbls>
        <c:gapWidth val="219"/>
        <c:overlap val="-27"/>
        <c:axId val="1691094880"/>
        <c:axId val="2127795712"/>
      </c:barChart>
      <c:catAx>
        <c:axId val="169109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27795712"/>
        <c:crosses val="autoZero"/>
        <c:auto val="1"/>
        <c:lblAlgn val="ctr"/>
        <c:lblOffset val="100"/>
        <c:noMultiLvlLbl val="0"/>
      </c:catAx>
      <c:valAx>
        <c:axId val="2127795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91094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[Silich, Adrian - Red Bull Excel Evaluation.xlsx]PivTbls!PivotTable6</c:name>
    <c:fmtId val="18"/>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
        <c:idx val="24"/>
        <c:spPr>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PivTbls!$Z$3:$Z$5</c:f>
              <c:strCache>
                <c:ptCount val="1"/>
                <c:pt idx="0">
                  <c:v>250ml/8.4oz - 12Pack</c:v>
                </c:pt>
              </c:strCache>
            </c:strRef>
          </c:tx>
          <c:spPr>
            <a:ln w="28575" cap="rnd">
              <a:solidFill>
                <a:schemeClr val="accent1"/>
              </a:solidFill>
              <a:round/>
            </a:ln>
            <a:effectLst/>
          </c:spPr>
          <c:marker>
            <c:symbol val="none"/>
          </c:marker>
          <c:cat>
            <c:strRef>
              <c:f>PivTbls!$Y$6:$Y$29</c:f>
              <c:strCache>
                <c:ptCount val="24"/>
                <c:pt idx="0">
                  <c:v>Jan '20</c:v>
                </c:pt>
                <c:pt idx="1">
                  <c:v>Feb '20</c:v>
                </c:pt>
                <c:pt idx="2">
                  <c:v>Mar '20</c:v>
                </c:pt>
                <c:pt idx="3">
                  <c:v>Apr '20</c:v>
                </c:pt>
                <c:pt idx="4">
                  <c:v>May '20</c:v>
                </c:pt>
                <c:pt idx="5">
                  <c:v>Jun '20</c:v>
                </c:pt>
                <c:pt idx="6">
                  <c:v>Jul '20</c:v>
                </c:pt>
                <c:pt idx="7">
                  <c:v>Aug '20</c:v>
                </c:pt>
                <c:pt idx="8">
                  <c:v>Sep '20</c:v>
                </c:pt>
                <c:pt idx="9">
                  <c:v>Oct '20</c:v>
                </c:pt>
                <c:pt idx="10">
                  <c:v>Nov '20</c:v>
                </c:pt>
                <c:pt idx="11">
                  <c:v>Dec '20</c:v>
                </c:pt>
                <c:pt idx="12">
                  <c:v>Jan '21</c:v>
                </c:pt>
                <c:pt idx="13">
                  <c:v>Feb '21</c:v>
                </c:pt>
                <c:pt idx="14">
                  <c:v>Mar '21</c:v>
                </c:pt>
                <c:pt idx="15">
                  <c:v>Apr '21</c:v>
                </c:pt>
                <c:pt idx="16">
                  <c:v>May '21</c:v>
                </c:pt>
                <c:pt idx="17">
                  <c:v>Jun '21</c:v>
                </c:pt>
                <c:pt idx="18">
                  <c:v>Jul '21</c:v>
                </c:pt>
                <c:pt idx="19">
                  <c:v>Aug '21</c:v>
                </c:pt>
                <c:pt idx="20">
                  <c:v>Sep '21</c:v>
                </c:pt>
                <c:pt idx="21">
                  <c:v>Oct '21</c:v>
                </c:pt>
                <c:pt idx="22">
                  <c:v>Nov '21</c:v>
                </c:pt>
                <c:pt idx="23">
                  <c:v>Dec '21</c:v>
                </c:pt>
              </c:strCache>
            </c:strRef>
          </c:cat>
          <c:val>
            <c:numRef>
              <c:f>PivTbls!$Z$6:$Z$29</c:f>
              <c:numCache>
                <c:formatCode>General</c:formatCode>
                <c:ptCount val="24"/>
                <c:pt idx="0">
                  <c:v>276518.55109412572</c:v>
                </c:pt>
                <c:pt idx="1">
                  <c:v>249592.79134923121</c:v>
                </c:pt>
                <c:pt idx="2">
                  <c:v>347941.86266890349</c:v>
                </c:pt>
                <c:pt idx="3">
                  <c:v>422959.1205194043</c:v>
                </c:pt>
                <c:pt idx="4">
                  <c:v>435460.97241444356</c:v>
                </c:pt>
                <c:pt idx="5">
                  <c:v>542300.0159768071</c:v>
                </c:pt>
                <c:pt idx="6">
                  <c:v>483738.17412960017</c:v>
                </c:pt>
                <c:pt idx="7">
                  <c:v>381976.81801100855</c:v>
                </c:pt>
                <c:pt idx="8">
                  <c:v>422801.84139135905</c:v>
                </c:pt>
                <c:pt idx="9">
                  <c:v>379557.85457931057</c:v>
                </c:pt>
                <c:pt idx="10">
                  <c:v>386621.01986795635</c:v>
                </c:pt>
                <c:pt idx="11">
                  <c:v>467227.87981726689</c:v>
                </c:pt>
                <c:pt idx="12">
                  <c:v>516653.76561441761</c:v>
                </c:pt>
                <c:pt idx="13">
                  <c:v>475632.42187593231</c:v>
                </c:pt>
                <c:pt idx="14">
                  <c:v>568366.71182243142</c:v>
                </c:pt>
                <c:pt idx="15">
                  <c:v>533299.0871869995</c:v>
                </c:pt>
                <c:pt idx="16">
                  <c:v>477170.87459358858</c:v>
                </c:pt>
                <c:pt idx="17">
                  <c:v>503489.90339900437</c:v>
                </c:pt>
                <c:pt idx="18">
                  <c:v>576275.95803759038</c:v>
                </c:pt>
                <c:pt idx="19">
                  <c:v>650375.03100683773</c:v>
                </c:pt>
                <c:pt idx="20">
                  <c:v>594189.15510643984</c:v>
                </c:pt>
                <c:pt idx="21">
                  <c:v>601429.69540201093</c:v>
                </c:pt>
                <c:pt idx="22">
                  <c:v>381372.40395068098</c:v>
                </c:pt>
                <c:pt idx="23">
                  <c:v>334974.8579363735</c:v>
                </c:pt>
              </c:numCache>
            </c:numRef>
          </c:val>
          <c:smooth val="0"/>
          <c:extLst>
            <c:ext xmlns:c16="http://schemas.microsoft.com/office/drawing/2014/chart" uri="{C3380CC4-5D6E-409C-BE32-E72D297353CC}">
              <c16:uniqueId val="{00000000-EE21-284C-85E7-4B7B949E2FC3}"/>
            </c:ext>
          </c:extLst>
        </c:ser>
        <c:ser>
          <c:idx val="1"/>
          <c:order val="1"/>
          <c:tx>
            <c:strRef>
              <c:f>PivTbls!$AA$3:$AA$5</c:f>
              <c:strCache>
                <c:ptCount val="1"/>
                <c:pt idx="0">
                  <c:v>250ml/8.4oz - 24Pack</c:v>
                </c:pt>
              </c:strCache>
            </c:strRef>
          </c:tx>
          <c:spPr>
            <a:ln w="28575" cap="rnd">
              <a:solidFill>
                <a:schemeClr val="accent2"/>
              </a:solidFill>
              <a:round/>
            </a:ln>
            <a:effectLst/>
          </c:spPr>
          <c:marker>
            <c:symbol val="none"/>
          </c:marker>
          <c:cat>
            <c:strRef>
              <c:f>PivTbls!$Y$6:$Y$29</c:f>
              <c:strCache>
                <c:ptCount val="24"/>
                <c:pt idx="0">
                  <c:v>Jan '20</c:v>
                </c:pt>
                <c:pt idx="1">
                  <c:v>Feb '20</c:v>
                </c:pt>
                <c:pt idx="2">
                  <c:v>Mar '20</c:v>
                </c:pt>
                <c:pt idx="3">
                  <c:v>Apr '20</c:v>
                </c:pt>
                <c:pt idx="4">
                  <c:v>May '20</c:v>
                </c:pt>
                <c:pt idx="5">
                  <c:v>Jun '20</c:v>
                </c:pt>
                <c:pt idx="6">
                  <c:v>Jul '20</c:v>
                </c:pt>
                <c:pt idx="7">
                  <c:v>Aug '20</c:v>
                </c:pt>
                <c:pt idx="8">
                  <c:v>Sep '20</c:v>
                </c:pt>
                <c:pt idx="9">
                  <c:v>Oct '20</c:v>
                </c:pt>
                <c:pt idx="10">
                  <c:v>Nov '20</c:v>
                </c:pt>
                <c:pt idx="11">
                  <c:v>Dec '20</c:v>
                </c:pt>
                <c:pt idx="12">
                  <c:v>Jan '21</c:v>
                </c:pt>
                <c:pt idx="13">
                  <c:v>Feb '21</c:v>
                </c:pt>
                <c:pt idx="14">
                  <c:v>Mar '21</c:v>
                </c:pt>
                <c:pt idx="15">
                  <c:v>Apr '21</c:v>
                </c:pt>
                <c:pt idx="16">
                  <c:v>May '21</c:v>
                </c:pt>
                <c:pt idx="17">
                  <c:v>Jun '21</c:v>
                </c:pt>
                <c:pt idx="18">
                  <c:v>Jul '21</c:v>
                </c:pt>
                <c:pt idx="19">
                  <c:v>Aug '21</c:v>
                </c:pt>
                <c:pt idx="20">
                  <c:v>Sep '21</c:v>
                </c:pt>
                <c:pt idx="21">
                  <c:v>Oct '21</c:v>
                </c:pt>
                <c:pt idx="22">
                  <c:v>Nov '21</c:v>
                </c:pt>
                <c:pt idx="23">
                  <c:v>Dec '21</c:v>
                </c:pt>
              </c:strCache>
            </c:strRef>
          </c:cat>
          <c:val>
            <c:numRef>
              <c:f>PivTbls!$AA$6:$AA$29</c:f>
              <c:numCache>
                <c:formatCode>General</c:formatCode>
                <c:ptCount val="24"/>
                <c:pt idx="0">
                  <c:v>317.46031746031747</c:v>
                </c:pt>
                <c:pt idx="1">
                  <c:v>252.63157894736844</c:v>
                </c:pt>
                <c:pt idx="2">
                  <c:v>468.29268292682929</c:v>
                </c:pt>
                <c:pt idx="3">
                  <c:v>244.06779661016949</c:v>
                </c:pt>
                <c:pt idx="4">
                  <c:v>854.2372881355933</c:v>
                </c:pt>
                <c:pt idx="5">
                  <c:v>244.06779661016949</c:v>
                </c:pt>
                <c:pt idx="6">
                  <c:v>702.43902439024396</c:v>
                </c:pt>
                <c:pt idx="7">
                  <c:v>484.03361344537819</c:v>
                </c:pt>
                <c:pt idx="8">
                  <c:v>468.29268292682929</c:v>
                </c:pt>
                <c:pt idx="9">
                  <c:v>396.33027522935777</c:v>
                </c:pt>
                <c:pt idx="10">
                  <c:v>221.53846153846152</c:v>
                </c:pt>
                <c:pt idx="12">
                  <c:v>0</c:v>
                </c:pt>
                <c:pt idx="13">
                  <c:v>0</c:v>
                </c:pt>
                <c:pt idx="14">
                  <c:v>0</c:v>
                </c:pt>
                <c:pt idx="15">
                  <c:v>0</c:v>
                </c:pt>
                <c:pt idx="16">
                  <c:v>0</c:v>
                </c:pt>
                <c:pt idx="17">
                  <c:v>0</c:v>
                </c:pt>
                <c:pt idx="18">
                  <c:v>0</c:v>
                </c:pt>
                <c:pt idx="19">
                  <c:v>0</c:v>
                </c:pt>
                <c:pt idx="20">
                  <c:v>0</c:v>
                </c:pt>
                <c:pt idx="21">
                  <c:v>0</c:v>
                </c:pt>
                <c:pt idx="22">
                  <c:v>0</c:v>
                </c:pt>
              </c:numCache>
            </c:numRef>
          </c:val>
          <c:smooth val="0"/>
          <c:extLst>
            <c:ext xmlns:c16="http://schemas.microsoft.com/office/drawing/2014/chart" uri="{C3380CC4-5D6E-409C-BE32-E72D297353CC}">
              <c16:uniqueId val="{00000016-EC9A-5641-A224-33FDA7E242B6}"/>
            </c:ext>
          </c:extLst>
        </c:ser>
        <c:ser>
          <c:idx val="2"/>
          <c:order val="2"/>
          <c:tx>
            <c:strRef>
              <c:f>PivTbls!$AB$3:$AB$5</c:f>
              <c:strCache>
                <c:ptCount val="1"/>
                <c:pt idx="0">
                  <c:v>250ml/8.4oz - 4Pack</c:v>
                </c:pt>
              </c:strCache>
            </c:strRef>
          </c:tx>
          <c:spPr>
            <a:ln w="28575" cap="rnd">
              <a:solidFill>
                <a:schemeClr val="accent3"/>
              </a:solidFill>
              <a:round/>
            </a:ln>
            <a:effectLst/>
          </c:spPr>
          <c:marker>
            <c:symbol val="none"/>
          </c:marker>
          <c:cat>
            <c:strRef>
              <c:f>PivTbls!$Y$6:$Y$29</c:f>
              <c:strCache>
                <c:ptCount val="24"/>
                <c:pt idx="0">
                  <c:v>Jan '20</c:v>
                </c:pt>
                <c:pt idx="1">
                  <c:v>Feb '20</c:v>
                </c:pt>
                <c:pt idx="2">
                  <c:v>Mar '20</c:v>
                </c:pt>
                <c:pt idx="3">
                  <c:v>Apr '20</c:v>
                </c:pt>
                <c:pt idx="4">
                  <c:v>May '20</c:v>
                </c:pt>
                <c:pt idx="5">
                  <c:v>Jun '20</c:v>
                </c:pt>
                <c:pt idx="6">
                  <c:v>Jul '20</c:v>
                </c:pt>
                <c:pt idx="7">
                  <c:v>Aug '20</c:v>
                </c:pt>
                <c:pt idx="8">
                  <c:v>Sep '20</c:v>
                </c:pt>
                <c:pt idx="9">
                  <c:v>Oct '20</c:v>
                </c:pt>
                <c:pt idx="10">
                  <c:v>Nov '20</c:v>
                </c:pt>
                <c:pt idx="11">
                  <c:v>Dec '20</c:v>
                </c:pt>
                <c:pt idx="12">
                  <c:v>Jan '21</c:v>
                </c:pt>
                <c:pt idx="13">
                  <c:v>Feb '21</c:v>
                </c:pt>
                <c:pt idx="14">
                  <c:v>Mar '21</c:v>
                </c:pt>
                <c:pt idx="15">
                  <c:v>Apr '21</c:v>
                </c:pt>
                <c:pt idx="16">
                  <c:v>May '21</c:v>
                </c:pt>
                <c:pt idx="17">
                  <c:v>Jun '21</c:v>
                </c:pt>
                <c:pt idx="18">
                  <c:v>Jul '21</c:v>
                </c:pt>
                <c:pt idx="19">
                  <c:v>Aug '21</c:v>
                </c:pt>
                <c:pt idx="20">
                  <c:v>Sep '21</c:v>
                </c:pt>
                <c:pt idx="21">
                  <c:v>Oct '21</c:v>
                </c:pt>
                <c:pt idx="22">
                  <c:v>Nov '21</c:v>
                </c:pt>
                <c:pt idx="23">
                  <c:v>Dec '21</c:v>
                </c:pt>
              </c:strCache>
            </c:strRef>
          </c:cat>
          <c:val>
            <c:numRef>
              <c:f>PivTbls!$AB$6:$AB$29</c:f>
              <c:numCache>
                <c:formatCode>General</c:formatCode>
                <c:ptCount val="24"/>
                <c:pt idx="0">
                  <c:v>501678.80390990293</c:v>
                </c:pt>
                <c:pt idx="1">
                  <c:v>448324.59787602641</c:v>
                </c:pt>
                <c:pt idx="2">
                  <c:v>631418.22792491864</c:v>
                </c:pt>
                <c:pt idx="3">
                  <c:v>478060.74864087411</c:v>
                </c:pt>
                <c:pt idx="4">
                  <c:v>504265.50032675825</c:v>
                </c:pt>
                <c:pt idx="5">
                  <c:v>636972.56977815519</c:v>
                </c:pt>
                <c:pt idx="6">
                  <c:v>596823.23240799166</c:v>
                </c:pt>
                <c:pt idx="7">
                  <c:v>629441.8524275918</c:v>
                </c:pt>
                <c:pt idx="8">
                  <c:v>643533.90113645163</c:v>
                </c:pt>
                <c:pt idx="9">
                  <c:v>572263.23531827983</c:v>
                </c:pt>
                <c:pt idx="10">
                  <c:v>551192.99942346301</c:v>
                </c:pt>
                <c:pt idx="11">
                  <c:v>643041.39098716516</c:v>
                </c:pt>
                <c:pt idx="12">
                  <c:v>608616.77796856116</c:v>
                </c:pt>
                <c:pt idx="13">
                  <c:v>596040.21878851915</c:v>
                </c:pt>
                <c:pt idx="14">
                  <c:v>762462.99403776263</c:v>
                </c:pt>
                <c:pt idx="15">
                  <c:v>638792.47901035694</c:v>
                </c:pt>
                <c:pt idx="16">
                  <c:v>612284.45315137168</c:v>
                </c:pt>
                <c:pt idx="17">
                  <c:v>800266.07919046318</c:v>
                </c:pt>
                <c:pt idx="18">
                  <c:v>738658.91013491526</c:v>
                </c:pt>
                <c:pt idx="19">
                  <c:v>846804.56787418306</c:v>
                </c:pt>
                <c:pt idx="20">
                  <c:v>762738.70090989314</c:v>
                </c:pt>
                <c:pt idx="21">
                  <c:v>739840.29170840431</c:v>
                </c:pt>
                <c:pt idx="22">
                  <c:v>655868.12471255136</c:v>
                </c:pt>
                <c:pt idx="23">
                  <c:v>751725.32214409404</c:v>
                </c:pt>
              </c:numCache>
            </c:numRef>
          </c:val>
          <c:smooth val="0"/>
          <c:extLst>
            <c:ext xmlns:c16="http://schemas.microsoft.com/office/drawing/2014/chart" uri="{C3380CC4-5D6E-409C-BE32-E72D297353CC}">
              <c16:uniqueId val="{00000017-EC9A-5641-A224-33FDA7E242B6}"/>
            </c:ext>
          </c:extLst>
        </c:ser>
        <c:ser>
          <c:idx val="3"/>
          <c:order val="3"/>
          <c:tx>
            <c:strRef>
              <c:f>PivTbls!$AC$3:$AC$5</c:f>
              <c:strCache>
                <c:ptCount val="1"/>
                <c:pt idx="0">
                  <c:v>250ml/8.4oz - 6Pack</c:v>
                </c:pt>
              </c:strCache>
            </c:strRef>
          </c:tx>
          <c:spPr>
            <a:ln w="28575" cap="rnd">
              <a:solidFill>
                <a:schemeClr val="accent4"/>
              </a:solidFill>
              <a:round/>
            </a:ln>
            <a:effectLst/>
          </c:spPr>
          <c:marker>
            <c:symbol val="none"/>
          </c:marker>
          <c:cat>
            <c:strRef>
              <c:f>PivTbls!$Y$6:$Y$29</c:f>
              <c:strCache>
                <c:ptCount val="24"/>
                <c:pt idx="0">
                  <c:v>Jan '20</c:v>
                </c:pt>
                <c:pt idx="1">
                  <c:v>Feb '20</c:v>
                </c:pt>
                <c:pt idx="2">
                  <c:v>Mar '20</c:v>
                </c:pt>
                <c:pt idx="3">
                  <c:v>Apr '20</c:v>
                </c:pt>
                <c:pt idx="4">
                  <c:v>May '20</c:v>
                </c:pt>
                <c:pt idx="5">
                  <c:v>Jun '20</c:v>
                </c:pt>
                <c:pt idx="6">
                  <c:v>Jul '20</c:v>
                </c:pt>
                <c:pt idx="7">
                  <c:v>Aug '20</c:v>
                </c:pt>
                <c:pt idx="8">
                  <c:v>Sep '20</c:v>
                </c:pt>
                <c:pt idx="9">
                  <c:v>Oct '20</c:v>
                </c:pt>
                <c:pt idx="10">
                  <c:v>Nov '20</c:v>
                </c:pt>
                <c:pt idx="11">
                  <c:v>Dec '20</c:v>
                </c:pt>
                <c:pt idx="12">
                  <c:v>Jan '21</c:v>
                </c:pt>
                <c:pt idx="13">
                  <c:v>Feb '21</c:v>
                </c:pt>
                <c:pt idx="14">
                  <c:v>Mar '21</c:v>
                </c:pt>
                <c:pt idx="15">
                  <c:v>Apr '21</c:v>
                </c:pt>
                <c:pt idx="16">
                  <c:v>May '21</c:v>
                </c:pt>
                <c:pt idx="17">
                  <c:v>Jun '21</c:v>
                </c:pt>
                <c:pt idx="18">
                  <c:v>Jul '21</c:v>
                </c:pt>
                <c:pt idx="19">
                  <c:v>Aug '21</c:v>
                </c:pt>
                <c:pt idx="20">
                  <c:v>Sep '21</c:v>
                </c:pt>
                <c:pt idx="21">
                  <c:v>Oct '21</c:v>
                </c:pt>
                <c:pt idx="22">
                  <c:v>Nov '21</c:v>
                </c:pt>
                <c:pt idx="23">
                  <c:v>Dec '21</c:v>
                </c:pt>
              </c:strCache>
            </c:strRef>
          </c:cat>
          <c:val>
            <c:numRef>
              <c:f>PivTbls!$AC$6:$AC$29</c:f>
              <c:numCache>
                <c:formatCode>General</c:formatCode>
                <c:ptCount val="24"/>
                <c:pt idx="0">
                  <c:v>28884.509742947845</c:v>
                </c:pt>
                <c:pt idx="1">
                  <c:v>27661.989222110049</c:v>
                </c:pt>
                <c:pt idx="2">
                  <c:v>34920.12931228237</c:v>
                </c:pt>
                <c:pt idx="3">
                  <c:v>44389.045964485085</c:v>
                </c:pt>
                <c:pt idx="4">
                  <c:v>50883.036588868701</c:v>
                </c:pt>
                <c:pt idx="5">
                  <c:v>56560.722776001574</c:v>
                </c:pt>
                <c:pt idx="6">
                  <c:v>56763.69472722456</c:v>
                </c:pt>
                <c:pt idx="7">
                  <c:v>65282.856943410945</c:v>
                </c:pt>
                <c:pt idx="8">
                  <c:v>71681.12668971144</c:v>
                </c:pt>
                <c:pt idx="9">
                  <c:v>67430.569173965414</c:v>
                </c:pt>
                <c:pt idx="10">
                  <c:v>60133.361537390949</c:v>
                </c:pt>
                <c:pt idx="11">
                  <c:v>67918.272536344666</c:v>
                </c:pt>
                <c:pt idx="12">
                  <c:v>50473.666033492635</c:v>
                </c:pt>
                <c:pt idx="13">
                  <c:v>49065.041428962249</c:v>
                </c:pt>
                <c:pt idx="14">
                  <c:v>60864.175277716859</c:v>
                </c:pt>
                <c:pt idx="15">
                  <c:v>50039.263140238727</c:v>
                </c:pt>
                <c:pt idx="16">
                  <c:v>48303.168056509501</c:v>
                </c:pt>
                <c:pt idx="17">
                  <c:v>68675.95376127561</c:v>
                </c:pt>
                <c:pt idx="18">
                  <c:v>51258.561984622946</c:v>
                </c:pt>
                <c:pt idx="19">
                  <c:v>52783.65735592015</c:v>
                </c:pt>
                <c:pt idx="20">
                  <c:v>49341.171062410693</c:v>
                </c:pt>
                <c:pt idx="21">
                  <c:v>57080.738248750284</c:v>
                </c:pt>
                <c:pt idx="22">
                  <c:v>53643.998420976335</c:v>
                </c:pt>
                <c:pt idx="23">
                  <c:v>62119.904949977565</c:v>
                </c:pt>
              </c:numCache>
            </c:numRef>
          </c:val>
          <c:smooth val="0"/>
          <c:extLst>
            <c:ext xmlns:c16="http://schemas.microsoft.com/office/drawing/2014/chart" uri="{C3380CC4-5D6E-409C-BE32-E72D297353CC}">
              <c16:uniqueId val="{00000018-EC9A-5641-A224-33FDA7E242B6}"/>
            </c:ext>
          </c:extLst>
        </c:ser>
        <c:ser>
          <c:idx val="4"/>
          <c:order val="4"/>
          <c:tx>
            <c:strRef>
              <c:f>PivTbls!$AD$3:$AD$5</c:f>
              <c:strCache>
                <c:ptCount val="1"/>
                <c:pt idx="0">
                  <c:v>250ml/8.4oz - Single</c:v>
                </c:pt>
              </c:strCache>
            </c:strRef>
          </c:tx>
          <c:spPr>
            <a:ln w="28575" cap="rnd">
              <a:solidFill>
                <a:schemeClr val="accent5"/>
              </a:solidFill>
              <a:round/>
            </a:ln>
            <a:effectLst/>
          </c:spPr>
          <c:marker>
            <c:symbol val="none"/>
          </c:marker>
          <c:cat>
            <c:strRef>
              <c:f>PivTbls!$Y$6:$Y$29</c:f>
              <c:strCache>
                <c:ptCount val="24"/>
                <c:pt idx="0">
                  <c:v>Jan '20</c:v>
                </c:pt>
                <c:pt idx="1">
                  <c:v>Feb '20</c:v>
                </c:pt>
                <c:pt idx="2">
                  <c:v>Mar '20</c:v>
                </c:pt>
                <c:pt idx="3">
                  <c:v>Apr '20</c:v>
                </c:pt>
                <c:pt idx="4">
                  <c:v>May '20</c:v>
                </c:pt>
                <c:pt idx="5">
                  <c:v>Jun '20</c:v>
                </c:pt>
                <c:pt idx="6">
                  <c:v>Jul '20</c:v>
                </c:pt>
                <c:pt idx="7">
                  <c:v>Aug '20</c:v>
                </c:pt>
                <c:pt idx="8">
                  <c:v>Sep '20</c:v>
                </c:pt>
                <c:pt idx="9">
                  <c:v>Oct '20</c:v>
                </c:pt>
                <c:pt idx="10">
                  <c:v>Nov '20</c:v>
                </c:pt>
                <c:pt idx="11">
                  <c:v>Dec '20</c:v>
                </c:pt>
                <c:pt idx="12">
                  <c:v>Jan '21</c:v>
                </c:pt>
                <c:pt idx="13">
                  <c:v>Feb '21</c:v>
                </c:pt>
                <c:pt idx="14">
                  <c:v>Mar '21</c:v>
                </c:pt>
                <c:pt idx="15">
                  <c:v>Apr '21</c:v>
                </c:pt>
                <c:pt idx="16">
                  <c:v>May '21</c:v>
                </c:pt>
                <c:pt idx="17">
                  <c:v>Jun '21</c:v>
                </c:pt>
                <c:pt idx="18">
                  <c:v>Jul '21</c:v>
                </c:pt>
                <c:pt idx="19">
                  <c:v>Aug '21</c:v>
                </c:pt>
                <c:pt idx="20">
                  <c:v>Sep '21</c:v>
                </c:pt>
                <c:pt idx="21">
                  <c:v>Oct '21</c:v>
                </c:pt>
                <c:pt idx="22">
                  <c:v>Nov '21</c:v>
                </c:pt>
                <c:pt idx="23">
                  <c:v>Dec '21</c:v>
                </c:pt>
              </c:strCache>
            </c:strRef>
          </c:cat>
          <c:val>
            <c:numRef>
              <c:f>PivTbls!$AD$6:$AD$29</c:f>
              <c:numCache>
                <c:formatCode>General</c:formatCode>
                <c:ptCount val="24"/>
                <c:pt idx="0">
                  <c:v>2158838.474819595</c:v>
                </c:pt>
                <c:pt idx="1">
                  <c:v>2077214.7453296266</c:v>
                </c:pt>
                <c:pt idx="2">
                  <c:v>1969384.0755295348</c:v>
                </c:pt>
                <c:pt idx="3">
                  <c:v>1323255.4701804044</c:v>
                </c:pt>
                <c:pt idx="4">
                  <c:v>1981016.3221204388</c:v>
                </c:pt>
                <c:pt idx="5">
                  <c:v>2358538.3733955873</c:v>
                </c:pt>
                <c:pt idx="6">
                  <c:v>2459278.0398133355</c:v>
                </c:pt>
                <c:pt idx="7">
                  <c:v>2566709.4466439118</c:v>
                </c:pt>
                <c:pt idx="8">
                  <c:v>2438200.499762509</c:v>
                </c:pt>
                <c:pt idx="9">
                  <c:v>2555028.6976628099</c:v>
                </c:pt>
                <c:pt idx="10">
                  <c:v>2169952.2806345434</c:v>
                </c:pt>
                <c:pt idx="11">
                  <c:v>2255350.2915287451</c:v>
                </c:pt>
                <c:pt idx="12">
                  <c:v>2609859.1305489056</c:v>
                </c:pt>
                <c:pt idx="13">
                  <c:v>2048834.1976332134</c:v>
                </c:pt>
                <c:pt idx="14">
                  <c:v>2800807.4169027731</c:v>
                </c:pt>
                <c:pt idx="15">
                  <c:v>2871556.6103986497</c:v>
                </c:pt>
                <c:pt idx="16">
                  <c:v>3177087.0096191522</c:v>
                </c:pt>
                <c:pt idx="17">
                  <c:v>3656658.1319823503</c:v>
                </c:pt>
                <c:pt idx="18">
                  <c:v>3285068.7482338981</c:v>
                </c:pt>
                <c:pt idx="19">
                  <c:v>3244891.9352614842</c:v>
                </c:pt>
                <c:pt idx="20">
                  <c:v>2886774.2404373507</c:v>
                </c:pt>
                <c:pt idx="21">
                  <c:v>2717050.8482430824</c:v>
                </c:pt>
                <c:pt idx="22">
                  <c:v>2816887.7554434934</c:v>
                </c:pt>
                <c:pt idx="23">
                  <c:v>3110637.7611182793</c:v>
                </c:pt>
              </c:numCache>
            </c:numRef>
          </c:val>
          <c:smooth val="0"/>
          <c:extLst>
            <c:ext xmlns:c16="http://schemas.microsoft.com/office/drawing/2014/chart" uri="{C3380CC4-5D6E-409C-BE32-E72D297353CC}">
              <c16:uniqueId val="{0000000C-2DCF-B747-997D-16C2D0A648EE}"/>
            </c:ext>
          </c:extLst>
        </c:ser>
        <c:ser>
          <c:idx val="5"/>
          <c:order val="5"/>
          <c:tx>
            <c:strRef>
              <c:f>PivTbls!$AF$3:$AF$5</c:f>
              <c:strCache>
                <c:ptCount val="1"/>
                <c:pt idx="0">
                  <c:v>355ml/12oz - 4Pack</c:v>
                </c:pt>
              </c:strCache>
            </c:strRef>
          </c:tx>
          <c:spPr>
            <a:ln w="28575" cap="rnd">
              <a:solidFill>
                <a:schemeClr val="accent6"/>
              </a:solidFill>
              <a:round/>
            </a:ln>
            <a:effectLst/>
          </c:spPr>
          <c:marker>
            <c:symbol val="none"/>
          </c:marker>
          <c:cat>
            <c:strRef>
              <c:f>PivTbls!$Y$6:$Y$29</c:f>
              <c:strCache>
                <c:ptCount val="24"/>
                <c:pt idx="0">
                  <c:v>Jan '20</c:v>
                </c:pt>
                <c:pt idx="1">
                  <c:v>Feb '20</c:v>
                </c:pt>
                <c:pt idx="2">
                  <c:v>Mar '20</c:v>
                </c:pt>
                <c:pt idx="3">
                  <c:v>Apr '20</c:v>
                </c:pt>
                <c:pt idx="4">
                  <c:v>May '20</c:v>
                </c:pt>
                <c:pt idx="5">
                  <c:v>Jun '20</c:v>
                </c:pt>
                <c:pt idx="6">
                  <c:v>Jul '20</c:v>
                </c:pt>
                <c:pt idx="7">
                  <c:v>Aug '20</c:v>
                </c:pt>
                <c:pt idx="8">
                  <c:v>Sep '20</c:v>
                </c:pt>
                <c:pt idx="9">
                  <c:v>Oct '20</c:v>
                </c:pt>
                <c:pt idx="10">
                  <c:v>Nov '20</c:v>
                </c:pt>
                <c:pt idx="11">
                  <c:v>Dec '20</c:v>
                </c:pt>
                <c:pt idx="12">
                  <c:v>Jan '21</c:v>
                </c:pt>
                <c:pt idx="13">
                  <c:v>Feb '21</c:v>
                </c:pt>
                <c:pt idx="14">
                  <c:v>Mar '21</c:v>
                </c:pt>
                <c:pt idx="15">
                  <c:v>Apr '21</c:v>
                </c:pt>
                <c:pt idx="16">
                  <c:v>May '21</c:v>
                </c:pt>
                <c:pt idx="17">
                  <c:v>Jun '21</c:v>
                </c:pt>
                <c:pt idx="18">
                  <c:v>Jul '21</c:v>
                </c:pt>
                <c:pt idx="19">
                  <c:v>Aug '21</c:v>
                </c:pt>
                <c:pt idx="20">
                  <c:v>Sep '21</c:v>
                </c:pt>
                <c:pt idx="21">
                  <c:v>Oct '21</c:v>
                </c:pt>
                <c:pt idx="22">
                  <c:v>Nov '21</c:v>
                </c:pt>
                <c:pt idx="23">
                  <c:v>Dec '21</c:v>
                </c:pt>
              </c:strCache>
            </c:strRef>
          </c:cat>
          <c:val>
            <c:numRef>
              <c:f>PivTbls!$AF$6:$AF$29</c:f>
              <c:numCache>
                <c:formatCode>General</c:formatCode>
                <c:ptCount val="24"/>
                <c:pt idx="0">
                  <c:v>173370.04069152806</c:v>
                </c:pt>
                <c:pt idx="1">
                  <c:v>119716.49003152597</c:v>
                </c:pt>
                <c:pt idx="2">
                  <c:v>151648.34821702182</c:v>
                </c:pt>
                <c:pt idx="3">
                  <c:v>148298.55038899704</c:v>
                </c:pt>
                <c:pt idx="4">
                  <c:v>150564.05635207507</c:v>
                </c:pt>
                <c:pt idx="5">
                  <c:v>170648.66705865227</c:v>
                </c:pt>
                <c:pt idx="6">
                  <c:v>166240.15251987037</c:v>
                </c:pt>
                <c:pt idx="7">
                  <c:v>164134.32007110829</c:v>
                </c:pt>
                <c:pt idx="8">
                  <c:v>143621.44835310098</c:v>
                </c:pt>
                <c:pt idx="9">
                  <c:v>142507.77988710758</c:v>
                </c:pt>
                <c:pt idx="10">
                  <c:v>145506.64376483054</c:v>
                </c:pt>
                <c:pt idx="11">
                  <c:v>142936.97389933528</c:v>
                </c:pt>
                <c:pt idx="12">
                  <c:v>166340.56174178483</c:v>
                </c:pt>
                <c:pt idx="13">
                  <c:v>166676.23474966909</c:v>
                </c:pt>
                <c:pt idx="14">
                  <c:v>244599.84859209036</c:v>
                </c:pt>
                <c:pt idx="15">
                  <c:v>238428.60548635272</c:v>
                </c:pt>
                <c:pt idx="16">
                  <c:v>256967.63743050868</c:v>
                </c:pt>
                <c:pt idx="17">
                  <c:v>339113.1534086297</c:v>
                </c:pt>
                <c:pt idx="18">
                  <c:v>332261.5230481443</c:v>
                </c:pt>
                <c:pt idx="19">
                  <c:v>293291.10086065781</c:v>
                </c:pt>
                <c:pt idx="20">
                  <c:v>271621.05924789852</c:v>
                </c:pt>
                <c:pt idx="21">
                  <c:v>183756.10723223386</c:v>
                </c:pt>
                <c:pt idx="22">
                  <c:v>207936.29018553178</c:v>
                </c:pt>
                <c:pt idx="23">
                  <c:v>223231.27151207253</c:v>
                </c:pt>
              </c:numCache>
            </c:numRef>
          </c:val>
          <c:smooth val="0"/>
          <c:extLst>
            <c:ext xmlns:c16="http://schemas.microsoft.com/office/drawing/2014/chart" uri="{C3380CC4-5D6E-409C-BE32-E72D297353CC}">
              <c16:uniqueId val="{0000000D-2DCF-B747-997D-16C2D0A648EE}"/>
            </c:ext>
          </c:extLst>
        </c:ser>
        <c:ser>
          <c:idx val="6"/>
          <c:order val="6"/>
          <c:tx>
            <c:strRef>
              <c:f>PivTbls!$AG$3:$AG$5</c:f>
              <c:strCache>
                <c:ptCount val="1"/>
                <c:pt idx="0">
                  <c:v>355ml/12oz - Single</c:v>
                </c:pt>
              </c:strCache>
            </c:strRef>
          </c:tx>
          <c:spPr>
            <a:ln w="28575" cap="rnd">
              <a:solidFill>
                <a:schemeClr val="accent1">
                  <a:lumMod val="60000"/>
                </a:schemeClr>
              </a:solidFill>
              <a:round/>
            </a:ln>
            <a:effectLst/>
          </c:spPr>
          <c:marker>
            <c:symbol val="none"/>
          </c:marker>
          <c:cat>
            <c:strRef>
              <c:f>PivTbls!$Y$6:$Y$29</c:f>
              <c:strCache>
                <c:ptCount val="24"/>
                <c:pt idx="0">
                  <c:v>Jan '20</c:v>
                </c:pt>
                <c:pt idx="1">
                  <c:v>Feb '20</c:v>
                </c:pt>
                <c:pt idx="2">
                  <c:v>Mar '20</c:v>
                </c:pt>
                <c:pt idx="3">
                  <c:v>Apr '20</c:v>
                </c:pt>
                <c:pt idx="4">
                  <c:v>May '20</c:v>
                </c:pt>
                <c:pt idx="5">
                  <c:v>Jun '20</c:v>
                </c:pt>
                <c:pt idx="6">
                  <c:v>Jul '20</c:v>
                </c:pt>
                <c:pt idx="7">
                  <c:v>Aug '20</c:v>
                </c:pt>
                <c:pt idx="8">
                  <c:v>Sep '20</c:v>
                </c:pt>
                <c:pt idx="9">
                  <c:v>Oct '20</c:v>
                </c:pt>
                <c:pt idx="10">
                  <c:v>Nov '20</c:v>
                </c:pt>
                <c:pt idx="11">
                  <c:v>Dec '20</c:v>
                </c:pt>
                <c:pt idx="12">
                  <c:v>Jan '21</c:v>
                </c:pt>
                <c:pt idx="13">
                  <c:v>Feb '21</c:v>
                </c:pt>
                <c:pt idx="14">
                  <c:v>Mar '21</c:v>
                </c:pt>
                <c:pt idx="15">
                  <c:v>Apr '21</c:v>
                </c:pt>
                <c:pt idx="16">
                  <c:v>May '21</c:v>
                </c:pt>
                <c:pt idx="17">
                  <c:v>Jun '21</c:v>
                </c:pt>
                <c:pt idx="18">
                  <c:v>Jul '21</c:v>
                </c:pt>
                <c:pt idx="19">
                  <c:v>Aug '21</c:v>
                </c:pt>
                <c:pt idx="20">
                  <c:v>Sep '21</c:v>
                </c:pt>
                <c:pt idx="21">
                  <c:v>Oct '21</c:v>
                </c:pt>
                <c:pt idx="22">
                  <c:v>Nov '21</c:v>
                </c:pt>
                <c:pt idx="23">
                  <c:v>Dec '21</c:v>
                </c:pt>
              </c:strCache>
            </c:strRef>
          </c:cat>
          <c:val>
            <c:numRef>
              <c:f>PivTbls!$AG$6:$AG$29</c:f>
              <c:numCache>
                <c:formatCode>General</c:formatCode>
                <c:ptCount val="24"/>
                <c:pt idx="0">
                  <c:v>3414072.2685821299</c:v>
                </c:pt>
                <c:pt idx="1">
                  <c:v>3197292.7744376333</c:v>
                </c:pt>
                <c:pt idx="2">
                  <c:v>3564351.3384383502</c:v>
                </c:pt>
                <c:pt idx="3">
                  <c:v>3822702.7557955207</c:v>
                </c:pt>
                <c:pt idx="4">
                  <c:v>4290759.4849785194</c:v>
                </c:pt>
                <c:pt idx="5">
                  <c:v>4966903.423702836</c:v>
                </c:pt>
                <c:pt idx="6">
                  <c:v>5014870.5619221358</c:v>
                </c:pt>
                <c:pt idx="7">
                  <c:v>4560481.5007674368</c:v>
                </c:pt>
                <c:pt idx="8">
                  <c:v>4528752.0750512527</c:v>
                </c:pt>
                <c:pt idx="9">
                  <c:v>3960389.4864953612</c:v>
                </c:pt>
                <c:pt idx="10">
                  <c:v>4200915.4471763987</c:v>
                </c:pt>
                <c:pt idx="11">
                  <c:v>4097977.0834457926</c:v>
                </c:pt>
                <c:pt idx="12">
                  <c:v>3542043.9985509552</c:v>
                </c:pt>
                <c:pt idx="13">
                  <c:v>4164380.8805544516</c:v>
                </c:pt>
                <c:pt idx="14">
                  <c:v>5445878.5033138879</c:v>
                </c:pt>
                <c:pt idx="15">
                  <c:v>5444500.919799611</c:v>
                </c:pt>
                <c:pt idx="16">
                  <c:v>5756358.7163649201</c:v>
                </c:pt>
                <c:pt idx="17">
                  <c:v>5773940.6461144313</c:v>
                </c:pt>
                <c:pt idx="18">
                  <c:v>5537725.6851692852</c:v>
                </c:pt>
                <c:pt idx="19">
                  <c:v>5720282.9314628094</c:v>
                </c:pt>
                <c:pt idx="20">
                  <c:v>5392823.6610792745</c:v>
                </c:pt>
                <c:pt idx="21">
                  <c:v>5134155.114615337</c:v>
                </c:pt>
                <c:pt idx="22">
                  <c:v>5023371.8226901842</c:v>
                </c:pt>
                <c:pt idx="23">
                  <c:v>4878584.7151098037</c:v>
                </c:pt>
              </c:numCache>
            </c:numRef>
          </c:val>
          <c:smooth val="0"/>
          <c:extLst>
            <c:ext xmlns:c16="http://schemas.microsoft.com/office/drawing/2014/chart" uri="{C3380CC4-5D6E-409C-BE32-E72D297353CC}">
              <c16:uniqueId val="{0000000E-2DCF-B747-997D-16C2D0A648EE}"/>
            </c:ext>
          </c:extLst>
        </c:ser>
        <c:ser>
          <c:idx val="7"/>
          <c:order val="7"/>
          <c:tx>
            <c:strRef>
              <c:f>PivTbls!$AI$3:$AI$5</c:f>
              <c:strCache>
                <c:ptCount val="1"/>
                <c:pt idx="0">
                  <c:v>473ml/16oz - Single</c:v>
                </c:pt>
              </c:strCache>
            </c:strRef>
          </c:tx>
          <c:spPr>
            <a:ln w="28575" cap="rnd">
              <a:solidFill>
                <a:schemeClr val="accent2">
                  <a:lumMod val="60000"/>
                </a:schemeClr>
              </a:solidFill>
              <a:round/>
            </a:ln>
            <a:effectLst/>
          </c:spPr>
          <c:marker>
            <c:symbol val="none"/>
          </c:marker>
          <c:cat>
            <c:strRef>
              <c:f>PivTbls!$Y$6:$Y$29</c:f>
              <c:strCache>
                <c:ptCount val="24"/>
                <c:pt idx="0">
                  <c:v>Jan '20</c:v>
                </c:pt>
                <c:pt idx="1">
                  <c:v>Feb '20</c:v>
                </c:pt>
                <c:pt idx="2">
                  <c:v>Mar '20</c:v>
                </c:pt>
                <c:pt idx="3">
                  <c:v>Apr '20</c:v>
                </c:pt>
                <c:pt idx="4">
                  <c:v>May '20</c:v>
                </c:pt>
                <c:pt idx="5">
                  <c:v>Jun '20</c:v>
                </c:pt>
                <c:pt idx="6">
                  <c:v>Jul '20</c:v>
                </c:pt>
                <c:pt idx="7">
                  <c:v>Aug '20</c:v>
                </c:pt>
                <c:pt idx="8">
                  <c:v>Sep '20</c:v>
                </c:pt>
                <c:pt idx="9">
                  <c:v>Oct '20</c:v>
                </c:pt>
                <c:pt idx="10">
                  <c:v>Nov '20</c:v>
                </c:pt>
                <c:pt idx="11">
                  <c:v>Dec '20</c:v>
                </c:pt>
                <c:pt idx="12">
                  <c:v>Jan '21</c:v>
                </c:pt>
                <c:pt idx="13">
                  <c:v>Feb '21</c:v>
                </c:pt>
                <c:pt idx="14">
                  <c:v>Mar '21</c:v>
                </c:pt>
                <c:pt idx="15">
                  <c:v>Apr '21</c:v>
                </c:pt>
                <c:pt idx="16">
                  <c:v>May '21</c:v>
                </c:pt>
                <c:pt idx="17">
                  <c:v>Jun '21</c:v>
                </c:pt>
                <c:pt idx="18">
                  <c:v>Jul '21</c:v>
                </c:pt>
                <c:pt idx="19">
                  <c:v>Aug '21</c:v>
                </c:pt>
                <c:pt idx="20">
                  <c:v>Sep '21</c:v>
                </c:pt>
                <c:pt idx="21">
                  <c:v>Oct '21</c:v>
                </c:pt>
                <c:pt idx="22">
                  <c:v>Nov '21</c:v>
                </c:pt>
                <c:pt idx="23">
                  <c:v>Dec '21</c:v>
                </c:pt>
              </c:strCache>
            </c:strRef>
          </c:cat>
          <c:val>
            <c:numRef>
              <c:f>PivTbls!$AI$6:$AI$29</c:f>
              <c:numCache>
                <c:formatCode>General</c:formatCode>
                <c:ptCount val="24"/>
                <c:pt idx="0">
                  <c:v>725310.584460821</c:v>
                </c:pt>
                <c:pt idx="1">
                  <c:v>668027.1736544267</c:v>
                </c:pt>
                <c:pt idx="2">
                  <c:v>723539.71731057018</c:v>
                </c:pt>
                <c:pt idx="3">
                  <c:v>701987.56656518567</c:v>
                </c:pt>
                <c:pt idx="4">
                  <c:v>839657.94407182559</c:v>
                </c:pt>
                <c:pt idx="5">
                  <c:v>927633.21565983398</c:v>
                </c:pt>
                <c:pt idx="6">
                  <c:v>960921.45664485916</c:v>
                </c:pt>
                <c:pt idx="7">
                  <c:v>864314.94252721488</c:v>
                </c:pt>
                <c:pt idx="8">
                  <c:v>829875.77523837471</c:v>
                </c:pt>
                <c:pt idx="9">
                  <c:v>875456.04153895134</c:v>
                </c:pt>
                <c:pt idx="10">
                  <c:v>847870.03863164317</c:v>
                </c:pt>
                <c:pt idx="11">
                  <c:v>892240.47413786314</c:v>
                </c:pt>
                <c:pt idx="12">
                  <c:v>847394.28085359198</c:v>
                </c:pt>
                <c:pt idx="13">
                  <c:v>752851.12973478285</c:v>
                </c:pt>
                <c:pt idx="14">
                  <c:v>977605.89523213473</c:v>
                </c:pt>
                <c:pt idx="15">
                  <c:v>952863.46594106883</c:v>
                </c:pt>
                <c:pt idx="16">
                  <c:v>626469.47094307991</c:v>
                </c:pt>
                <c:pt idx="17">
                  <c:v>1002431.3518434365</c:v>
                </c:pt>
                <c:pt idx="18">
                  <c:v>1028738.3216508441</c:v>
                </c:pt>
                <c:pt idx="19">
                  <c:v>958663.51575123845</c:v>
                </c:pt>
                <c:pt idx="20">
                  <c:v>965656.12415317667</c:v>
                </c:pt>
                <c:pt idx="21">
                  <c:v>930603.1681523103</c:v>
                </c:pt>
                <c:pt idx="22">
                  <c:v>867694.91262656939</c:v>
                </c:pt>
                <c:pt idx="23">
                  <c:v>887591.00677681738</c:v>
                </c:pt>
              </c:numCache>
            </c:numRef>
          </c:val>
          <c:smooth val="0"/>
          <c:extLst>
            <c:ext xmlns:c16="http://schemas.microsoft.com/office/drawing/2014/chart" uri="{C3380CC4-5D6E-409C-BE32-E72D297353CC}">
              <c16:uniqueId val="{0000000F-2DCF-B747-997D-16C2D0A648EE}"/>
            </c:ext>
          </c:extLst>
        </c:ser>
        <c:ser>
          <c:idx val="8"/>
          <c:order val="8"/>
          <c:tx>
            <c:strRef>
              <c:f>PivTbls!$AK$3:$AK$5</c:f>
              <c:strCache>
                <c:ptCount val="1"/>
                <c:pt idx="0">
                  <c:v>591ml/20oz - Single</c:v>
                </c:pt>
              </c:strCache>
            </c:strRef>
          </c:tx>
          <c:spPr>
            <a:ln w="28575" cap="rnd">
              <a:solidFill>
                <a:schemeClr val="accent3">
                  <a:lumMod val="60000"/>
                </a:schemeClr>
              </a:solidFill>
              <a:round/>
            </a:ln>
            <a:effectLst/>
          </c:spPr>
          <c:marker>
            <c:symbol val="none"/>
          </c:marker>
          <c:cat>
            <c:strRef>
              <c:f>PivTbls!$Y$6:$Y$29</c:f>
              <c:strCache>
                <c:ptCount val="24"/>
                <c:pt idx="0">
                  <c:v>Jan '20</c:v>
                </c:pt>
                <c:pt idx="1">
                  <c:v>Feb '20</c:v>
                </c:pt>
                <c:pt idx="2">
                  <c:v>Mar '20</c:v>
                </c:pt>
                <c:pt idx="3">
                  <c:v>Apr '20</c:v>
                </c:pt>
                <c:pt idx="4">
                  <c:v>May '20</c:v>
                </c:pt>
                <c:pt idx="5">
                  <c:v>Jun '20</c:v>
                </c:pt>
                <c:pt idx="6">
                  <c:v>Jul '20</c:v>
                </c:pt>
                <c:pt idx="7">
                  <c:v>Aug '20</c:v>
                </c:pt>
                <c:pt idx="8">
                  <c:v>Sep '20</c:v>
                </c:pt>
                <c:pt idx="9">
                  <c:v>Oct '20</c:v>
                </c:pt>
                <c:pt idx="10">
                  <c:v>Nov '20</c:v>
                </c:pt>
                <c:pt idx="11">
                  <c:v>Dec '20</c:v>
                </c:pt>
                <c:pt idx="12">
                  <c:v>Jan '21</c:v>
                </c:pt>
                <c:pt idx="13">
                  <c:v>Feb '21</c:v>
                </c:pt>
                <c:pt idx="14">
                  <c:v>Mar '21</c:v>
                </c:pt>
                <c:pt idx="15">
                  <c:v>Apr '21</c:v>
                </c:pt>
                <c:pt idx="16">
                  <c:v>May '21</c:v>
                </c:pt>
                <c:pt idx="17">
                  <c:v>Jun '21</c:v>
                </c:pt>
                <c:pt idx="18">
                  <c:v>Jul '21</c:v>
                </c:pt>
                <c:pt idx="19">
                  <c:v>Aug '21</c:v>
                </c:pt>
                <c:pt idx="20">
                  <c:v>Sep '21</c:v>
                </c:pt>
                <c:pt idx="21">
                  <c:v>Oct '21</c:v>
                </c:pt>
                <c:pt idx="22">
                  <c:v>Nov '21</c:v>
                </c:pt>
                <c:pt idx="23">
                  <c:v>Dec '21</c:v>
                </c:pt>
              </c:strCache>
            </c:strRef>
          </c:cat>
          <c:val>
            <c:numRef>
              <c:f>PivTbls!$AK$6:$AK$29</c:f>
              <c:numCache>
                <c:formatCode>General</c:formatCode>
                <c:ptCount val="24"/>
                <c:pt idx="0">
                  <c:v>472552.40648020798</c:v>
                </c:pt>
                <c:pt idx="1">
                  <c:v>431888.7506510769</c:v>
                </c:pt>
                <c:pt idx="2">
                  <c:v>472887.25103344949</c:v>
                </c:pt>
                <c:pt idx="3">
                  <c:v>515137.07629721262</c:v>
                </c:pt>
                <c:pt idx="4">
                  <c:v>582754.18851155287</c:v>
                </c:pt>
                <c:pt idx="5">
                  <c:v>700679.03663831169</c:v>
                </c:pt>
                <c:pt idx="6">
                  <c:v>711777.39707727963</c:v>
                </c:pt>
                <c:pt idx="7">
                  <c:v>488672.17156166857</c:v>
                </c:pt>
                <c:pt idx="8">
                  <c:v>592553.64695395704</c:v>
                </c:pt>
                <c:pt idx="9">
                  <c:v>687693.91177360434</c:v>
                </c:pt>
                <c:pt idx="10">
                  <c:v>590390.35301535064</c:v>
                </c:pt>
                <c:pt idx="11">
                  <c:v>621135.962996808</c:v>
                </c:pt>
                <c:pt idx="12">
                  <c:v>613943.62332376244</c:v>
                </c:pt>
                <c:pt idx="13">
                  <c:v>563621.70491371246</c:v>
                </c:pt>
                <c:pt idx="14">
                  <c:v>704259.27825605182</c:v>
                </c:pt>
                <c:pt idx="15">
                  <c:v>613579.16780603002</c:v>
                </c:pt>
                <c:pt idx="16">
                  <c:v>586300.95700570638</c:v>
                </c:pt>
                <c:pt idx="17">
                  <c:v>840776.77899799356</c:v>
                </c:pt>
                <c:pt idx="18">
                  <c:v>720199.54638182337</c:v>
                </c:pt>
                <c:pt idx="19">
                  <c:v>690974.17282301106</c:v>
                </c:pt>
                <c:pt idx="20">
                  <c:v>687546.04421528755</c:v>
                </c:pt>
                <c:pt idx="21">
                  <c:v>633591.66008857312</c:v>
                </c:pt>
                <c:pt idx="22">
                  <c:v>588747.00389603456</c:v>
                </c:pt>
                <c:pt idx="23">
                  <c:v>677076.51292575197</c:v>
                </c:pt>
              </c:numCache>
            </c:numRef>
          </c:val>
          <c:smooth val="0"/>
          <c:extLst>
            <c:ext xmlns:c16="http://schemas.microsoft.com/office/drawing/2014/chart" uri="{C3380CC4-5D6E-409C-BE32-E72D297353CC}">
              <c16:uniqueId val="{00000016-2DCF-B747-997D-16C2D0A648EE}"/>
            </c:ext>
          </c:extLst>
        </c:ser>
        <c:dLbls>
          <c:showLegendKey val="0"/>
          <c:showVal val="0"/>
          <c:showCatName val="0"/>
          <c:showSerName val="0"/>
          <c:showPercent val="0"/>
          <c:showBubbleSize val="0"/>
        </c:dLbls>
        <c:smooth val="0"/>
        <c:axId val="11729983"/>
        <c:axId val="2130541136"/>
      </c:lineChart>
      <c:catAx>
        <c:axId val="11729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30541136"/>
        <c:crosses val="autoZero"/>
        <c:auto val="1"/>
        <c:lblAlgn val="ctr"/>
        <c:lblOffset val="100"/>
        <c:noMultiLvlLbl val="0"/>
      </c:catAx>
      <c:valAx>
        <c:axId val="213054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72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[Silich, Adrian - Red Bull Excel Evaluation.xlsx]Bonus Question!PivotTable1</c:name>
    <c:fmtId val="0"/>
  </c:pivotSource>
  <c:chart>
    <c:title>
      <c:tx>
        <c:rich>
          <a:bodyPr rot="0" spcFirstLastPara="1" vertOverflow="ellipsis" vert="horz" wrap="square" anchor="ctr" anchorCtr="1"/>
          <a:lstStyle/>
          <a:p>
            <a:pPr>
              <a:defRPr sz="1600" b="0" i="0" u="none" strike="noStrike" kern="1200" cap="none" spc="0" baseline="0">
                <a:ln w="0"/>
                <a:solidFill>
                  <a:schemeClr val="accent1"/>
                </a:solidFill>
                <a:effectLst>
                  <a:glow rad="63500">
                    <a:schemeClr val="accent4">
                      <a:satMod val="175000"/>
                      <a:alpha val="40000"/>
                    </a:schemeClr>
                  </a:glow>
                  <a:outerShdw blurRad="38100" dist="19050" dir="2700000" algn="tl" rotWithShape="0">
                    <a:schemeClr val="dk1">
                      <a:alpha val="40000"/>
                    </a:schemeClr>
                  </a:outerShdw>
                </a:effectLst>
                <a:latin typeface="Futura Medium" panose="020B0602020204020303" pitchFamily="34" charset="-79"/>
                <a:ea typeface="+mn-ea"/>
                <a:cs typeface="Futura Medium" panose="020B0602020204020303" pitchFamily="34" charset="-79"/>
              </a:defRPr>
            </a:pPr>
            <a:r>
              <a:rPr lang="en-US" sz="1600" b="0" i="0" cap="none" spc="0" baseline="0">
                <a:ln w="0"/>
                <a:solidFill>
                  <a:schemeClr val="accent1"/>
                </a:solidFill>
                <a:effectLst>
                  <a:glow rad="63500">
                    <a:schemeClr val="accent4">
                      <a:satMod val="175000"/>
                      <a:alpha val="40000"/>
                    </a:schemeClr>
                  </a:glow>
                  <a:outerShdw blurRad="38100" dist="19050" dir="2700000" algn="tl" rotWithShape="0">
                    <a:schemeClr val="dk1">
                      <a:alpha val="40000"/>
                    </a:schemeClr>
                  </a:outerShdw>
                </a:effectLst>
                <a:latin typeface="Futura Medium" panose="020B0602020204020303" pitchFamily="34" charset="-79"/>
                <a:cs typeface="Futura Medium" panose="020B0602020204020303" pitchFamily="34" charset="-79"/>
              </a:rPr>
              <a:t>Red Bull Sales 2021</a:t>
            </a:r>
            <a:endParaRPr lang="en-US" sz="1600" b="0" cap="none" spc="0">
              <a:ln w="0"/>
              <a:solidFill>
                <a:schemeClr val="accent1"/>
              </a:solidFill>
              <a:effectLst>
                <a:glow rad="63500">
                  <a:schemeClr val="accent4">
                    <a:satMod val="175000"/>
                    <a:alpha val="40000"/>
                  </a:schemeClr>
                </a:glow>
                <a:outerShdw blurRad="38100" dist="19050" dir="2700000" algn="tl" rotWithShape="0">
                  <a:schemeClr val="dk1">
                    <a:alpha val="40000"/>
                  </a:schemeClr>
                </a:outerShdw>
              </a:effectLst>
              <a:latin typeface="Futura Medium" panose="020B0602020204020303" pitchFamily="34" charset="-79"/>
              <a:cs typeface="Futura Medium" panose="020B0602020204020303" pitchFamily="34" charset="-79"/>
            </a:endParaRPr>
          </a:p>
        </c:rich>
      </c:tx>
      <c:overlay val="0"/>
      <c:spPr>
        <a:noFill/>
        <a:ln>
          <a:noFill/>
        </a:ln>
        <a:effectLst/>
      </c:spPr>
      <c:txPr>
        <a:bodyPr rot="0" spcFirstLastPara="1" vertOverflow="ellipsis" vert="horz" wrap="square" anchor="ctr" anchorCtr="1"/>
        <a:lstStyle/>
        <a:p>
          <a:pPr>
            <a:defRPr sz="1600" b="0" i="0" u="none" strike="noStrike" kern="1200" cap="none" spc="0" baseline="0">
              <a:ln w="0"/>
              <a:solidFill>
                <a:schemeClr val="accent1"/>
              </a:solidFill>
              <a:effectLst>
                <a:glow rad="63500">
                  <a:schemeClr val="accent4">
                    <a:satMod val="175000"/>
                    <a:alpha val="40000"/>
                  </a:schemeClr>
                </a:glow>
                <a:outerShdw blurRad="38100" dist="19050" dir="2700000" algn="tl" rotWithShape="0">
                  <a:schemeClr val="dk1">
                    <a:alpha val="40000"/>
                  </a:schemeClr>
                </a:outerShdw>
              </a:effectLst>
              <a:latin typeface="Futura Medium" panose="020B0602020204020303" pitchFamily="34" charset="-79"/>
              <a:ea typeface="+mn-ea"/>
              <a:cs typeface="Futura Medium" panose="020B0602020204020303" pitchFamily="34" charset="-79"/>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2"/>
          </a:solidFill>
          <a:ln>
            <a:noFill/>
          </a:ln>
          <a:effectLst/>
        </c:spPr>
        <c:marker>
          <c:symbol val="none"/>
        </c:marker>
      </c:pivotFmt>
      <c:pivotFmt>
        <c:idx val="8"/>
        <c:spPr>
          <a:solidFill>
            <a:schemeClr val="accent3"/>
          </a:solidFill>
          <a:ln>
            <a:noFill/>
          </a:ln>
          <a:effectLst/>
        </c:spPr>
        <c:marker>
          <c:symbol val="none"/>
        </c:marker>
      </c:pivotFmt>
      <c:pivotFmt>
        <c:idx val="9"/>
        <c:spPr>
          <a:solidFill>
            <a:schemeClr val="accent4"/>
          </a:solidFill>
          <a:ln>
            <a:noFill/>
          </a:ln>
          <a:effectLst/>
        </c:spPr>
        <c:marker>
          <c:symbol val="none"/>
        </c:marker>
      </c:pivotFmt>
      <c:pivotFmt>
        <c:idx val="10"/>
        <c:spPr>
          <a:solidFill>
            <a:schemeClr val="accent5"/>
          </a:solidFill>
          <a:ln>
            <a:noFill/>
          </a:ln>
          <a:effectLst/>
        </c:spPr>
        <c:marker>
          <c:symbol val="none"/>
        </c:marker>
      </c:pivotFmt>
      <c:pivotFmt>
        <c:idx val="11"/>
        <c:spPr>
          <a:solidFill>
            <a:schemeClr val="accent6"/>
          </a:solidFill>
          <a:ln>
            <a:noFill/>
          </a:ln>
          <a:effectLst/>
        </c:spPr>
        <c:marker>
          <c:symbol val="none"/>
        </c:marker>
      </c:pivotFmt>
      <c:pivotFmt>
        <c:idx val="12"/>
      </c:pivotFmt>
    </c:pivotFmts>
    <c:plotArea>
      <c:layout/>
      <c:barChart>
        <c:barDir val="col"/>
        <c:grouping val="clustered"/>
        <c:varyColors val="0"/>
        <c:ser>
          <c:idx val="0"/>
          <c:order val="0"/>
          <c:tx>
            <c:strRef>
              <c:f>'Bonus Question'!$C$20</c:f>
              <c:strCache>
                <c:ptCount val="1"/>
                <c:pt idx="0">
                  <c:v>Jan '21</c:v>
                </c:pt>
              </c:strCache>
            </c:strRef>
          </c:tx>
          <c:spPr>
            <a:solidFill>
              <a:schemeClr val="accent1"/>
            </a:solidFill>
            <a:ln>
              <a:noFill/>
            </a:ln>
            <a:effectLst/>
          </c:spPr>
          <c:invertIfNegative val="0"/>
          <c:cat>
            <c:multiLvlStrRef>
              <c:f>'Bonus Question'!$B$21:$B$23</c:f>
              <c:multiLvlStrCache>
                <c:ptCount val="1"/>
                <c:lvl>
                  <c:pt idx="0">
                    <c:v>355ml/12oz</c:v>
                  </c:pt>
                </c:lvl>
                <c:lvl>
                  <c:pt idx="0">
                    <c:v>Single</c:v>
                  </c:pt>
                </c:lvl>
              </c:multiLvlStrCache>
            </c:multiLvlStrRef>
          </c:cat>
          <c:val>
            <c:numRef>
              <c:f>'Bonus Question'!$C$21:$C$23</c:f>
              <c:numCache>
                <c:formatCode>#,##0.00</c:formatCode>
                <c:ptCount val="1"/>
                <c:pt idx="0">
                  <c:v>3542043.9985509561</c:v>
                </c:pt>
              </c:numCache>
            </c:numRef>
          </c:val>
          <c:extLst>
            <c:ext xmlns:c16="http://schemas.microsoft.com/office/drawing/2014/chart" uri="{C3380CC4-5D6E-409C-BE32-E72D297353CC}">
              <c16:uniqueId val="{00000000-D5B6-F14F-BED4-32F70BEA7B04}"/>
            </c:ext>
          </c:extLst>
        </c:ser>
        <c:ser>
          <c:idx val="1"/>
          <c:order val="1"/>
          <c:tx>
            <c:strRef>
              <c:f>'Bonus Question'!$D$20</c:f>
              <c:strCache>
                <c:ptCount val="1"/>
                <c:pt idx="0">
                  <c:v>Feb '21</c:v>
                </c:pt>
              </c:strCache>
            </c:strRef>
          </c:tx>
          <c:spPr>
            <a:solidFill>
              <a:schemeClr val="accent2"/>
            </a:solidFill>
            <a:ln>
              <a:noFill/>
            </a:ln>
            <a:effectLst/>
          </c:spPr>
          <c:invertIfNegative val="0"/>
          <c:cat>
            <c:multiLvlStrRef>
              <c:f>'Bonus Question'!$B$21:$B$23</c:f>
              <c:multiLvlStrCache>
                <c:ptCount val="1"/>
                <c:lvl>
                  <c:pt idx="0">
                    <c:v>355ml/12oz</c:v>
                  </c:pt>
                </c:lvl>
                <c:lvl>
                  <c:pt idx="0">
                    <c:v>Single</c:v>
                  </c:pt>
                </c:lvl>
              </c:multiLvlStrCache>
            </c:multiLvlStrRef>
          </c:cat>
          <c:val>
            <c:numRef>
              <c:f>'Bonus Question'!$D$21:$D$23</c:f>
              <c:numCache>
                <c:formatCode>#,##0.00</c:formatCode>
                <c:ptCount val="1"/>
                <c:pt idx="0">
                  <c:v>4164380.8805544521</c:v>
                </c:pt>
              </c:numCache>
            </c:numRef>
          </c:val>
          <c:extLst>
            <c:ext xmlns:c16="http://schemas.microsoft.com/office/drawing/2014/chart" uri="{C3380CC4-5D6E-409C-BE32-E72D297353CC}">
              <c16:uniqueId val="{00000001-D5B6-F14F-BED4-32F70BEA7B04}"/>
            </c:ext>
          </c:extLst>
        </c:ser>
        <c:ser>
          <c:idx val="2"/>
          <c:order val="2"/>
          <c:tx>
            <c:strRef>
              <c:f>'Bonus Question'!$E$20</c:f>
              <c:strCache>
                <c:ptCount val="1"/>
                <c:pt idx="0">
                  <c:v>Mar '21</c:v>
                </c:pt>
              </c:strCache>
            </c:strRef>
          </c:tx>
          <c:spPr>
            <a:solidFill>
              <a:schemeClr val="accent3"/>
            </a:solidFill>
            <a:ln>
              <a:noFill/>
            </a:ln>
            <a:effectLst/>
          </c:spPr>
          <c:invertIfNegative val="0"/>
          <c:cat>
            <c:multiLvlStrRef>
              <c:f>'Bonus Question'!$B$21:$B$23</c:f>
              <c:multiLvlStrCache>
                <c:ptCount val="1"/>
                <c:lvl>
                  <c:pt idx="0">
                    <c:v>355ml/12oz</c:v>
                  </c:pt>
                </c:lvl>
                <c:lvl>
                  <c:pt idx="0">
                    <c:v>Single</c:v>
                  </c:pt>
                </c:lvl>
              </c:multiLvlStrCache>
            </c:multiLvlStrRef>
          </c:cat>
          <c:val>
            <c:numRef>
              <c:f>'Bonus Question'!$E$21:$E$23</c:f>
              <c:numCache>
                <c:formatCode>#,##0.00</c:formatCode>
                <c:ptCount val="1"/>
                <c:pt idx="0">
                  <c:v>5445878.5033138879</c:v>
                </c:pt>
              </c:numCache>
            </c:numRef>
          </c:val>
          <c:extLst>
            <c:ext xmlns:c16="http://schemas.microsoft.com/office/drawing/2014/chart" uri="{C3380CC4-5D6E-409C-BE32-E72D297353CC}">
              <c16:uniqueId val="{00000002-D5B6-F14F-BED4-32F70BEA7B04}"/>
            </c:ext>
          </c:extLst>
        </c:ser>
        <c:ser>
          <c:idx val="3"/>
          <c:order val="3"/>
          <c:tx>
            <c:strRef>
              <c:f>'Bonus Question'!$F$20</c:f>
              <c:strCache>
                <c:ptCount val="1"/>
                <c:pt idx="0">
                  <c:v>Apr '21</c:v>
                </c:pt>
              </c:strCache>
            </c:strRef>
          </c:tx>
          <c:spPr>
            <a:solidFill>
              <a:schemeClr val="accent4"/>
            </a:solidFill>
            <a:ln>
              <a:noFill/>
            </a:ln>
            <a:effectLst/>
          </c:spPr>
          <c:invertIfNegative val="0"/>
          <c:cat>
            <c:multiLvlStrRef>
              <c:f>'Bonus Question'!$B$21:$B$23</c:f>
              <c:multiLvlStrCache>
                <c:ptCount val="1"/>
                <c:lvl>
                  <c:pt idx="0">
                    <c:v>355ml/12oz</c:v>
                  </c:pt>
                </c:lvl>
                <c:lvl>
                  <c:pt idx="0">
                    <c:v>Single</c:v>
                  </c:pt>
                </c:lvl>
              </c:multiLvlStrCache>
            </c:multiLvlStrRef>
          </c:cat>
          <c:val>
            <c:numRef>
              <c:f>'Bonus Question'!$F$21:$F$23</c:f>
              <c:numCache>
                <c:formatCode>#,##0.00</c:formatCode>
                <c:ptCount val="1"/>
                <c:pt idx="0">
                  <c:v>5444500.9197996119</c:v>
                </c:pt>
              </c:numCache>
            </c:numRef>
          </c:val>
          <c:extLst>
            <c:ext xmlns:c16="http://schemas.microsoft.com/office/drawing/2014/chart" uri="{C3380CC4-5D6E-409C-BE32-E72D297353CC}">
              <c16:uniqueId val="{00000003-D5B6-F14F-BED4-32F70BEA7B04}"/>
            </c:ext>
          </c:extLst>
        </c:ser>
        <c:ser>
          <c:idx val="4"/>
          <c:order val="4"/>
          <c:tx>
            <c:strRef>
              <c:f>'Bonus Question'!$G$20</c:f>
              <c:strCache>
                <c:ptCount val="1"/>
                <c:pt idx="0">
                  <c:v>May '21</c:v>
                </c:pt>
              </c:strCache>
            </c:strRef>
          </c:tx>
          <c:spPr>
            <a:solidFill>
              <a:schemeClr val="accent5"/>
            </a:solidFill>
            <a:ln>
              <a:noFill/>
            </a:ln>
            <a:effectLst/>
          </c:spPr>
          <c:invertIfNegative val="0"/>
          <c:cat>
            <c:multiLvlStrRef>
              <c:f>'Bonus Question'!$B$21:$B$23</c:f>
              <c:multiLvlStrCache>
                <c:ptCount val="1"/>
                <c:lvl>
                  <c:pt idx="0">
                    <c:v>355ml/12oz</c:v>
                  </c:pt>
                </c:lvl>
                <c:lvl>
                  <c:pt idx="0">
                    <c:v>Single</c:v>
                  </c:pt>
                </c:lvl>
              </c:multiLvlStrCache>
            </c:multiLvlStrRef>
          </c:cat>
          <c:val>
            <c:numRef>
              <c:f>'Bonus Question'!$G$21:$G$23</c:f>
              <c:numCache>
                <c:formatCode>#,##0.00</c:formatCode>
                <c:ptCount val="1"/>
                <c:pt idx="0">
                  <c:v>5756358.7163649211</c:v>
                </c:pt>
              </c:numCache>
            </c:numRef>
          </c:val>
          <c:extLst>
            <c:ext xmlns:c16="http://schemas.microsoft.com/office/drawing/2014/chart" uri="{C3380CC4-5D6E-409C-BE32-E72D297353CC}">
              <c16:uniqueId val="{00000004-D5B6-F14F-BED4-32F70BEA7B04}"/>
            </c:ext>
          </c:extLst>
        </c:ser>
        <c:ser>
          <c:idx val="5"/>
          <c:order val="5"/>
          <c:tx>
            <c:strRef>
              <c:f>'Bonus Question'!$H$20</c:f>
              <c:strCache>
                <c:ptCount val="1"/>
                <c:pt idx="0">
                  <c:v>Jun '21</c:v>
                </c:pt>
              </c:strCache>
            </c:strRef>
          </c:tx>
          <c:spPr>
            <a:solidFill>
              <a:schemeClr val="accent6"/>
            </a:solidFill>
            <a:ln>
              <a:noFill/>
            </a:ln>
            <a:effectLst/>
          </c:spPr>
          <c:invertIfNegative val="0"/>
          <c:cat>
            <c:multiLvlStrRef>
              <c:f>'Bonus Question'!$B$21:$B$23</c:f>
              <c:multiLvlStrCache>
                <c:ptCount val="1"/>
                <c:lvl>
                  <c:pt idx="0">
                    <c:v>355ml/12oz</c:v>
                  </c:pt>
                </c:lvl>
                <c:lvl>
                  <c:pt idx="0">
                    <c:v>Single</c:v>
                  </c:pt>
                </c:lvl>
              </c:multiLvlStrCache>
            </c:multiLvlStrRef>
          </c:cat>
          <c:val>
            <c:numRef>
              <c:f>'Bonus Question'!$H$21:$H$23</c:f>
              <c:numCache>
                <c:formatCode>#,##0.00</c:formatCode>
                <c:ptCount val="1"/>
                <c:pt idx="0">
                  <c:v>5773940.6461144295</c:v>
                </c:pt>
              </c:numCache>
            </c:numRef>
          </c:val>
          <c:extLst>
            <c:ext xmlns:c16="http://schemas.microsoft.com/office/drawing/2014/chart" uri="{C3380CC4-5D6E-409C-BE32-E72D297353CC}">
              <c16:uniqueId val="{00000005-D5B6-F14F-BED4-32F70BEA7B04}"/>
            </c:ext>
          </c:extLst>
        </c:ser>
        <c:ser>
          <c:idx val="6"/>
          <c:order val="6"/>
          <c:tx>
            <c:strRef>
              <c:f>'Bonus Question'!$I$20</c:f>
              <c:strCache>
                <c:ptCount val="1"/>
                <c:pt idx="0">
                  <c:v>Jul '21</c:v>
                </c:pt>
              </c:strCache>
            </c:strRef>
          </c:tx>
          <c:spPr>
            <a:solidFill>
              <a:schemeClr val="accent1"/>
            </a:solidFill>
            <a:ln>
              <a:noFill/>
            </a:ln>
            <a:effectLst/>
          </c:spPr>
          <c:invertIfNegative val="0"/>
          <c:dPt>
            <c:idx val="3"/>
            <c:invertIfNegative val="0"/>
            <c:bubble3D val="0"/>
            <c:extLst>
              <c:ext xmlns:c16="http://schemas.microsoft.com/office/drawing/2014/chart" uri="{C3380CC4-5D6E-409C-BE32-E72D297353CC}">
                <c16:uniqueId val="{00000000-7CEF-E24F-BA13-3732B55B1EBE}"/>
              </c:ext>
            </c:extLst>
          </c:dPt>
          <c:cat>
            <c:multiLvlStrRef>
              <c:f>'Bonus Question'!$B$21:$B$23</c:f>
              <c:multiLvlStrCache>
                <c:ptCount val="1"/>
                <c:lvl>
                  <c:pt idx="0">
                    <c:v>355ml/12oz</c:v>
                  </c:pt>
                </c:lvl>
                <c:lvl>
                  <c:pt idx="0">
                    <c:v>Single</c:v>
                  </c:pt>
                </c:lvl>
              </c:multiLvlStrCache>
            </c:multiLvlStrRef>
          </c:cat>
          <c:val>
            <c:numRef>
              <c:f>'Bonus Question'!$I$21:$I$23</c:f>
              <c:numCache>
                <c:formatCode>#,##0.00</c:formatCode>
                <c:ptCount val="1"/>
                <c:pt idx="0">
                  <c:v>5537725.6851692842</c:v>
                </c:pt>
              </c:numCache>
            </c:numRef>
          </c:val>
          <c:extLst>
            <c:ext xmlns:c16="http://schemas.microsoft.com/office/drawing/2014/chart" uri="{C3380CC4-5D6E-409C-BE32-E72D297353CC}">
              <c16:uniqueId val="{00000006-D5B6-F14F-BED4-32F70BEA7B04}"/>
            </c:ext>
          </c:extLst>
        </c:ser>
        <c:ser>
          <c:idx val="7"/>
          <c:order val="7"/>
          <c:tx>
            <c:strRef>
              <c:f>'Bonus Question'!$J$20</c:f>
              <c:strCache>
                <c:ptCount val="1"/>
                <c:pt idx="0">
                  <c:v>Aug '21</c:v>
                </c:pt>
              </c:strCache>
            </c:strRef>
          </c:tx>
          <c:spPr>
            <a:solidFill>
              <a:schemeClr val="accent2"/>
            </a:solidFill>
            <a:ln>
              <a:noFill/>
            </a:ln>
            <a:effectLst/>
          </c:spPr>
          <c:invertIfNegative val="0"/>
          <c:cat>
            <c:multiLvlStrRef>
              <c:f>'Bonus Question'!$B$21:$B$23</c:f>
              <c:multiLvlStrCache>
                <c:ptCount val="1"/>
                <c:lvl>
                  <c:pt idx="0">
                    <c:v>355ml/12oz</c:v>
                  </c:pt>
                </c:lvl>
                <c:lvl>
                  <c:pt idx="0">
                    <c:v>Single</c:v>
                  </c:pt>
                </c:lvl>
              </c:multiLvlStrCache>
            </c:multiLvlStrRef>
          </c:cat>
          <c:val>
            <c:numRef>
              <c:f>'Bonus Question'!$J$21:$J$23</c:f>
              <c:numCache>
                <c:formatCode>#,##0.00</c:formatCode>
                <c:ptCount val="1"/>
                <c:pt idx="0">
                  <c:v>5720282.9314628113</c:v>
                </c:pt>
              </c:numCache>
            </c:numRef>
          </c:val>
          <c:extLst>
            <c:ext xmlns:c16="http://schemas.microsoft.com/office/drawing/2014/chart" uri="{C3380CC4-5D6E-409C-BE32-E72D297353CC}">
              <c16:uniqueId val="{00000007-D5B6-F14F-BED4-32F70BEA7B04}"/>
            </c:ext>
          </c:extLst>
        </c:ser>
        <c:ser>
          <c:idx val="8"/>
          <c:order val="8"/>
          <c:tx>
            <c:strRef>
              <c:f>'Bonus Question'!$K$20</c:f>
              <c:strCache>
                <c:ptCount val="1"/>
                <c:pt idx="0">
                  <c:v>Sep '21</c:v>
                </c:pt>
              </c:strCache>
            </c:strRef>
          </c:tx>
          <c:spPr>
            <a:solidFill>
              <a:schemeClr val="accent3"/>
            </a:solidFill>
            <a:ln>
              <a:noFill/>
            </a:ln>
            <a:effectLst/>
          </c:spPr>
          <c:invertIfNegative val="0"/>
          <c:cat>
            <c:multiLvlStrRef>
              <c:f>'Bonus Question'!$B$21:$B$23</c:f>
              <c:multiLvlStrCache>
                <c:ptCount val="1"/>
                <c:lvl>
                  <c:pt idx="0">
                    <c:v>355ml/12oz</c:v>
                  </c:pt>
                </c:lvl>
                <c:lvl>
                  <c:pt idx="0">
                    <c:v>Single</c:v>
                  </c:pt>
                </c:lvl>
              </c:multiLvlStrCache>
            </c:multiLvlStrRef>
          </c:cat>
          <c:val>
            <c:numRef>
              <c:f>'Bonus Question'!$K$21:$K$23</c:f>
              <c:numCache>
                <c:formatCode>#,##0.00</c:formatCode>
                <c:ptCount val="1"/>
                <c:pt idx="0">
                  <c:v>5392823.6610792745</c:v>
                </c:pt>
              </c:numCache>
            </c:numRef>
          </c:val>
          <c:extLst>
            <c:ext xmlns:c16="http://schemas.microsoft.com/office/drawing/2014/chart" uri="{C3380CC4-5D6E-409C-BE32-E72D297353CC}">
              <c16:uniqueId val="{00000008-D5B6-F14F-BED4-32F70BEA7B04}"/>
            </c:ext>
          </c:extLst>
        </c:ser>
        <c:ser>
          <c:idx val="9"/>
          <c:order val="9"/>
          <c:tx>
            <c:strRef>
              <c:f>'Bonus Question'!$L$20</c:f>
              <c:strCache>
                <c:ptCount val="1"/>
                <c:pt idx="0">
                  <c:v>Oct '21</c:v>
                </c:pt>
              </c:strCache>
            </c:strRef>
          </c:tx>
          <c:spPr>
            <a:solidFill>
              <a:schemeClr val="accent4"/>
            </a:solidFill>
            <a:ln>
              <a:noFill/>
            </a:ln>
            <a:effectLst/>
          </c:spPr>
          <c:invertIfNegative val="0"/>
          <c:cat>
            <c:multiLvlStrRef>
              <c:f>'Bonus Question'!$B$21:$B$23</c:f>
              <c:multiLvlStrCache>
                <c:ptCount val="1"/>
                <c:lvl>
                  <c:pt idx="0">
                    <c:v>355ml/12oz</c:v>
                  </c:pt>
                </c:lvl>
                <c:lvl>
                  <c:pt idx="0">
                    <c:v>Single</c:v>
                  </c:pt>
                </c:lvl>
              </c:multiLvlStrCache>
            </c:multiLvlStrRef>
          </c:cat>
          <c:val>
            <c:numRef>
              <c:f>'Bonus Question'!$L$21:$L$23</c:f>
              <c:numCache>
                <c:formatCode>#,##0.00</c:formatCode>
                <c:ptCount val="1"/>
                <c:pt idx="0">
                  <c:v>5134155.1146153398</c:v>
                </c:pt>
              </c:numCache>
            </c:numRef>
          </c:val>
          <c:extLst>
            <c:ext xmlns:c16="http://schemas.microsoft.com/office/drawing/2014/chart" uri="{C3380CC4-5D6E-409C-BE32-E72D297353CC}">
              <c16:uniqueId val="{00000009-D5B6-F14F-BED4-32F70BEA7B04}"/>
            </c:ext>
          </c:extLst>
        </c:ser>
        <c:ser>
          <c:idx val="10"/>
          <c:order val="10"/>
          <c:tx>
            <c:strRef>
              <c:f>'Bonus Question'!$M$20</c:f>
              <c:strCache>
                <c:ptCount val="1"/>
                <c:pt idx="0">
                  <c:v>Nov '21</c:v>
                </c:pt>
              </c:strCache>
            </c:strRef>
          </c:tx>
          <c:spPr>
            <a:solidFill>
              <a:schemeClr val="accent5"/>
            </a:solidFill>
            <a:ln>
              <a:noFill/>
            </a:ln>
            <a:effectLst/>
          </c:spPr>
          <c:invertIfNegative val="0"/>
          <c:cat>
            <c:multiLvlStrRef>
              <c:f>'Bonus Question'!$B$21:$B$23</c:f>
              <c:multiLvlStrCache>
                <c:ptCount val="1"/>
                <c:lvl>
                  <c:pt idx="0">
                    <c:v>355ml/12oz</c:v>
                  </c:pt>
                </c:lvl>
                <c:lvl>
                  <c:pt idx="0">
                    <c:v>Single</c:v>
                  </c:pt>
                </c:lvl>
              </c:multiLvlStrCache>
            </c:multiLvlStrRef>
          </c:cat>
          <c:val>
            <c:numRef>
              <c:f>'Bonus Question'!$M$21:$M$23</c:f>
              <c:numCache>
                <c:formatCode>#,##0.00</c:formatCode>
                <c:ptCount val="1"/>
                <c:pt idx="0">
                  <c:v>5023371.8226901824</c:v>
                </c:pt>
              </c:numCache>
            </c:numRef>
          </c:val>
          <c:extLst>
            <c:ext xmlns:c16="http://schemas.microsoft.com/office/drawing/2014/chart" uri="{C3380CC4-5D6E-409C-BE32-E72D297353CC}">
              <c16:uniqueId val="{0000000A-D5B6-F14F-BED4-32F70BEA7B04}"/>
            </c:ext>
          </c:extLst>
        </c:ser>
        <c:ser>
          <c:idx val="11"/>
          <c:order val="11"/>
          <c:tx>
            <c:strRef>
              <c:f>'Bonus Question'!$N$20</c:f>
              <c:strCache>
                <c:ptCount val="1"/>
                <c:pt idx="0">
                  <c:v>Dec '21</c:v>
                </c:pt>
              </c:strCache>
            </c:strRef>
          </c:tx>
          <c:spPr>
            <a:solidFill>
              <a:schemeClr val="accent6"/>
            </a:solidFill>
            <a:ln>
              <a:noFill/>
            </a:ln>
            <a:effectLst/>
          </c:spPr>
          <c:invertIfNegative val="0"/>
          <c:cat>
            <c:multiLvlStrRef>
              <c:f>'Bonus Question'!$B$21:$B$23</c:f>
              <c:multiLvlStrCache>
                <c:ptCount val="1"/>
                <c:lvl>
                  <c:pt idx="0">
                    <c:v>355ml/12oz</c:v>
                  </c:pt>
                </c:lvl>
                <c:lvl>
                  <c:pt idx="0">
                    <c:v>Single</c:v>
                  </c:pt>
                </c:lvl>
              </c:multiLvlStrCache>
            </c:multiLvlStrRef>
          </c:cat>
          <c:val>
            <c:numRef>
              <c:f>'Bonus Question'!$N$21:$N$23</c:f>
              <c:numCache>
                <c:formatCode>#,##0.00</c:formatCode>
                <c:ptCount val="1"/>
                <c:pt idx="0">
                  <c:v>4878584.7151098028</c:v>
                </c:pt>
              </c:numCache>
            </c:numRef>
          </c:val>
          <c:extLst>
            <c:ext xmlns:c16="http://schemas.microsoft.com/office/drawing/2014/chart" uri="{C3380CC4-5D6E-409C-BE32-E72D297353CC}">
              <c16:uniqueId val="{0000000B-D5B6-F14F-BED4-32F70BEA7B04}"/>
            </c:ext>
          </c:extLst>
        </c:ser>
        <c:dLbls>
          <c:showLegendKey val="0"/>
          <c:showVal val="0"/>
          <c:showCatName val="0"/>
          <c:showSerName val="0"/>
          <c:showPercent val="0"/>
          <c:showBubbleSize val="0"/>
        </c:dLbls>
        <c:gapWidth val="150"/>
        <c:axId val="1751000319"/>
        <c:axId val="1750386959"/>
      </c:barChart>
      <c:catAx>
        <c:axId val="1751000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386959"/>
        <c:crosses val="autoZero"/>
        <c:auto val="1"/>
        <c:lblAlgn val="ctr"/>
        <c:lblOffset val="100"/>
        <c:noMultiLvlLbl val="0"/>
      </c:catAx>
      <c:valAx>
        <c:axId val="17503869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00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[Silich, Adrian - Red Bull Excel Evaluation.xlsx]PivTbls!PivotTable10</c:name>
    <c:fmtId val="1"/>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marker>
          <c:symbol val="none"/>
        </c:marker>
      </c:pivotFmt>
      <c:pivotFmt>
        <c:idx val="29"/>
        <c:spPr>
          <a:solidFill>
            <a:schemeClr val="accent1"/>
          </a:solidFill>
          <a:ln w="28575" cap="rnd">
            <a:solidFill>
              <a:schemeClr val="accent1"/>
            </a:solidFill>
            <a:round/>
          </a:ln>
          <a:effectLst/>
        </c:spPr>
        <c:marker>
          <c:symbol val="none"/>
        </c:marker>
      </c:pivotFmt>
      <c:pivotFmt>
        <c:idx val="30"/>
        <c:spPr>
          <a:solidFill>
            <a:schemeClr val="accent1"/>
          </a:solidFill>
          <a:ln w="28575" cap="rnd">
            <a:solidFill>
              <a:schemeClr val="accent1"/>
            </a:solidFill>
            <a:round/>
          </a:ln>
          <a:effectLst/>
        </c:spPr>
        <c:marker>
          <c:symbol val="none"/>
        </c:marker>
      </c:pivotFmt>
      <c:pivotFmt>
        <c:idx val="31"/>
        <c:spPr>
          <a:solidFill>
            <a:schemeClr val="accent1"/>
          </a:solidFill>
          <a:ln w="28575" cap="rnd">
            <a:solidFill>
              <a:schemeClr val="accent1"/>
            </a:solidFill>
            <a:round/>
          </a:ln>
          <a:effectLst/>
        </c:spPr>
        <c:marker>
          <c:symbol val="none"/>
        </c:marker>
      </c:pivotFmt>
      <c:pivotFmt>
        <c:idx val="32"/>
        <c:spPr>
          <a:solidFill>
            <a:schemeClr val="accent1"/>
          </a:solidFill>
          <a:ln w="28575" cap="rnd">
            <a:solidFill>
              <a:schemeClr val="accent1"/>
            </a:solidFill>
            <a:round/>
          </a:ln>
          <a:effectLst/>
        </c:spPr>
        <c:marker>
          <c:symbol val="none"/>
        </c:marker>
      </c:pivotFmt>
      <c:pivotFmt>
        <c:idx val="33"/>
        <c:spPr>
          <a:solidFill>
            <a:schemeClr val="accent1"/>
          </a:solidFill>
          <a:ln w="28575" cap="rnd">
            <a:solidFill>
              <a:schemeClr val="accent1"/>
            </a:solidFill>
            <a:round/>
          </a:ln>
          <a:effectLst/>
        </c:spPr>
        <c:marker>
          <c:symbol val="none"/>
        </c:marker>
      </c:pivotFmt>
      <c:pivotFmt>
        <c:idx val="34"/>
        <c:spPr>
          <a:solidFill>
            <a:schemeClr val="accent1"/>
          </a:solidFill>
          <a:ln w="28575" cap="rnd">
            <a:solidFill>
              <a:schemeClr val="accent1"/>
            </a:solidFill>
            <a:round/>
          </a:ln>
          <a:effectLst/>
        </c:spPr>
        <c:marker>
          <c:symbol val="none"/>
        </c:marker>
      </c:pivotFmt>
      <c:pivotFmt>
        <c:idx val="35"/>
        <c:spPr>
          <a:solidFill>
            <a:schemeClr val="accent1"/>
          </a:solidFill>
          <a:ln w="28575" cap="rnd">
            <a:solidFill>
              <a:schemeClr val="accent1"/>
            </a:solidFill>
            <a:round/>
          </a:ln>
          <a:effectLst/>
        </c:spPr>
        <c:marker>
          <c:symbol val="none"/>
        </c:marker>
      </c:pivotFmt>
      <c:pivotFmt>
        <c:idx val="36"/>
        <c:spPr>
          <a:solidFill>
            <a:schemeClr val="accent1"/>
          </a:solidFill>
          <a:ln w="28575" cap="rnd">
            <a:solidFill>
              <a:schemeClr val="accent1"/>
            </a:solidFill>
            <a:round/>
          </a:ln>
          <a:effectLst/>
        </c:spPr>
        <c:marker>
          <c:symbol val="none"/>
        </c:marker>
      </c:pivotFmt>
      <c:pivotFmt>
        <c:idx val="37"/>
        <c:spPr>
          <a:solidFill>
            <a:schemeClr val="accent1"/>
          </a:solidFill>
          <a:ln w="28575" cap="rnd">
            <a:solidFill>
              <a:schemeClr val="accent1"/>
            </a:solidFill>
            <a:round/>
          </a:ln>
          <a:effectLst/>
        </c:spPr>
        <c:marker>
          <c:symbol val="none"/>
        </c:marker>
      </c:pivotFmt>
      <c:pivotFmt>
        <c:idx val="38"/>
        <c:spPr>
          <a:solidFill>
            <a:schemeClr val="accent1"/>
          </a:solidFill>
          <a:ln w="28575" cap="rnd">
            <a:solidFill>
              <a:schemeClr val="accent1"/>
            </a:solidFill>
            <a:round/>
          </a:ln>
          <a:effectLst/>
        </c:spPr>
        <c:marker>
          <c:symbol val="none"/>
        </c:marker>
      </c:pivotFmt>
      <c:pivotFmt>
        <c:idx val="39"/>
        <c:spPr>
          <a:solidFill>
            <a:schemeClr val="accent1"/>
          </a:solidFill>
          <a:ln w="28575" cap="rnd">
            <a:solidFill>
              <a:schemeClr val="accent1"/>
            </a:solidFill>
            <a:round/>
          </a:ln>
          <a:effectLst/>
        </c:spPr>
        <c:marker>
          <c:symbol val="none"/>
        </c:marker>
      </c:pivotFmt>
      <c:pivotFmt>
        <c:idx val="40"/>
        <c:spPr>
          <a:solidFill>
            <a:schemeClr val="accent1"/>
          </a:solidFill>
          <a:ln w="28575" cap="rnd">
            <a:solidFill>
              <a:schemeClr val="accent1"/>
            </a:solidFill>
            <a:round/>
          </a:ln>
          <a:effectLst/>
        </c:spPr>
        <c:marker>
          <c:symbol val="none"/>
        </c:marker>
      </c:pivotFmt>
      <c:pivotFmt>
        <c:idx val="41"/>
        <c:spPr>
          <a:solidFill>
            <a:schemeClr val="accent1"/>
          </a:solidFill>
          <a:ln w="28575" cap="rnd">
            <a:solidFill>
              <a:schemeClr val="accent1"/>
            </a:solidFill>
            <a:round/>
          </a:ln>
          <a:effectLst/>
        </c:spPr>
        <c:marker>
          <c:symbol val="none"/>
        </c:marker>
      </c:pivotFmt>
      <c:pivotFmt>
        <c:idx val="42"/>
        <c:spPr>
          <a:solidFill>
            <a:schemeClr val="accent1"/>
          </a:solidFill>
          <a:ln w="28575" cap="rnd">
            <a:solidFill>
              <a:schemeClr val="accent1"/>
            </a:solidFill>
            <a:round/>
          </a:ln>
          <a:effectLst/>
        </c:spPr>
        <c:marker>
          <c:symbol val="none"/>
        </c:marker>
      </c:pivotFmt>
      <c:pivotFmt>
        <c:idx val="43"/>
        <c:spPr>
          <a:solidFill>
            <a:schemeClr val="accent1"/>
          </a:solidFill>
          <a:ln w="28575" cap="rnd">
            <a:solidFill>
              <a:schemeClr val="accent1"/>
            </a:solidFill>
            <a:round/>
          </a:ln>
          <a:effectLst/>
        </c:spPr>
        <c:marker>
          <c:symbol val="none"/>
        </c:marker>
      </c:pivotFmt>
      <c:pivotFmt>
        <c:idx val="44"/>
        <c:spPr>
          <a:solidFill>
            <a:schemeClr val="accent1"/>
          </a:solidFill>
          <a:ln w="28575" cap="rnd">
            <a:solidFill>
              <a:schemeClr val="accent1"/>
            </a:solidFill>
            <a:round/>
          </a:ln>
          <a:effectLst/>
        </c:spPr>
        <c:marker>
          <c:symbol val="none"/>
        </c:marker>
      </c:pivotFmt>
      <c:pivotFmt>
        <c:idx val="45"/>
        <c:spPr>
          <a:solidFill>
            <a:schemeClr val="accent1"/>
          </a:solidFill>
          <a:ln w="28575" cap="rnd">
            <a:solidFill>
              <a:schemeClr val="accent1"/>
            </a:solidFill>
            <a:round/>
          </a:ln>
          <a:effectLst/>
        </c:spPr>
        <c:marker>
          <c:symbol val="none"/>
        </c:marker>
      </c:pivotFmt>
      <c:pivotFmt>
        <c:idx val="46"/>
        <c:spPr>
          <a:solidFill>
            <a:schemeClr val="accent1"/>
          </a:solidFill>
          <a:ln w="28575" cap="rnd">
            <a:solidFill>
              <a:schemeClr val="accent1"/>
            </a:solidFill>
            <a:round/>
          </a:ln>
          <a:effectLst/>
        </c:spPr>
        <c:marker>
          <c:symbol val="none"/>
        </c:marker>
      </c:pivotFmt>
      <c:pivotFmt>
        <c:idx val="47"/>
        <c:spPr>
          <a:solidFill>
            <a:schemeClr val="accent1"/>
          </a:solidFill>
          <a:ln w="28575" cap="rnd">
            <a:solidFill>
              <a:schemeClr val="accent1"/>
            </a:solidFill>
            <a:round/>
          </a:ln>
          <a:effectLst/>
        </c:spPr>
        <c:marker>
          <c:symbol val="none"/>
        </c:marker>
      </c:pivotFmt>
      <c:pivotFmt>
        <c:idx val="48"/>
        <c:spPr>
          <a:solidFill>
            <a:schemeClr val="accent1"/>
          </a:solidFill>
          <a:ln w="28575" cap="rnd">
            <a:solidFill>
              <a:schemeClr val="accent1"/>
            </a:solidFill>
            <a:round/>
          </a:ln>
          <a:effectLst/>
        </c:spPr>
        <c:marker>
          <c:symbol val="none"/>
        </c:marker>
      </c:pivotFmt>
      <c:pivotFmt>
        <c:idx val="49"/>
        <c:spPr>
          <a:solidFill>
            <a:schemeClr val="accent1"/>
          </a:solidFill>
          <a:ln w="28575" cap="rnd">
            <a:solidFill>
              <a:schemeClr val="accent1"/>
            </a:solidFill>
            <a:round/>
          </a:ln>
          <a:effectLst/>
        </c:spPr>
        <c:marker>
          <c:symbol val="none"/>
        </c:marker>
      </c:pivotFmt>
      <c:pivotFmt>
        <c:idx val="50"/>
        <c:spPr>
          <a:solidFill>
            <a:schemeClr val="accent1"/>
          </a:solidFill>
          <a:ln w="28575" cap="rnd">
            <a:solidFill>
              <a:schemeClr val="accent1"/>
            </a:solidFill>
            <a:round/>
          </a:ln>
          <a:effectLst/>
        </c:spPr>
        <c:marker>
          <c:symbol val="none"/>
        </c:marker>
      </c:pivotFmt>
      <c:pivotFmt>
        <c:idx val="51"/>
        <c:spPr>
          <a:solidFill>
            <a:schemeClr val="accent1"/>
          </a:solidFill>
          <a:ln w="28575" cap="rnd">
            <a:solidFill>
              <a:schemeClr val="accent1"/>
            </a:solidFill>
            <a:round/>
          </a:ln>
          <a:effectLst/>
        </c:spPr>
        <c:marker>
          <c:symbol val="none"/>
        </c:marker>
      </c:pivotFmt>
      <c:pivotFmt>
        <c:idx val="52"/>
        <c:spPr>
          <a:solidFill>
            <a:schemeClr val="accent1"/>
          </a:solidFill>
          <a:ln w="28575" cap="rnd">
            <a:solidFill>
              <a:schemeClr val="accent1"/>
            </a:solidFill>
            <a:round/>
          </a:ln>
          <a:effectLst/>
        </c:spPr>
        <c:marker>
          <c:symbol val="none"/>
        </c:marker>
      </c:pivotFmt>
      <c:pivotFmt>
        <c:idx val="53"/>
        <c:spPr>
          <a:solidFill>
            <a:schemeClr val="accent1"/>
          </a:solidFill>
          <a:ln w="28575" cap="rnd">
            <a:solidFill>
              <a:schemeClr val="accent1"/>
            </a:solidFill>
            <a:round/>
          </a:ln>
          <a:effectLst/>
        </c:spPr>
        <c:marker>
          <c:symbol val="none"/>
        </c:marker>
      </c:pivotFmt>
      <c:pivotFmt>
        <c:idx val="54"/>
        <c:spPr>
          <a:solidFill>
            <a:schemeClr val="accent1"/>
          </a:solidFill>
          <a:ln w="28575" cap="rnd">
            <a:solidFill>
              <a:schemeClr val="accent1"/>
            </a:solidFill>
            <a:round/>
          </a:ln>
          <a:effectLst/>
        </c:spPr>
        <c:marker>
          <c:symbol val="none"/>
        </c:marker>
      </c:pivotFmt>
      <c:pivotFmt>
        <c:idx val="55"/>
        <c:spPr>
          <a:solidFill>
            <a:schemeClr val="accent1"/>
          </a:solidFill>
          <a:ln w="28575" cap="rnd">
            <a:solidFill>
              <a:schemeClr val="accent1"/>
            </a:solidFill>
            <a:round/>
          </a:ln>
          <a:effectLst/>
        </c:spPr>
        <c:marker>
          <c:symbol val="none"/>
        </c:marker>
      </c:pivotFmt>
      <c:pivotFmt>
        <c:idx val="56"/>
        <c:spPr>
          <a:solidFill>
            <a:schemeClr val="accent1"/>
          </a:solidFill>
          <a:ln w="28575" cap="rnd">
            <a:solidFill>
              <a:schemeClr val="accent1"/>
            </a:solidFill>
            <a:round/>
          </a:ln>
          <a:effectLst/>
        </c:spPr>
        <c:marker>
          <c:symbol val="none"/>
        </c:marker>
      </c:pivotFmt>
      <c:pivotFmt>
        <c:idx val="57"/>
        <c:spPr>
          <a:solidFill>
            <a:schemeClr val="accent1"/>
          </a:solidFill>
          <a:ln w="28575" cap="rnd">
            <a:solidFill>
              <a:schemeClr val="accent1"/>
            </a:solidFill>
            <a:round/>
          </a:ln>
          <a:effectLst/>
        </c:spPr>
        <c:marker>
          <c:symbol val="none"/>
        </c:marker>
      </c:pivotFmt>
      <c:pivotFmt>
        <c:idx val="58"/>
        <c:spPr>
          <a:solidFill>
            <a:schemeClr val="accent1"/>
          </a:solidFill>
          <a:ln w="28575" cap="rnd">
            <a:solidFill>
              <a:schemeClr val="accent1"/>
            </a:solidFill>
            <a:round/>
          </a:ln>
          <a:effectLst/>
        </c:spPr>
        <c:marker>
          <c:symbol val="none"/>
        </c:marker>
      </c:pivotFmt>
      <c:pivotFmt>
        <c:idx val="59"/>
        <c:spPr>
          <a:solidFill>
            <a:schemeClr val="accent1"/>
          </a:solidFill>
          <a:ln w="28575" cap="rnd">
            <a:solidFill>
              <a:schemeClr val="accent1"/>
            </a:solidFill>
            <a:round/>
          </a:ln>
          <a:effectLst/>
        </c:spPr>
        <c:marker>
          <c:symbol val="none"/>
        </c:marker>
      </c:pivotFmt>
      <c:pivotFmt>
        <c:idx val="60"/>
        <c:spPr>
          <a:solidFill>
            <a:schemeClr val="accent1"/>
          </a:solidFill>
          <a:ln w="28575" cap="rnd">
            <a:solidFill>
              <a:schemeClr val="accent1"/>
            </a:solidFill>
            <a:round/>
          </a:ln>
          <a:effectLst/>
        </c:spPr>
        <c:marker>
          <c:symbol val="none"/>
        </c:marker>
      </c:pivotFmt>
      <c:pivotFmt>
        <c:idx val="61"/>
        <c:spPr>
          <a:solidFill>
            <a:schemeClr val="accent1"/>
          </a:solidFill>
          <a:ln w="28575" cap="rnd">
            <a:solidFill>
              <a:schemeClr val="accent1"/>
            </a:solidFill>
            <a:round/>
          </a:ln>
          <a:effectLst/>
        </c:spPr>
        <c:marker>
          <c:symbol val="none"/>
        </c:marker>
      </c:pivotFmt>
      <c:pivotFmt>
        <c:idx val="62"/>
        <c:spPr>
          <a:solidFill>
            <a:schemeClr val="accent1"/>
          </a:solidFill>
          <a:ln w="28575" cap="rnd">
            <a:solidFill>
              <a:schemeClr val="accent1"/>
            </a:solidFill>
            <a:round/>
          </a:ln>
          <a:effectLst/>
        </c:spPr>
        <c:marker>
          <c:symbol val="none"/>
        </c:marker>
      </c:pivotFmt>
      <c:pivotFmt>
        <c:idx val="63"/>
        <c:spPr>
          <a:solidFill>
            <a:schemeClr val="accent1"/>
          </a:solidFill>
          <a:ln w="28575" cap="rnd">
            <a:solidFill>
              <a:schemeClr val="accent1"/>
            </a:solidFill>
            <a:round/>
          </a:ln>
          <a:effectLst/>
        </c:spPr>
        <c:marker>
          <c:symbol val="none"/>
        </c:marker>
      </c:pivotFmt>
      <c:pivotFmt>
        <c:idx val="64"/>
        <c:spPr>
          <a:solidFill>
            <a:schemeClr val="accent1"/>
          </a:solidFill>
          <a:ln w="28575" cap="rnd">
            <a:solidFill>
              <a:schemeClr val="accent1"/>
            </a:solidFill>
            <a:round/>
          </a:ln>
          <a:effectLst/>
        </c:spPr>
        <c:marker>
          <c:symbol val="none"/>
        </c:marker>
      </c:pivotFmt>
      <c:pivotFmt>
        <c:idx val="65"/>
        <c:spPr>
          <a:solidFill>
            <a:schemeClr val="accent1"/>
          </a:solidFill>
          <a:ln w="28575" cap="rnd">
            <a:solidFill>
              <a:schemeClr val="accent1"/>
            </a:solidFill>
            <a:round/>
          </a:ln>
          <a:effectLst/>
        </c:spPr>
        <c:marker>
          <c:symbol val="none"/>
        </c:marker>
      </c:pivotFmt>
      <c:pivotFmt>
        <c:idx val="66"/>
        <c:spPr>
          <a:solidFill>
            <a:schemeClr val="accent1"/>
          </a:solidFill>
          <a:ln w="28575" cap="rnd">
            <a:solidFill>
              <a:schemeClr val="accent1"/>
            </a:solidFill>
            <a:round/>
          </a:ln>
          <a:effectLst/>
        </c:spPr>
        <c:marker>
          <c:symbol val="none"/>
        </c:marker>
      </c:pivotFmt>
      <c:pivotFmt>
        <c:idx val="67"/>
        <c:spPr>
          <a:solidFill>
            <a:schemeClr val="accent1"/>
          </a:solidFill>
          <a:ln w="28575" cap="rnd">
            <a:solidFill>
              <a:schemeClr val="accent1"/>
            </a:solidFill>
            <a:round/>
          </a:ln>
          <a:effectLst/>
        </c:spPr>
        <c:marker>
          <c:symbol val="none"/>
        </c:marker>
      </c:pivotFmt>
      <c:pivotFmt>
        <c:idx val="68"/>
        <c:spPr>
          <a:solidFill>
            <a:schemeClr val="accent1"/>
          </a:solidFill>
          <a:ln w="28575" cap="rnd">
            <a:solidFill>
              <a:schemeClr val="accent1"/>
            </a:solidFill>
            <a:round/>
          </a:ln>
          <a:effectLst/>
        </c:spPr>
        <c:marker>
          <c:symbol val="none"/>
        </c:marker>
      </c:pivotFmt>
      <c:pivotFmt>
        <c:idx val="69"/>
        <c:spPr>
          <a:solidFill>
            <a:schemeClr val="accent1"/>
          </a:solidFill>
          <a:ln w="28575" cap="rnd">
            <a:solidFill>
              <a:schemeClr val="accent1"/>
            </a:solidFill>
            <a:round/>
          </a:ln>
          <a:effectLst/>
        </c:spPr>
        <c:marker>
          <c:symbol val="none"/>
        </c:marker>
      </c:pivotFmt>
      <c:pivotFmt>
        <c:idx val="70"/>
        <c:spPr>
          <a:solidFill>
            <a:schemeClr val="accent1"/>
          </a:solidFill>
          <a:ln w="28575" cap="rnd">
            <a:solidFill>
              <a:schemeClr val="accent1"/>
            </a:solidFill>
            <a:round/>
          </a:ln>
          <a:effectLst/>
        </c:spPr>
        <c:marker>
          <c:symbol val="none"/>
        </c:marker>
      </c:pivotFmt>
      <c:pivotFmt>
        <c:idx val="71"/>
        <c:spPr>
          <a:solidFill>
            <a:schemeClr val="accent1"/>
          </a:solidFill>
          <a:ln w="28575" cap="rnd">
            <a:solidFill>
              <a:schemeClr val="accent1"/>
            </a:solidFill>
            <a:round/>
          </a:ln>
          <a:effectLst/>
        </c:spPr>
        <c:marker>
          <c:symbol val="none"/>
        </c:marker>
      </c:pivotFmt>
      <c:pivotFmt>
        <c:idx val="72"/>
        <c:spPr>
          <a:solidFill>
            <a:schemeClr val="accent1"/>
          </a:solidFill>
          <a:ln w="28575" cap="rnd">
            <a:solidFill>
              <a:schemeClr val="accent1"/>
            </a:solidFill>
            <a:round/>
          </a:ln>
          <a:effectLst/>
        </c:spPr>
        <c:marker>
          <c:symbol val="none"/>
        </c:marker>
      </c:pivotFmt>
      <c:pivotFmt>
        <c:idx val="73"/>
        <c:spPr>
          <a:solidFill>
            <a:schemeClr val="accent1"/>
          </a:solidFill>
          <a:ln w="28575" cap="rnd">
            <a:solidFill>
              <a:schemeClr val="accent1"/>
            </a:solidFill>
            <a:round/>
          </a:ln>
          <a:effectLst/>
        </c:spPr>
        <c:marker>
          <c:symbol val="none"/>
        </c:marker>
      </c:pivotFmt>
      <c:pivotFmt>
        <c:idx val="74"/>
        <c:spPr>
          <a:solidFill>
            <a:schemeClr val="accent1"/>
          </a:solidFill>
          <a:ln w="28575" cap="rnd">
            <a:solidFill>
              <a:schemeClr val="accent1"/>
            </a:solidFill>
            <a:round/>
          </a:ln>
          <a:effectLst/>
        </c:spPr>
        <c:marker>
          <c:symbol val="none"/>
        </c:marker>
      </c:pivotFmt>
      <c:pivotFmt>
        <c:idx val="75"/>
        <c:spPr>
          <a:solidFill>
            <a:schemeClr val="accent1"/>
          </a:solidFill>
          <a:ln w="28575" cap="rnd">
            <a:solidFill>
              <a:schemeClr val="accent1"/>
            </a:solidFill>
            <a:round/>
          </a:ln>
          <a:effectLst/>
        </c:spPr>
        <c:marker>
          <c:symbol val="none"/>
        </c:marker>
      </c:pivotFmt>
      <c:pivotFmt>
        <c:idx val="76"/>
        <c:spPr>
          <a:solidFill>
            <a:schemeClr val="accent1"/>
          </a:solidFill>
          <a:ln w="28575" cap="rnd">
            <a:solidFill>
              <a:schemeClr val="accent1"/>
            </a:solidFill>
            <a:round/>
          </a:ln>
          <a:effectLst/>
        </c:spPr>
        <c:marker>
          <c:symbol val="none"/>
        </c:marker>
      </c:pivotFmt>
      <c:pivotFmt>
        <c:idx val="77"/>
        <c:spPr>
          <a:solidFill>
            <a:schemeClr val="accent1"/>
          </a:solidFill>
          <a:ln w="28575" cap="rnd">
            <a:solidFill>
              <a:schemeClr val="accent1"/>
            </a:solidFill>
            <a:round/>
          </a:ln>
          <a:effectLst/>
        </c:spPr>
        <c:marker>
          <c:symbol val="none"/>
        </c:marker>
      </c:pivotFmt>
      <c:pivotFmt>
        <c:idx val="78"/>
        <c:spPr>
          <a:solidFill>
            <a:schemeClr val="accent1"/>
          </a:solidFill>
          <a:ln w="28575" cap="rnd">
            <a:solidFill>
              <a:schemeClr val="accent1"/>
            </a:solidFill>
            <a:round/>
          </a:ln>
          <a:effectLst/>
        </c:spPr>
        <c:marker>
          <c:symbol val="none"/>
        </c:marker>
      </c:pivotFmt>
      <c:pivotFmt>
        <c:idx val="79"/>
        <c:spPr>
          <a:solidFill>
            <a:schemeClr val="accent1"/>
          </a:solidFill>
          <a:ln w="28575" cap="rnd">
            <a:solidFill>
              <a:schemeClr val="accent1"/>
            </a:solidFill>
            <a:round/>
          </a:ln>
          <a:effectLst/>
        </c:spPr>
        <c:marker>
          <c:symbol val="none"/>
        </c:marker>
      </c:pivotFmt>
      <c:pivotFmt>
        <c:idx val="80"/>
        <c:spPr>
          <a:solidFill>
            <a:schemeClr val="accent1"/>
          </a:solidFill>
          <a:ln w="28575" cap="rnd">
            <a:solidFill>
              <a:schemeClr val="accent1"/>
            </a:solidFill>
            <a:round/>
          </a:ln>
          <a:effectLst/>
        </c:spPr>
        <c:marker>
          <c:symbol val="none"/>
        </c:marker>
      </c:pivotFmt>
      <c:pivotFmt>
        <c:idx val="81"/>
        <c:spPr>
          <a:solidFill>
            <a:schemeClr val="accent1"/>
          </a:solidFill>
          <a:ln w="28575" cap="rnd">
            <a:solidFill>
              <a:schemeClr val="accent1"/>
            </a:solidFill>
            <a:round/>
          </a:ln>
          <a:effectLst/>
        </c:spPr>
        <c:marker>
          <c:symbol val="none"/>
        </c:marker>
      </c:pivotFmt>
      <c:pivotFmt>
        <c:idx val="82"/>
        <c:spPr>
          <a:solidFill>
            <a:schemeClr val="accent1"/>
          </a:solidFill>
          <a:ln w="28575" cap="rnd">
            <a:solidFill>
              <a:schemeClr val="accent1"/>
            </a:solidFill>
            <a:round/>
          </a:ln>
          <a:effectLst/>
        </c:spPr>
        <c:marker>
          <c:symbol val="none"/>
        </c:marker>
      </c:pivotFmt>
      <c:pivotFmt>
        <c:idx val="83"/>
        <c:spPr>
          <a:solidFill>
            <a:schemeClr val="accent1"/>
          </a:solidFill>
          <a:ln w="28575" cap="rnd">
            <a:solidFill>
              <a:schemeClr val="accent1"/>
            </a:solidFill>
            <a:round/>
          </a:ln>
          <a:effectLst/>
        </c:spPr>
        <c:marker>
          <c:symbol val="none"/>
        </c:marker>
      </c:pivotFmt>
      <c:pivotFmt>
        <c:idx val="84"/>
        <c:spPr>
          <a:solidFill>
            <a:schemeClr val="accent1"/>
          </a:solidFill>
          <a:ln w="28575" cap="rnd">
            <a:solidFill>
              <a:schemeClr val="accent1"/>
            </a:solidFill>
            <a:round/>
          </a:ln>
          <a:effectLst/>
        </c:spPr>
        <c:marker>
          <c:symbol val="none"/>
        </c:marker>
      </c:pivotFmt>
      <c:pivotFmt>
        <c:idx val="85"/>
        <c:spPr>
          <a:solidFill>
            <a:schemeClr val="accent1"/>
          </a:solidFill>
          <a:ln w="28575" cap="rnd">
            <a:solidFill>
              <a:schemeClr val="accent1"/>
            </a:solidFill>
            <a:round/>
          </a:ln>
          <a:effectLst/>
        </c:spPr>
        <c:marker>
          <c:symbol val="none"/>
        </c:marker>
      </c:pivotFmt>
      <c:pivotFmt>
        <c:idx val="86"/>
        <c:spPr>
          <a:solidFill>
            <a:schemeClr val="accent1"/>
          </a:solidFill>
          <a:ln w="28575" cap="rnd">
            <a:solidFill>
              <a:schemeClr val="accent1"/>
            </a:solidFill>
            <a:round/>
          </a:ln>
          <a:effectLst/>
        </c:spPr>
        <c:marker>
          <c:symbol val="none"/>
        </c:marker>
      </c:pivotFmt>
      <c:pivotFmt>
        <c:idx val="87"/>
        <c:spPr>
          <a:solidFill>
            <a:schemeClr val="accent1"/>
          </a:solidFill>
          <a:ln w="28575" cap="rnd">
            <a:solidFill>
              <a:schemeClr val="accent1"/>
            </a:solidFill>
            <a:round/>
          </a:ln>
          <a:effectLst/>
        </c:spPr>
        <c:marker>
          <c:symbol val="none"/>
        </c:marker>
      </c:pivotFmt>
      <c:pivotFmt>
        <c:idx val="88"/>
        <c:spPr>
          <a:solidFill>
            <a:schemeClr val="accent1"/>
          </a:solidFill>
          <a:ln w="28575" cap="rnd">
            <a:solidFill>
              <a:schemeClr val="accent1"/>
            </a:solidFill>
            <a:round/>
          </a:ln>
          <a:effectLst/>
        </c:spPr>
        <c:marker>
          <c:symbol val="none"/>
        </c:marker>
      </c:pivotFmt>
      <c:pivotFmt>
        <c:idx val="89"/>
        <c:spPr>
          <a:solidFill>
            <a:schemeClr val="accent1"/>
          </a:solidFill>
          <a:ln w="28575" cap="rnd">
            <a:solidFill>
              <a:schemeClr val="accent1"/>
            </a:solidFill>
            <a:round/>
          </a:ln>
          <a:effectLst/>
        </c:spPr>
        <c:marker>
          <c:symbol val="none"/>
        </c:marker>
      </c:pivotFmt>
      <c:pivotFmt>
        <c:idx val="90"/>
        <c:spPr>
          <a:solidFill>
            <a:schemeClr val="accent1"/>
          </a:solidFill>
          <a:ln w="28575" cap="rnd">
            <a:solidFill>
              <a:schemeClr val="accent1"/>
            </a:solidFill>
            <a:round/>
          </a:ln>
          <a:effectLst/>
        </c:spPr>
        <c:marker>
          <c:symbol val="none"/>
        </c:marker>
      </c:pivotFmt>
      <c:pivotFmt>
        <c:idx val="91"/>
        <c:spPr>
          <a:solidFill>
            <a:schemeClr val="accent1"/>
          </a:solidFill>
          <a:ln w="28575" cap="rnd">
            <a:solidFill>
              <a:schemeClr val="accent1"/>
            </a:solidFill>
            <a:round/>
          </a:ln>
          <a:effectLst/>
        </c:spPr>
        <c:marker>
          <c:symbol val="none"/>
        </c:marker>
      </c:pivotFmt>
      <c:pivotFmt>
        <c:idx val="92"/>
        <c:spPr>
          <a:solidFill>
            <a:schemeClr val="accent1"/>
          </a:solidFill>
          <a:ln w="28575" cap="rnd">
            <a:solidFill>
              <a:schemeClr val="accent1"/>
            </a:solidFill>
            <a:round/>
          </a:ln>
          <a:effectLst/>
        </c:spPr>
        <c:marker>
          <c:symbol val="none"/>
        </c:marker>
      </c:pivotFmt>
      <c:pivotFmt>
        <c:idx val="93"/>
        <c:spPr>
          <a:solidFill>
            <a:schemeClr val="accent1"/>
          </a:solidFill>
          <a:ln w="28575" cap="rnd">
            <a:solidFill>
              <a:schemeClr val="accent1"/>
            </a:solidFill>
            <a:round/>
          </a:ln>
          <a:effectLst/>
        </c:spPr>
        <c:marker>
          <c:symbol val="none"/>
        </c:marker>
      </c:pivotFmt>
      <c:pivotFmt>
        <c:idx val="94"/>
        <c:spPr>
          <a:solidFill>
            <a:schemeClr val="accent1"/>
          </a:solidFill>
          <a:ln w="28575" cap="rnd">
            <a:solidFill>
              <a:schemeClr val="accent1"/>
            </a:solidFill>
            <a:round/>
          </a:ln>
          <a:effectLst/>
        </c:spPr>
        <c:marker>
          <c:symbol val="none"/>
        </c:marker>
      </c:pivotFmt>
      <c:pivotFmt>
        <c:idx val="95"/>
        <c:spPr>
          <a:solidFill>
            <a:schemeClr val="accent1"/>
          </a:solidFill>
          <a:ln w="28575" cap="rnd">
            <a:solidFill>
              <a:schemeClr val="accent1"/>
            </a:solidFill>
            <a:round/>
          </a:ln>
          <a:effectLst/>
        </c:spPr>
        <c:marker>
          <c:symbol val="none"/>
        </c:marker>
      </c:pivotFmt>
      <c:pivotFmt>
        <c:idx val="96"/>
        <c:spPr>
          <a:solidFill>
            <a:schemeClr val="accent1"/>
          </a:solidFill>
          <a:ln w="28575" cap="rnd">
            <a:solidFill>
              <a:schemeClr val="accent1"/>
            </a:solidFill>
            <a:round/>
          </a:ln>
          <a:effectLst/>
        </c:spPr>
        <c:marker>
          <c:symbol val="none"/>
        </c:marker>
      </c:pivotFmt>
      <c:pivotFmt>
        <c:idx val="97"/>
        <c:spPr>
          <a:solidFill>
            <a:schemeClr val="accent1"/>
          </a:solidFill>
          <a:ln w="28575" cap="rnd">
            <a:solidFill>
              <a:schemeClr val="accent1"/>
            </a:solidFill>
            <a:round/>
          </a:ln>
          <a:effectLst/>
        </c:spPr>
        <c:marker>
          <c:symbol val="none"/>
        </c:marker>
      </c:pivotFmt>
      <c:pivotFmt>
        <c:idx val="98"/>
        <c:spPr>
          <a:solidFill>
            <a:schemeClr val="accent1"/>
          </a:solidFill>
          <a:ln w="28575" cap="rnd">
            <a:solidFill>
              <a:schemeClr val="accent1"/>
            </a:solidFill>
            <a:round/>
          </a:ln>
          <a:effectLst/>
        </c:spPr>
        <c:marker>
          <c:symbol val="none"/>
        </c:marker>
      </c:pivotFmt>
      <c:pivotFmt>
        <c:idx val="99"/>
        <c:spPr>
          <a:solidFill>
            <a:schemeClr val="accent1"/>
          </a:solidFill>
          <a:ln w="28575" cap="rnd">
            <a:solidFill>
              <a:schemeClr val="accent1"/>
            </a:solidFill>
            <a:round/>
          </a:ln>
          <a:effectLst/>
        </c:spPr>
        <c:marker>
          <c:symbol val="none"/>
        </c:marker>
      </c:pivotFmt>
      <c:pivotFmt>
        <c:idx val="100"/>
        <c:spPr>
          <a:solidFill>
            <a:schemeClr val="accent1"/>
          </a:solidFill>
          <a:ln w="28575" cap="rnd">
            <a:solidFill>
              <a:schemeClr val="accent1"/>
            </a:solidFill>
            <a:round/>
          </a:ln>
          <a:effectLst/>
        </c:spPr>
        <c:marker>
          <c:symbol val="none"/>
        </c:marker>
      </c:pivotFmt>
      <c:pivotFmt>
        <c:idx val="101"/>
        <c:spPr>
          <a:solidFill>
            <a:schemeClr val="accent1"/>
          </a:solidFill>
          <a:ln w="28575" cap="rnd">
            <a:solidFill>
              <a:schemeClr val="accent1"/>
            </a:solidFill>
            <a:round/>
          </a:ln>
          <a:effectLst/>
        </c:spPr>
        <c:marker>
          <c:symbol val="none"/>
        </c:marker>
      </c:pivotFmt>
      <c:pivotFmt>
        <c:idx val="102"/>
        <c:spPr>
          <a:solidFill>
            <a:schemeClr val="accent1"/>
          </a:solidFill>
          <a:ln w="28575" cap="rnd">
            <a:solidFill>
              <a:schemeClr val="accent1"/>
            </a:solidFill>
            <a:round/>
          </a:ln>
          <a:effectLst/>
        </c:spPr>
        <c:marker>
          <c:symbol val="none"/>
        </c:marker>
      </c:pivotFmt>
      <c:pivotFmt>
        <c:idx val="103"/>
        <c:spPr>
          <a:solidFill>
            <a:schemeClr val="accent1"/>
          </a:solidFill>
          <a:ln w="28575" cap="rnd">
            <a:solidFill>
              <a:schemeClr val="accent1"/>
            </a:solidFill>
            <a:round/>
          </a:ln>
          <a:effectLst/>
        </c:spPr>
        <c:marker>
          <c:symbol val="none"/>
        </c:marker>
      </c:pivotFmt>
      <c:pivotFmt>
        <c:idx val="104"/>
        <c:spPr>
          <a:solidFill>
            <a:schemeClr val="accent1"/>
          </a:solidFill>
          <a:ln w="28575" cap="rnd">
            <a:solidFill>
              <a:schemeClr val="accent1"/>
            </a:solidFill>
            <a:round/>
          </a:ln>
          <a:effectLst/>
        </c:spPr>
        <c:marker>
          <c:symbol val="none"/>
        </c:marker>
      </c:pivotFmt>
      <c:pivotFmt>
        <c:idx val="105"/>
        <c:spPr>
          <a:ln w="28575" cap="rnd">
            <a:solidFill>
              <a:schemeClr val="accent1"/>
            </a:solidFill>
            <a:round/>
          </a:ln>
          <a:effectLst/>
        </c:spPr>
        <c:marker>
          <c:symbol val="none"/>
        </c:marker>
      </c:pivotFmt>
      <c:pivotFmt>
        <c:idx val="106"/>
        <c:spPr>
          <a:ln w="28575" cap="rnd">
            <a:solidFill>
              <a:schemeClr val="accent1"/>
            </a:solidFill>
            <a:round/>
          </a:ln>
          <a:effectLst/>
        </c:spPr>
        <c:marker>
          <c:symbol val="none"/>
        </c:marker>
      </c:pivotFmt>
      <c:pivotFmt>
        <c:idx val="107"/>
        <c:spPr>
          <a:ln w="28575" cap="rnd">
            <a:solidFill>
              <a:schemeClr val="accent1"/>
            </a:solidFill>
            <a:round/>
          </a:ln>
          <a:effectLst/>
        </c:spPr>
        <c:marker>
          <c:symbol val="none"/>
        </c:marker>
      </c:pivotFmt>
      <c:pivotFmt>
        <c:idx val="108"/>
        <c:spPr>
          <a:ln w="28575" cap="rnd">
            <a:solidFill>
              <a:schemeClr val="accent1"/>
            </a:solidFill>
            <a:round/>
          </a:ln>
          <a:effectLst/>
        </c:spPr>
        <c:marker>
          <c:symbol val="none"/>
        </c:marker>
      </c:pivotFmt>
      <c:pivotFmt>
        <c:idx val="109"/>
        <c:spPr>
          <a:solidFill>
            <a:schemeClr val="accent1"/>
          </a:solidFill>
          <a:ln w="28575" cap="rnd">
            <a:solidFill>
              <a:schemeClr val="accent1"/>
            </a:solidFill>
            <a:round/>
          </a:ln>
          <a:effectLst/>
        </c:spPr>
        <c:marker>
          <c:symbol val="none"/>
        </c:marker>
      </c:pivotFmt>
      <c:pivotFmt>
        <c:idx val="110"/>
        <c:spPr>
          <a:solidFill>
            <a:schemeClr val="accent1"/>
          </a:solidFill>
          <a:ln w="28575" cap="rnd">
            <a:solidFill>
              <a:schemeClr val="accent1"/>
            </a:solidFill>
            <a:round/>
          </a:ln>
          <a:effectLst/>
        </c:spPr>
        <c:marker>
          <c:symbol val="none"/>
        </c:marker>
      </c:pivotFmt>
      <c:pivotFmt>
        <c:idx val="111"/>
        <c:spPr>
          <a:solidFill>
            <a:schemeClr val="accent1"/>
          </a:solidFill>
          <a:ln w="28575" cap="rnd">
            <a:solidFill>
              <a:schemeClr val="accent1"/>
            </a:solidFill>
            <a:round/>
          </a:ln>
          <a:effectLst/>
        </c:spPr>
        <c:marker>
          <c:symbol val="none"/>
        </c:marker>
      </c:pivotFmt>
      <c:pivotFmt>
        <c:idx val="112"/>
        <c:spPr>
          <a:solidFill>
            <a:schemeClr val="accent1"/>
          </a:solidFill>
          <a:ln w="28575" cap="rnd">
            <a:solidFill>
              <a:schemeClr val="accent1"/>
            </a:solidFill>
            <a:round/>
          </a:ln>
          <a:effectLst/>
        </c:spPr>
        <c:marker>
          <c:symbol val="none"/>
        </c:marker>
      </c:pivotFmt>
      <c:pivotFmt>
        <c:idx val="113"/>
        <c:spPr>
          <a:solidFill>
            <a:schemeClr val="accent1"/>
          </a:solidFill>
          <a:ln w="28575" cap="rnd">
            <a:solidFill>
              <a:schemeClr val="accent1"/>
            </a:solidFill>
            <a:round/>
          </a:ln>
          <a:effectLst/>
        </c:spPr>
        <c:marker>
          <c:symbol val="none"/>
        </c:marker>
      </c:pivotFmt>
      <c:pivotFmt>
        <c:idx val="114"/>
        <c:spPr>
          <a:solidFill>
            <a:schemeClr val="accent1"/>
          </a:solidFill>
          <a:ln w="28575" cap="rnd">
            <a:solidFill>
              <a:schemeClr val="accent1"/>
            </a:solidFill>
            <a:round/>
          </a:ln>
          <a:effectLst/>
        </c:spPr>
        <c:marker>
          <c:symbol val="none"/>
        </c:marker>
      </c:pivotFmt>
      <c:pivotFmt>
        <c:idx val="115"/>
        <c:spPr>
          <a:solidFill>
            <a:schemeClr val="accent1"/>
          </a:solidFill>
          <a:ln w="28575" cap="rnd">
            <a:solidFill>
              <a:schemeClr val="accent1"/>
            </a:solidFill>
            <a:round/>
          </a:ln>
          <a:effectLst/>
        </c:spPr>
        <c:marker>
          <c:symbol val="none"/>
        </c:marker>
      </c:pivotFmt>
      <c:pivotFmt>
        <c:idx val="116"/>
        <c:spPr>
          <a:solidFill>
            <a:schemeClr val="accent1"/>
          </a:solidFill>
          <a:ln w="28575" cap="rnd">
            <a:solidFill>
              <a:schemeClr val="accent1"/>
            </a:solidFill>
            <a:round/>
          </a:ln>
          <a:effectLst/>
        </c:spPr>
        <c:marker>
          <c:symbol val="none"/>
        </c:marker>
      </c:pivotFmt>
      <c:pivotFmt>
        <c:idx val="117"/>
        <c:spPr>
          <a:solidFill>
            <a:schemeClr val="accent1"/>
          </a:solidFill>
          <a:ln w="28575" cap="rnd">
            <a:solidFill>
              <a:schemeClr val="accent1"/>
            </a:solidFill>
            <a:round/>
          </a:ln>
          <a:effectLst/>
        </c:spPr>
        <c:marker>
          <c:symbol val="none"/>
        </c:marker>
      </c:pivotFmt>
      <c:pivotFmt>
        <c:idx val="118"/>
        <c:spPr>
          <a:solidFill>
            <a:schemeClr val="accent1"/>
          </a:solidFill>
          <a:ln w="28575" cap="rnd">
            <a:solidFill>
              <a:schemeClr val="accent1"/>
            </a:solidFill>
            <a:round/>
          </a:ln>
          <a:effectLst/>
        </c:spPr>
        <c:marker>
          <c:symbol val="none"/>
        </c:marker>
      </c:pivotFmt>
      <c:pivotFmt>
        <c:idx val="119"/>
        <c:spPr>
          <a:solidFill>
            <a:schemeClr val="accent1"/>
          </a:solidFill>
          <a:ln w="28575" cap="rnd">
            <a:solidFill>
              <a:schemeClr val="accent1"/>
            </a:solidFill>
            <a:round/>
          </a:ln>
          <a:effectLst/>
        </c:spPr>
        <c:marker>
          <c:symbol val="none"/>
        </c:marker>
      </c:pivotFmt>
      <c:pivotFmt>
        <c:idx val="120"/>
        <c:spPr>
          <a:solidFill>
            <a:schemeClr val="accent1"/>
          </a:solidFill>
          <a:ln w="28575" cap="rnd">
            <a:solidFill>
              <a:schemeClr val="accent1"/>
            </a:solidFill>
            <a:round/>
          </a:ln>
          <a:effectLst/>
        </c:spPr>
        <c:marker>
          <c:symbol val="none"/>
        </c:marker>
      </c:pivotFmt>
      <c:pivotFmt>
        <c:idx val="121"/>
        <c:spPr>
          <a:solidFill>
            <a:schemeClr val="accent1"/>
          </a:solidFill>
          <a:ln w="28575" cap="rnd">
            <a:solidFill>
              <a:schemeClr val="accent1"/>
            </a:solidFill>
            <a:round/>
          </a:ln>
          <a:effectLst/>
        </c:spPr>
        <c:marker>
          <c:symbol val="none"/>
        </c:marker>
      </c:pivotFmt>
      <c:pivotFmt>
        <c:idx val="122"/>
        <c:spPr>
          <a:solidFill>
            <a:schemeClr val="accent1"/>
          </a:solidFill>
          <a:ln w="28575" cap="rnd">
            <a:solidFill>
              <a:schemeClr val="accent1"/>
            </a:solidFill>
            <a:round/>
          </a:ln>
          <a:effectLst/>
        </c:spPr>
        <c:marker>
          <c:symbol val="none"/>
        </c:marker>
      </c:pivotFmt>
      <c:pivotFmt>
        <c:idx val="123"/>
        <c:spPr>
          <a:solidFill>
            <a:schemeClr val="accent1"/>
          </a:solidFill>
          <a:ln w="28575" cap="rnd">
            <a:solidFill>
              <a:schemeClr val="accent1"/>
            </a:solidFill>
            <a:round/>
          </a:ln>
          <a:effectLst/>
        </c:spPr>
        <c:marker>
          <c:symbol val="none"/>
        </c:marker>
      </c:pivotFmt>
      <c:pivotFmt>
        <c:idx val="124"/>
        <c:spPr>
          <a:solidFill>
            <a:schemeClr val="accent1"/>
          </a:solidFill>
          <a:ln w="28575" cap="rnd">
            <a:solidFill>
              <a:schemeClr val="accent1"/>
            </a:solidFill>
            <a:round/>
          </a:ln>
          <a:effectLst/>
        </c:spPr>
        <c:marker>
          <c:symbol val="none"/>
        </c:marker>
      </c:pivotFmt>
      <c:pivotFmt>
        <c:idx val="125"/>
        <c:spPr>
          <a:solidFill>
            <a:schemeClr val="accent1"/>
          </a:solidFill>
          <a:ln w="28575" cap="rnd">
            <a:solidFill>
              <a:schemeClr val="accent1"/>
            </a:solidFill>
            <a:round/>
          </a:ln>
          <a:effectLst/>
        </c:spPr>
        <c:marker>
          <c:symbol val="none"/>
        </c:marker>
      </c:pivotFmt>
      <c:pivotFmt>
        <c:idx val="126"/>
        <c:spPr>
          <a:solidFill>
            <a:schemeClr val="accent1"/>
          </a:solidFill>
          <a:ln w="28575" cap="rnd">
            <a:solidFill>
              <a:schemeClr val="accent1"/>
            </a:solidFill>
            <a:round/>
          </a:ln>
          <a:effectLst/>
        </c:spPr>
        <c:marker>
          <c:symbol val="none"/>
        </c:marker>
      </c:pivotFmt>
      <c:pivotFmt>
        <c:idx val="127"/>
        <c:spPr>
          <a:solidFill>
            <a:schemeClr val="accent1"/>
          </a:solidFill>
          <a:ln w="28575" cap="rnd">
            <a:solidFill>
              <a:schemeClr val="accent1"/>
            </a:solidFill>
            <a:round/>
          </a:ln>
          <a:effectLst/>
        </c:spPr>
        <c:marker>
          <c:symbol val="none"/>
        </c:marker>
      </c:pivotFmt>
      <c:pivotFmt>
        <c:idx val="128"/>
        <c:spPr>
          <a:solidFill>
            <a:schemeClr val="accent1"/>
          </a:solidFill>
          <a:ln w="28575" cap="rnd">
            <a:solidFill>
              <a:schemeClr val="accent1"/>
            </a:solidFill>
            <a:round/>
          </a:ln>
          <a:effectLst/>
        </c:spPr>
        <c:marker>
          <c:symbol val="none"/>
        </c:marker>
      </c:pivotFmt>
      <c:pivotFmt>
        <c:idx val="129"/>
        <c:spPr>
          <a:solidFill>
            <a:schemeClr val="accent1"/>
          </a:solidFill>
          <a:ln w="28575" cap="rnd">
            <a:solidFill>
              <a:schemeClr val="accent1"/>
            </a:solidFill>
            <a:round/>
          </a:ln>
          <a:effectLst/>
        </c:spPr>
        <c:marker>
          <c:symbol val="none"/>
        </c:marker>
      </c:pivotFmt>
      <c:pivotFmt>
        <c:idx val="130"/>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PivTbls!$I$3:$I$4</c:f>
              <c:strCache>
                <c:ptCount val="1"/>
                <c:pt idx="0">
                  <c:v>Chris Watermarker</c:v>
                </c:pt>
              </c:strCache>
            </c:strRef>
          </c:tx>
          <c:spPr>
            <a:ln w="28575" cap="rnd">
              <a:solidFill>
                <a:schemeClr val="accent1"/>
              </a:solidFill>
              <a:round/>
            </a:ln>
            <a:effectLst/>
          </c:spPr>
          <c:marker>
            <c:symbol val="none"/>
          </c:marker>
          <c:cat>
            <c:strRef>
              <c:f>PivTbls!$H$5:$H$28</c:f>
              <c:strCache>
                <c:ptCount val="24"/>
                <c:pt idx="0">
                  <c:v>Jan '20</c:v>
                </c:pt>
                <c:pt idx="1">
                  <c:v>Feb '20</c:v>
                </c:pt>
                <c:pt idx="2">
                  <c:v>Mar '20</c:v>
                </c:pt>
                <c:pt idx="3">
                  <c:v>Apr '20</c:v>
                </c:pt>
                <c:pt idx="4">
                  <c:v>May '20</c:v>
                </c:pt>
                <c:pt idx="5">
                  <c:v>Jun '20</c:v>
                </c:pt>
                <c:pt idx="6">
                  <c:v>Jul '20</c:v>
                </c:pt>
                <c:pt idx="7">
                  <c:v>Aug '20</c:v>
                </c:pt>
                <c:pt idx="8">
                  <c:v>Sep '20</c:v>
                </c:pt>
                <c:pt idx="9">
                  <c:v>Oct '20</c:v>
                </c:pt>
                <c:pt idx="10">
                  <c:v>Nov '20</c:v>
                </c:pt>
                <c:pt idx="11">
                  <c:v>Dec '20</c:v>
                </c:pt>
                <c:pt idx="12">
                  <c:v>Jan '21</c:v>
                </c:pt>
                <c:pt idx="13">
                  <c:v>Feb '21</c:v>
                </c:pt>
                <c:pt idx="14">
                  <c:v>Mar '21</c:v>
                </c:pt>
                <c:pt idx="15">
                  <c:v>Apr '21</c:v>
                </c:pt>
                <c:pt idx="16">
                  <c:v>May '21</c:v>
                </c:pt>
                <c:pt idx="17">
                  <c:v>Jun '21</c:v>
                </c:pt>
                <c:pt idx="18">
                  <c:v>Jul '21</c:v>
                </c:pt>
                <c:pt idx="19">
                  <c:v>Aug '21</c:v>
                </c:pt>
                <c:pt idx="20">
                  <c:v>Sep '21</c:v>
                </c:pt>
                <c:pt idx="21">
                  <c:v>Oct '21</c:v>
                </c:pt>
                <c:pt idx="22">
                  <c:v>Nov '21</c:v>
                </c:pt>
                <c:pt idx="23">
                  <c:v>Dec '21</c:v>
                </c:pt>
              </c:strCache>
            </c:strRef>
          </c:cat>
          <c:val>
            <c:numRef>
              <c:f>PivTbls!$I$5:$I$28</c:f>
              <c:numCache>
                <c:formatCode>General</c:formatCode>
                <c:ptCount val="24"/>
                <c:pt idx="0">
                  <c:v>2600173.6603390882</c:v>
                </c:pt>
                <c:pt idx="1">
                  <c:v>2452072.2736499729</c:v>
                </c:pt>
                <c:pt idx="2">
                  <c:v>2739507.0255600931</c:v>
                </c:pt>
                <c:pt idx="3">
                  <c:v>2703385.34241712</c:v>
                </c:pt>
                <c:pt idx="4">
                  <c:v>2966010.7132843691</c:v>
                </c:pt>
                <c:pt idx="5">
                  <c:v>3454255.8113580723</c:v>
                </c:pt>
                <c:pt idx="6">
                  <c:v>3436816.0773778064</c:v>
                </c:pt>
                <c:pt idx="7">
                  <c:v>3120429.1358545632</c:v>
                </c:pt>
                <c:pt idx="8">
                  <c:v>3239570.0412090025</c:v>
                </c:pt>
                <c:pt idx="9">
                  <c:v>3090319.7525871019</c:v>
                </c:pt>
                <c:pt idx="10">
                  <c:v>2975872.4366760682</c:v>
                </c:pt>
                <c:pt idx="11">
                  <c:v>3259788.0455410038</c:v>
                </c:pt>
                <c:pt idx="12">
                  <c:v>3048190.392369213</c:v>
                </c:pt>
                <c:pt idx="13">
                  <c:v>2977102.4226532914</c:v>
                </c:pt>
                <c:pt idx="14">
                  <c:v>4084509.6864857082</c:v>
                </c:pt>
                <c:pt idx="15">
                  <c:v>3974624.860860493</c:v>
                </c:pt>
                <c:pt idx="16">
                  <c:v>4102786.0955259609</c:v>
                </c:pt>
                <c:pt idx="17">
                  <c:v>4252685.6562512796</c:v>
                </c:pt>
                <c:pt idx="18">
                  <c:v>4199810.7593843723</c:v>
                </c:pt>
                <c:pt idx="19">
                  <c:v>4076737.267083874</c:v>
                </c:pt>
                <c:pt idx="20">
                  <c:v>3952136.9401086676</c:v>
                </c:pt>
                <c:pt idx="21">
                  <c:v>3641793.4529618998</c:v>
                </c:pt>
                <c:pt idx="22">
                  <c:v>3474466.580802842</c:v>
                </c:pt>
                <c:pt idx="23">
                  <c:v>3800418.8208222468</c:v>
                </c:pt>
              </c:numCache>
            </c:numRef>
          </c:val>
          <c:smooth val="0"/>
          <c:extLst>
            <c:ext xmlns:c16="http://schemas.microsoft.com/office/drawing/2014/chart" uri="{C3380CC4-5D6E-409C-BE32-E72D297353CC}">
              <c16:uniqueId val="{00000000-045A-A546-A31B-78AFEA9F2D6F}"/>
            </c:ext>
          </c:extLst>
        </c:ser>
        <c:ser>
          <c:idx val="1"/>
          <c:order val="1"/>
          <c:tx>
            <c:strRef>
              <c:f>PivTbls!$J$3:$J$4</c:f>
              <c:strCache>
                <c:ptCount val="1"/>
                <c:pt idx="0">
                  <c:v>Dave Tabloid</c:v>
                </c:pt>
              </c:strCache>
            </c:strRef>
          </c:tx>
          <c:spPr>
            <a:ln w="28575" cap="rnd">
              <a:solidFill>
                <a:schemeClr val="accent2"/>
              </a:solidFill>
              <a:round/>
            </a:ln>
            <a:effectLst/>
          </c:spPr>
          <c:marker>
            <c:symbol val="none"/>
          </c:marker>
          <c:cat>
            <c:strRef>
              <c:f>PivTbls!$H$5:$H$28</c:f>
              <c:strCache>
                <c:ptCount val="24"/>
                <c:pt idx="0">
                  <c:v>Jan '20</c:v>
                </c:pt>
                <c:pt idx="1">
                  <c:v>Feb '20</c:v>
                </c:pt>
                <c:pt idx="2">
                  <c:v>Mar '20</c:v>
                </c:pt>
                <c:pt idx="3">
                  <c:v>Apr '20</c:v>
                </c:pt>
                <c:pt idx="4">
                  <c:v>May '20</c:v>
                </c:pt>
                <c:pt idx="5">
                  <c:v>Jun '20</c:v>
                </c:pt>
                <c:pt idx="6">
                  <c:v>Jul '20</c:v>
                </c:pt>
                <c:pt idx="7">
                  <c:v>Aug '20</c:v>
                </c:pt>
                <c:pt idx="8">
                  <c:v>Sep '20</c:v>
                </c:pt>
                <c:pt idx="9">
                  <c:v>Oct '20</c:v>
                </c:pt>
                <c:pt idx="10">
                  <c:v>Nov '20</c:v>
                </c:pt>
                <c:pt idx="11">
                  <c:v>Dec '20</c:v>
                </c:pt>
                <c:pt idx="12">
                  <c:v>Jan '21</c:v>
                </c:pt>
                <c:pt idx="13">
                  <c:v>Feb '21</c:v>
                </c:pt>
                <c:pt idx="14">
                  <c:v>Mar '21</c:v>
                </c:pt>
                <c:pt idx="15">
                  <c:v>Apr '21</c:v>
                </c:pt>
                <c:pt idx="16">
                  <c:v>May '21</c:v>
                </c:pt>
                <c:pt idx="17">
                  <c:v>Jun '21</c:v>
                </c:pt>
                <c:pt idx="18">
                  <c:v>Jul '21</c:v>
                </c:pt>
                <c:pt idx="19">
                  <c:v>Aug '21</c:v>
                </c:pt>
                <c:pt idx="20">
                  <c:v>Sep '21</c:v>
                </c:pt>
                <c:pt idx="21">
                  <c:v>Oct '21</c:v>
                </c:pt>
                <c:pt idx="22">
                  <c:v>Nov '21</c:v>
                </c:pt>
                <c:pt idx="23">
                  <c:v>Dec '21</c:v>
                </c:pt>
              </c:strCache>
            </c:strRef>
          </c:cat>
          <c:val>
            <c:numRef>
              <c:f>PivTbls!$J$5:$J$28</c:f>
              <c:numCache>
                <c:formatCode>General</c:formatCode>
                <c:ptCount val="24"/>
                <c:pt idx="0">
                  <c:v>2383184.5067413831</c:v>
                </c:pt>
                <c:pt idx="1">
                  <c:v>2318703.4894827744</c:v>
                </c:pt>
                <c:pt idx="2">
                  <c:v>2427873.9959109984</c:v>
                </c:pt>
                <c:pt idx="3">
                  <c:v>2383459.4289957038</c:v>
                </c:pt>
                <c:pt idx="4">
                  <c:v>2866259.114065099</c:v>
                </c:pt>
                <c:pt idx="5">
                  <c:v>3234530.8534658779</c:v>
                </c:pt>
                <c:pt idx="6">
                  <c:v>3287050.0646086149</c:v>
                </c:pt>
                <c:pt idx="7">
                  <c:v>3199619.376639571</c:v>
                </c:pt>
                <c:pt idx="8">
                  <c:v>3041337.5148649523</c:v>
                </c:pt>
                <c:pt idx="9">
                  <c:v>2875480.7069619573</c:v>
                </c:pt>
                <c:pt idx="10">
                  <c:v>2795062.128806306</c:v>
                </c:pt>
                <c:pt idx="11">
                  <c:v>2817884.4007344288</c:v>
                </c:pt>
                <c:pt idx="12">
                  <c:v>2742311.2085501142</c:v>
                </c:pt>
                <c:pt idx="13">
                  <c:v>2794367.1023292341</c:v>
                </c:pt>
                <c:pt idx="14">
                  <c:v>3378647.1688764757</c:v>
                </c:pt>
                <c:pt idx="15">
                  <c:v>3633818.1505288449</c:v>
                </c:pt>
                <c:pt idx="16">
                  <c:v>3578080.8369532684</c:v>
                </c:pt>
                <c:pt idx="17">
                  <c:v>3984751.7911113636</c:v>
                </c:pt>
                <c:pt idx="18">
                  <c:v>3804192.3627783456</c:v>
                </c:pt>
                <c:pt idx="19">
                  <c:v>4004639.413748486</c:v>
                </c:pt>
                <c:pt idx="20">
                  <c:v>3681425.7158641224</c:v>
                </c:pt>
                <c:pt idx="21">
                  <c:v>3469375.7332145851</c:v>
                </c:pt>
                <c:pt idx="22">
                  <c:v>3480018.7926013158</c:v>
                </c:pt>
                <c:pt idx="23">
                  <c:v>3394672.1687272526</c:v>
                </c:pt>
              </c:numCache>
            </c:numRef>
          </c:val>
          <c:smooth val="0"/>
          <c:extLst>
            <c:ext xmlns:c16="http://schemas.microsoft.com/office/drawing/2014/chart" uri="{C3380CC4-5D6E-409C-BE32-E72D297353CC}">
              <c16:uniqueId val="{00000000-2BE5-5845-B802-5BFA948D1404}"/>
            </c:ext>
          </c:extLst>
        </c:ser>
        <c:ser>
          <c:idx val="2"/>
          <c:order val="2"/>
          <c:tx>
            <c:strRef>
              <c:f>PivTbls!$K$3:$K$4</c:f>
              <c:strCache>
                <c:ptCount val="1"/>
                <c:pt idx="0">
                  <c:v>Josh Tech</c:v>
                </c:pt>
              </c:strCache>
            </c:strRef>
          </c:tx>
          <c:spPr>
            <a:ln w="28575" cap="rnd">
              <a:solidFill>
                <a:schemeClr val="accent3"/>
              </a:solidFill>
              <a:round/>
            </a:ln>
            <a:effectLst/>
          </c:spPr>
          <c:marker>
            <c:symbol val="none"/>
          </c:marker>
          <c:cat>
            <c:strRef>
              <c:f>PivTbls!$H$5:$H$28</c:f>
              <c:strCache>
                <c:ptCount val="24"/>
                <c:pt idx="0">
                  <c:v>Jan '20</c:v>
                </c:pt>
                <c:pt idx="1">
                  <c:v>Feb '20</c:v>
                </c:pt>
                <c:pt idx="2">
                  <c:v>Mar '20</c:v>
                </c:pt>
                <c:pt idx="3">
                  <c:v>Apr '20</c:v>
                </c:pt>
                <c:pt idx="4">
                  <c:v>May '20</c:v>
                </c:pt>
                <c:pt idx="5">
                  <c:v>Jun '20</c:v>
                </c:pt>
                <c:pt idx="6">
                  <c:v>Jul '20</c:v>
                </c:pt>
                <c:pt idx="7">
                  <c:v>Aug '20</c:v>
                </c:pt>
                <c:pt idx="8">
                  <c:v>Sep '20</c:v>
                </c:pt>
                <c:pt idx="9">
                  <c:v>Oct '20</c:v>
                </c:pt>
                <c:pt idx="10">
                  <c:v>Nov '20</c:v>
                </c:pt>
                <c:pt idx="11">
                  <c:v>Dec '20</c:v>
                </c:pt>
                <c:pt idx="12">
                  <c:v>Jan '21</c:v>
                </c:pt>
                <c:pt idx="13">
                  <c:v>Feb '21</c:v>
                </c:pt>
                <c:pt idx="14">
                  <c:v>Mar '21</c:v>
                </c:pt>
                <c:pt idx="15">
                  <c:v>Apr '21</c:v>
                </c:pt>
                <c:pt idx="16">
                  <c:v>May '21</c:v>
                </c:pt>
                <c:pt idx="17">
                  <c:v>Jun '21</c:v>
                </c:pt>
                <c:pt idx="18">
                  <c:v>Jul '21</c:v>
                </c:pt>
                <c:pt idx="19">
                  <c:v>Aug '21</c:v>
                </c:pt>
                <c:pt idx="20">
                  <c:v>Sep '21</c:v>
                </c:pt>
                <c:pt idx="21">
                  <c:v>Oct '21</c:v>
                </c:pt>
                <c:pt idx="22">
                  <c:v>Nov '21</c:v>
                </c:pt>
                <c:pt idx="23">
                  <c:v>Dec '21</c:v>
                </c:pt>
              </c:strCache>
            </c:strRef>
          </c:cat>
          <c:val>
            <c:numRef>
              <c:f>PivTbls!$K$5:$K$28</c:f>
              <c:numCache>
                <c:formatCode>General</c:formatCode>
                <c:ptCount val="24"/>
                <c:pt idx="0">
                  <c:v>226395.8548847801</c:v>
                </c:pt>
                <c:pt idx="1">
                  <c:v>279830.38630771718</c:v>
                </c:pt>
                <c:pt idx="2">
                  <c:v>337444.43775617256</c:v>
                </c:pt>
                <c:pt idx="3">
                  <c:v>210784.79460942707</c:v>
                </c:pt>
                <c:pt idx="4">
                  <c:v>227926.74265393903</c:v>
                </c:pt>
                <c:pt idx="5">
                  <c:v>291408.32154130336</c:v>
                </c:pt>
                <c:pt idx="6">
                  <c:v>268696.2528370705</c:v>
                </c:pt>
                <c:pt idx="7">
                  <c:v>279043.63666495285</c:v>
                </c:pt>
                <c:pt idx="8">
                  <c:v>280560.68912750861</c:v>
                </c:pt>
                <c:pt idx="9">
                  <c:v>233166.69156780088</c:v>
                </c:pt>
                <c:pt idx="10">
                  <c:v>233142.4418794075</c:v>
                </c:pt>
                <c:pt idx="11">
                  <c:v>195254.33998661724</c:v>
                </c:pt>
                <c:pt idx="12">
                  <c:v>288012.39886218967</c:v>
                </c:pt>
                <c:pt idx="13">
                  <c:v>345005.20682954212</c:v>
                </c:pt>
                <c:pt idx="14">
                  <c:v>549667.3638805236</c:v>
                </c:pt>
                <c:pt idx="15">
                  <c:v>284138.91610388667</c:v>
                </c:pt>
                <c:pt idx="16">
                  <c:v>254770.29185331307</c:v>
                </c:pt>
                <c:pt idx="17">
                  <c:v>425553.87977862707</c:v>
                </c:pt>
                <c:pt idx="18">
                  <c:v>400493.88649750786</c:v>
                </c:pt>
                <c:pt idx="19">
                  <c:v>342973.92302265787</c:v>
                </c:pt>
                <c:pt idx="20">
                  <c:v>268411.46797745756</c:v>
                </c:pt>
                <c:pt idx="21">
                  <c:v>232958.26891849647</c:v>
                </c:pt>
                <c:pt idx="22">
                  <c:v>200263.54852439661</c:v>
                </c:pt>
                <c:pt idx="23">
                  <c:v>194084.60457397247</c:v>
                </c:pt>
              </c:numCache>
            </c:numRef>
          </c:val>
          <c:smooth val="0"/>
          <c:extLst>
            <c:ext xmlns:c16="http://schemas.microsoft.com/office/drawing/2014/chart" uri="{C3380CC4-5D6E-409C-BE32-E72D297353CC}">
              <c16:uniqueId val="{00000001-2BE5-5845-B802-5BFA948D1404}"/>
            </c:ext>
          </c:extLst>
        </c:ser>
        <c:ser>
          <c:idx val="3"/>
          <c:order val="3"/>
          <c:tx>
            <c:strRef>
              <c:f>PivTbls!$L$3:$L$4</c:f>
              <c:strCache>
                <c:ptCount val="1"/>
                <c:pt idx="0">
                  <c:v>Mike Mike</c:v>
                </c:pt>
              </c:strCache>
            </c:strRef>
          </c:tx>
          <c:spPr>
            <a:ln w="28575" cap="rnd">
              <a:solidFill>
                <a:schemeClr val="accent4"/>
              </a:solidFill>
              <a:round/>
            </a:ln>
            <a:effectLst/>
          </c:spPr>
          <c:marker>
            <c:symbol val="none"/>
          </c:marker>
          <c:cat>
            <c:strRef>
              <c:f>PivTbls!$H$5:$H$28</c:f>
              <c:strCache>
                <c:ptCount val="24"/>
                <c:pt idx="0">
                  <c:v>Jan '20</c:v>
                </c:pt>
                <c:pt idx="1">
                  <c:v>Feb '20</c:v>
                </c:pt>
                <c:pt idx="2">
                  <c:v>Mar '20</c:v>
                </c:pt>
                <c:pt idx="3">
                  <c:v>Apr '20</c:v>
                </c:pt>
                <c:pt idx="4">
                  <c:v>May '20</c:v>
                </c:pt>
                <c:pt idx="5">
                  <c:v>Jun '20</c:v>
                </c:pt>
                <c:pt idx="6">
                  <c:v>Jul '20</c:v>
                </c:pt>
                <c:pt idx="7">
                  <c:v>Aug '20</c:v>
                </c:pt>
                <c:pt idx="8">
                  <c:v>Sep '20</c:v>
                </c:pt>
                <c:pt idx="9">
                  <c:v>Oct '20</c:v>
                </c:pt>
                <c:pt idx="10">
                  <c:v>Nov '20</c:v>
                </c:pt>
                <c:pt idx="11">
                  <c:v>Dec '20</c:v>
                </c:pt>
                <c:pt idx="12">
                  <c:v>Jan '21</c:v>
                </c:pt>
                <c:pt idx="13">
                  <c:v>Feb '21</c:v>
                </c:pt>
                <c:pt idx="14">
                  <c:v>Mar '21</c:v>
                </c:pt>
                <c:pt idx="15">
                  <c:v>Apr '21</c:v>
                </c:pt>
                <c:pt idx="16">
                  <c:v>May '21</c:v>
                </c:pt>
                <c:pt idx="17">
                  <c:v>Jun '21</c:v>
                </c:pt>
                <c:pt idx="18">
                  <c:v>Jul '21</c:v>
                </c:pt>
                <c:pt idx="19">
                  <c:v>Aug '21</c:v>
                </c:pt>
                <c:pt idx="20">
                  <c:v>Sep '21</c:v>
                </c:pt>
                <c:pt idx="21">
                  <c:v>Oct '21</c:v>
                </c:pt>
                <c:pt idx="22">
                  <c:v>Nov '21</c:v>
                </c:pt>
                <c:pt idx="23">
                  <c:v>Dec '21</c:v>
                </c:pt>
              </c:strCache>
            </c:strRef>
          </c:cat>
          <c:val>
            <c:numRef>
              <c:f>PivTbls!$L$5:$L$28</c:f>
              <c:numCache>
                <c:formatCode>General</c:formatCode>
                <c:ptCount val="24"/>
                <c:pt idx="0">
                  <c:v>2541789.0781334681</c:v>
                </c:pt>
                <c:pt idx="1">
                  <c:v>2169365.7946901387</c:v>
                </c:pt>
                <c:pt idx="2">
                  <c:v>2391733.7838906921</c:v>
                </c:pt>
                <c:pt idx="3">
                  <c:v>2159404.8361264407</c:v>
                </c:pt>
                <c:pt idx="4">
                  <c:v>2776019.1726492075</c:v>
                </c:pt>
                <c:pt idx="5">
                  <c:v>3380285.1064175437</c:v>
                </c:pt>
                <c:pt idx="6">
                  <c:v>3458552.7534431969</c:v>
                </c:pt>
                <c:pt idx="7">
                  <c:v>3122405.7934077103</c:v>
                </c:pt>
                <c:pt idx="8">
                  <c:v>3110020.3620581781</c:v>
                </c:pt>
                <c:pt idx="9">
                  <c:v>3041756.755587759</c:v>
                </c:pt>
                <c:pt idx="10">
                  <c:v>2948726.6751513341</c:v>
                </c:pt>
                <c:pt idx="11">
                  <c:v>2914901.5430872715</c:v>
                </c:pt>
                <c:pt idx="12">
                  <c:v>2876811.8048539571</c:v>
                </c:pt>
                <c:pt idx="13">
                  <c:v>2700627.0978671731</c:v>
                </c:pt>
                <c:pt idx="14">
                  <c:v>3552020.604192141</c:v>
                </c:pt>
                <c:pt idx="15">
                  <c:v>3450477.6712760851</c:v>
                </c:pt>
                <c:pt idx="16">
                  <c:v>3605305.0628322954</c:v>
                </c:pt>
                <c:pt idx="17">
                  <c:v>4322360.6715563117</c:v>
                </c:pt>
                <c:pt idx="18">
                  <c:v>3865690.245980897</c:v>
                </c:pt>
                <c:pt idx="19">
                  <c:v>4033716.3085411265</c:v>
                </c:pt>
                <c:pt idx="20">
                  <c:v>3708716.0322614829</c:v>
                </c:pt>
                <c:pt idx="21">
                  <c:v>3653380.1685957219</c:v>
                </c:pt>
                <c:pt idx="22">
                  <c:v>3440773.3899974665</c:v>
                </c:pt>
                <c:pt idx="23">
                  <c:v>3536765.7583496962</c:v>
                </c:pt>
              </c:numCache>
            </c:numRef>
          </c:val>
          <c:smooth val="0"/>
          <c:extLst>
            <c:ext xmlns:c16="http://schemas.microsoft.com/office/drawing/2014/chart" uri="{C3380CC4-5D6E-409C-BE32-E72D297353CC}">
              <c16:uniqueId val="{00000003-2BE5-5845-B802-5BFA948D1404}"/>
            </c:ext>
          </c:extLst>
        </c:ser>
        <c:dLbls>
          <c:showLegendKey val="0"/>
          <c:showVal val="0"/>
          <c:showCatName val="0"/>
          <c:showSerName val="0"/>
          <c:showPercent val="0"/>
          <c:showBubbleSize val="0"/>
        </c:dLbls>
        <c:smooth val="0"/>
        <c:axId val="619672544"/>
        <c:axId val="621138080"/>
      </c:lineChart>
      <c:catAx>
        <c:axId val="61967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138080"/>
        <c:crosses val="autoZero"/>
        <c:auto val="1"/>
        <c:lblAlgn val="ctr"/>
        <c:lblOffset val="100"/>
        <c:noMultiLvlLbl val="0"/>
      </c:catAx>
      <c:valAx>
        <c:axId val="621138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67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[Silich, Adrian - Red Bull Excel Evaluation.xlsx]PivTbls!PivotTable5</c:name>
    <c:fmtId val="13"/>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PivTbls!$R$3:$R$4</c:f>
              <c:strCache>
                <c:ptCount val="1"/>
                <c:pt idx="0">
                  <c:v>Brad Nunez</c:v>
                </c:pt>
              </c:strCache>
            </c:strRef>
          </c:tx>
          <c:spPr>
            <a:ln w="28575" cap="rnd">
              <a:solidFill>
                <a:schemeClr val="accent1"/>
              </a:solidFill>
              <a:round/>
            </a:ln>
            <a:effectLst/>
          </c:spPr>
          <c:marker>
            <c:symbol val="none"/>
          </c:marker>
          <c:cat>
            <c:strRef>
              <c:f>PivTbls!$Q$5:$Q$28</c:f>
              <c:strCache>
                <c:ptCount val="24"/>
                <c:pt idx="0">
                  <c:v>Jan '20</c:v>
                </c:pt>
                <c:pt idx="1">
                  <c:v>Feb '20</c:v>
                </c:pt>
                <c:pt idx="2">
                  <c:v>Mar '20</c:v>
                </c:pt>
                <c:pt idx="3">
                  <c:v>Apr '20</c:v>
                </c:pt>
                <c:pt idx="4">
                  <c:v>May '20</c:v>
                </c:pt>
                <c:pt idx="5">
                  <c:v>Jun '20</c:v>
                </c:pt>
                <c:pt idx="6">
                  <c:v>Jul '20</c:v>
                </c:pt>
                <c:pt idx="7">
                  <c:v>Aug '20</c:v>
                </c:pt>
                <c:pt idx="8">
                  <c:v>Sep '20</c:v>
                </c:pt>
                <c:pt idx="9">
                  <c:v>Oct '20</c:v>
                </c:pt>
                <c:pt idx="10">
                  <c:v>Nov '20</c:v>
                </c:pt>
                <c:pt idx="11">
                  <c:v>Dec '20</c:v>
                </c:pt>
                <c:pt idx="12">
                  <c:v>Jan '21</c:v>
                </c:pt>
                <c:pt idx="13">
                  <c:v>Feb '21</c:v>
                </c:pt>
                <c:pt idx="14">
                  <c:v>Mar '21</c:v>
                </c:pt>
                <c:pt idx="15">
                  <c:v>Apr '21</c:v>
                </c:pt>
                <c:pt idx="16">
                  <c:v>May '21</c:v>
                </c:pt>
                <c:pt idx="17">
                  <c:v>Jun '21</c:v>
                </c:pt>
                <c:pt idx="18">
                  <c:v>Jul '21</c:v>
                </c:pt>
                <c:pt idx="19">
                  <c:v>Aug '21</c:v>
                </c:pt>
                <c:pt idx="20">
                  <c:v>Sep '21</c:v>
                </c:pt>
                <c:pt idx="21">
                  <c:v>Oct '21</c:v>
                </c:pt>
                <c:pt idx="22">
                  <c:v>Nov '21</c:v>
                </c:pt>
                <c:pt idx="23">
                  <c:v>Dec '21</c:v>
                </c:pt>
              </c:strCache>
            </c:strRef>
          </c:cat>
          <c:val>
            <c:numRef>
              <c:f>PivTbls!$R$5:$R$28</c:f>
              <c:numCache>
                <c:formatCode>General</c:formatCode>
                <c:ptCount val="24"/>
                <c:pt idx="0">
                  <c:v>48506.14954491581</c:v>
                </c:pt>
                <c:pt idx="1">
                  <c:v>37111.512028151876</c:v>
                </c:pt>
                <c:pt idx="2">
                  <c:v>45714.198251890673</c:v>
                </c:pt>
                <c:pt idx="3">
                  <c:v>43844.14446603282</c:v>
                </c:pt>
                <c:pt idx="4">
                  <c:v>54605.93524626852</c:v>
                </c:pt>
                <c:pt idx="5">
                  <c:v>49716.741332030899</c:v>
                </c:pt>
                <c:pt idx="6">
                  <c:v>71754.974434364281</c:v>
                </c:pt>
                <c:pt idx="7">
                  <c:v>69094.84222976923</c:v>
                </c:pt>
                <c:pt idx="8">
                  <c:v>53387.144262213522</c:v>
                </c:pt>
                <c:pt idx="9">
                  <c:v>53604.498420849661</c:v>
                </c:pt>
                <c:pt idx="10">
                  <c:v>52775.139780347468</c:v>
                </c:pt>
                <c:pt idx="11">
                  <c:v>50695.733138126372</c:v>
                </c:pt>
                <c:pt idx="12">
                  <c:v>66672.75768627385</c:v>
                </c:pt>
                <c:pt idx="13">
                  <c:v>62776.469643061435</c:v>
                </c:pt>
                <c:pt idx="14">
                  <c:v>65344.022451761768</c:v>
                </c:pt>
                <c:pt idx="15">
                  <c:v>61413.483155671231</c:v>
                </c:pt>
                <c:pt idx="16">
                  <c:v>72925.840138307263</c:v>
                </c:pt>
                <c:pt idx="17">
                  <c:v>83994.14597630073</c:v>
                </c:pt>
                <c:pt idx="18">
                  <c:v>62463.34943276686</c:v>
                </c:pt>
                <c:pt idx="19">
                  <c:v>70522.42746777003</c:v>
                </c:pt>
                <c:pt idx="20">
                  <c:v>62403.831140160662</c:v>
                </c:pt>
                <c:pt idx="21">
                  <c:v>71469.639580427436</c:v>
                </c:pt>
                <c:pt idx="22">
                  <c:v>53970.181531988637</c:v>
                </c:pt>
                <c:pt idx="23">
                  <c:v>65340.118300008777</c:v>
                </c:pt>
              </c:numCache>
            </c:numRef>
          </c:val>
          <c:smooth val="0"/>
          <c:extLst>
            <c:ext xmlns:c16="http://schemas.microsoft.com/office/drawing/2014/chart" uri="{C3380CC4-5D6E-409C-BE32-E72D297353CC}">
              <c16:uniqueId val="{00000000-D303-6042-A553-8FC51946BDE9}"/>
            </c:ext>
          </c:extLst>
        </c:ser>
        <c:ser>
          <c:idx val="1"/>
          <c:order val="1"/>
          <c:tx>
            <c:strRef>
              <c:f>PivTbls!$S$3:$S$4</c:f>
              <c:strCache>
                <c:ptCount val="1"/>
                <c:pt idx="0">
                  <c:v>Brian Bombay</c:v>
                </c:pt>
              </c:strCache>
            </c:strRef>
          </c:tx>
          <c:spPr>
            <a:ln w="28575" cap="rnd">
              <a:solidFill>
                <a:schemeClr val="accent2"/>
              </a:solidFill>
              <a:round/>
            </a:ln>
            <a:effectLst/>
          </c:spPr>
          <c:marker>
            <c:symbol val="none"/>
          </c:marker>
          <c:cat>
            <c:strRef>
              <c:f>PivTbls!$Q$5:$Q$28</c:f>
              <c:strCache>
                <c:ptCount val="24"/>
                <c:pt idx="0">
                  <c:v>Jan '20</c:v>
                </c:pt>
                <c:pt idx="1">
                  <c:v>Feb '20</c:v>
                </c:pt>
                <c:pt idx="2">
                  <c:v>Mar '20</c:v>
                </c:pt>
                <c:pt idx="3">
                  <c:v>Apr '20</c:v>
                </c:pt>
                <c:pt idx="4">
                  <c:v>May '20</c:v>
                </c:pt>
                <c:pt idx="5">
                  <c:v>Jun '20</c:v>
                </c:pt>
                <c:pt idx="6">
                  <c:v>Jul '20</c:v>
                </c:pt>
                <c:pt idx="7">
                  <c:v>Aug '20</c:v>
                </c:pt>
                <c:pt idx="8">
                  <c:v>Sep '20</c:v>
                </c:pt>
                <c:pt idx="9">
                  <c:v>Oct '20</c:v>
                </c:pt>
                <c:pt idx="10">
                  <c:v>Nov '20</c:v>
                </c:pt>
                <c:pt idx="11">
                  <c:v>Dec '20</c:v>
                </c:pt>
                <c:pt idx="12">
                  <c:v>Jan '21</c:v>
                </c:pt>
                <c:pt idx="13">
                  <c:v>Feb '21</c:v>
                </c:pt>
                <c:pt idx="14">
                  <c:v>Mar '21</c:v>
                </c:pt>
                <c:pt idx="15">
                  <c:v>Apr '21</c:v>
                </c:pt>
                <c:pt idx="16">
                  <c:v>May '21</c:v>
                </c:pt>
                <c:pt idx="17">
                  <c:v>Jun '21</c:v>
                </c:pt>
                <c:pt idx="18">
                  <c:v>Jul '21</c:v>
                </c:pt>
                <c:pt idx="19">
                  <c:v>Aug '21</c:v>
                </c:pt>
                <c:pt idx="20">
                  <c:v>Sep '21</c:v>
                </c:pt>
                <c:pt idx="21">
                  <c:v>Oct '21</c:v>
                </c:pt>
                <c:pt idx="22">
                  <c:v>Nov '21</c:v>
                </c:pt>
                <c:pt idx="23">
                  <c:v>Dec '21</c:v>
                </c:pt>
              </c:strCache>
            </c:strRef>
          </c:cat>
          <c:val>
            <c:numRef>
              <c:f>PivTbls!$S$5:$S$28</c:f>
              <c:numCache>
                <c:formatCode>General</c:formatCode>
                <c:ptCount val="24"/>
                <c:pt idx="0">
                  <c:v>493156.06870567624</c:v>
                </c:pt>
                <c:pt idx="1">
                  <c:v>461615.25829622574</c:v>
                </c:pt>
                <c:pt idx="2">
                  <c:v>260329.65724229373</c:v>
                </c:pt>
                <c:pt idx="3">
                  <c:v>43037.389309471633</c:v>
                </c:pt>
                <c:pt idx="4">
                  <c:v>138459.61023339318</c:v>
                </c:pt>
                <c:pt idx="5">
                  <c:v>278286.22260893876</c:v>
                </c:pt>
                <c:pt idx="6">
                  <c:v>287558.51371690194</c:v>
                </c:pt>
                <c:pt idx="7">
                  <c:v>271248.33709971065</c:v>
                </c:pt>
                <c:pt idx="8">
                  <c:v>339182.40529277257</c:v>
                </c:pt>
                <c:pt idx="9">
                  <c:v>351904.98423233134</c:v>
                </c:pt>
                <c:pt idx="10">
                  <c:v>270470.54503931059</c:v>
                </c:pt>
                <c:pt idx="11">
                  <c:v>285747.5223077095</c:v>
                </c:pt>
                <c:pt idx="12">
                  <c:v>280284.16169469513</c:v>
                </c:pt>
                <c:pt idx="13">
                  <c:v>309251.82648274949</c:v>
                </c:pt>
                <c:pt idx="14">
                  <c:v>471680.34270208789</c:v>
                </c:pt>
                <c:pt idx="15">
                  <c:v>452535.36349759472</c:v>
                </c:pt>
                <c:pt idx="16">
                  <c:v>491973.79384557559</c:v>
                </c:pt>
                <c:pt idx="17">
                  <c:v>616880.76757984632</c:v>
                </c:pt>
                <c:pt idx="18">
                  <c:v>585441.62657345296</c:v>
                </c:pt>
                <c:pt idx="19">
                  <c:v>618326.95289990539</c:v>
                </c:pt>
                <c:pt idx="20">
                  <c:v>566504.26871125016</c:v>
                </c:pt>
                <c:pt idx="21">
                  <c:v>528240.75245604047</c:v>
                </c:pt>
                <c:pt idx="22">
                  <c:v>526765.41039708664</c:v>
                </c:pt>
                <c:pt idx="23">
                  <c:v>556618.69797757315</c:v>
                </c:pt>
              </c:numCache>
            </c:numRef>
          </c:val>
          <c:smooth val="0"/>
          <c:extLst>
            <c:ext xmlns:c16="http://schemas.microsoft.com/office/drawing/2014/chart" uri="{C3380CC4-5D6E-409C-BE32-E72D297353CC}">
              <c16:uniqueId val="{0000001A-C51A-F84C-A425-9839CC429D2A}"/>
            </c:ext>
          </c:extLst>
        </c:ser>
        <c:ser>
          <c:idx val="2"/>
          <c:order val="2"/>
          <c:tx>
            <c:strRef>
              <c:f>PivTbls!$T$3:$T$4</c:f>
              <c:strCache>
                <c:ptCount val="1"/>
                <c:pt idx="0">
                  <c:v>Chuck Billabong</c:v>
                </c:pt>
              </c:strCache>
            </c:strRef>
          </c:tx>
          <c:spPr>
            <a:ln w="28575" cap="rnd">
              <a:solidFill>
                <a:schemeClr val="accent3"/>
              </a:solidFill>
              <a:round/>
            </a:ln>
            <a:effectLst/>
          </c:spPr>
          <c:marker>
            <c:symbol val="none"/>
          </c:marker>
          <c:cat>
            <c:strRef>
              <c:f>PivTbls!$Q$5:$Q$28</c:f>
              <c:strCache>
                <c:ptCount val="24"/>
                <c:pt idx="0">
                  <c:v>Jan '20</c:v>
                </c:pt>
                <c:pt idx="1">
                  <c:v>Feb '20</c:v>
                </c:pt>
                <c:pt idx="2">
                  <c:v>Mar '20</c:v>
                </c:pt>
                <c:pt idx="3">
                  <c:v>Apr '20</c:v>
                </c:pt>
                <c:pt idx="4">
                  <c:v>May '20</c:v>
                </c:pt>
                <c:pt idx="5">
                  <c:v>Jun '20</c:v>
                </c:pt>
                <c:pt idx="6">
                  <c:v>Jul '20</c:v>
                </c:pt>
                <c:pt idx="7">
                  <c:v>Aug '20</c:v>
                </c:pt>
                <c:pt idx="8">
                  <c:v>Sep '20</c:v>
                </c:pt>
                <c:pt idx="9">
                  <c:v>Oct '20</c:v>
                </c:pt>
                <c:pt idx="10">
                  <c:v>Nov '20</c:v>
                </c:pt>
                <c:pt idx="11">
                  <c:v>Dec '20</c:v>
                </c:pt>
                <c:pt idx="12">
                  <c:v>Jan '21</c:v>
                </c:pt>
                <c:pt idx="13">
                  <c:v>Feb '21</c:v>
                </c:pt>
                <c:pt idx="14">
                  <c:v>Mar '21</c:v>
                </c:pt>
                <c:pt idx="15">
                  <c:v>Apr '21</c:v>
                </c:pt>
                <c:pt idx="16">
                  <c:v>May '21</c:v>
                </c:pt>
                <c:pt idx="17">
                  <c:v>Jun '21</c:v>
                </c:pt>
                <c:pt idx="18">
                  <c:v>Jul '21</c:v>
                </c:pt>
                <c:pt idx="19">
                  <c:v>Aug '21</c:v>
                </c:pt>
                <c:pt idx="20">
                  <c:v>Sep '21</c:v>
                </c:pt>
                <c:pt idx="21">
                  <c:v>Oct '21</c:v>
                </c:pt>
                <c:pt idx="22">
                  <c:v>Nov '21</c:v>
                </c:pt>
                <c:pt idx="23">
                  <c:v>Dec '21</c:v>
                </c:pt>
              </c:strCache>
            </c:strRef>
          </c:cat>
          <c:val>
            <c:numRef>
              <c:f>PivTbls!$T$5:$T$28</c:f>
              <c:numCache>
                <c:formatCode>General</c:formatCode>
                <c:ptCount val="24"/>
                <c:pt idx="0">
                  <c:v>59915.834747137094</c:v>
                </c:pt>
                <c:pt idx="1">
                  <c:v>95076.717522625826</c:v>
                </c:pt>
                <c:pt idx="2">
                  <c:v>103661.83591056465</c:v>
                </c:pt>
                <c:pt idx="3">
                  <c:v>76326.968565609219</c:v>
                </c:pt>
                <c:pt idx="4">
                  <c:v>62066.297013461874</c:v>
                </c:pt>
                <c:pt idx="5">
                  <c:v>79287.847900418841</c:v>
                </c:pt>
                <c:pt idx="6">
                  <c:v>69439.853836502429</c:v>
                </c:pt>
                <c:pt idx="7">
                  <c:v>84618.630639534109</c:v>
                </c:pt>
                <c:pt idx="8">
                  <c:v>77836.568595833174</c:v>
                </c:pt>
                <c:pt idx="9">
                  <c:v>81833.333190112608</c:v>
                </c:pt>
                <c:pt idx="10">
                  <c:v>91284.608016359285</c:v>
                </c:pt>
                <c:pt idx="11">
                  <c:v>51957.336603412674</c:v>
                </c:pt>
                <c:pt idx="12">
                  <c:v>57558.540793267144</c:v>
                </c:pt>
                <c:pt idx="13">
                  <c:v>84015.843066016023</c:v>
                </c:pt>
                <c:pt idx="14">
                  <c:v>102512.56960211249</c:v>
                </c:pt>
                <c:pt idx="15">
                  <c:v>119760.73848853294</c:v>
                </c:pt>
                <c:pt idx="16">
                  <c:v>119456.65859796292</c:v>
                </c:pt>
                <c:pt idx="17">
                  <c:v>93270.872859473064</c:v>
                </c:pt>
                <c:pt idx="18">
                  <c:v>101668.78954257458</c:v>
                </c:pt>
                <c:pt idx="19">
                  <c:v>91016.600499607564</c:v>
                </c:pt>
                <c:pt idx="20">
                  <c:v>100734.40299379794</c:v>
                </c:pt>
                <c:pt idx="21">
                  <c:v>99635.749173495788</c:v>
                </c:pt>
                <c:pt idx="22">
                  <c:v>71848.741797613489</c:v>
                </c:pt>
                <c:pt idx="23">
                  <c:v>63698.086447235779</c:v>
                </c:pt>
              </c:numCache>
            </c:numRef>
          </c:val>
          <c:smooth val="0"/>
          <c:extLst>
            <c:ext xmlns:c16="http://schemas.microsoft.com/office/drawing/2014/chart" uri="{C3380CC4-5D6E-409C-BE32-E72D297353CC}">
              <c16:uniqueId val="{0000001B-C51A-F84C-A425-9839CC429D2A}"/>
            </c:ext>
          </c:extLst>
        </c:ser>
        <c:ser>
          <c:idx val="3"/>
          <c:order val="3"/>
          <c:tx>
            <c:strRef>
              <c:f>PivTbls!$U$3:$U$4</c:f>
              <c:strCache>
                <c:ptCount val="1"/>
                <c:pt idx="0">
                  <c:v>Geoff Walker</c:v>
                </c:pt>
              </c:strCache>
            </c:strRef>
          </c:tx>
          <c:spPr>
            <a:ln w="28575" cap="rnd">
              <a:solidFill>
                <a:schemeClr val="accent4"/>
              </a:solidFill>
              <a:round/>
            </a:ln>
            <a:effectLst/>
          </c:spPr>
          <c:marker>
            <c:symbol val="none"/>
          </c:marker>
          <c:cat>
            <c:strRef>
              <c:f>PivTbls!$Q$5:$Q$28</c:f>
              <c:strCache>
                <c:ptCount val="24"/>
                <c:pt idx="0">
                  <c:v>Jan '20</c:v>
                </c:pt>
                <c:pt idx="1">
                  <c:v>Feb '20</c:v>
                </c:pt>
                <c:pt idx="2">
                  <c:v>Mar '20</c:v>
                </c:pt>
                <c:pt idx="3">
                  <c:v>Apr '20</c:v>
                </c:pt>
                <c:pt idx="4">
                  <c:v>May '20</c:v>
                </c:pt>
                <c:pt idx="5">
                  <c:v>Jun '20</c:v>
                </c:pt>
                <c:pt idx="6">
                  <c:v>Jul '20</c:v>
                </c:pt>
                <c:pt idx="7">
                  <c:v>Aug '20</c:v>
                </c:pt>
                <c:pt idx="8">
                  <c:v>Sep '20</c:v>
                </c:pt>
                <c:pt idx="9">
                  <c:v>Oct '20</c:v>
                </c:pt>
                <c:pt idx="10">
                  <c:v>Nov '20</c:v>
                </c:pt>
                <c:pt idx="11">
                  <c:v>Dec '20</c:v>
                </c:pt>
                <c:pt idx="12">
                  <c:v>Jan '21</c:v>
                </c:pt>
                <c:pt idx="13">
                  <c:v>Feb '21</c:v>
                </c:pt>
                <c:pt idx="14">
                  <c:v>Mar '21</c:v>
                </c:pt>
                <c:pt idx="15">
                  <c:v>Apr '21</c:v>
                </c:pt>
                <c:pt idx="16">
                  <c:v>May '21</c:v>
                </c:pt>
                <c:pt idx="17">
                  <c:v>Jun '21</c:v>
                </c:pt>
                <c:pt idx="18">
                  <c:v>Jul '21</c:v>
                </c:pt>
                <c:pt idx="19">
                  <c:v>Aug '21</c:v>
                </c:pt>
                <c:pt idx="20">
                  <c:v>Sep '21</c:v>
                </c:pt>
                <c:pt idx="21">
                  <c:v>Oct '21</c:v>
                </c:pt>
                <c:pt idx="22">
                  <c:v>Nov '21</c:v>
                </c:pt>
                <c:pt idx="23">
                  <c:v>Dec '21</c:v>
                </c:pt>
              </c:strCache>
            </c:strRef>
          </c:cat>
          <c:val>
            <c:numRef>
              <c:f>PivTbls!$U$5:$U$28</c:f>
              <c:numCache>
                <c:formatCode>General</c:formatCode>
                <c:ptCount val="24"/>
                <c:pt idx="0">
                  <c:v>283170.05707867618</c:v>
                </c:pt>
                <c:pt idx="1">
                  <c:v>341021.70539917808</c:v>
                </c:pt>
                <c:pt idx="2">
                  <c:v>305781.10929975531</c:v>
                </c:pt>
                <c:pt idx="3">
                  <c:v>235539.68114318786</c:v>
                </c:pt>
                <c:pt idx="4">
                  <c:v>302602.4611662809</c:v>
                </c:pt>
                <c:pt idx="5">
                  <c:v>344316.0931125604</c:v>
                </c:pt>
                <c:pt idx="6">
                  <c:v>360402.17079313123</c:v>
                </c:pt>
                <c:pt idx="7">
                  <c:v>318635.38699146319</c:v>
                </c:pt>
                <c:pt idx="8">
                  <c:v>324959.34634372743</c:v>
                </c:pt>
                <c:pt idx="9">
                  <c:v>317348.04872867739</c:v>
                </c:pt>
                <c:pt idx="10">
                  <c:v>277064.47679572942</c:v>
                </c:pt>
                <c:pt idx="11">
                  <c:v>269104.17567461776</c:v>
                </c:pt>
                <c:pt idx="12">
                  <c:v>291808.59493801062</c:v>
                </c:pt>
                <c:pt idx="13">
                  <c:v>285248.06612146564</c:v>
                </c:pt>
                <c:pt idx="14">
                  <c:v>457555.16912352404</c:v>
                </c:pt>
                <c:pt idx="15">
                  <c:v>407697.10002540291</c:v>
                </c:pt>
                <c:pt idx="16">
                  <c:v>377949.07725556614</c:v>
                </c:pt>
                <c:pt idx="17">
                  <c:v>505427.59493169724</c:v>
                </c:pt>
                <c:pt idx="18">
                  <c:v>482931.84942895477</c:v>
                </c:pt>
                <c:pt idx="19">
                  <c:v>412287.79934602027</c:v>
                </c:pt>
                <c:pt idx="20">
                  <c:v>408939.23682060355</c:v>
                </c:pt>
                <c:pt idx="21">
                  <c:v>377691.51860934164</c:v>
                </c:pt>
                <c:pt idx="22">
                  <c:v>374842.39293039817</c:v>
                </c:pt>
                <c:pt idx="23">
                  <c:v>353519.79797687719</c:v>
                </c:pt>
              </c:numCache>
            </c:numRef>
          </c:val>
          <c:smooth val="0"/>
          <c:extLst>
            <c:ext xmlns:c16="http://schemas.microsoft.com/office/drawing/2014/chart" uri="{C3380CC4-5D6E-409C-BE32-E72D297353CC}">
              <c16:uniqueId val="{0000001C-C51A-F84C-A425-9839CC429D2A}"/>
            </c:ext>
          </c:extLst>
        </c:ser>
        <c:ser>
          <c:idx val="4"/>
          <c:order val="4"/>
          <c:tx>
            <c:strRef>
              <c:f>PivTbls!$V$3:$V$4</c:f>
              <c:strCache>
                <c:ptCount val="1"/>
                <c:pt idx="0">
                  <c:v>Jay Dawson</c:v>
                </c:pt>
              </c:strCache>
            </c:strRef>
          </c:tx>
          <c:spPr>
            <a:ln w="28575" cap="rnd">
              <a:solidFill>
                <a:schemeClr val="accent5"/>
              </a:solidFill>
              <a:round/>
            </a:ln>
            <a:effectLst/>
          </c:spPr>
          <c:marker>
            <c:symbol val="none"/>
          </c:marker>
          <c:cat>
            <c:strRef>
              <c:f>PivTbls!$Q$5:$Q$28</c:f>
              <c:strCache>
                <c:ptCount val="24"/>
                <c:pt idx="0">
                  <c:v>Jan '20</c:v>
                </c:pt>
                <c:pt idx="1">
                  <c:v>Feb '20</c:v>
                </c:pt>
                <c:pt idx="2">
                  <c:v>Mar '20</c:v>
                </c:pt>
                <c:pt idx="3">
                  <c:v>Apr '20</c:v>
                </c:pt>
                <c:pt idx="4">
                  <c:v>May '20</c:v>
                </c:pt>
                <c:pt idx="5">
                  <c:v>Jun '20</c:v>
                </c:pt>
                <c:pt idx="6">
                  <c:v>Jul '20</c:v>
                </c:pt>
                <c:pt idx="7">
                  <c:v>Aug '20</c:v>
                </c:pt>
                <c:pt idx="8">
                  <c:v>Sep '20</c:v>
                </c:pt>
                <c:pt idx="9">
                  <c:v>Oct '20</c:v>
                </c:pt>
                <c:pt idx="10">
                  <c:v>Nov '20</c:v>
                </c:pt>
                <c:pt idx="11">
                  <c:v>Dec '20</c:v>
                </c:pt>
                <c:pt idx="12">
                  <c:v>Jan '21</c:v>
                </c:pt>
                <c:pt idx="13">
                  <c:v>Feb '21</c:v>
                </c:pt>
                <c:pt idx="14">
                  <c:v>Mar '21</c:v>
                </c:pt>
                <c:pt idx="15">
                  <c:v>Apr '21</c:v>
                </c:pt>
                <c:pt idx="16">
                  <c:v>May '21</c:v>
                </c:pt>
                <c:pt idx="17">
                  <c:v>Jun '21</c:v>
                </c:pt>
                <c:pt idx="18">
                  <c:v>Jul '21</c:v>
                </c:pt>
                <c:pt idx="19">
                  <c:v>Aug '21</c:v>
                </c:pt>
                <c:pt idx="20">
                  <c:v>Sep '21</c:v>
                </c:pt>
                <c:pt idx="21">
                  <c:v>Oct '21</c:v>
                </c:pt>
                <c:pt idx="22">
                  <c:v>Nov '21</c:v>
                </c:pt>
                <c:pt idx="23">
                  <c:v>Dec '21</c:v>
                </c:pt>
              </c:strCache>
            </c:strRef>
          </c:cat>
          <c:val>
            <c:numRef>
              <c:f>PivTbls!$V$5:$V$28</c:f>
              <c:numCache>
                <c:formatCode>General</c:formatCode>
                <c:ptCount val="24"/>
                <c:pt idx="0">
                  <c:v>187051.70630135838</c:v>
                </c:pt>
                <c:pt idx="1">
                  <c:v>182449.29357617191</c:v>
                </c:pt>
                <c:pt idx="2">
                  <c:v>256533.66694316707</c:v>
                </c:pt>
                <c:pt idx="3">
                  <c:v>158759.63355292685</c:v>
                </c:pt>
                <c:pt idx="4">
                  <c:v>160604.99455347442</c:v>
                </c:pt>
                <c:pt idx="5">
                  <c:v>278006.72738683608</c:v>
                </c:pt>
                <c:pt idx="6">
                  <c:v>272094.62959413847</c:v>
                </c:pt>
                <c:pt idx="7">
                  <c:v>292346.1709896776</c:v>
                </c:pt>
                <c:pt idx="8">
                  <c:v>295004.30810897774</c:v>
                </c:pt>
                <c:pt idx="9">
                  <c:v>230978.71007212665</c:v>
                </c:pt>
                <c:pt idx="10">
                  <c:v>238252.66854642436</c:v>
                </c:pt>
                <c:pt idx="11">
                  <c:v>231431.19128271149</c:v>
                </c:pt>
                <c:pt idx="12">
                  <c:v>268327.18547281675</c:v>
                </c:pt>
                <c:pt idx="13">
                  <c:v>341153.37231353414</c:v>
                </c:pt>
                <c:pt idx="14">
                  <c:v>430592.14292327868</c:v>
                </c:pt>
                <c:pt idx="15">
                  <c:v>237683.74457039469</c:v>
                </c:pt>
                <c:pt idx="16">
                  <c:v>263674.9144418136</c:v>
                </c:pt>
                <c:pt idx="17">
                  <c:v>378565.37911416794</c:v>
                </c:pt>
                <c:pt idx="18">
                  <c:v>390441.55020106712</c:v>
                </c:pt>
                <c:pt idx="19">
                  <c:v>409350.110131528</c:v>
                </c:pt>
                <c:pt idx="20">
                  <c:v>314213.18699999561</c:v>
                </c:pt>
                <c:pt idx="21">
                  <c:v>267295.17886201892</c:v>
                </c:pt>
                <c:pt idx="22">
                  <c:v>249785.8832513924</c:v>
                </c:pt>
                <c:pt idx="23">
                  <c:v>237973.57135276071</c:v>
                </c:pt>
              </c:numCache>
            </c:numRef>
          </c:val>
          <c:smooth val="0"/>
          <c:extLst>
            <c:ext xmlns:c16="http://schemas.microsoft.com/office/drawing/2014/chart" uri="{C3380CC4-5D6E-409C-BE32-E72D297353CC}">
              <c16:uniqueId val="{0000001D-C51A-F84C-A425-9839CC429D2A}"/>
            </c:ext>
          </c:extLst>
        </c:ser>
        <c:ser>
          <c:idx val="5"/>
          <c:order val="5"/>
          <c:tx>
            <c:strRef>
              <c:f>PivTbls!$W$3:$W$4</c:f>
              <c:strCache>
                <c:ptCount val="1"/>
                <c:pt idx="0">
                  <c:v>Kevin Accent</c:v>
                </c:pt>
              </c:strCache>
            </c:strRef>
          </c:tx>
          <c:spPr>
            <a:ln w="28575" cap="rnd">
              <a:solidFill>
                <a:schemeClr val="accent6"/>
              </a:solidFill>
              <a:round/>
            </a:ln>
            <a:effectLst/>
          </c:spPr>
          <c:marker>
            <c:symbol val="none"/>
          </c:marker>
          <c:cat>
            <c:strRef>
              <c:f>PivTbls!$Q$5:$Q$28</c:f>
              <c:strCache>
                <c:ptCount val="24"/>
                <c:pt idx="0">
                  <c:v>Jan '20</c:v>
                </c:pt>
                <c:pt idx="1">
                  <c:v>Feb '20</c:v>
                </c:pt>
                <c:pt idx="2">
                  <c:v>Mar '20</c:v>
                </c:pt>
                <c:pt idx="3">
                  <c:v>Apr '20</c:v>
                </c:pt>
                <c:pt idx="4">
                  <c:v>May '20</c:v>
                </c:pt>
                <c:pt idx="5">
                  <c:v>Jun '20</c:v>
                </c:pt>
                <c:pt idx="6">
                  <c:v>Jul '20</c:v>
                </c:pt>
                <c:pt idx="7">
                  <c:v>Aug '20</c:v>
                </c:pt>
                <c:pt idx="8">
                  <c:v>Sep '20</c:v>
                </c:pt>
                <c:pt idx="9">
                  <c:v>Oct '20</c:v>
                </c:pt>
                <c:pt idx="10">
                  <c:v>Nov '20</c:v>
                </c:pt>
                <c:pt idx="11">
                  <c:v>Dec '20</c:v>
                </c:pt>
                <c:pt idx="12">
                  <c:v>Jan '21</c:v>
                </c:pt>
                <c:pt idx="13">
                  <c:v>Feb '21</c:v>
                </c:pt>
                <c:pt idx="14">
                  <c:v>Mar '21</c:v>
                </c:pt>
                <c:pt idx="15">
                  <c:v>Apr '21</c:v>
                </c:pt>
                <c:pt idx="16">
                  <c:v>May '21</c:v>
                </c:pt>
                <c:pt idx="17">
                  <c:v>Jun '21</c:v>
                </c:pt>
                <c:pt idx="18">
                  <c:v>Jul '21</c:v>
                </c:pt>
                <c:pt idx="19">
                  <c:v>Aug '21</c:v>
                </c:pt>
                <c:pt idx="20">
                  <c:v>Sep '21</c:v>
                </c:pt>
                <c:pt idx="21">
                  <c:v>Oct '21</c:v>
                </c:pt>
                <c:pt idx="22">
                  <c:v>Nov '21</c:v>
                </c:pt>
                <c:pt idx="23">
                  <c:v>Dec '21</c:v>
                </c:pt>
              </c:strCache>
            </c:strRef>
          </c:cat>
          <c:val>
            <c:numRef>
              <c:f>PivTbls!$W$5:$W$28</c:f>
              <c:numCache>
                <c:formatCode>General</c:formatCode>
                <c:ptCount val="24"/>
                <c:pt idx="0">
                  <c:v>6679743.2837209543</c:v>
                </c:pt>
                <c:pt idx="1">
                  <c:v>6102697.4573082468</c:v>
                </c:pt>
                <c:pt idx="2">
                  <c:v>6924538.7754702885</c:v>
                </c:pt>
                <c:pt idx="3">
                  <c:v>6899526.5851114625</c:v>
                </c:pt>
                <c:pt idx="4">
                  <c:v>8117876.444439739</c:v>
                </c:pt>
                <c:pt idx="5">
                  <c:v>9330866.460442014</c:v>
                </c:pt>
                <c:pt idx="6">
                  <c:v>9389865.0058916491</c:v>
                </c:pt>
                <c:pt idx="7">
                  <c:v>8685554.5746166445</c:v>
                </c:pt>
                <c:pt idx="8">
                  <c:v>8581118.8346561175</c:v>
                </c:pt>
                <c:pt idx="9">
                  <c:v>8205054.3320605196</c:v>
                </c:pt>
                <c:pt idx="10">
                  <c:v>8022956.2443349455</c:v>
                </c:pt>
                <c:pt idx="11">
                  <c:v>8298892.3703427436</c:v>
                </c:pt>
                <c:pt idx="12">
                  <c:v>7990674.5640504081</c:v>
                </c:pt>
                <c:pt idx="13">
                  <c:v>7734656.252052417</c:v>
                </c:pt>
                <c:pt idx="14">
                  <c:v>10037160.576632081</c:v>
                </c:pt>
                <c:pt idx="15">
                  <c:v>10063969.169031709</c:v>
                </c:pt>
                <c:pt idx="16">
                  <c:v>10214962.002885617</c:v>
                </c:pt>
                <c:pt idx="17">
                  <c:v>11307213.238236099</c:v>
                </c:pt>
                <c:pt idx="18">
                  <c:v>10647240.089462306</c:v>
                </c:pt>
                <c:pt idx="19">
                  <c:v>10856563.022051306</c:v>
                </c:pt>
                <c:pt idx="20">
                  <c:v>10157895.229545925</c:v>
                </c:pt>
                <c:pt idx="21">
                  <c:v>9653174.7850093804</c:v>
                </c:pt>
                <c:pt idx="22">
                  <c:v>9318309.7020175401</c:v>
                </c:pt>
                <c:pt idx="23">
                  <c:v>9648791.0804187171</c:v>
                </c:pt>
              </c:numCache>
            </c:numRef>
          </c:val>
          <c:smooth val="0"/>
          <c:extLst>
            <c:ext xmlns:c16="http://schemas.microsoft.com/office/drawing/2014/chart" uri="{C3380CC4-5D6E-409C-BE32-E72D297353CC}">
              <c16:uniqueId val="{0000001E-C51A-F84C-A425-9839CC429D2A}"/>
            </c:ext>
          </c:extLst>
        </c:ser>
        <c:dLbls>
          <c:showLegendKey val="0"/>
          <c:showVal val="0"/>
          <c:showCatName val="0"/>
          <c:showSerName val="0"/>
          <c:showPercent val="0"/>
          <c:showBubbleSize val="0"/>
        </c:dLbls>
        <c:smooth val="0"/>
        <c:axId val="1684883680"/>
        <c:axId val="2048732864"/>
      </c:lineChart>
      <c:catAx>
        <c:axId val="168488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732864"/>
        <c:crosses val="autoZero"/>
        <c:auto val="1"/>
        <c:lblAlgn val="ctr"/>
        <c:lblOffset val="100"/>
        <c:noMultiLvlLbl val="0"/>
      </c:catAx>
      <c:valAx>
        <c:axId val="204873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88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chart" Target="../charts/chart4.xml"/><Relationship Id="rId11" Type="http://schemas.openxmlformats.org/officeDocument/2006/relationships/image" Target="../media/image5.png"/><Relationship Id="rId5" Type="http://schemas.openxmlformats.org/officeDocument/2006/relationships/chart" Target="../charts/chart3.xml"/><Relationship Id="rId10" Type="http://schemas.openxmlformats.org/officeDocument/2006/relationships/image" Target="../media/image4.gif"/><Relationship Id="rId4" Type="http://schemas.openxmlformats.org/officeDocument/2006/relationships/chart" Target="../charts/chart2.xml"/><Relationship Id="rId9"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chart" Target="../charts/chart7.xml"/><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15</xdr:col>
      <xdr:colOff>787401</xdr:colOff>
      <xdr:row>1</xdr:row>
      <xdr:rowOff>139700</xdr:rowOff>
    </xdr:from>
    <xdr:to>
      <xdr:col>16</xdr:col>
      <xdr:colOff>279401</xdr:colOff>
      <xdr:row>5</xdr:row>
      <xdr:rowOff>168560</xdr:rowOff>
    </xdr:to>
    <xdr:pic>
      <xdr:nvPicPr>
        <xdr:cNvPr id="39" name="Picture 38">
          <a:extLst>
            <a:ext uri="{FF2B5EF4-FFF2-40B4-BE49-F238E27FC236}">
              <a16:creationId xmlns:a16="http://schemas.microsoft.com/office/drawing/2014/main" id="{944D4D0B-942B-714D-B277-1E8613987357}"/>
            </a:ext>
          </a:extLst>
        </xdr:cNvPr>
        <xdr:cNvPicPr>
          <a:picLocks noChangeAspect="1"/>
        </xdr:cNvPicPr>
      </xdr:nvPicPr>
      <xdr:blipFill rotWithShape="1">
        <a:blip xmlns:r="http://schemas.openxmlformats.org/officeDocument/2006/relationships" r:embed="rId1"/>
        <a:srcRect l="31134" t="2378" r="29947" b="4216"/>
        <a:stretch/>
      </xdr:blipFill>
      <xdr:spPr>
        <a:xfrm>
          <a:off x="14338301" y="330200"/>
          <a:ext cx="368300" cy="867060"/>
        </a:xfrm>
        <a:prstGeom prst="rect">
          <a:avLst/>
        </a:prstGeom>
      </xdr:spPr>
    </xdr:pic>
    <xdr:clientData/>
  </xdr:twoCellAnchor>
  <xdr:twoCellAnchor editAs="oneCell">
    <xdr:from>
      <xdr:col>10</xdr:col>
      <xdr:colOff>190501</xdr:colOff>
      <xdr:row>2</xdr:row>
      <xdr:rowOff>177800</xdr:rowOff>
    </xdr:from>
    <xdr:to>
      <xdr:col>10</xdr:col>
      <xdr:colOff>558801</xdr:colOff>
      <xdr:row>7</xdr:row>
      <xdr:rowOff>92360</xdr:rowOff>
    </xdr:to>
    <xdr:pic>
      <xdr:nvPicPr>
        <xdr:cNvPr id="34" name="Picture 33">
          <a:extLst>
            <a:ext uri="{FF2B5EF4-FFF2-40B4-BE49-F238E27FC236}">
              <a16:creationId xmlns:a16="http://schemas.microsoft.com/office/drawing/2014/main" id="{799717B7-B0D1-FF47-83AC-59D50BB956F1}"/>
            </a:ext>
          </a:extLst>
        </xdr:cNvPr>
        <xdr:cNvPicPr>
          <a:picLocks noChangeAspect="1"/>
        </xdr:cNvPicPr>
      </xdr:nvPicPr>
      <xdr:blipFill rotWithShape="1">
        <a:blip xmlns:r="http://schemas.openxmlformats.org/officeDocument/2006/relationships" r:embed="rId1"/>
        <a:srcRect l="31134" t="2378" r="29947" b="4216"/>
        <a:stretch/>
      </xdr:blipFill>
      <xdr:spPr>
        <a:xfrm>
          <a:off x="9359901" y="635000"/>
          <a:ext cx="368300" cy="867060"/>
        </a:xfrm>
        <a:prstGeom prst="rect">
          <a:avLst/>
        </a:prstGeom>
      </xdr:spPr>
    </xdr:pic>
    <xdr:clientData/>
  </xdr:twoCellAnchor>
  <xdr:twoCellAnchor editAs="oneCell">
    <xdr:from>
      <xdr:col>4</xdr:col>
      <xdr:colOff>723901</xdr:colOff>
      <xdr:row>4</xdr:row>
      <xdr:rowOff>63500</xdr:rowOff>
    </xdr:from>
    <xdr:to>
      <xdr:col>5</xdr:col>
      <xdr:colOff>215901</xdr:colOff>
      <xdr:row>8</xdr:row>
      <xdr:rowOff>168560</xdr:rowOff>
    </xdr:to>
    <xdr:pic>
      <xdr:nvPicPr>
        <xdr:cNvPr id="28" name="Picture 27">
          <a:extLst>
            <a:ext uri="{FF2B5EF4-FFF2-40B4-BE49-F238E27FC236}">
              <a16:creationId xmlns:a16="http://schemas.microsoft.com/office/drawing/2014/main" id="{076B418F-9F60-C249-A51F-E293BD535901}"/>
            </a:ext>
          </a:extLst>
        </xdr:cNvPr>
        <xdr:cNvPicPr>
          <a:picLocks noChangeAspect="1"/>
        </xdr:cNvPicPr>
      </xdr:nvPicPr>
      <xdr:blipFill rotWithShape="1">
        <a:blip xmlns:r="http://schemas.openxmlformats.org/officeDocument/2006/relationships" r:embed="rId1"/>
        <a:srcRect l="31134" t="2378" r="29947" b="4216"/>
        <a:stretch/>
      </xdr:blipFill>
      <xdr:spPr>
        <a:xfrm>
          <a:off x="4635501" y="901700"/>
          <a:ext cx="368300" cy="867060"/>
        </a:xfrm>
        <a:prstGeom prst="rect">
          <a:avLst/>
        </a:prstGeom>
      </xdr:spPr>
    </xdr:pic>
    <xdr:clientData/>
  </xdr:twoCellAnchor>
  <xdr:twoCellAnchor>
    <xdr:from>
      <xdr:col>0</xdr:col>
      <xdr:colOff>228600</xdr:colOff>
      <xdr:row>0</xdr:row>
      <xdr:rowOff>127000</xdr:rowOff>
    </xdr:from>
    <xdr:to>
      <xdr:col>19</xdr:col>
      <xdr:colOff>127000</xdr:colOff>
      <xdr:row>38</xdr:row>
      <xdr:rowOff>101600</xdr:rowOff>
    </xdr:to>
    <xdr:sp macro="" textlink="">
      <xdr:nvSpPr>
        <xdr:cNvPr id="43" name="Rectangle 42">
          <a:extLst>
            <a:ext uri="{FF2B5EF4-FFF2-40B4-BE49-F238E27FC236}">
              <a16:creationId xmlns:a16="http://schemas.microsoft.com/office/drawing/2014/main" id="{4D81C830-2BBB-4B4F-AD40-AB6E8A7F4897}"/>
            </a:ext>
          </a:extLst>
        </xdr:cNvPr>
        <xdr:cNvSpPr/>
      </xdr:nvSpPr>
      <xdr:spPr>
        <a:xfrm>
          <a:off x="228600" y="127000"/>
          <a:ext cx="16954500" cy="7289800"/>
        </a:xfrm>
        <a:prstGeom prst="rect">
          <a:avLst/>
        </a:prstGeom>
        <a:blipFill dpi="0" rotWithShape="1">
          <a:blip xmlns:r="http://schemas.openxmlformats.org/officeDocument/2006/relationships" r:embed="rId2">
            <a:alphaModFix amt="10000"/>
            <a:extLst>
              <a:ext uri="{28A0092B-C50C-407E-A947-70E740481C1C}">
                <a14:useLocalDpi xmlns:a14="http://schemas.microsoft.com/office/drawing/2010/main" val="0"/>
              </a:ext>
            </a:extLst>
          </a:blip>
          <a:srcRect/>
          <a:stretch>
            <a:fillRect/>
          </a:stretch>
        </a:blipFill>
        <a:ln w="57150">
          <a:solidFill>
            <a:schemeClr val="accent3"/>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419100</xdr:colOff>
      <xdr:row>11</xdr:row>
      <xdr:rowOff>76200</xdr:rowOff>
    </xdr:from>
    <xdr:to>
      <xdr:col>4</xdr:col>
      <xdr:colOff>838200</xdr:colOff>
      <xdr:row>21</xdr:row>
      <xdr:rowOff>88900</xdr:rowOff>
    </xdr:to>
    <xdr:graphicFrame macro="">
      <xdr:nvGraphicFramePr>
        <xdr:cNvPr id="4" name="Chart 3">
          <a:extLst>
            <a:ext uri="{FF2B5EF4-FFF2-40B4-BE49-F238E27FC236}">
              <a16:creationId xmlns:a16="http://schemas.microsoft.com/office/drawing/2014/main" id="{06977AE6-7EB1-B640-B435-0BC4548E89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364007</xdr:colOff>
      <xdr:row>23</xdr:row>
      <xdr:rowOff>180110</xdr:rowOff>
    </xdr:from>
    <xdr:to>
      <xdr:col>5</xdr:col>
      <xdr:colOff>190500</xdr:colOff>
      <xdr:row>37</xdr:row>
      <xdr:rowOff>114300</xdr:rowOff>
    </xdr:to>
    <xdr:graphicFrame macro="">
      <xdr:nvGraphicFramePr>
        <xdr:cNvPr id="8" name="Dash Regional">
          <a:extLst>
            <a:ext uri="{FF2B5EF4-FFF2-40B4-BE49-F238E27FC236}">
              <a16:creationId xmlns:a16="http://schemas.microsoft.com/office/drawing/2014/main" id="{9E332268-A1F0-174E-A7D6-63BBE84F38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774700</xdr:colOff>
      <xdr:row>4</xdr:row>
      <xdr:rowOff>1</xdr:rowOff>
    </xdr:from>
    <xdr:to>
      <xdr:col>18</xdr:col>
      <xdr:colOff>723900</xdr:colOff>
      <xdr:row>9</xdr:row>
      <xdr:rowOff>165101</xdr:rowOff>
    </xdr:to>
    <mc:AlternateContent xmlns:mc="http://schemas.openxmlformats.org/markup-compatibility/2006" xmlns:a14="http://schemas.microsoft.com/office/drawing/2010/main">
      <mc:Choice Requires="a14">
        <xdr:graphicFrame macro="">
          <xdr:nvGraphicFramePr>
            <xdr:cNvPr id="9" name="Regional Manager">
              <a:extLst>
                <a:ext uri="{FF2B5EF4-FFF2-40B4-BE49-F238E27FC236}">
                  <a16:creationId xmlns:a16="http://schemas.microsoft.com/office/drawing/2014/main" id="{B2F7A4DD-C970-FB48-9FBC-98432D4317F4}"/>
                </a:ext>
              </a:extLst>
            </xdr:cNvPr>
            <xdr:cNvGraphicFramePr/>
          </xdr:nvGraphicFramePr>
          <xdr:xfrm>
            <a:off x="0" y="0"/>
            <a:ext cx="0" cy="0"/>
          </xdr:xfrm>
          <a:graphic>
            <a:graphicData uri="http://schemas.microsoft.com/office/drawing/2010/slicer">
              <sle:slicer xmlns:sle="http://schemas.microsoft.com/office/drawing/2010/slicer" name="Regional Manager"/>
            </a:graphicData>
          </a:graphic>
        </xdr:graphicFrame>
      </mc:Choice>
      <mc:Fallback xmlns="">
        <xdr:sp macro="" textlink="">
          <xdr:nvSpPr>
            <xdr:cNvPr id="0" name=""/>
            <xdr:cNvSpPr>
              <a:spLocks noTextEdit="1"/>
            </xdr:cNvSpPr>
          </xdr:nvSpPr>
          <xdr:spPr>
            <a:xfrm>
              <a:off x="15201900" y="838201"/>
              <a:ext cx="1701800" cy="111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355600</xdr:colOff>
      <xdr:row>23</xdr:row>
      <xdr:rowOff>165100</xdr:rowOff>
    </xdr:from>
    <xdr:to>
      <xdr:col>10</xdr:col>
      <xdr:colOff>533400</xdr:colOff>
      <xdr:row>37</xdr:row>
      <xdr:rowOff>114300</xdr:rowOff>
    </xdr:to>
    <xdr:graphicFrame macro="">
      <xdr:nvGraphicFramePr>
        <xdr:cNvPr id="10" name="Dash Channel">
          <a:extLst>
            <a:ext uri="{FF2B5EF4-FFF2-40B4-BE49-F238E27FC236}">
              <a16:creationId xmlns:a16="http://schemas.microsoft.com/office/drawing/2014/main" id="{0D73297F-BB17-1F4F-BB34-828ECEE85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787400</xdr:colOff>
      <xdr:row>11</xdr:row>
      <xdr:rowOff>114301</xdr:rowOff>
    </xdr:from>
    <xdr:to>
      <xdr:col>18</xdr:col>
      <xdr:colOff>685800</xdr:colOff>
      <xdr:row>20</xdr:row>
      <xdr:rowOff>38100</xdr:rowOff>
    </xdr:to>
    <mc:AlternateContent xmlns:mc="http://schemas.openxmlformats.org/markup-compatibility/2006" xmlns:a14="http://schemas.microsoft.com/office/drawing/2010/main">
      <mc:Choice Requires="a14">
        <xdr:graphicFrame macro="">
          <xdr:nvGraphicFramePr>
            <xdr:cNvPr id="11" name="Channel Owner">
              <a:extLst>
                <a:ext uri="{FF2B5EF4-FFF2-40B4-BE49-F238E27FC236}">
                  <a16:creationId xmlns:a16="http://schemas.microsoft.com/office/drawing/2014/main" id="{E035C5C1-6534-C047-ACAB-86A6FB1A7B02}"/>
                </a:ext>
              </a:extLst>
            </xdr:cNvPr>
            <xdr:cNvGraphicFramePr/>
          </xdr:nvGraphicFramePr>
          <xdr:xfrm>
            <a:off x="0" y="0"/>
            <a:ext cx="0" cy="0"/>
          </xdr:xfrm>
          <a:graphic>
            <a:graphicData uri="http://schemas.microsoft.com/office/drawing/2010/slicer">
              <sle:slicer xmlns:sle="http://schemas.microsoft.com/office/drawing/2010/slicer" name="Channel Owner"/>
            </a:graphicData>
          </a:graphic>
        </xdr:graphicFrame>
      </mc:Choice>
      <mc:Fallback xmlns="">
        <xdr:sp macro="" textlink="">
          <xdr:nvSpPr>
            <xdr:cNvPr id="0" name=""/>
            <xdr:cNvSpPr>
              <a:spLocks noTextEdit="1"/>
            </xdr:cNvSpPr>
          </xdr:nvSpPr>
          <xdr:spPr>
            <a:xfrm>
              <a:off x="15214600" y="2286001"/>
              <a:ext cx="1651000" cy="1638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12700</xdr:colOff>
      <xdr:row>10</xdr:row>
      <xdr:rowOff>25400</xdr:rowOff>
    </xdr:from>
    <xdr:to>
      <xdr:col>10</xdr:col>
      <xdr:colOff>546100</xdr:colOff>
      <xdr:row>21</xdr:row>
      <xdr:rowOff>88900</xdr:rowOff>
    </xdr:to>
    <xdr:graphicFrame macro="">
      <xdr:nvGraphicFramePr>
        <xdr:cNvPr id="12" name="Chart 11">
          <a:extLst>
            <a:ext uri="{FF2B5EF4-FFF2-40B4-BE49-F238E27FC236}">
              <a16:creationId xmlns:a16="http://schemas.microsoft.com/office/drawing/2014/main" id="{47D452C0-8FD7-FC46-BCB8-4C1343A3D1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152400</xdr:colOff>
      <xdr:row>8</xdr:row>
      <xdr:rowOff>127000</xdr:rowOff>
    </xdr:from>
    <xdr:to>
      <xdr:col>16</xdr:col>
      <xdr:colOff>88900</xdr:colOff>
      <xdr:row>21</xdr:row>
      <xdr:rowOff>127000</xdr:rowOff>
    </xdr:to>
    <xdr:graphicFrame macro="">
      <xdr:nvGraphicFramePr>
        <xdr:cNvPr id="14" name="Chart 13">
          <a:extLst>
            <a:ext uri="{FF2B5EF4-FFF2-40B4-BE49-F238E27FC236}">
              <a16:creationId xmlns:a16="http://schemas.microsoft.com/office/drawing/2014/main" id="{CB4B66D4-9CFB-4B4C-BD3C-33F7B325A7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771480</xdr:colOff>
      <xdr:row>23</xdr:row>
      <xdr:rowOff>163946</xdr:rowOff>
    </xdr:from>
    <xdr:to>
      <xdr:col>16</xdr:col>
      <xdr:colOff>330200</xdr:colOff>
      <xdr:row>37</xdr:row>
      <xdr:rowOff>127000</xdr:rowOff>
    </xdr:to>
    <xdr:graphicFrame macro="">
      <xdr:nvGraphicFramePr>
        <xdr:cNvPr id="15" name="Dash Cans">
          <a:extLst>
            <a:ext uri="{FF2B5EF4-FFF2-40B4-BE49-F238E27FC236}">
              <a16:creationId xmlns:a16="http://schemas.microsoft.com/office/drawing/2014/main" id="{4BBBFE7D-8DC6-0840-91E1-A65F32F1F7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16</xdr:col>
      <xdr:colOff>774700</xdr:colOff>
      <xdr:row>21</xdr:row>
      <xdr:rowOff>165101</xdr:rowOff>
    </xdr:from>
    <xdr:to>
      <xdr:col>18</xdr:col>
      <xdr:colOff>635000</xdr:colOff>
      <xdr:row>27</xdr:row>
      <xdr:rowOff>152400</xdr:rowOff>
    </xdr:to>
    <mc:AlternateContent xmlns:mc="http://schemas.openxmlformats.org/markup-compatibility/2006" xmlns:a14="http://schemas.microsoft.com/office/drawing/2010/main">
      <mc:Choice Requires="a14">
        <xdr:graphicFrame macro="">
          <xdr:nvGraphicFramePr>
            <xdr:cNvPr id="16" name="Filling Size 1">
              <a:extLst>
                <a:ext uri="{FF2B5EF4-FFF2-40B4-BE49-F238E27FC236}">
                  <a16:creationId xmlns:a16="http://schemas.microsoft.com/office/drawing/2014/main" id="{341CA95E-77AE-D54A-8655-00FAC50D593E}"/>
                </a:ext>
              </a:extLst>
            </xdr:cNvPr>
            <xdr:cNvGraphicFramePr/>
          </xdr:nvGraphicFramePr>
          <xdr:xfrm>
            <a:off x="0" y="0"/>
            <a:ext cx="0" cy="0"/>
          </xdr:xfrm>
          <a:graphic>
            <a:graphicData uri="http://schemas.microsoft.com/office/drawing/2010/slicer">
              <sle:slicer xmlns:sle="http://schemas.microsoft.com/office/drawing/2010/slicer" name="Filling Size 1"/>
            </a:graphicData>
          </a:graphic>
        </xdr:graphicFrame>
      </mc:Choice>
      <mc:Fallback xmlns="">
        <xdr:sp macro="" textlink="">
          <xdr:nvSpPr>
            <xdr:cNvPr id="0" name=""/>
            <xdr:cNvSpPr>
              <a:spLocks noTextEdit="1"/>
            </xdr:cNvSpPr>
          </xdr:nvSpPr>
          <xdr:spPr>
            <a:xfrm>
              <a:off x="15201900" y="4241801"/>
              <a:ext cx="1612900" cy="1130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787400</xdr:colOff>
      <xdr:row>29</xdr:row>
      <xdr:rowOff>101600</xdr:rowOff>
    </xdr:from>
    <xdr:to>
      <xdr:col>18</xdr:col>
      <xdr:colOff>685800</xdr:colOff>
      <xdr:row>36</xdr:row>
      <xdr:rowOff>139700</xdr:rowOff>
    </xdr:to>
    <mc:AlternateContent xmlns:mc="http://schemas.openxmlformats.org/markup-compatibility/2006" xmlns:a14="http://schemas.microsoft.com/office/drawing/2010/main">
      <mc:Choice Requires="a14">
        <xdr:graphicFrame macro="">
          <xdr:nvGraphicFramePr>
            <xdr:cNvPr id="17" name="Packaging Unit 1">
              <a:extLst>
                <a:ext uri="{FF2B5EF4-FFF2-40B4-BE49-F238E27FC236}">
                  <a16:creationId xmlns:a16="http://schemas.microsoft.com/office/drawing/2014/main" id="{320D4FAE-3F28-0B49-BE1F-4FD33630E050}"/>
                </a:ext>
              </a:extLst>
            </xdr:cNvPr>
            <xdr:cNvGraphicFramePr/>
          </xdr:nvGraphicFramePr>
          <xdr:xfrm>
            <a:off x="0" y="0"/>
            <a:ext cx="0" cy="0"/>
          </xdr:xfrm>
          <a:graphic>
            <a:graphicData uri="http://schemas.microsoft.com/office/drawing/2010/slicer">
              <sle:slicer xmlns:sle="http://schemas.microsoft.com/office/drawing/2010/slicer" name="Packaging Unit 1"/>
            </a:graphicData>
          </a:graphic>
        </xdr:graphicFrame>
      </mc:Choice>
      <mc:Fallback xmlns="">
        <xdr:sp macro="" textlink="">
          <xdr:nvSpPr>
            <xdr:cNvPr id="0" name=""/>
            <xdr:cNvSpPr>
              <a:spLocks noTextEdit="1"/>
            </xdr:cNvSpPr>
          </xdr:nvSpPr>
          <xdr:spPr>
            <a:xfrm>
              <a:off x="15214600" y="5702300"/>
              <a:ext cx="1651000"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774700</xdr:colOff>
      <xdr:row>20</xdr:row>
      <xdr:rowOff>63500</xdr:rowOff>
    </xdr:from>
    <xdr:to>
      <xdr:col>18</xdr:col>
      <xdr:colOff>101600</xdr:colOff>
      <xdr:row>21</xdr:row>
      <xdr:rowOff>165100</xdr:rowOff>
    </xdr:to>
    <xdr:sp macro="" textlink="">
      <xdr:nvSpPr>
        <xdr:cNvPr id="2" name="TextBox 1">
          <a:extLst>
            <a:ext uri="{FF2B5EF4-FFF2-40B4-BE49-F238E27FC236}">
              <a16:creationId xmlns:a16="http://schemas.microsoft.com/office/drawing/2014/main" id="{6792FC76-C73F-1C43-BE19-AAB56D6BDE2D}"/>
            </a:ext>
          </a:extLst>
        </xdr:cNvPr>
        <xdr:cNvSpPr txBox="1"/>
      </xdr:nvSpPr>
      <xdr:spPr>
        <a:xfrm>
          <a:off x="15201900" y="3949700"/>
          <a:ext cx="10795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Futura Medium" panose="020B0602020204020303" pitchFamily="34" charset="-79"/>
              <a:cs typeface="Futura Medium" panose="020B0602020204020303" pitchFamily="34" charset="-79"/>
            </a:rPr>
            <a:t>Filing Size</a:t>
          </a:r>
        </a:p>
        <a:p>
          <a:endParaRPr lang="en-US" sz="1400"/>
        </a:p>
      </xdr:txBody>
    </xdr:sp>
    <xdr:clientData/>
  </xdr:twoCellAnchor>
  <xdr:twoCellAnchor>
    <xdr:from>
      <xdr:col>16</xdr:col>
      <xdr:colOff>787400</xdr:colOff>
      <xdr:row>28</xdr:row>
      <xdr:rowOff>25400</xdr:rowOff>
    </xdr:from>
    <xdr:to>
      <xdr:col>17</xdr:col>
      <xdr:colOff>838200</xdr:colOff>
      <xdr:row>29</xdr:row>
      <xdr:rowOff>88900</xdr:rowOff>
    </xdr:to>
    <xdr:sp macro="" textlink="">
      <xdr:nvSpPr>
        <xdr:cNvPr id="18" name="TextBox 17">
          <a:extLst>
            <a:ext uri="{FF2B5EF4-FFF2-40B4-BE49-F238E27FC236}">
              <a16:creationId xmlns:a16="http://schemas.microsoft.com/office/drawing/2014/main" id="{9B690E3E-9023-D84A-97E7-E3FBBB6BD599}"/>
            </a:ext>
          </a:extLst>
        </xdr:cNvPr>
        <xdr:cNvSpPr txBox="1"/>
      </xdr:nvSpPr>
      <xdr:spPr>
        <a:xfrm>
          <a:off x="15214600" y="5435600"/>
          <a:ext cx="9271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Futura Medium" panose="020B0602020204020303" pitchFamily="34" charset="-79"/>
              <a:cs typeface="Futura Medium" panose="020B0602020204020303" pitchFamily="34" charset="-79"/>
            </a:rPr>
            <a:t>Packaging</a:t>
          </a:r>
        </a:p>
        <a:p>
          <a:endParaRPr lang="en-US" sz="1100"/>
        </a:p>
      </xdr:txBody>
    </xdr:sp>
    <xdr:clientData/>
  </xdr:twoCellAnchor>
  <xdr:twoCellAnchor>
    <xdr:from>
      <xdr:col>16</xdr:col>
      <xdr:colOff>787400</xdr:colOff>
      <xdr:row>10</xdr:row>
      <xdr:rowOff>38100</xdr:rowOff>
    </xdr:from>
    <xdr:to>
      <xdr:col>18</xdr:col>
      <xdr:colOff>393700</xdr:colOff>
      <xdr:row>11</xdr:row>
      <xdr:rowOff>127000</xdr:rowOff>
    </xdr:to>
    <xdr:sp macro="" textlink="">
      <xdr:nvSpPr>
        <xdr:cNvPr id="19" name="TextBox 18">
          <a:extLst>
            <a:ext uri="{FF2B5EF4-FFF2-40B4-BE49-F238E27FC236}">
              <a16:creationId xmlns:a16="http://schemas.microsoft.com/office/drawing/2014/main" id="{D518FBE6-A4E3-0F4D-8DE4-BE3C0708D8FA}"/>
            </a:ext>
          </a:extLst>
        </xdr:cNvPr>
        <xdr:cNvSpPr txBox="1"/>
      </xdr:nvSpPr>
      <xdr:spPr>
        <a:xfrm>
          <a:off x="15214600" y="2019300"/>
          <a:ext cx="13589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0">
              <a:latin typeface="Futura Medium" panose="020B0602020204020303" pitchFamily="34" charset="-79"/>
              <a:cs typeface="Futura Medium" panose="020B0602020204020303" pitchFamily="34" charset="-79"/>
            </a:rPr>
            <a:t>Channel Owners</a:t>
          </a:r>
        </a:p>
        <a:p>
          <a:endParaRPr lang="en-US" sz="1100" b="1"/>
        </a:p>
      </xdr:txBody>
    </xdr:sp>
    <xdr:clientData/>
  </xdr:twoCellAnchor>
  <xdr:twoCellAnchor>
    <xdr:from>
      <xdr:col>16</xdr:col>
      <xdr:colOff>774700</xdr:colOff>
      <xdr:row>2</xdr:row>
      <xdr:rowOff>114300</xdr:rowOff>
    </xdr:from>
    <xdr:to>
      <xdr:col>18</xdr:col>
      <xdr:colOff>419100</xdr:colOff>
      <xdr:row>3</xdr:row>
      <xdr:rowOff>177800</xdr:rowOff>
    </xdr:to>
    <xdr:sp macro="" textlink="">
      <xdr:nvSpPr>
        <xdr:cNvPr id="20" name="TextBox 19">
          <a:extLst>
            <a:ext uri="{FF2B5EF4-FFF2-40B4-BE49-F238E27FC236}">
              <a16:creationId xmlns:a16="http://schemas.microsoft.com/office/drawing/2014/main" id="{94915475-DE47-A040-A607-D7F87A45BBC8}"/>
            </a:ext>
          </a:extLst>
        </xdr:cNvPr>
        <xdr:cNvSpPr txBox="1"/>
      </xdr:nvSpPr>
      <xdr:spPr>
        <a:xfrm>
          <a:off x="15201900" y="571500"/>
          <a:ext cx="1397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Futura Medium" panose="020B0602020204020303" pitchFamily="34" charset="-79"/>
              <a:cs typeface="Futura Medium" panose="020B0602020204020303" pitchFamily="34" charset="-79"/>
            </a:rPr>
            <a:t>Regional</a:t>
          </a:r>
          <a:r>
            <a:rPr lang="en-US" sz="1050" baseline="0">
              <a:latin typeface="Futura Medium" panose="020B0602020204020303" pitchFamily="34" charset="-79"/>
              <a:cs typeface="Futura Medium" panose="020B0602020204020303" pitchFamily="34" charset="-79"/>
            </a:rPr>
            <a:t> Manager</a:t>
          </a:r>
          <a:endParaRPr lang="en-US" sz="1050">
            <a:latin typeface="Futura Medium" panose="020B0602020204020303" pitchFamily="34" charset="-79"/>
            <a:cs typeface="Futura Medium" panose="020B0602020204020303" pitchFamily="34" charset="-79"/>
          </a:endParaRPr>
        </a:p>
        <a:p>
          <a:endParaRPr lang="en-US" sz="1200"/>
        </a:p>
      </xdr:txBody>
    </xdr:sp>
    <xdr:clientData/>
  </xdr:twoCellAnchor>
  <xdr:twoCellAnchor>
    <xdr:from>
      <xdr:col>16</xdr:col>
      <xdr:colOff>469900</xdr:colOff>
      <xdr:row>12</xdr:row>
      <xdr:rowOff>50800</xdr:rowOff>
    </xdr:from>
    <xdr:to>
      <xdr:col>16</xdr:col>
      <xdr:colOff>723900</xdr:colOff>
      <xdr:row>26</xdr:row>
      <xdr:rowOff>127000</xdr:rowOff>
    </xdr:to>
    <xdr:sp macro="" textlink="">
      <xdr:nvSpPr>
        <xdr:cNvPr id="3" name="TextBox 2">
          <a:extLst>
            <a:ext uri="{FF2B5EF4-FFF2-40B4-BE49-F238E27FC236}">
              <a16:creationId xmlns:a16="http://schemas.microsoft.com/office/drawing/2014/main" id="{87677E54-9252-0D4E-80DF-40A5C9EFD90F}"/>
            </a:ext>
          </a:extLst>
        </xdr:cNvPr>
        <xdr:cNvSpPr txBox="1"/>
      </xdr:nvSpPr>
      <xdr:spPr>
        <a:xfrm rot="16200000">
          <a:off x="13652500" y="3657600"/>
          <a:ext cx="2743200" cy="254000"/>
        </a:xfrm>
        <a:prstGeom prst="rect">
          <a:avLst/>
        </a:prstGeom>
        <a:solidFill>
          <a:schemeClr val="bg1"/>
        </a:solidFill>
        <a:ln w="9525" cmpd="sng">
          <a:solidFill>
            <a:schemeClr val="accent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Futura Medium" panose="020B0602020204020303" pitchFamily="34" charset="-79"/>
              <a:cs typeface="Futura Medium" panose="020B0602020204020303" pitchFamily="34" charset="-79"/>
            </a:rPr>
            <a:t>Master Controls</a:t>
          </a:r>
        </a:p>
      </xdr:txBody>
    </xdr:sp>
    <xdr:clientData/>
  </xdr:twoCellAnchor>
  <xdr:twoCellAnchor>
    <xdr:from>
      <xdr:col>0</xdr:col>
      <xdr:colOff>508000</xdr:colOff>
      <xdr:row>5</xdr:row>
      <xdr:rowOff>76200</xdr:rowOff>
    </xdr:from>
    <xdr:to>
      <xdr:col>2</xdr:col>
      <xdr:colOff>635000</xdr:colOff>
      <xdr:row>7</xdr:row>
      <xdr:rowOff>165100</xdr:rowOff>
    </xdr:to>
    <xdr:sp macro="" textlink="">
      <xdr:nvSpPr>
        <xdr:cNvPr id="21" name="TextBox 20">
          <a:extLst>
            <a:ext uri="{FF2B5EF4-FFF2-40B4-BE49-F238E27FC236}">
              <a16:creationId xmlns:a16="http://schemas.microsoft.com/office/drawing/2014/main" id="{48D80FC5-8E52-6947-BB05-F487C0431570}"/>
            </a:ext>
          </a:extLst>
        </xdr:cNvPr>
        <xdr:cNvSpPr txBox="1"/>
      </xdr:nvSpPr>
      <xdr:spPr>
        <a:xfrm>
          <a:off x="508000" y="1104900"/>
          <a:ext cx="2286000" cy="469900"/>
        </a:xfrm>
        <a:prstGeom prst="rect">
          <a:avLst/>
        </a:prstGeom>
        <a:solidFill>
          <a:schemeClr val="bg1">
            <a:lumMod val="95000"/>
          </a:schemeClr>
        </a:solidFill>
        <a:ln w="19050"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i="1" cap="none" spc="0">
              <a:ln w="0"/>
              <a:solidFill>
                <a:schemeClr val="accent1"/>
              </a:solidFill>
              <a:effectLst>
                <a:outerShdw blurRad="38100" dist="19050" dir="2700000" algn="tl" rotWithShape="0">
                  <a:schemeClr val="dk1">
                    <a:alpha val="40000"/>
                  </a:schemeClr>
                </a:outerShdw>
              </a:effectLst>
              <a:latin typeface="Futura Medium" panose="020B0602020204020303" pitchFamily="34" charset="-79"/>
              <a:cs typeface="Futura Medium" panose="020B0602020204020303" pitchFamily="34" charset="-79"/>
            </a:rPr>
            <a:t>Regional</a:t>
          </a:r>
          <a:r>
            <a:rPr lang="en-US" sz="1800" b="0" i="1" cap="none" spc="0" baseline="0">
              <a:ln w="0"/>
              <a:solidFill>
                <a:schemeClr val="accent1"/>
              </a:solidFill>
              <a:effectLst>
                <a:outerShdw blurRad="38100" dist="19050" dir="2700000" algn="tl" rotWithShape="0">
                  <a:schemeClr val="dk1">
                    <a:alpha val="40000"/>
                  </a:schemeClr>
                </a:outerShdw>
              </a:effectLst>
              <a:latin typeface="Futura Medium" panose="020B0602020204020303" pitchFamily="34" charset="-79"/>
              <a:cs typeface="Futura Medium" panose="020B0602020204020303" pitchFamily="34" charset="-79"/>
            </a:rPr>
            <a:t> Managers</a:t>
          </a:r>
          <a:endParaRPr lang="en-US" sz="1800" b="0" i="1" cap="none" spc="0">
            <a:ln w="0"/>
            <a:solidFill>
              <a:schemeClr val="accent1"/>
            </a:solidFill>
            <a:effectLst>
              <a:outerShdw blurRad="38100" dist="19050" dir="2700000" algn="tl" rotWithShape="0">
                <a:schemeClr val="dk1">
                  <a:alpha val="40000"/>
                </a:schemeClr>
              </a:outerShdw>
            </a:effectLst>
            <a:latin typeface="Futura Medium" panose="020B0602020204020303" pitchFamily="34" charset="-79"/>
            <a:cs typeface="Futura Medium" panose="020B0602020204020303" pitchFamily="34" charset="-79"/>
          </a:endParaRPr>
        </a:p>
      </xdr:txBody>
    </xdr:sp>
    <xdr:clientData/>
  </xdr:twoCellAnchor>
  <xdr:twoCellAnchor>
    <xdr:from>
      <xdr:col>0</xdr:col>
      <xdr:colOff>546100</xdr:colOff>
      <xdr:row>8</xdr:row>
      <xdr:rowOff>25400</xdr:rowOff>
    </xdr:from>
    <xdr:to>
      <xdr:col>2</xdr:col>
      <xdr:colOff>596900</xdr:colOff>
      <xdr:row>10</xdr:row>
      <xdr:rowOff>88900</xdr:rowOff>
    </xdr:to>
    <xdr:sp macro="" textlink="">
      <xdr:nvSpPr>
        <xdr:cNvPr id="5" name="TextBox 4">
          <a:extLst>
            <a:ext uri="{FF2B5EF4-FFF2-40B4-BE49-F238E27FC236}">
              <a16:creationId xmlns:a16="http://schemas.microsoft.com/office/drawing/2014/main" id="{F93B0043-A05F-5F47-9D18-CD17B10CFC0A}"/>
            </a:ext>
          </a:extLst>
        </xdr:cNvPr>
        <xdr:cNvSpPr txBox="1"/>
      </xdr:nvSpPr>
      <xdr:spPr>
        <a:xfrm>
          <a:off x="546100" y="1625600"/>
          <a:ext cx="220980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latin typeface="Futura Medium" panose="020B0602020204020303" pitchFamily="34" charset="-79"/>
              <a:cs typeface="Futura Medium" panose="020B0602020204020303" pitchFamily="34" charset="-79"/>
            </a:rPr>
            <a:t>Largest YoY Growth:</a:t>
          </a:r>
        </a:p>
      </xdr:txBody>
    </xdr:sp>
    <xdr:clientData/>
  </xdr:twoCellAnchor>
  <xdr:twoCellAnchor>
    <xdr:from>
      <xdr:col>2</xdr:col>
      <xdr:colOff>419100</xdr:colOff>
      <xdr:row>9</xdr:row>
      <xdr:rowOff>25400</xdr:rowOff>
    </xdr:from>
    <xdr:to>
      <xdr:col>5</xdr:col>
      <xdr:colOff>114300</xdr:colOff>
      <xdr:row>10</xdr:row>
      <xdr:rowOff>177800</xdr:rowOff>
    </xdr:to>
    <xdr:sp macro="" textlink="">
      <xdr:nvSpPr>
        <xdr:cNvPr id="24" name="TextBox 23">
          <a:extLst>
            <a:ext uri="{FF2B5EF4-FFF2-40B4-BE49-F238E27FC236}">
              <a16:creationId xmlns:a16="http://schemas.microsoft.com/office/drawing/2014/main" id="{10D5CA41-098B-6E45-941D-C5A201172E84}"/>
            </a:ext>
          </a:extLst>
        </xdr:cNvPr>
        <xdr:cNvSpPr txBox="1"/>
      </xdr:nvSpPr>
      <xdr:spPr>
        <a:xfrm>
          <a:off x="2578100" y="1816100"/>
          <a:ext cx="23241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effectLst>
                <a:outerShdw blurRad="50800" dist="38100" dir="2700000" algn="tl" rotWithShape="0">
                  <a:prstClr val="black">
                    <a:alpha val="40000"/>
                  </a:prstClr>
                </a:outerShdw>
              </a:effectLst>
              <a:latin typeface="Futura Medium" panose="020B0602020204020303" pitchFamily="34" charset="-79"/>
              <a:cs typeface="Futura Medium" panose="020B0602020204020303" pitchFamily="34" charset="-79"/>
            </a:rPr>
            <a:t>Chris Watermarker</a:t>
          </a:r>
        </a:p>
      </xdr:txBody>
    </xdr:sp>
    <xdr:clientData/>
  </xdr:twoCellAnchor>
  <xdr:twoCellAnchor>
    <xdr:from>
      <xdr:col>2</xdr:col>
      <xdr:colOff>482600</xdr:colOff>
      <xdr:row>4</xdr:row>
      <xdr:rowOff>88900</xdr:rowOff>
    </xdr:from>
    <xdr:to>
      <xdr:col>5</xdr:col>
      <xdr:colOff>0</xdr:colOff>
      <xdr:row>9</xdr:row>
      <xdr:rowOff>38100</xdr:rowOff>
    </xdr:to>
    <xdr:sp macro="" textlink="">
      <xdr:nvSpPr>
        <xdr:cNvPr id="25" name="TextBox 24">
          <a:extLst>
            <a:ext uri="{FF2B5EF4-FFF2-40B4-BE49-F238E27FC236}">
              <a16:creationId xmlns:a16="http://schemas.microsoft.com/office/drawing/2014/main" id="{4722DB5A-035E-6C4F-8B6A-2D7517DE304C}"/>
            </a:ext>
          </a:extLst>
        </xdr:cNvPr>
        <xdr:cNvSpPr txBox="1"/>
      </xdr:nvSpPr>
      <xdr:spPr>
        <a:xfrm>
          <a:off x="2641600" y="927100"/>
          <a:ext cx="2146300" cy="901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0" i="0">
              <a:latin typeface="DIN Condensed" pitchFamily="2" charset="0"/>
              <a:cs typeface="Beirut" pitchFamily="2" charset="-78"/>
            </a:rPr>
            <a:t>26.49%</a:t>
          </a:r>
        </a:p>
      </xdr:txBody>
    </xdr:sp>
    <xdr:clientData/>
  </xdr:twoCellAnchor>
  <xdr:twoCellAnchor>
    <xdr:from>
      <xdr:col>2</xdr:col>
      <xdr:colOff>749300</xdr:colOff>
      <xdr:row>4</xdr:row>
      <xdr:rowOff>114300</xdr:rowOff>
    </xdr:from>
    <xdr:to>
      <xdr:col>4</xdr:col>
      <xdr:colOff>546100</xdr:colOff>
      <xdr:row>8</xdr:row>
      <xdr:rowOff>165100</xdr:rowOff>
    </xdr:to>
    <xdr:sp macro="" textlink="">
      <xdr:nvSpPr>
        <xdr:cNvPr id="26" name="Oval 25">
          <a:extLst>
            <a:ext uri="{FF2B5EF4-FFF2-40B4-BE49-F238E27FC236}">
              <a16:creationId xmlns:a16="http://schemas.microsoft.com/office/drawing/2014/main" id="{BBC68651-00A4-BE43-BD47-35B6401CDB7B}"/>
            </a:ext>
          </a:extLst>
        </xdr:cNvPr>
        <xdr:cNvSpPr/>
      </xdr:nvSpPr>
      <xdr:spPr>
        <a:xfrm>
          <a:off x="2908300" y="952500"/>
          <a:ext cx="1549400" cy="812800"/>
        </a:xfrm>
        <a:prstGeom prst="ellipse">
          <a:avLst/>
        </a:prstGeom>
        <a:noFill/>
        <a:ln w="38100">
          <a:solidFill>
            <a:schemeClr val="accent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127000</xdr:colOff>
      <xdr:row>7</xdr:row>
      <xdr:rowOff>114300</xdr:rowOff>
    </xdr:from>
    <xdr:to>
      <xdr:col>10</xdr:col>
      <xdr:colOff>127000</xdr:colOff>
      <xdr:row>9</xdr:row>
      <xdr:rowOff>76200</xdr:rowOff>
    </xdr:to>
    <xdr:sp macro="" textlink="">
      <xdr:nvSpPr>
        <xdr:cNvPr id="31" name="TextBox 30">
          <a:extLst>
            <a:ext uri="{FF2B5EF4-FFF2-40B4-BE49-F238E27FC236}">
              <a16:creationId xmlns:a16="http://schemas.microsoft.com/office/drawing/2014/main" id="{F814E1F6-69E3-4E43-862F-6ED5482295A6}"/>
            </a:ext>
          </a:extLst>
        </xdr:cNvPr>
        <xdr:cNvSpPr txBox="1"/>
      </xdr:nvSpPr>
      <xdr:spPr>
        <a:xfrm>
          <a:off x="7543800" y="1524000"/>
          <a:ext cx="17526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effectLst>
                <a:outerShdw blurRad="50800" dist="38100" dir="2700000" algn="tl" rotWithShape="0">
                  <a:prstClr val="black">
                    <a:alpha val="40000"/>
                  </a:prstClr>
                </a:outerShdw>
              </a:effectLst>
              <a:latin typeface="Futura Medium" panose="020B0602020204020303" pitchFamily="34" charset="-79"/>
              <a:cs typeface="Futura Medium" panose="020B0602020204020303" pitchFamily="34" charset="-79"/>
            </a:rPr>
            <a:t>Brian</a:t>
          </a:r>
          <a:r>
            <a:rPr lang="en-US" sz="1400">
              <a:latin typeface="Futura Medium" panose="020B0602020204020303" pitchFamily="34" charset="-79"/>
              <a:cs typeface="Futura Medium" panose="020B0602020204020303" pitchFamily="34" charset="-79"/>
            </a:rPr>
            <a:t> </a:t>
          </a:r>
          <a:r>
            <a:rPr lang="en-US" sz="1600">
              <a:effectLst>
                <a:outerShdw blurRad="50800" dist="38100" dir="2700000" algn="tl" rotWithShape="0">
                  <a:prstClr val="black">
                    <a:alpha val="40000"/>
                  </a:prstClr>
                </a:outerShdw>
              </a:effectLst>
              <a:latin typeface="Futura Medium" panose="020B0602020204020303" pitchFamily="34" charset="-79"/>
              <a:cs typeface="Futura Medium" panose="020B0602020204020303" pitchFamily="34" charset="-79"/>
            </a:rPr>
            <a:t>Bombay</a:t>
          </a:r>
          <a:endParaRPr lang="en-US" sz="1400">
            <a:effectLst>
              <a:outerShdw blurRad="50800" dist="38100" dir="2700000" algn="tl" rotWithShape="0">
                <a:prstClr val="black">
                  <a:alpha val="40000"/>
                </a:prstClr>
              </a:outerShdw>
            </a:effectLst>
            <a:latin typeface="Futura Medium" panose="020B0602020204020303" pitchFamily="34" charset="-79"/>
            <a:cs typeface="Futura Medium" panose="020B0602020204020303" pitchFamily="34" charset="-79"/>
          </a:endParaRPr>
        </a:p>
      </xdr:txBody>
    </xdr:sp>
    <xdr:clientData/>
  </xdr:twoCellAnchor>
  <xdr:twoCellAnchor>
    <xdr:from>
      <xdr:col>7</xdr:col>
      <xdr:colOff>800100</xdr:colOff>
      <xdr:row>3</xdr:row>
      <xdr:rowOff>12700</xdr:rowOff>
    </xdr:from>
    <xdr:to>
      <xdr:col>10</xdr:col>
      <xdr:colOff>317500</xdr:colOff>
      <xdr:row>7</xdr:row>
      <xdr:rowOff>152400</xdr:rowOff>
    </xdr:to>
    <xdr:sp macro="" textlink="">
      <xdr:nvSpPr>
        <xdr:cNvPr id="32" name="TextBox 31">
          <a:extLst>
            <a:ext uri="{FF2B5EF4-FFF2-40B4-BE49-F238E27FC236}">
              <a16:creationId xmlns:a16="http://schemas.microsoft.com/office/drawing/2014/main" id="{A53D3962-19A3-7E4F-B2CC-B5F3562024C5}"/>
            </a:ext>
          </a:extLst>
        </xdr:cNvPr>
        <xdr:cNvSpPr txBox="1"/>
      </xdr:nvSpPr>
      <xdr:spPr>
        <a:xfrm>
          <a:off x="7340600" y="660400"/>
          <a:ext cx="2146300" cy="901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0" i="0">
              <a:latin typeface="DIN Condensed" pitchFamily="2" charset="0"/>
              <a:cs typeface="Beirut" pitchFamily="2" charset="-78"/>
            </a:rPr>
            <a:t>72.49%</a:t>
          </a:r>
        </a:p>
      </xdr:txBody>
    </xdr:sp>
    <xdr:clientData/>
  </xdr:twoCellAnchor>
  <xdr:twoCellAnchor>
    <xdr:from>
      <xdr:col>8</xdr:col>
      <xdr:colOff>177800</xdr:colOff>
      <xdr:row>3</xdr:row>
      <xdr:rowOff>38100</xdr:rowOff>
    </xdr:from>
    <xdr:to>
      <xdr:col>9</xdr:col>
      <xdr:colOff>850900</xdr:colOff>
      <xdr:row>7</xdr:row>
      <xdr:rowOff>88900</xdr:rowOff>
    </xdr:to>
    <xdr:sp macro="" textlink="">
      <xdr:nvSpPr>
        <xdr:cNvPr id="33" name="Oval 32">
          <a:extLst>
            <a:ext uri="{FF2B5EF4-FFF2-40B4-BE49-F238E27FC236}">
              <a16:creationId xmlns:a16="http://schemas.microsoft.com/office/drawing/2014/main" id="{3976421D-7C1F-E64A-ABE7-6526388D8752}"/>
            </a:ext>
          </a:extLst>
        </xdr:cNvPr>
        <xdr:cNvSpPr/>
      </xdr:nvSpPr>
      <xdr:spPr>
        <a:xfrm>
          <a:off x="7594600" y="685800"/>
          <a:ext cx="1549400" cy="812800"/>
        </a:xfrm>
        <a:prstGeom prst="ellipse">
          <a:avLst/>
        </a:prstGeom>
        <a:noFill/>
        <a:ln w="38100">
          <a:solidFill>
            <a:schemeClr val="accent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495300</xdr:colOff>
      <xdr:row>6</xdr:row>
      <xdr:rowOff>38100</xdr:rowOff>
    </xdr:from>
    <xdr:to>
      <xdr:col>16</xdr:col>
      <xdr:colOff>88900</xdr:colOff>
      <xdr:row>8</xdr:row>
      <xdr:rowOff>0</xdr:rowOff>
    </xdr:to>
    <xdr:sp macro="" textlink="">
      <xdr:nvSpPr>
        <xdr:cNvPr id="36" name="TextBox 35">
          <a:extLst>
            <a:ext uri="{FF2B5EF4-FFF2-40B4-BE49-F238E27FC236}">
              <a16:creationId xmlns:a16="http://schemas.microsoft.com/office/drawing/2014/main" id="{599AA057-719E-0140-9672-96AB90F6E891}"/>
            </a:ext>
          </a:extLst>
        </xdr:cNvPr>
        <xdr:cNvSpPr txBox="1"/>
      </xdr:nvSpPr>
      <xdr:spPr>
        <a:xfrm>
          <a:off x="12293600" y="1257300"/>
          <a:ext cx="22225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effectLst>
                <a:outerShdw blurRad="50800" dist="38100" dir="2700000" algn="tl" rotWithShape="0">
                  <a:prstClr val="black">
                    <a:alpha val="40000"/>
                  </a:prstClr>
                </a:outerShdw>
              </a:effectLst>
              <a:latin typeface="Futura Medium" panose="020B0602020204020303" pitchFamily="34" charset="-79"/>
              <a:cs typeface="Futura Medium" panose="020B0602020204020303" pitchFamily="34" charset="-79"/>
            </a:rPr>
            <a:t>355ml/12oz</a:t>
          </a:r>
          <a:r>
            <a:rPr lang="en-US" sz="1600" baseline="0">
              <a:effectLst>
                <a:outerShdw blurRad="50800" dist="38100" dir="2700000" algn="tl" rotWithShape="0">
                  <a:prstClr val="black">
                    <a:alpha val="40000"/>
                  </a:prstClr>
                </a:outerShdw>
              </a:effectLst>
              <a:latin typeface="Futura Medium" panose="020B0602020204020303" pitchFamily="34" charset="-79"/>
              <a:cs typeface="Futura Medium" panose="020B0602020204020303" pitchFamily="34" charset="-79"/>
            </a:rPr>
            <a:t> - 4Pack</a:t>
          </a:r>
          <a:endParaRPr lang="en-US" sz="1600">
            <a:effectLst>
              <a:outerShdw blurRad="50800" dist="38100" dir="2700000" algn="tl" rotWithShape="0">
                <a:prstClr val="black">
                  <a:alpha val="40000"/>
                </a:prstClr>
              </a:outerShdw>
            </a:effectLst>
            <a:latin typeface="Futura Medium" panose="020B0602020204020303" pitchFamily="34" charset="-79"/>
            <a:cs typeface="Futura Medium" panose="020B0602020204020303" pitchFamily="34" charset="-79"/>
          </a:endParaRPr>
        </a:p>
      </xdr:txBody>
    </xdr:sp>
    <xdr:clientData/>
  </xdr:twoCellAnchor>
  <xdr:twoCellAnchor>
    <xdr:from>
      <xdr:col>13</xdr:col>
      <xdr:colOff>508000</xdr:colOff>
      <xdr:row>1</xdr:row>
      <xdr:rowOff>152400</xdr:rowOff>
    </xdr:from>
    <xdr:to>
      <xdr:col>16</xdr:col>
      <xdr:colOff>25400</xdr:colOff>
      <xdr:row>6</xdr:row>
      <xdr:rowOff>25400</xdr:rowOff>
    </xdr:to>
    <xdr:sp macro="" textlink="">
      <xdr:nvSpPr>
        <xdr:cNvPr id="37" name="TextBox 36">
          <a:extLst>
            <a:ext uri="{FF2B5EF4-FFF2-40B4-BE49-F238E27FC236}">
              <a16:creationId xmlns:a16="http://schemas.microsoft.com/office/drawing/2014/main" id="{5B251982-B60C-A145-8EF8-8A48E6386157}"/>
            </a:ext>
          </a:extLst>
        </xdr:cNvPr>
        <xdr:cNvSpPr txBox="1"/>
      </xdr:nvSpPr>
      <xdr:spPr>
        <a:xfrm>
          <a:off x="12306300" y="342900"/>
          <a:ext cx="2146300" cy="901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0" i="0">
              <a:latin typeface="DIN Condensed" pitchFamily="2" charset="0"/>
              <a:cs typeface="Beirut" pitchFamily="2" charset="-78"/>
            </a:rPr>
            <a:t>60.74%</a:t>
          </a:r>
        </a:p>
      </xdr:txBody>
    </xdr:sp>
    <xdr:clientData/>
  </xdr:twoCellAnchor>
  <xdr:twoCellAnchor>
    <xdr:from>
      <xdr:col>13</xdr:col>
      <xdr:colOff>774700</xdr:colOff>
      <xdr:row>1</xdr:row>
      <xdr:rowOff>190500</xdr:rowOff>
    </xdr:from>
    <xdr:to>
      <xdr:col>15</xdr:col>
      <xdr:colOff>571500</xdr:colOff>
      <xdr:row>5</xdr:row>
      <xdr:rowOff>165100</xdr:rowOff>
    </xdr:to>
    <xdr:sp macro="" textlink="">
      <xdr:nvSpPr>
        <xdr:cNvPr id="38" name="Oval 37">
          <a:extLst>
            <a:ext uri="{FF2B5EF4-FFF2-40B4-BE49-F238E27FC236}">
              <a16:creationId xmlns:a16="http://schemas.microsoft.com/office/drawing/2014/main" id="{81A546AE-1F4F-CF45-A48D-6E932F59E783}"/>
            </a:ext>
          </a:extLst>
        </xdr:cNvPr>
        <xdr:cNvSpPr/>
      </xdr:nvSpPr>
      <xdr:spPr>
        <a:xfrm>
          <a:off x="12573000" y="381000"/>
          <a:ext cx="1549400" cy="812800"/>
        </a:xfrm>
        <a:prstGeom prst="ellipse">
          <a:avLst/>
        </a:prstGeom>
        <a:noFill/>
        <a:ln w="38100">
          <a:solidFill>
            <a:schemeClr val="accent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520701</xdr:colOff>
      <xdr:row>1</xdr:row>
      <xdr:rowOff>76200</xdr:rowOff>
    </xdr:from>
    <xdr:to>
      <xdr:col>1</xdr:col>
      <xdr:colOff>711201</xdr:colOff>
      <xdr:row>4</xdr:row>
      <xdr:rowOff>135636</xdr:rowOff>
    </xdr:to>
    <xdr:pic>
      <xdr:nvPicPr>
        <xdr:cNvPr id="42" name="Picture 41">
          <a:extLst>
            <a:ext uri="{FF2B5EF4-FFF2-40B4-BE49-F238E27FC236}">
              <a16:creationId xmlns:a16="http://schemas.microsoft.com/office/drawing/2014/main" id="{729FCB78-5219-0543-962F-DE166847F5F5}"/>
            </a:ext>
          </a:extLst>
        </xdr:cNvPr>
        <xdr:cNvPicPr>
          <a:picLocks noChangeAspect="1"/>
        </xdr:cNvPicPr>
      </xdr:nvPicPr>
      <xdr:blipFill rotWithShape="1">
        <a:blip xmlns:r="http://schemas.openxmlformats.org/officeDocument/2006/relationships" r:embed="rId9"/>
        <a:srcRect l="13305" t="30762" r="13224" b="33944"/>
        <a:stretch/>
      </xdr:blipFill>
      <xdr:spPr>
        <a:xfrm>
          <a:off x="520701" y="266700"/>
          <a:ext cx="1473200" cy="707136"/>
        </a:xfrm>
        <a:prstGeom prst="rect">
          <a:avLst/>
        </a:prstGeom>
      </xdr:spPr>
    </xdr:pic>
    <xdr:clientData/>
  </xdr:twoCellAnchor>
  <xdr:twoCellAnchor>
    <xdr:from>
      <xdr:col>5</xdr:col>
      <xdr:colOff>431800</xdr:colOff>
      <xdr:row>4</xdr:row>
      <xdr:rowOff>12700</xdr:rowOff>
    </xdr:from>
    <xdr:to>
      <xdr:col>8</xdr:col>
      <xdr:colOff>25400</xdr:colOff>
      <xdr:row>6</xdr:row>
      <xdr:rowOff>101600</xdr:rowOff>
    </xdr:to>
    <xdr:sp macro="" textlink="">
      <xdr:nvSpPr>
        <xdr:cNvPr id="45" name="TextBox 44">
          <a:extLst>
            <a:ext uri="{FF2B5EF4-FFF2-40B4-BE49-F238E27FC236}">
              <a16:creationId xmlns:a16="http://schemas.microsoft.com/office/drawing/2014/main" id="{F67D19DD-E5AB-AE43-94C1-E2521911A2A2}"/>
            </a:ext>
          </a:extLst>
        </xdr:cNvPr>
        <xdr:cNvSpPr txBox="1"/>
      </xdr:nvSpPr>
      <xdr:spPr>
        <a:xfrm>
          <a:off x="5219700" y="850900"/>
          <a:ext cx="2222500" cy="469900"/>
        </a:xfrm>
        <a:prstGeom prst="rect">
          <a:avLst/>
        </a:prstGeom>
        <a:solidFill>
          <a:schemeClr val="bg1">
            <a:lumMod val="95000"/>
          </a:schemeClr>
        </a:solidFill>
        <a:ln w="19050"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i="1" cap="none" spc="0">
              <a:ln w="0"/>
              <a:solidFill>
                <a:schemeClr val="accent1"/>
              </a:solidFill>
              <a:effectLst>
                <a:outerShdw blurRad="38100" dist="19050" dir="2700000" algn="tl" rotWithShape="0">
                  <a:schemeClr val="dk1">
                    <a:alpha val="40000"/>
                  </a:schemeClr>
                </a:outerShdw>
              </a:effectLst>
              <a:latin typeface="Futura Medium" panose="020B0602020204020303" pitchFamily="34" charset="-79"/>
              <a:cs typeface="Futura Medium" panose="020B0602020204020303" pitchFamily="34" charset="-79"/>
            </a:rPr>
            <a:t>Channel Owners</a:t>
          </a:r>
        </a:p>
      </xdr:txBody>
    </xdr:sp>
    <xdr:clientData/>
  </xdr:twoCellAnchor>
  <xdr:twoCellAnchor>
    <xdr:from>
      <xdr:col>10</xdr:col>
      <xdr:colOff>800100</xdr:colOff>
      <xdr:row>2</xdr:row>
      <xdr:rowOff>76200</xdr:rowOff>
    </xdr:from>
    <xdr:to>
      <xdr:col>13</xdr:col>
      <xdr:colOff>673100</xdr:colOff>
      <xdr:row>4</xdr:row>
      <xdr:rowOff>165100</xdr:rowOff>
    </xdr:to>
    <xdr:sp macro="" textlink="">
      <xdr:nvSpPr>
        <xdr:cNvPr id="46" name="TextBox 45">
          <a:extLst>
            <a:ext uri="{FF2B5EF4-FFF2-40B4-BE49-F238E27FC236}">
              <a16:creationId xmlns:a16="http://schemas.microsoft.com/office/drawing/2014/main" id="{8652C5DF-60DB-854C-8CC3-5A47DA3F198F}"/>
            </a:ext>
          </a:extLst>
        </xdr:cNvPr>
        <xdr:cNvSpPr txBox="1"/>
      </xdr:nvSpPr>
      <xdr:spPr>
        <a:xfrm>
          <a:off x="9969500" y="533400"/>
          <a:ext cx="2501900" cy="469900"/>
        </a:xfrm>
        <a:prstGeom prst="rect">
          <a:avLst/>
        </a:prstGeom>
        <a:solidFill>
          <a:schemeClr val="bg1">
            <a:lumMod val="95000"/>
          </a:schemeClr>
        </a:solidFill>
        <a:ln w="19050"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i="1" cap="none" spc="0">
              <a:ln w="0"/>
              <a:solidFill>
                <a:schemeClr val="accent1"/>
              </a:solidFill>
              <a:effectLst>
                <a:outerShdw blurRad="38100" dist="19050" dir="2700000" algn="tl" rotWithShape="0">
                  <a:schemeClr val="dk1">
                    <a:alpha val="40000"/>
                  </a:schemeClr>
                </a:outerShdw>
              </a:effectLst>
              <a:latin typeface="Futura Medium" panose="020B0602020204020303" pitchFamily="34" charset="-79"/>
              <a:cs typeface="Futura Medium" panose="020B0602020204020303" pitchFamily="34" charset="-79"/>
            </a:rPr>
            <a:t>Filing Size + Package</a:t>
          </a:r>
        </a:p>
      </xdr:txBody>
    </xdr:sp>
    <xdr:clientData/>
  </xdr:twoCellAnchor>
  <xdr:twoCellAnchor>
    <xdr:from>
      <xdr:col>1</xdr:col>
      <xdr:colOff>482600</xdr:colOff>
      <xdr:row>0</xdr:row>
      <xdr:rowOff>139700</xdr:rowOff>
    </xdr:from>
    <xdr:to>
      <xdr:col>3</xdr:col>
      <xdr:colOff>381000</xdr:colOff>
      <xdr:row>3</xdr:row>
      <xdr:rowOff>0</xdr:rowOff>
    </xdr:to>
    <xdr:sp macro="" textlink="">
      <xdr:nvSpPr>
        <xdr:cNvPr id="47" name="TextBox 46">
          <a:extLst>
            <a:ext uri="{FF2B5EF4-FFF2-40B4-BE49-F238E27FC236}">
              <a16:creationId xmlns:a16="http://schemas.microsoft.com/office/drawing/2014/main" id="{D3839B71-988E-FA40-96FE-0BEA6E2CB7EE}"/>
            </a:ext>
          </a:extLst>
        </xdr:cNvPr>
        <xdr:cNvSpPr txBox="1"/>
      </xdr:nvSpPr>
      <xdr:spPr>
        <a:xfrm>
          <a:off x="1765300" y="139700"/>
          <a:ext cx="165100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b="1" i="1">
              <a:solidFill>
                <a:schemeClr val="accent3"/>
              </a:solidFill>
              <a:latin typeface="Futura Medium" panose="020B0602020204020303" pitchFamily="34" charset="-79"/>
              <a:cs typeface="Futura Medium" panose="020B0602020204020303" pitchFamily="34" charset="-79"/>
            </a:rPr>
            <a:t>'20 - '21</a:t>
          </a:r>
        </a:p>
      </xdr:txBody>
    </xdr:sp>
    <xdr:clientData/>
  </xdr:twoCellAnchor>
  <xdr:twoCellAnchor editAs="oneCell">
    <xdr:from>
      <xdr:col>0</xdr:col>
      <xdr:colOff>292100</xdr:colOff>
      <xdr:row>12</xdr:row>
      <xdr:rowOff>101600</xdr:rowOff>
    </xdr:from>
    <xdr:to>
      <xdr:col>1</xdr:col>
      <xdr:colOff>427901</xdr:colOff>
      <xdr:row>19</xdr:row>
      <xdr:rowOff>127000</xdr:rowOff>
    </xdr:to>
    <xdr:pic>
      <xdr:nvPicPr>
        <xdr:cNvPr id="49" name="Picture 48">
          <a:extLst>
            <a:ext uri="{FF2B5EF4-FFF2-40B4-BE49-F238E27FC236}">
              <a16:creationId xmlns:a16="http://schemas.microsoft.com/office/drawing/2014/main" id="{8EEFD107-0E5B-7248-8091-DBAC3E7D0D4A}"/>
            </a:ext>
          </a:extLst>
        </xdr:cNvPr>
        <xdr:cNvPicPr>
          <a:picLocks noChangeAspect="1"/>
        </xdr:cNvPicPr>
      </xdr:nvPicPr>
      <xdr:blipFill>
        <a:blip xmlns:r="http://schemas.openxmlformats.org/officeDocument/2006/relationships" r:embed="rId10"/>
        <a:stretch>
          <a:fillRect/>
        </a:stretch>
      </xdr:blipFill>
      <xdr:spPr>
        <a:xfrm>
          <a:off x="292100" y="2463800"/>
          <a:ext cx="1418501" cy="1358900"/>
        </a:xfrm>
        <a:prstGeom prst="rect">
          <a:avLst/>
        </a:prstGeom>
      </xdr:spPr>
    </xdr:pic>
    <xdr:clientData/>
  </xdr:twoCellAnchor>
  <xdr:twoCellAnchor editAs="oneCell">
    <xdr:from>
      <xdr:col>5</xdr:col>
      <xdr:colOff>100905</xdr:colOff>
      <xdr:row>13</xdr:row>
      <xdr:rowOff>63500</xdr:rowOff>
    </xdr:from>
    <xdr:to>
      <xdr:col>7</xdr:col>
      <xdr:colOff>45393</xdr:colOff>
      <xdr:row>18</xdr:row>
      <xdr:rowOff>152400</xdr:rowOff>
    </xdr:to>
    <xdr:pic>
      <xdr:nvPicPr>
        <xdr:cNvPr id="50" name="Picture 49">
          <a:extLst>
            <a:ext uri="{FF2B5EF4-FFF2-40B4-BE49-F238E27FC236}">
              <a16:creationId xmlns:a16="http://schemas.microsoft.com/office/drawing/2014/main" id="{253EC2DD-F26A-9248-9252-9240ED5046D0}"/>
            </a:ext>
          </a:extLst>
        </xdr:cNvPr>
        <xdr:cNvPicPr>
          <a:picLocks noChangeAspect="1"/>
        </xdr:cNvPicPr>
      </xdr:nvPicPr>
      <xdr:blipFill rotWithShape="1">
        <a:blip xmlns:r="http://schemas.openxmlformats.org/officeDocument/2006/relationships" r:embed="rId11">
          <a:extLst>
            <a:ext uri="{BEBA8EAE-BF5A-486C-A8C5-ECC9F3942E4B}">
              <a14:imgProps xmlns:a14="http://schemas.microsoft.com/office/drawing/2010/main">
                <a14:imgLayer>
                  <a14:imgEffect>
                    <a14:backgroundRemoval t="33269" b="78758" l="1309" r="98953">
                      <a14:foregroundMark x1="24869" y1="44811" x2="24869" y2="44811"/>
                      <a14:foregroundMark x1="27749" y1="40252" x2="27749" y2="40252"/>
                      <a14:foregroundMark x1="27749" y1="40252" x2="30105" y2="46848"/>
                      <a14:foregroundMark x1="13482" y1="42095" x2="9031" y2="40252"/>
                      <a14:foregroundMark x1="8115" y1="54995" x2="8115" y2="61688"/>
                      <a14:foregroundMark x1="11780" y1="59263" x2="17539" y2="58390"/>
                      <a14:foregroundMark x1="28927" y1="53831" x2="23298" y2="48982"/>
                      <a14:foregroundMark x1="36649" y1="53831" x2="38743" y2="49273"/>
                      <a14:foregroundMark x1="38351" y1="47818" x2="38351" y2="47818"/>
                      <a14:foregroundMark x1="39529" y1="74394" x2="46073" y2="68962"/>
                      <a14:foregroundMark x1="53796" y1="69544" x2="53796" y2="69544"/>
                      <a14:foregroundMark x1="64005" y1="64113" x2="61126" y2="74006"/>
                      <a14:foregroundMark x1="71728" y1="42968" x2="79058" y2="49273"/>
                      <a14:foregroundMark x1="82330" y1="49273" x2="82723" y2="47818"/>
                      <a14:foregroundMark x1="82723" y1="47818" x2="82723" y2="50533"/>
                      <a14:foregroundMark x1="83901" y1="45975" x2="83901" y2="50242"/>
                      <a14:foregroundMark x1="88743" y1="48400" x2="90838" y2="46848"/>
                      <a14:foregroundMark x1="93325" y1="51988" x2="94503" y2="50242"/>
                      <a14:foregroundMark x1="49738" y1="39379" x2="53010" y2="41125"/>
                    </a14:backgroundRemoval>
                  </a14:imgEffect>
                </a14:imgLayer>
              </a14:imgProps>
            </a:ext>
          </a:extLst>
        </a:blip>
        <a:srcRect t="34209" b="21428"/>
        <a:stretch/>
      </xdr:blipFill>
      <xdr:spPr>
        <a:xfrm>
          <a:off x="4888805" y="2616200"/>
          <a:ext cx="1697088" cy="1041400"/>
        </a:xfrm>
        <a:prstGeom prst="rect">
          <a:avLst/>
        </a:prstGeom>
      </xdr:spPr>
    </xdr:pic>
    <xdr:clientData/>
  </xdr:twoCellAnchor>
  <xdr:twoCellAnchor>
    <xdr:from>
      <xdr:col>5</xdr:col>
      <xdr:colOff>469900</xdr:colOff>
      <xdr:row>6</xdr:row>
      <xdr:rowOff>139700</xdr:rowOff>
    </xdr:from>
    <xdr:to>
      <xdr:col>8</xdr:col>
      <xdr:colOff>50800</xdr:colOff>
      <xdr:row>9</xdr:row>
      <xdr:rowOff>12700</xdr:rowOff>
    </xdr:to>
    <xdr:sp macro="" textlink="">
      <xdr:nvSpPr>
        <xdr:cNvPr id="55" name="TextBox 54">
          <a:extLst>
            <a:ext uri="{FF2B5EF4-FFF2-40B4-BE49-F238E27FC236}">
              <a16:creationId xmlns:a16="http://schemas.microsoft.com/office/drawing/2014/main" id="{8244BF1E-5B1E-5241-8E8E-CD91D9D966BF}"/>
            </a:ext>
          </a:extLst>
        </xdr:cNvPr>
        <xdr:cNvSpPr txBox="1"/>
      </xdr:nvSpPr>
      <xdr:spPr>
        <a:xfrm>
          <a:off x="5257800" y="1358900"/>
          <a:ext cx="220980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latin typeface="Futura Medium" panose="020B0602020204020303" pitchFamily="34" charset="-79"/>
              <a:cs typeface="Futura Medium" panose="020B0602020204020303" pitchFamily="34" charset="-79"/>
            </a:rPr>
            <a:t>Largest YoY Growth:</a:t>
          </a:r>
        </a:p>
      </xdr:txBody>
    </xdr:sp>
    <xdr:clientData/>
  </xdr:twoCellAnchor>
  <xdr:twoCellAnchor>
    <xdr:from>
      <xdr:col>11</xdr:col>
      <xdr:colOff>63500</xdr:colOff>
      <xdr:row>5</xdr:row>
      <xdr:rowOff>25400</xdr:rowOff>
    </xdr:from>
    <xdr:to>
      <xdr:col>13</xdr:col>
      <xdr:colOff>520700</xdr:colOff>
      <xdr:row>7</xdr:row>
      <xdr:rowOff>88900</xdr:rowOff>
    </xdr:to>
    <xdr:sp macro="" textlink="">
      <xdr:nvSpPr>
        <xdr:cNvPr id="56" name="TextBox 55">
          <a:extLst>
            <a:ext uri="{FF2B5EF4-FFF2-40B4-BE49-F238E27FC236}">
              <a16:creationId xmlns:a16="http://schemas.microsoft.com/office/drawing/2014/main" id="{FEC5C025-165D-2F4F-B012-794D06910C51}"/>
            </a:ext>
          </a:extLst>
        </xdr:cNvPr>
        <xdr:cNvSpPr txBox="1"/>
      </xdr:nvSpPr>
      <xdr:spPr>
        <a:xfrm>
          <a:off x="10109200" y="1054100"/>
          <a:ext cx="220980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latin typeface="Futura Medium" panose="020B0602020204020303" pitchFamily="34" charset="-79"/>
              <a:cs typeface="Futura Medium" panose="020B0602020204020303" pitchFamily="34" charset="-79"/>
            </a:rPr>
            <a:t>Largest YoY Growth:</a:t>
          </a:r>
        </a:p>
      </xdr:txBody>
    </xdr:sp>
    <xdr:clientData/>
  </xdr:twoCellAnchor>
  <xdr:twoCellAnchor>
    <xdr:from>
      <xdr:col>5</xdr:col>
      <xdr:colOff>749300</xdr:colOff>
      <xdr:row>22</xdr:row>
      <xdr:rowOff>25400</xdr:rowOff>
    </xdr:from>
    <xdr:to>
      <xdr:col>10</xdr:col>
      <xdr:colOff>190500</xdr:colOff>
      <xdr:row>23</xdr:row>
      <xdr:rowOff>101600</xdr:rowOff>
    </xdr:to>
    <xdr:sp macro="" textlink="">
      <xdr:nvSpPr>
        <xdr:cNvPr id="57" name="TextBox 56">
          <a:extLst>
            <a:ext uri="{FF2B5EF4-FFF2-40B4-BE49-F238E27FC236}">
              <a16:creationId xmlns:a16="http://schemas.microsoft.com/office/drawing/2014/main" id="{4E00F8E3-A247-2045-A7BD-2B6FC17FC1B4}"/>
            </a:ext>
          </a:extLst>
        </xdr:cNvPr>
        <xdr:cNvSpPr txBox="1"/>
      </xdr:nvSpPr>
      <xdr:spPr>
        <a:xfrm>
          <a:off x="5537200" y="4292600"/>
          <a:ext cx="38227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a:solidFill>
                <a:schemeClr val="tx1"/>
              </a:solidFill>
              <a:latin typeface="Futura Medium" panose="020B0602020204020303" pitchFamily="34" charset="-79"/>
              <a:cs typeface="Futura Medium" panose="020B0602020204020303" pitchFamily="34" charset="-79"/>
            </a:rPr>
            <a:t>Red Bull Sales Month to Month - Channel Owners</a:t>
          </a:r>
        </a:p>
      </xdr:txBody>
    </xdr:sp>
    <xdr:clientData/>
  </xdr:twoCellAnchor>
  <xdr:twoCellAnchor>
    <xdr:from>
      <xdr:col>0</xdr:col>
      <xdr:colOff>774700</xdr:colOff>
      <xdr:row>22</xdr:row>
      <xdr:rowOff>25400</xdr:rowOff>
    </xdr:from>
    <xdr:to>
      <xdr:col>4</xdr:col>
      <xdr:colOff>685800</xdr:colOff>
      <xdr:row>23</xdr:row>
      <xdr:rowOff>101600</xdr:rowOff>
    </xdr:to>
    <xdr:sp macro="" textlink="">
      <xdr:nvSpPr>
        <xdr:cNvPr id="58" name="TextBox 57">
          <a:extLst>
            <a:ext uri="{FF2B5EF4-FFF2-40B4-BE49-F238E27FC236}">
              <a16:creationId xmlns:a16="http://schemas.microsoft.com/office/drawing/2014/main" id="{BFDD6873-E65B-B24F-83D0-A5985CDD85B1}"/>
            </a:ext>
          </a:extLst>
        </xdr:cNvPr>
        <xdr:cNvSpPr txBox="1"/>
      </xdr:nvSpPr>
      <xdr:spPr>
        <a:xfrm>
          <a:off x="774700" y="4292600"/>
          <a:ext cx="38227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a:solidFill>
                <a:schemeClr val="tx1"/>
              </a:solidFill>
              <a:latin typeface="Futura Medium" panose="020B0602020204020303" pitchFamily="34" charset="-79"/>
              <a:cs typeface="Futura Medium" panose="020B0602020204020303" pitchFamily="34" charset="-79"/>
            </a:rPr>
            <a:t>Red Bull Sales Month to Month - Regonal</a:t>
          </a:r>
          <a:r>
            <a:rPr lang="en-US" sz="1050" baseline="0">
              <a:solidFill>
                <a:schemeClr val="tx1"/>
              </a:solidFill>
              <a:latin typeface="Futura Medium" panose="020B0602020204020303" pitchFamily="34" charset="-79"/>
              <a:cs typeface="Futura Medium" panose="020B0602020204020303" pitchFamily="34" charset="-79"/>
            </a:rPr>
            <a:t> Managers</a:t>
          </a:r>
          <a:endParaRPr lang="en-US" sz="1050">
            <a:solidFill>
              <a:schemeClr val="tx1"/>
            </a:solidFill>
            <a:latin typeface="Futura Medium" panose="020B0602020204020303" pitchFamily="34" charset="-79"/>
            <a:cs typeface="Futura Medium" panose="020B0602020204020303" pitchFamily="34" charset="-79"/>
          </a:endParaRPr>
        </a:p>
      </xdr:txBody>
    </xdr:sp>
    <xdr:clientData/>
  </xdr:twoCellAnchor>
  <xdr:twoCellAnchor>
    <xdr:from>
      <xdr:col>11</xdr:col>
      <xdr:colOff>330200</xdr:colOff>
      <xdr:row>22</xdr:row>
      <xdr:rowOff>25400</xdr:rowOff>
    </xdr:from>
    <xdr:to>
      <xdr:col>15</xdr:col>
      <xdr:colOff>647700</xdr:colOff>
      <xdr:row>23</xdr:row>
      <xdr:rowOff>101600</xdr:rowOff>
    </xdr:to>
    <xdr:sp macro="" textlink="">
      <xdr:nvSpPr>
        <xdr:cNvPr id="59" name="TextBox 58">
          <a:extLst>
            <a:ext uri="{FF2B5EF4-FFF2-40B4-BE49-F238E27FC236}">
              <a16:creationId xmlns:a16="http://schemas.microsoft.com/office/drawing/2014/main" id="{BDB2CA90-28D1-CA47-9D69-F4F2B2D3A9C5}"/>
            </a:ext>
          </a:extLst>
        </xdr:cNvPr>
        <xdr:cNvSpPr txBox="1"/>
      </xdr:nvSpPr>
      <xdr:spPr>
        <a:xfrm>
          <a:off x="10375900" y="4292600"/>
          <a:ext cx="38227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a:solidFill>
                <a:schemeClr val="tx1"/>
              </a:solidFill>
              <a:latin typeface="Futura Medium" panose="020B0602020204020303" pitchFamily="34" charset="-79"/>
              <a:cs typeface="Futura Medium" panose="020B0602020204020303" pitchFamily="34" charset="-79"/>
            </a:rPr>
            <a:t>Red Bull Sales Month to Month - Filing Sizes + Packages</a:t>
          </a:r>
        </a:p>
      </xdr:txBody>
    </xdr:sp>
    <xdr:clientData/>
  </xdr:twoCellAnchor>
  <xdr:twoCellAnchor>
    <xdr:from>
      <xdr:col>3</xdr:col>
      <xdr:colOff>88900</xdr:colOff>
      <xdr:row>1</xdr:row>
      <xdr:rowOff>0</xdr:rowOff>
    </xdr:from>
    <xdr:to>
      <xdr:col>7</xdr:col>
      <xdr:colOff>50800</xdr:colOff>
      <xdr:row>2</xdr:row>
      <xdr:rowOff>50800</xdr:rowOff>
    </xdr:to>
    <xdr:sp macro="" textlink="">
      <xdr:nvSpPr>
        <xdr:cNvPr id="60" name="TextBox 59">
          <a:extLst>
            <a:ext uri="{FF2B5EF4-FFF2-40B4-BE49-F238E27FC236}">
              <a16:creationId xmlns:a16="http://schemas.microsoft.com/office/drawing/2014/main" id="{FEDF60AD-9A48-C643-A851-72CFFA60105D}"/>
            </a:ext>
          </a:extLst>
        </xdr:cNvPr>
        <xdr:cNvSpPr txBox="1"/>
      </xdr:nvSpPr>
      <xdr:spPr>
        <a:xfrm>
          <a:off x="3124200" y="190500"/>
          <a:ext cx="34671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*Specific</a:t>
          </a:r>
          <a:r>
            <a:rPr lang="en-US" sz="1200" b="1" baseline="0"/>
            <a:t> Numbers for all Charts Below Dashboard</a:t>
          </a:r>
          <a:endParaRPr lang="en-US" sz="1200" b="1"/>
        </a:p>
      </xdr:txBody>
    </xdr:sp>
    <xdr:clientData/>
  </xdr:twoCellAnchor>
  <xdr:twoCellAnchor>
    <xdr:from>
      <xdr:col>6</xdr:col>
      <xdr:colOff>812800</xdr:colOff>
      <xdr:row>1</xdr:row>
      <xdr:rowOff>25400</xdr:rowOff>
    </xdr:from>
    <xdr:to>
      <xdr:col>6</xdr:col>
      <xdr:colOff>812800</xdr:colOff>
      <xdr:row>1</xdr:row>
      <xdr:rowOff>254000</xdr:rowOff>
    </xdr:to>
    <xdr:cxnSp macro="">
      <xdr:nvCxnSpPr>
        <xdr:cNvPr id="62" name="Straight Arrow Connector 61">
          <a:extLst>
            <a:ext uri="{FF2B5EF4-FFF2-40B4-BE49-F238E27FC236}">
              <a16:creationId xmlns:a16="http://schemas.microsoft.com/office/drawing/2014/main" id="{545FB179-03B6-F542-A5E4-0423C0529B7B}"/>
            </a:ext>
          </a:extLst>
        </xdr:cNvPr>
        <xdr:cNvCxnSpPr/>
      </xdr:nvCxnSpPr>
      <xdr:spPr>
        <a:xfrm>
          <a:off x="6477000" y="215900"/>
          <a:ext cx="0" cy="228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203200</xdr:colOff>
      <xdr:row>44</xdr:row>
      <xdr:rowOff>152400</xdr:rowOff>
    </xdr:from>
    <xdr:to>
      <xdr:col>1</xdr:col>
      <xdr:colOff>393700</xdr:colOff>
      <xdr:row>48</xdr:row>
      <xdr:rowOff>97536</xdr:rowOff>
    </xdr:to>
    <xdr:pic>
      <xdr:nvPicPr>
        <xdr:cNvPr id="65" name="Picture 64">
          <a:extLst>
            <a:ext uri="{FF2B5EF4-FFF2-40B4-BE49-F238E27FC236}">
              <a16:creationId xmlns:a16="http://schemas.microsoft.com/office/drawing/2014/main" id="{22304466-B4CE-EC4C-BB37-657368D992BF}"/>
            </a:ext>
          </a:extLst>
        </xdr:cNvPr>
        <xdr:cNvPicPr>
          <a:picLocks noChangeAspect="1"/>
        </xdr:cNvPicPr>
      </xdr:nvPicPr>
      <xdr:blipFill rotWithShape="1">
        <a:blip xmlns:r="http://schemas.openxmlformats.org/officeDocument/2006/relationships" r:embed="rId9"/>
        <a:srcRect l="13305" t="30762" r="13224" b="33944"/>
        <a:stretch/>
      </xdr:blipFill>
      <xdr:spPr>
        <a:xfrm>
          <a:off x="203200" y="8610600"/>
          <a:ext cx="1473200" cy="70713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101600</xdr:colOff>
      <xdr:row>3</xdr:row>
      <xdr:rowOff>38101</xdr:rowOff>
    </xdr:from>
    <xdr:to>
      <xdr:col>5</xdr:col>
      <xdr:colOff>570927</xdr:colOff>
      <xdr:row>8</xdr:row>
      <xdr:rowOff>177801</xdr:rowOff>
    </xdr:to>
    <xdr:pic>
      <xdr:nvPicPr>
        <xdr:cNvPr id="8" name="Picture 7">
          <a:extLst>
            <a:ext uri="{FF2B5EF4-FFF2-40B4-BE49-F238E27FC236}">
              <a16:creationId xmlns:a16="http://schemas.microsoft.com/office/drawing/2014/main" id="{56D67532-FF94-344E-92E4-433CF1E6D02C}"/>
            </a:ext>
          </a:extLst>
        </xdr:cNvPr>
        <xdr:cNvPicPr>
          <a:picLocks noChangeAspect="1"/>
        </xdr:cNvPicPr>
      </xdr:nvPicPr>
      <xdr:blipFill rotWithShape="1">
        <a:blip xmlns:r="http://schemas.openxmlformats.org/officeDocument/2006/relationships" r:embed="rId1"/>
        <a:srcRect l="31134" t="2378" r="29947" b="4216"/>
        <a:stretch/>
      </xdr:blipFill>
      <xdr:spPr>
        <a:xfrm>
          <a:off x="5575300" y="419101"/>
          <a:ext cx="469327" cy="1104900"/>
        </a:xfrm>
        <a:prstGeom prst="rect">
          <a:avLst/>
        </a:prstGeom>
      </xdr:spPr>
    </xdr:pic>
    <xdr:clientData/>
  </xdr:twoCellAnchor>
  <xdr:twoCellAnchor editAs="oneCell">
    <xdr:from>
      <xdr:col>5</xdr:col>
      <xdr:colOff>660400</xdr:colOff>
      <xdr:row>3</xdr:row>
      <xdr:rowOff>38101</xdr:rowOff>
    </xdr:from>
    <xdr:to>
      <xdr:col>6</xdr:col>
      <xdr:colOff>164527</xdr:colOff>
      <xdr:row>8</xdr:row>
      <xdr:rowOff>177801</xdr:rowOff>
    </xdr:to>
    <xdr:pic>
      <xdr:nvPicPr>
        <xdr:cNvPr id="9" name="Picture 8">
          <a:extLst>
            <a:ext uri="{FF2B5EF4-FFF2-40B4-BE49-F238E27FC236}">
              <a16:creationId xmlns:a16="http://schemas.microsoft.com/office/drawing/2014/main" id="{1B118B4C-B0C7-E44B-9705-E080F162292D}"/>
            </a:ext>
          </a:extLst>
        </xdr:cNvPr>
        <xdr:cNvPicPr>
          <a:picLocks noChangeAspect="1"/>
        </xdr:cNvPicPr>
      </xdr:nvPicPr>
      <xdr:blipFill rotWithShape="1">
        <a:blip xmlns:r="http://schemas.openxmlformats.org/officeDocument/2006/relationships" r:embed="rId1"/>
        <a:srcRect l="31134" t="2378" r="29947" b="4216"/>
        <a:stretch/>
      </xdr:blipFill>
      <xdr:spPr>
        <a:xfrm>
          <a:off x="6134100" y="419101"/>
          <a:ext cx="469327" cy="1104900"/>
        </a:xfrm>
        <a:prstGeom prst="rect">
          <a:avLst/>
        </a:prstGeom>
      </xdr:spPr>
    </xdr:pic>
    <xdr:clientData/>
  </xdr:twoCellAnchor>
  <xdr:twoCellAnchor editAs="oneCell">
    <xdr:from>
      <xdr:col>6</xdr:col>
      <xdr:colOff>254000</xdr:colOff>
      <xdr:row>3</xdr:row>
      <xdr:rowOff>38101</xdr:rowOff>
    </xdr:from>
    <xdr:to>
      <xdr:col>6</xdr:col>
      <xdr:colOff>723327</xdr:colOff>
      <xdr:row>8</xdr:row>
      <xdr:rowOff>177801</xdr:rowOff>
    </xdr:to>
    <xdr:pic>
      <xdr:nvPicPr>
        <xdr:cNvPr id="10" name="Picture 9">
          <a:extLst>
            <a:ext uri="{FF2B5EF4-FFF2-40B4-BE49-F238E27FC236}">
              <a16:creationId xmlns:a16="http://schemas.microsoft.com/office/drawing/2014/main" id="{06AFC79A-961C-6947-A10D-69EC233DA15C}"/>
            </a:ext>
          </a:extLst>
        </xdr:cNvPr>
        <xdr:cNvPicPr>
          <a:picLocks noChangeAspect="1"/>
        </xdr:cNvPicPr>
      </xdr:nvPicPr>
      <xdr:blipFill rotWithShape="1">
        <a:blip xmlns:r="http://schemas.openxmlformats.org/officeDocument/2006/relationships" r:embed="rId1"/>
        <a:srcRect l="31134" t="2378" r="29947" b="4216"/>
        <a:stretch/>
      </xdr:blipFill>
      <xdr:spPr>
        <a:xfrm>
          <a:off x="6692900" y="419101"/>
          <a:ext cx="469327" cy="1104900"/>
        </a:xfrm>
        <a:prstGeom prst="rect">
          <a:avLst/>
        </a:prstGeom>
      </xdr:spPr>
    </xdr:pic>
    <xdr:clientData/>
  </xdr:twoCellAnchor>
  <xdr:twoCellAnchor>
    <xdr:from>
      <xdr:col>0</xdr:col>
      <xdr:colOff>368300</xdr:colOff>
      <xdr:row>0</xdr:row>
      <xdr:rowOff>114300</xdr:rowOff>
    </xdr:from>
    <xdr:to>
      <xdr:col>16</xdr:col>
      <xdr:colOff>431800</xdr:colOff>
      <xdr:row>36</xdr:row>
      <xdr:rowOff>63500</xdr:rowOff>
    </xdr:to>
    <xdr:sp macro="" textlink="">
      <xdr:nvSpPr>
        <xdr:cNvPr id="13" name="Rectangle 12">
          <a:extLst>
            <a:ext uri="{FF2B5EF4-FFF2-40B4-BE49-F238E27FC236}">
              <a16:creationId xmlns:a16="http://schemas.microsoft.com/office/drawing/2014/main" id="{41CD8020-9EBE-204C-B22A-7809E623F946}"/>
            </a:ext>
          </a:extLst>
        </xdr:cNvPr>
        <xdr:cNvSpPr/>
      </xdr:nvSpPr>
      <xdr:spPr>
        <a:xfrm>
          <a:off x="368300" y="114300"/>
          <a:ext cx="15049500" cy="6845300"/>
        </a:xfrm>
        <a:prstGeom prst="rect">
          <a:avLst/>
        </a:prstGeom>
        <a:blipFill dpi="0" rotWithShape="1">
          <a:blip xmlns:r="http://schemas.openxmlformats.org/officeDocument/2006/relationships" r:embed="rId2">
            <a:alphaModFix amt="10000"/>
            <a:extLst>
              <a:ext uri="{28A0092B-C50C-407E-A947-70E740481C1C}">
                <a14:useLocalDpi xmlns:a14="http://schemas.microsoft.com/office/drawing/2010/main" val="0"/>
              </a:ext>
            </a:extLst>
          </a:blip>
          <a:srcRect/>
          <a:stretch>
            <a:fillRect/>
          </a:stretch>
        </a:blipFill>
        <a:ln w="57150">
          <a:solidFill>
            <a:schemeClr val="accent3"/>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xdr:col>
      <xdr:colOff>0</xdr:colOff>
      <xdr:row>11</xdr:row>
      <xdr:rowOff>114301</xdr:rowOff>
    </xdr:from>
    <xdr:to>
      <xdr:col>6</xdr:col>
      <xdr:colOff>863600</xdr:colOff>
      <xdr:row>17</xdr:row>
      <xdr:rowOff>101601</xdr:rowOff>
    </xdr:to>
    <mc:AlternateContent xmlns:mc="http://schemas.openxmlformats.org/markup-compatibility/2006" xmlns:a14="http://schemas.microsoft.com/office/drawing/2010/main">
      <mc:Choice Requires="a14">
        <xdr:graphicFrame macro="">
          <xdr:nvGraphicFramePr>
            <xdr:cNvPr id="2" name="Filling Size 2">
              <a:extLst>
                <a:ext uri="{FF2B5EF4-FFF2-40B4-BE49-F238E27FC236}">
                  <a16:creationId xmlns:a16="http://schemas.microsoft.com/office/drawing/2014/main" id="{FE49FD5C-DCCE-C14F-B5E1-B9056D430281}"/>
                </a:ext>
              </a:extLst>
            </xdr:cNvPr>
            <xdr:cNvGraphicFramePr/>
          </xdr:nvGraphicFramePr>
          <xdr:xfrm>
            <a:off x="0" y="0"/>
            <a:ext cx="0" cy="0"/>
          </xdr:xfrm>
          <a:graphic>
            <a:graphicData uri="http://schemas.microsoft.com/office/drawing/2010/slicer">
              <sle:slicer xmlns:sle="http://schemas.microsoft.com/office/drawing/2010/slicer" name="Filling Size 2"/>
            </a:graphicData>
          </a:graphic>
        </xdr:graphicFrame>
      </mc:Choice>
      <mc:Fallback xmlns="">
        <xdr:sp macro="" textlink="">
          <xdr:nvSpPr>
            <xdr:cNvPr id="0" name=""/>
            <xdr:cNvSpPr>
              <a:spLocks noTextEdit="1"/>
            </xdr:cNvSpPr>
          </xdr:nvSpPr>
          <xdr:spPr>
            <a:xfrm>
              <a:off x="4648200" y="2438401"/>
              <a:ext cx="1828800" cy="113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787400</xdr:colOff>
      <xdr:row>10</xdr:row>
      <xdr:rowOff>63501</xdr:rowOff>
    </xdr:from>
    <xdr:to>
      <xdr:col>4</xdr:col>
      <xdr:colOff>838200</xdr:colOff>
      <xdr:row>17</xdr:row>
      <xdr:rowOff>101601</xdr:rowOff>
    </xdr:to>
    <mc:AlternateContent xmlns:mc="http://schemas.openxmlformats.org/markup-compatibility/2006" xmlns:a14="http://schemas.microsoft.com/office/drawing/2010/main">
      <mc:Choice Requires="a14">
        <xdr:graphicFrame macro="">
          <xdr:nvGraphicFramePr>
            <xdr:cNvPr id="3" name="Packaging Unit 2">
              <a:extLst>
                <a:ext uri="{FF2B5EF4-FFF2-40B4-BE49-F238E27FC236}">
                  <a16:creationId xmlns:a16="http://schemas.microsoft.com/office/drawing/2014/main" id="{DAC8590C-468F-E54F-9E0F-6C84BEE547F6}"/>
                </a:ext>
              </a:extLst>
            </xdr:cNvPr>
            <xdr:cNvGraphicFramePr/>
          </xdr:nvGraphicFramePr>
          <xdr:xfrm>
            <a:off x="0" y="0"/>
            <a:ext cx="0" cy="0"/>
          </xdr:xfrm>
          <a:graphic>
            <a:graphicData uri="http://schemas.microsoft.com/office/drawing/2010/slicer">
              <sle:slicer xmlns:sle="http://schemas.microsoft.com/office/drawing/2010/slicer" name="Packaging Unit 2"/>
            </a:graphicData>
          </a:graphic>
        </xdr:graphicFrame>
      </mc:Choice>
      <mc:Fallback xmlns="">
        <xdr:sp macro="" textlink="">
          <xdr:nvSpPr>
            <xdr:cNvPr id="0" name=""/>
            <xdr:cNvSpPr>
              <a:spLocks noTextEdit="1"/>
            </xdr:cNvSpPr>
          </xdr:nvSpPr>
          <xdr:spPr>
            <a:xfrm>
              <a:off x="2692400" y="2184401"/>
              <a:ext cx="1828800" cy="1384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749300</xdr:colOff>
      <xdr:row>11</xdr:row>
      <xdr:rowOff>101601</xdr:rowOff>
    </xdr:from>
    <xdr:to>
      <xdr:col>2</xdr:col>
      <xdr:colOff>673100</xdr:colOff>
      <xdr:row>17</xdr:row>
      <xdr:rowOff>101601</xdr:rowOff>
    </xdr:to>
    <mc:AlternateContent xmlns:mc="http://schemas.openxmlformats.org/markup-compatibility/2006" xmlns:a14="http://schemas.microsoft.com/office/drawing/2010/main">
      <mc:Choice Requires="a14">
        <xdr:graphicFrame macro="">
          <xdr:nvGraphicFramePr>
            <xdr:cNvPr id="4" name="Regional Manager 1">
              <a:extLst>
                <a:ext uri="{FF2B5EF4-FFF2-40B4-BE49-F238E27FC236}">
                  <a16:creationId xmlns:a16="http://schemas.microsoft.com/office/drawing/2014/main" id="{E513BB9E-4362-084F-820F-8A27DA60F26A}"/>
                </a:ext>
              </a:extLst>
            </xdr:cNvPr>
            <xdr:cNvGraphicFramePr/>
          </xdr:nvGraphicFramePr>
          <xdr:xfrm>
            <a:off x="0" y="0"/>
            <a:ext cx="0" cy="0"/>
          </xdr:xfrm>
          <a:graphic>
            <a:graphicData uri="http://schemas.microsoft.com/office/drawing/2010/slicer">
              <sle:slicer xmlns:sle="http://schemas.microsoft.com/office/drawing/2010/slicer" name="Regional Manager 1"/>
            </a:graphicData>
          </a:graphic>
        </xdr:graphicFrame>
      </mc:Choice>
      <mc:Fallback xmlns="">
        <xdr:sp macro="" textlink="">
          <xdr:nvSpPr>
            <xdr:cNvPr id="0" name=""/>
            <xdr:cNvSpPr>
              <a:spLocks noTextEdit="1"/>
            </xdr:cNvSpPr>
          </xdr:nvSpPr>
          <xdr:spPr>
            <a:xfrm>
              <a:off x="749300" y="2425701"/>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736600</xdr:colOff>
      <xdr:row>3</xdr:row>
      <xdr:rowOff>38100</xdr:rowOff>
    </xdr:from>
    <xdr:to>
      <xdr:col>3</xdr:col>
      <xdr:colOff>244475</xdr:colOff>
      <xdr:row>8</xdr:row>
      <xdr:rowOff>177800</xdr:rowOff>
    </xdr:to>
    <xdr:pic>
      <xdr:nvPicPr>
        <xdr:cNvPr id="5" name="Picture 4">
          <a:extLst>
            <a:ext uri="{FF2B5EF4-FFF2-40B4-BE49-F238E27FC236}">
              <a16:creationId xmlns:a16="http://schemas.microsoft.com/office/drawing/2014/main" id="{B81EF11B-5753-D840-B126-4ED34D8F8CBB}"/>
            </a:ext>
          </a:extLst>
        </xdr:cNvPr>
        <xdr:cNvPicPr>
          <a:picLocks noChangeAspect="1"/>
        </xdr:cNvPicPr>
      </xdr:nvPicPr>
      <xdr:blipFill rotWithShape="1">
        <a:blip xmlns:r="http://schemas.openxmlformats.org/officeDocument/2006/relationships" r:embed="rId3"/>
        <a:srcRect l="13305" t="30762" r="13224" b="33944"/>
        <a:stretch/>
      </xdr:blipFill>
      <xdr:spPr>
        <a:xfrm>
          <a:off x="1562100" y="228600"/>
          <a:ext cx="2301875" cy="1104900"/>
        </a:xfrm>
        <a:prstGeom prst="rect">
          <a:avLst/>
        </a:prstGeom>
      </xdr:spPr>
    </xdr:pic>
    <xdr:clientData/>
  </xdr:twoCellAnchor>
  <xdr:twoCellAnchor editAs="oneCell">
    <xdr:from>
      <xdr:col>3</xdr:col>
      <xdr:colOff>457200</xdr:colOff>
      <xdr:row>3</xdr:row>
      <xdr:rowOff>76200</xdr:rowOff>
    </xdr:from>
    <xdr:to>
      <xdr:col>4</xdr:col>
      <xdr:colOff>495300</xdr:colOff>
      <xdr:row>8</xdr:row>
      <xdr:rowOff>38100</xdr:rowOff>
    </xdr:to>
    <xdr:pic>
      <xdr:nvPicPr>
        <xdr:cNvPr id="11" name="Picture 10" descr="I have always hated Red Bull crappy cartoons | by Julien Delatte | Medium">
          <a:extLst>
            <a:ext uri="{FF2B5EF4-FFF2-40B4-BE49-F238E27FC236}">
              <a16:creationId xmlns:a16="http://schemas.microsoft.com/office/drawing/2014/main" id="{1568E008-5D93-B149-95B1-281883015266}"/>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076700" y="647700"/>
          <a:ext cx="927100" cy="927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304800</xdr:colOff>
      <xdr:row>2</xdr:row>
      <xdr:rowOff>95250</xdr:rowOff>
    </xdr:from>
    <xdr:to>
      <xdr:col>12</xdr:col>
      <xdr:colOff>749300</xdr:colOff>
      <xdr:row>18</xdr:row>
      <xdr:rowOff>25400</xdr:rowOff>
    </xdr:to>
    <xdr:graphicFrame macro="">
      <xdr:nvGraphicFramePr>
        <xdr:cNvPr id="12" name="Bonus Chart">
          <a:extLst>
            <a:ext uri="{FF2B5EF4-FFF2-40B4-BE49-F238E27FC236}">
              <a16:creationId xmlns:a16="http://schemas.microsoft.com/office/drawing/2014/main" id="{44A381D8-2672-C049-9A73-095250587D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25400</xdr:colOff>
      <xdr:row>29</xdr:row>
      <xdr:rowOff>38100</xdr:rowOff>
    </xdr:from>
    <xdr:to>
      <xdr:col>15</xdr:col>
      <xdr:colOff>241300</xdr:colOff>
      <xdr:row>49</xdr:row>
      <xdr:rowOff>152400</xdr:rowOff>
    </xdr:to>
    <xdr:graphicFrame macro="">
      <xdr:nvGraphicFramePr>
        <xdr:cNvPr id="7" name="Chart 6">
          <a:extLst>
            <a:ext uri="{FF2B5EF4-FFF2-40B4-BE49-F238E27FC236}">
              <a16:creationId xmlns:a16="http://schemas.microsoft.com/office/drawing/2014/main" id="{6ED4AE54-6ADB-A540-8796-A0D3049F0C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38100</xdr:colOff>
      <xdr:row>29</xdr:row>
      <xdr:rowOff>12700</xdr:rowOff>
    </xdr:from>
    <xdr:to>
      <xdr:col>23</xdr:col>
      <xdr:colOff>431800</xdr:colOff>
      <xdr:row>49</xdr:row>
      <xdr:rowOff>165100</xdr:rowOff>
    </xdr:to>
    <xdr:graphicFrame macro="">
      <xdr:nvGraphicFramePr>
        <xdr:cNvPr id="5" name="Chart 4">
          <a:extLst>
            <a:ext uri="{FF2B5EF4-FFF2-40B4-BE49-F238E27FC236}">
              <a16:creationId xmlns:a16="http://schemas.microsoft.com/office/drawing/2014/main" id="{E7F030EA-CE5A-424B-A916-A0A3C27137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317500</xdr:colOff>
      <xdr:row>29</xdr:row>
      <xdr:rowOff>127000</xdr:rowOff>
    </xdr:from>
    <xdr:to>
      <xdr:col>29</xdr:col>
      <xdr:colOff>444500</xdr:colOff>
      <xdr:row>44</xdr:row>
      <xdr:rowOff>12700</xdr:rowOff>
    </xdr:to>
    <xdr:graphicFrame macro="">
      <xdr:nvGraphicFramePr>
        <xdr:cNvPr id="6" name="Chart 5">
          <a:extLst>
            <a:ext uri="{FF2B5EF4-FFF2-40B4-BE49-F238E27FC236}">
              <a16:creationId xmlns:a16="http://schemas.microsoft.com/office/drawing/2014/main" id="{1EEB56B4-7A15-164C-A3AF-C5ACDC77CA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50800</xdr:colOff>
      <xdr:row>52</xdr:row>
      <xdr:rowOff>95250</xdr:rowOff>
    </xdr:from>
    <xdr:to>
      <xdr:col>12</xdr:col>
      <xdr:colOff>647700</xdr:colOff>
      <xdr:row>66</xdr:row>
      <xdr:rowOff>171450</xdr:rowOff>
    </xdr:to>
    <xdr:graphicFrame macro="">
      <xdr:nvGraphicFramePr>
        <xdr:cNvPr id="2" name="Chart 1">
          <a:extLst>
            <a:ext uri="{FF2B5EF4-FFF2-40B4-BE49-F238E27FC236}">
              <a16:creationId xmlns:a16="http://schemas.microsoft.com/office/drawing/2014/main" id="{81CFD06E-7EA1-FD40-9C07-B6ED34256C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51.685053356479" createdVersion="6" refreshedVersion="6" minRefreshableVersion="3" recordCount="284" xr:uid="{620F2E77-91A8-0342-B632-3EB1E1F298F2}">
  <cacheSource type="worksheet">
    <worksheetSource ref="A1:AF1048576" sheet="Data Set"/>
  </cacheSource>
  <cacheFields count="32">
    <cacheField name="Geography" numFmtId="0">
      <sharedItems containsBlank="1"/>
    </cacheField>
    <cacheField name="Channel" numFmtId="0">
      <sharedItems containsBlank="1"/>
    </cacheField>
    <cacheField name="Filling Size" numFmtId="0">
      <sharedItems containsBlank="1" count="5">
        <s v="250ml/8.4oz"/>
        <s v="355ml/12oz"/>
        <s v="473ml/16oz"/>
        <s v="591ml/20oz"/>
        <m/>
      </sharedItems>
    </cacheField>
    <cacheField name="Packaging Unit" numFmtId="0">
      <sharedItems containsBlank="1" count="6">
        <s v="Single"/>
        <s v="6Pack"/>
        <s v="4Pack"/>
        <s v="12Pack"/>
        <s v="24Pack"/>
        <m/>
      </sharedItems>
    </cacheField>
    <cacheField name="Regional Manager" numFmtId="0">
      <sharedItems containsBlank="1" count="5">
        <s v="Chris Watermarker"/>
        <s v="Dave Tabloid"/>
        <s v="Mike Mike"/>
        <s v="Josh Tech"/>
        <m/>
      </sharedItems>
    </cacheField>
    <cacheField name="Channel Owner" numFmtId="0">
      <sharedItems containsBlank="1" count="7">
        <s v="Kevin Accent"/>
        <s v="Jay Dawson"/>
        <s v="Brian Bombay"/>
        <s v="Brad Nunez"/>
        <s v="Geoff Walker"/>
        <s v="Chuck Billabong"/>
        <m/>
      </sharedItems>
    </cacheField>
    <cacheField name="JAN 2020" numFmtId="164">
      <sharedItems containsString="0" containsBlank="1" containsNumber="1" minValue="-261.38053097345136" maxValue="905010.83943119273" count="263">
        <n v="118010.19374999998"/>
        <n v="53317.387168141599"/>
        <n v="14294.827027027026"/>
        <n v="2232.3210526315793"/>
        <m/>
        <n v="202.2672"/>
        <n v="10.256410256410257"/>
        <n v="190447.13018867924"/>
        <n v="45916.714285714283"/>
        <n v="11971.266153846154"/>
        <n v="2878.3297297297295"/>
        <n v="2.3255813953488373"/>
        <n v="1212.6727272727273"/>
        <n v="5.546875"/>
        <n v="317.46031746031747"/>
        <n v="532.72727272727263"/>
        <n v="141770.4008"/>
        <n v="43610.968413223141"/>
        <n v="12462.590015652175"/>
        <n v="1234.5636504672896"/>
        <n v="95.370370370370367"/>
        <n v="1921.1416666666667"/>
        <n v="318.88793103448279"/>
        <n v="554.6728971962616"/>
        <n v="12057.6"/>
        <n v="14498.269210084034"/>
        <n v="178.16333333333333"/>
        <n v="1.8184615384615384"/>
        <n v="0"/>
        <n v="527.55905511811022"/>
        <n v="5.1171171171171164"/>
        <n v="44.954128440366972"/>
        <n v="19544.537815126052"/>
        <n v="13865.438963636363"/>
        <n v="1578.2837606837609"/>
        <n v="44.552307692307693"/>
        <n v="1305.4545454545453"/>
        <n v="23750.98067226891"/>
        <n v="15231.453169811321"/>
        <n v="14.732786885245902"/>
        <n v="2.0556521739130433"/>
        <n v="711.30952380952385"/>
        <n v="-4.2016806722689077"/>
        <n v="-221.53846153846152"/>
        <n v="-261.38053097345136"/>
        <n v="-236.0655737704918"/>
        <n v="1817.4044247787613"/>
        <n v="1771.3819338842975"/>
        <n v="287.01640000000003"/>
        <n v="219.78416347826089"/>
        <n v="3.4482758620689657"/>
        <n v="1129.7104347826087"/>
        <n v="8.8062015503875966"/>
        <n v="2.8301886792452828"/>
        <n v="2990.2787037037037"/>
        <n v="1290.4310542635658"/>
        <n v="225.43440366972476"/>
        <n v="195.98171379310347"/>
        <n v="2.6086956521739131"/>
        <n v="875.63025210084038"/>
        <n v="4.5079365079365079"/>
        <n v="51.376146788990823"/>
        <n v="7763.807438016529"/>
        <n v="5034.7042879999999"/>
        <n v="309.63307692307694"/>
        <n v="337.22460000000001"/>
        <n v="2886.046511627907"/>
        <n v="4.5806451612903221"/>
        <n v="86.04651162790698"/>
        <n v="5778.9554621848738"/>
        <n v="10360.082910714284"/>
        <n v="2584.77436635514"/>
        <n v="1344.599556923077"/>
        <n v="30.19230769230769"/>
        <n v="1185.1898437499999"/>
        <n v="442.03895867768591"/>
        <n v="512.15779816513748"/>
        <n v="4358.3007692307692"/>
        <n v="1172.0819672131149"/>
        <n v="435.46031746031741"/>
        <n v="519.87079646017696"/>
        <n v="21.739130434782609"/>
        <n v="472.35478260869564"/>
        <n v="39.859649122807021"/>
        <n v="37.815126050420169"/>
        <n v="8768.8686440677957"/>
        <n v="5149.0467438016531"/>
        <n v="692.71500917431183"/>
        <n v="1357.7485086614172"/>
        <n v="13.274336283185843"/>
        <n v="648.53783783783774"/>
        <n v="9.4017094017094021"/>
        <n v="2029.6"/>
        <n v="4629.4629629629626"/>
        <n v="3544.6700854700857"/>
        <n v="1178.181818181818"/>
        <n v="360984.7212389381"/>
        <n v="852219.73373015865"/>
        <n v="206669.70614558508"/>
        <n v="141228.25906607142"/>
        <n v="3549.6838095238095"/>
        <n v="55173.190090090087"/>
        <n v="563.91086178861792"/>
        <n v="1735.4700854700857"/>
        <n v="239333.51711711712"/>
        <n v="656724.36223809526"/>
        <n v="164783.68185137614"/>
        <n v="108500.29031500001"/>
        <n v="3897.0643478260872"/>
        <n v="44015.883199999997"/>
        <n v="861.06937704918039"/>
        <n v="1905.5232558139535"/>
        <n v="300444.99174311926"/>
        <n v="905010.83943119273"/>
        <n v="186034.03352727275"/>
        <n v="142091.45079999999"/>
        <n v="3600.7463414634144"/>
        <n v="74816.723931623928"/>
        <n v="1031.1215483870967"/>
        <n v="4558.722429906541"/>
        <n v="36654.471544715445"/>
        <n v="47476.096774193546"/>
        <n v="223.6"/>
        <n v="307.43801652892563"/>
        <n v="10746.537096774193"/>
        <n v="17027.852771929825"/>
        <n v="1766.0502876923076"/>
        <n v="1210.1097784615386"/>
        <n v="4.3478260869565224"/>
        <n v="1128.1809090909089"/>
        <n v="22.539682539682538"/>
        <n v="63.524590163934427"/>
        <n v="39405.758536585367"/>
        <n v="22294.376495412842"/>
        <n v="3544.4223466666667"/>
        <n v="1810.992857142857"/>
        <n v="-4.7169811320754711"/>
        <n v="2008.7809917355373"/>
        <n v="97.371428571428567"/>
        <n v="291.73553719008265"/>
        <n v="15913.293043478263"/>
        <n v="21049.978188679244"/>
        <n v="2587.8205272727273"/>
        <n v="1927.8747160714283"/>
        <n v="10.377358490566037"/>
        <n v="2018.2242990654204"/>
        <n v="21.03663247863248"/>
        <n v="373.83177570093454"/>
        <n v="16000"/>
        <n v="73.394495412844037"/>
        <n v="1062.4000000000001"/>
        <n v="107382.31935483871"/>
        <n v="4389.2421875"/>
        <n v="436.12203389830512"/>
        <n v="234.46133385826772"/>
        <n v="55.462184873949582"/>
        <n v="18177.538181818181"/>
        <n v="28.84375"/>
        <n v="347.82608695652175"/>
        <n v="145288.57685950416"/>
        <n v="6355.9904409448818"/>
        <n v="1480.1273666666666"/>
        <n v="1394.097196261682"/>
        <n v="53.968253968253968"/>
        <n v="20198.817886178862"/>
        <n v="212.99999999999997"/>
        <n v="3142.4132075471698"/>
        <n v="123709.17952755906"/>
        <n v="3792.5266226415092"/>
        <n v="503.50186915887843"/>
        <n v="178.6617024390244"/>
        <n v="12.931034482758621"/>
        <n v="11826.185321100917"/>
        <n v="75.982456140350891"/>
        <n v="162.80991735537191"/>
        <n v="1230.7692307692309"/>
        <n v="6358.4444444444453"/>
        <n v="2861.6499999999996"/>
        <n v="1220.0644067796611"/>
        <n v="885.95041322314057"/>
        <n v="82.410714285714278"/>
        <n v="421.0526315789474"/>
        <n v="1667.1117117117115"/>
        <n v="9337.4323773584911"/>
        <n v="3402.6656799999996"/>
        <n v="2176.4773885714285"/>
        <n v="-0.81967213114754101"/>
        <n v="1193.4833333333333"/>
        <n v="388.49056603773585"/>
        <n v="1729.6875"/>
        <n v="995.4153846153846"/>
        <n v="7938.171588785046"/>
        <n v="3680.9533552000003"/>
        <n v="2088.9564799999998"/>
        <n v="1329.6151785714285"/>
        <n v="335.84126984126988"/>
        <n v="1645.4545454545455"/>
        <n v="578.15806451612912"/>
        <n v="3858.9745409836069"/>
        <n v="1510.9258607142856"/>
        <n v="713.10998095238097"/>
        <n v="611.548031496063"/>
        <n v="179.6991150442478"/>
        <n v="1494.140625"/>
        <n v="1671.4285714285713"/>
        <n v="10765.457943925234"/>
        <n v="2173.5849056603774"/>
        <n v="62116.003478260871"/>
        <n v="191617.00325396826"/>
        <n v="30167.856787037035"/>
        <n v="18700.127574545451"/>
        <n v="3457.045454545454"/>
        <n v="78073.847321428548"/>
        <n v="69948.172368421045"/>
        <n v="84155.067826086975"/>
        <n v="84649.063793103458"/>
        <n v="227290.08852459016"/>
        <n v="35546.92883636363"/>
        <n v="20034.110167441861"/>
        <n v="6113.0114035087718"/>
        <n v="65592.97672413793"/>
        <n v="45735.895140495872"/>
        <n v="91341.549541284388"/>
        <n v="38226.932307692296"/>
        <n v="160358.67801754386"/>
        <n v="23065.611329914529"/>
        <n v="13815.817835000002"/>
        <n v="7351.0398437499998"/>
        <n v="69702.105217391305"/>
        <n v="45487.993728000001"/>
        <n v="78149.252991453002"/>
        <n v="7183.1775700934577"/>
        <n v="22194.6"/>
        <n v="5193.7911504424783"/>
        <n v="2610.5025641025641"/>
        <n v="511.11111111111109"/>
        <n v="35665.811965811969"/>
        <n v="7396.1085271317825"/>
        <n v="2938.5245901639346"/>
        <n v="2541.1764705882356"/>
        <n v="29.906542056074766"/>
        <n v="4985.7742187500007"/>
        <n v="6729.6506875000005"/>
        <n v="979.97826666666651"/>
        <n v="1057.2935779816514"/>
        <n v="4.918032786885246"/>
        <n v="257.84285714285716"/>
        <n v="23.80952380952381"/>
        <n v="8863.5704761904781"/>
        <n v="7553.3858938053099"/>
        <n v="1243.6286590163934"/>
        <n v="534.98347826086956"/>
        <n v="12.711864406779661"/>
        <n v="681.39561403508787"/>
        <n v="32.272727272727273"/>
        <n v="31.249999999999996"/>
        <n v="9400.0072727272709"/>
        <n v="8143.3398879999995"/>
        <n v="1047.9618433962262"/>
        <n v="655.91506771653542"/>
        <n v="727.38235294117658"/>
        <n v="38.935483870967744"/>
        <n v="168.86792452830187"/>
      </sharedItems>
    </cacheField>
    <cacheField name="FEB 2020" numFmtId="164">
      <sharedItems containsString="0" containsBlank="1" containsNumber="1" minValue="-1.2909090909090908" maxValue="901713.98891891877"/>
    </cacheField>
    <cacheField name="MAR 2020" numFmtId="164">
      <sharedItems containsString="0" containsBlank="1" containsNumber="1" minValue="-66.517857142857139" maxValue="983452.89132231404"/>
    </cacheField>
    <cacheField name="APR 2020" numFmtId="164">
      <sharedItems containsString="0" containsBlank="1" containsNumber="1" minValue="-475.42372881355936" maxValue="1172239.9218113208"/>
    </cacheField>
    <cacheField name="MAY 2020" numFmtId="164">
      <sharedItems containsString="0" containsBlank="1" containsNumber="1" minValue="0" maxValue="1153159.0467967479"/>
    </cacheField>
    <cacheField name="JUN 2020" numFmtId="164">
      <sharedItems containsString="0" containsBlank="1" containsNumber="1" minValue="-1.1932773109243697" maxValue="1339016.0549444442"/>
    </cacheField>
    <cacheField name="JUL 2020" numFmtId="164">
      <sharedItems containsString="0" containsBlank="1" containsNumber="1" minValue="-3846.4566929133857" maxValue="1426123.5748224298"/>
    </cacheField>
    <cacheField name="AUG 2020" numFmtId="164">
      <sharedItems containsString="0" containsBlank="1" containsNumber="1" minValue="-360.74766355140184" maxValue="1180945.2227580645"/>
    </cacheField>
    <cacheField name="SEP 2020" numFmtId="164">
      <sharedItems containsString="0" containsBlank="1" containsNumber="1" minValue="-25.806451612903228" maxValue="1218152.0306837608"/>
    </cacheField>
    <cacheField name="OCT 2020" numFmtId="164">
      <sharedItems containsString="0" containsBlank="1" containsNumber="1" minValue="-1452.1008403361345" maxValue="1099531.2886991869"/>
    </cacheField>
    <cacheField name="NOV 2020" numFmtId="164">
      <sharedItems containsString="0" containsBlank="1" containsNumber="1" minValue="-24.793388429752067" maxValue="1137990.098895238"/>
    </cacheField>
    <cacheField name="DEC 2020" numFmtId="164">
      <sharedItems containsString="0" containsBlank="1" containsNumber="1" minValue="-5.1282051282051286" maxValue="1171680.021767857"/>
    </cacheField>
    <cacheField name="2020 Total" numFmtId="164">
      <sharedItems containsString="0" containsBlank="1" containsNumber="1" minValue="-261.38053097345136" maxValue="13555267.618855203"/>
    </cacheField>
    <cacheField name="JAN 2021" numFmtId="164">
      <sharedItems containsString="0" containsBlank="1" containsNumber="1" minValue="0" maxValue="928477.77792792779" count="260">
        <n v="154523.4683760684"/>
        <n v="34231.015873015873"/>
        <n v="18744.907017543861"/>
        <n v="2888.9196850393701"/>
        <m/>
        <n v="88.990825688073386"/>
        <n v="5.1724137931034484"/>
        <n v="266737.29674796748"/>
        <n v="42258.510125984249"/>
        <n v="14778.62222222222"/>
        <n v="4143.3321428571426"/>
        <n v="3.1007751937984493"/>
        <n v="668.37606837606836"/>
        <n v="17.476923076923075"/>
        <n v="0"/>
        <n v="518.4"/>
        <n v="178561.0777777778"/>
        <n v="57464.182685714281"/>
        <n v="15725.56155892857"/>
        <n v="2175.8836446428568"/>
        <n v="103.27868852459017"/>
        <n v="1340.150909090909"/>
        <n v="249.92"/>
        <n v="1241.3385826771653"/>
        <n v="12055.238095238095"/>
        <n v="11077.126984126984"/>
        <n v="135.87999999999997"/>
        <n v="1.7391304347826089"/>
        <n v="432.52032520325201"/>
        <n v="28.660550458715594"/>
        <n v="95.798319327731093"/>
        <n v="14571.304347826088"/>
        <n v="10343.69086885246"/>
        <n v="1126.5211009174311"/>
        <n v="66.487499999999983"/>
        <n v="916.51376146788982"/>
        <n v="25.585585585585584"/>
        <n v="27.906976744186046"/>
        <n v="46945.370370370365"/>
        <n v="13199.545454545454"/>
        <n v="11.282568807339448"/>
        <n v="21.490909090909092"/>
        <n v="691.2"/>
        <n v="54.095238095238095"/>
        <n v="50"/>
        <n v="1323.9121739130435"/>
        <n v="1138.8214205607476"/>
        <n v="290.85715999999996"/>
        <n v="204.03571428571428"/>
        <n v="6.3636363636363633"/>
        <n v="1065.6407692307694"/>
        <n v="23.11627906976744"/>
        <n v="202.77777777777777"/>
        <n v="1373.7938596491229"/>
        <n v="1372.5671864406781"/>
        <n v="505.16148849557527"/>
        <n v="280.21905981308407"/>
        <n v="6.9767441860465116"/>
        <n v="2040.8695652173915"/>
        <n v="69.68518518518519"/>
        <n v="203.14960629921259"/>
        <n v="1038.4782608695652"/>
        <n v="1110.7920168067228"/>
        <n v="283.59434782608702"/>
        <n v="202.69453125000001"/>
        <n v="2.3809523809523809"/>
        <n v="2535.593220338983"/>
        <n v="256.95238095238096"/>
        <n v="263.07692307692309"/>
        <n v="8495.6436363636367"/>
        <n v="8546.7008547008554"/>
        <n v="4198.9122807017548"/>
        <n v="2565.041025641026"/>
        <n v="142.51968503937007"/>
        <n v="1100.8"/>
        <n v="362.38400000000001"/>
        <n v="1026.9230769230769"/>
        <n v="4400"/>
        <n v="5686.5538461538463"/>
        <n v="1940.8508196721314"/>
        <n v="2024.1750000000002"/>
        <n v="43.410852713178294"/>
        <n v="450.38759689922477"/>
        <n v="278.453125"/>
        <n v="954.12844036697243"/>
        <n v="7246.8362831858412"/>
        <n v="7614.3857962962957"/>
        <n v="1736.8931931623933"/>
        <n v="1683.969032307692"/>
        <n v="5.7377049180327866"/>
        <n v="696.50900900900899"/>
        <n v="31.104761904761901"/>
        <n v="22.429906542056074"/>
        <n v="579117.0523809524"/>
        <n v="928477.77792792779"/>
        <n v="222598.71596581198"/>
        <n v="163119.71538897639"/>
        <n v="8549.0738095238103"/>
        <n v="54063.659199999995"/>
        <n v="2631.0451794871797"/>
        <n v="2839.6551724137935"/>
        <n v="324869.09166666667"/>
        <n v="699303.37181196571"/>
        <n v="198856.3368584071"/>
        <n v="156429.31205945945"/>
        <n v="10270.437931034485"/>
        <n v="49131.916153846156"/>
        <n v="4288.7442830188675"/>
        <n v="3566.8181818181815"/>
        <n v="435621.13518518518"/>
        <n v="870601.6187747746"/>
        <n v="230113.11478571428"/>
        <n v="190398.68197142857"/>
        <n v="6638.4657407407412"/>
        <n v="86398.20782608696"/>
        <n v="2738.139424"/>
        <n v="5561.3142276422768"/>
        <n v="38041.509433962259"/>
        <n v="39737.096774193546"/>
        <n v="292.84869565217394"/>
        <n v="581.81818181818187"/>
        <n v="11132.389075630252"/>
        <n v="11930.327905511811"/>
        <n v="2362.6283026548672"/>
        <n v="1423.3663537190084"/>
        <n v="6.1403508771929829"/>
        <n v="664.51612903225805"/>
        <n v="48.578947368421062"/>
        <n v="6377.3584905660373"/>
        <n v="47739.950806451612"/>
        <n v="18920.539479674797"/>
        <n v="3146.3935743589745"/>
        <n v="2033.0919672413793"/>
        <n v="12.38095238095238"/>
        <n v="2012.2245283018867"/>
        <n v="262.52100840336135"/>
        <n v="5264.406779661017"/>
        <n v="13148.904918032787"/>
        <n v="16591.921983193275"/>
        <n v="2636.1257830769232"/>
        <n v="2104.8776052631579"/>
        <n v="8.3333333333333339"/>
        <n v="1558.2664"/>
        <n v="60.208000000000006"/>
        <n v="4884.1880341880342"/>
        <n v="7638.2608695652179"/>
        <n v="26.016260162601625"/>
        <n v="83574.17480314961"/>
        <n v="2596.3872695652176"/>
        <n v="363.64587155963301"/>
        <n v="238.27263966942149"/>
        <n v="47.787610619469028"/>
        <n v="9965.8396825396831"/>
        <n v="42.074074074074069"/>
        <n v="548.77049180327867"/>
        <n v="68306.006722689082"/>
        <n v="5088.2439680000007"/>
        <n v="2137.5961538461543"/>
        <n v="1339.7739876106195"/>
        <n v="102.4"/>
        <n v="10179.12523364486"/>
        <n v="158.2285714285714"/>
        <n v="2058.9566929133857"/>
        <n v="62763.824299065418"/>
        <n v="2200.2900000000004"/>
        <n v="406.97708333333333"/>
        <n v="196.76670236220471"/>
        <n v="18.333333333333336"/>
        <n v="4384.1928571428571"/>
        <n v="38.097560975609753"/>
        <n v="62.608695652173921"/>
        <n v="833.05785123966939"/>
        <n v="7714.8867924528295"/>
        <n v="979.38823529411764"/>
        <n v="746.85663716814167"/>
        <n v="2272.2689075630251"/>
        <n v="545.00952380952378"/>
        <n v="3038.5321100917431"/>
        <n v="1108.3640350877195"/>
        <n v="6682.8858738738727"/>
        <n v="1848.4151999999999"/>
        <n v="1877.6801237288137"/>
        <n v="1488.8376146788989"/>
        <n v="381.2962962962963"/>
        <n v="2614.227642276423"/>
        <n v="1156.7439024390244"/>
        <n v="6895.0372000000007"/>
        <n v="2629.4993653543306"/>
        <n v="2191.2028086206901"/>
        <n v="1874.8102803738318"/>
        <n v="348.32478632478637"/>
        <n v="2194.0476190476188"/>
        <n v="571.06299212598424"/>
        <n v="2844.1422735042738"/>
        <n v="779.84872881355932"/>
        <n v="956.10195849056595"/>
        <n v="0.87719298245614041"/>
        <n v="1342.2957983193278"/>
        <n v="85.915966386554615"/>
        <n v="1556.9230769230769"/>
        <n v="3628.3464566929133"/>
        <n v="15309.944954128439"/>
        <n v="4759.3220338983056"/>
        <n v="62156.275000000001"/>
        <n v="222664.76491743117"/>
        <n v="34734.823563302751"/>
        <n v="21248.974794594593"/>
        <n v="5397.7594339622638"/>
        <n v="102444.86635514018"/>
        <n v="49858.727361344543"/>
        <n v="162910.30387596897"/>
        <n v="84380.523809523816"/>
        <n v="248622.07889473686"/>
        <n v="42341.301346666667"/>
        <n v="23260.096037209303"/>
        <n v="8542.4664000000012"/>
        <n v="108496.30277777778"/>
        <n v="40582.332518518517"/>
        <n v="159996.3140495868"/>
        <n v="50378.206722689087"/>
        <n v="179813.06369523809"/>
        <n v="23130.040559999998"/>
        <n v="17454.156883018866"/>
        <n v="9201.504615384616"/>
        <n v="99404.073275862087"/>
        <n v="32242.408766666667"/>
        <n v="145063.20000000001"/>
        <n v="10565.517241379312"/>
        <n v="38746.277777777781"/>
        <n v="13544.598130841119"/>
        <n v="8745.6953271028033"/>
        <n v="1348.2456140350878"/>
        <n v="50440.944881889765"/>
        <n v="29778.583333333336"/>
        <n v="3279.3650793650795"/>
        <n v="5383.1775700934577"/>
        <n v="34.830188679245282"/>
        <n v="4617.708333333333"/>
        <n v="4976.2871338582672"/>
        <n v="1864.998031496063"/>
        <n v="1366.2670731707317"/>
        <n v="190.64298245614037"/>
        <n v="12.056603773584904"/>
        <n v="20.512820512820515"/>
        <n v="7181.2131578947374"/>
        <n v="4811.5122222222226"/>
        <n v="1576.4144000000001"/>
        <n v="1242.0032450000001"/>
        <n v="0.79365079365079361"/>
        <n v="526.16929824561407"/>
        <n v="57.983333333333334"/>
        <n v="92.660550458715591"/>
        <n v="8674.2133858267716"/>
        <n v="13436.817619047619"/>
        <n v="1571.5264591304349"/>
        <n v="1314.4815149999999"/>
        <n v="12.280701754385966"/>
        <n v="4382.9092592592597"/>
        <n v="782.85217391304354"/>
        <n v="112.5"/>
      </sharedItems>
    </cacheField>
    <cacheField name="FEB 2021" numFmtId="164">
      <sharedItems containsString="0" containsBlank="1" containsNumber="1" minValue="-4.7619047619047619" maxValue="1146706.8550090089"/>
    </cacheField>
    <cacheField name="MAR 2021" numFmtId="164">
      <sharedItems containsString="0" containsBlank="1" containsNumber="1" minValue="-638.44961240310079" maxValue="1634163.4330476189"/>
    </cacheField>
    <cacheField name="APR 2021" numFmtId="164">
      <sharedItems containsString="0" containsBlank="1" containsNumber="1" minValue="-38.095238095238095" maxValue="1549669.7527272725"/>
    </cacheField>
    <cacheField name="MAY 2021" numFmtId="164">
      <sharedItems containsString="0" containsBlank="1" containsNumber="1" minValue="0" maxValue="1740304.9631698113"/>
    </cacheField>
    <cacheField name="JUN 2021" numFmtId="164">
      <sharedItems containsString="0" containsBlank="1" containsNumber="1" minValue="-0.9174311926605504" maxValue="1534094.4942654867"/>
    </cacheField>
    <cacheField name="JUL 2021" numFmtId="164">
      <sharedItems containsString="0" containsBlank="1" containsNumber="1" minValue="-207.36842105263159" maxValue="1539945.8145391305"/>
    </cacheField>
    <cacheField name="AUG 2021" numFmtId="164">
      <sharedItems containsString="0" containsBlank="1" containsNumber="1" minValue="-14.545454545454545" maxValue="1516068.4780733944"/>
    </cacheField>
    <cacheField name="SEP 2021" numFmtId="164">
      <sharedItems containsString="0" containsBlank="1" containsNumber="1" minValue="-512.5" maxValue="1532383.3068411213"/>
    </cacheField>
    <cacheField name="OCT 2021" numFmtId="164">
      <sharedItems containsString="0" containsBlank="1" containsNumber="1" minValue="-0.84745762711864414" maxValue="1343641.3597017545"/>
    </cacheField>
    <cacheField name="NOV 2021" numFmtId="0">
      <sharedItems containsString="0" containsBlank="1" containsNumber="1" minValue="-69.565217391304358" maxValue="1199112.2211384615"/>
    </cacheField>
    <cacheField name="DEC 2021" numFmtId="0">
      <sharedItems containsString="0" containsBlank="1" containsNumber="1" minValue="0" maxValue="1294599.7713508774"/>
    </cacheField>
    <cacheField name="2021 Total" numFmtId="0">
      <sharedItems containsString="0" containsBlank="1" containsNumber="1" minValue="-31.033945193417594" maxValue="16851697.280596144"/>
    </cacheField>
  </cacheFields>
  <extLst>
    <ext xmlns:x14="http://schemas.microsoft.com/office/spreadsheetml/2009/9/main" uri="{725AE2AE-9491-48be-B2B4-4EB974FC3084}">
      <x14:pivotCacheDefinition pivotCacheId="4502997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4">
  <r>
    <s v="East"/>
    <s v="Wholesale Club"/>
    <x v="0"/>
    <x v="0"/>
    <x v="0"/>
    <x v="0"/>
    <x v="0"/>
    <n v="112082.73809523809"/>
    <n v="123480.50847457627"/>
    <n v="72616.40625"/>
    <n v="137460.67428571428"/>
    <n v="131232.5819672131"/>
    <n v="143609.00900900899"/>
    <n v="199050.47619047618"/>
    <n v="135617.1171171171"/>
    <n v="132478.15126050421"/>
    <n v="127675.69500000001"/>
    <n v="122538.27058823529"/>
    <n v="1555851.8219880837"/>
    <x v="0"/>
    <n v="116999.0193277311"/>
    <n v="144616.15384615384"/>
    <n v="163035.31746031746"/>
    <n v="168639.24341085271"/>
    <n v="235846.55172413794"/>
    <n v="200192.12090909091"/>
    <n v="176490.67796610171"/>
    <n v="161722.15555555554"/>
    <n v="150692.66055045871"/>
    <n v="142321.24285714282"/>
    <n v="175653.98035714286"/>
    <n v="1990732.5923407541"/>
  </r>
  <r>
    <s v="East"/>
    <s v="Wholesale Club"/>
    <x v="1"/>
    <x v="0"/>
    <x v="0"/>
    <x v="0"/>
    <x v="1"/>
    <n v="43256.558758064515"/>
    <n v="46582.17391304348"/>
    <n v="39338.982456140358"/>
    <n v="49525.781512605041"/>
    <n v="58887.461206896558"/>
    <n v="62727.83018867924"/>
    <n v="51813.008547008554"/>
    <n v="47409.357428571428"/>
    <n v="31634.077519379844"/>
    <n v="35203.603174603173"/>
    <n v="41094.067009523809"/>
    <n v="560790.28888265765"/>
    <x v="1"/>
    <n v="63130.269841269837"/>
    <n v="70513.142857142855"/>
    <n v="76640.486956521738"/>
    <n v="83067.122220183475"/>
    <n v="90140.309090909082"/>
    <n v="67361.25"/>
    <n v="58088.224000000002"/>
    <n v="66984.470137931043"/>
    <n v="55108.566371681423"/>
    <n v="67095.586776859505"/>
    <n v="66893.932773109249"/>
    <n v="799254.37689862412"/>
  </r>
  <r>
    <s v="East"/>
    <s v="Wholesale Club"/>
    <x v="2"/>
    <x v="0"/>
    <x v="0"/>
    <x v="0"/>
    <x v="2"/>
    <n v="12433.467200000001"/>
    <n v="13149.4"/>
    <n v="12384.491428571428"/>
    <n v="15794.76"/>
    <n v="18714.310091743118"/>
    <n v="16081.170175438598"/>
    <n v="13825.3452991453"/>
    <n v="12517.607142857141"/>
    <n v="15783.586991869921"/>
    <n v="20425.859999999997"/>
    <n v="16779.572173913046"/>
    <n v="182184.39753056556"/>
    <x v="2"/>
    <n v="14333.035200000002"/>
    <n v="18493.888695652178"/>
    <n v="13889.505882352942"/>
    <n v="9509.572956756756"/>
    <n v="27986.920689655177"/>
    <n v="27483.991869918696"/>
    <n v="19580.525663716813"/>
    <n v="17917.395081967214"/>
    <n v="18127.725000000002"/>
    <n v="15385.469354838709"/>
    <n v="16897.543548387097"/>
    <n v="218350.48096078946"/>
  </r>
  <r>
    <s v="East"/>
    <s v="Wholesale Club"/>
    <x v="3"/>
    <x v="0"/>
    <x v="0"/>
    <x v="0"/>
    <x v="3"/>
    <n v="1490.4731707317073"/>
    <n v="1795.3621621621621"/>
    <n v="1252.717948717949"/>
    <n v="1634.9424000000001"/>
    <n v="2616.7661538461534"/>
    <n v="1880.8809523809523"/>
    <n v="843.42711864406783"/>
    <n v="2238.0672897196259"/>
    <n v="2920.6838709677422"/>
    <n v="2026.592727272727"/>
    <n v="2350.753448275862"/>
    <n v="23282.988295350529"/>
    <x v="3"/>
    <n v="2432.7209302325582"/>
    <n v="3335.8666666666663"/>
    <n v="817.03157894736853"/>
    <n v="1927.5692307692307"/>
    <n v="3384.081456923077"/>
    <n v="5473.7345454545448"/>
    <n v="4891.51"/>
    <n v="3741.9631578947369"/>
    <n v="3002.9189189189183"/>
    <n v="2789.52"/>
    <n v="3600.0342857142855"/>
    <n v="38285.870456560755"/>
  </r>
  <r>
    <s v="East"/>
    <s v="Wholesale Club"/>
    <x v="0"/>
    <x v="1"/>
    <x v="0"/>
    <x v="0"/>
    <x v="4"/>
    <n v="0.81967213114754101"/>
    <m/>
    <m/>
    <n v="0"/>
    <m/>
    <m/>
    <m/>
    <m/>
    <m/>
    <m/>
    <m/>
    <n v="0.81967213114754101"/>
    <x v="4"/>
    <n v="0"/>
    <m/>
    <m/>
    <n v="369.23076923076923"/>
    <m/>
    <m/>
    <m/>
    <m/>
    <m/>
    <m/>
    <m/>
    <n v="369.23076923076923"/>
  </r>
  <r>
    <s v="East"/>
    <s v="Wholesale Club"/>
    <x v="0"/>
    <x v="2"/>
    <x v="0"/>
    <x v="0"/>
    <x v="5"/>
    <n v="199.84954954954952"/>
    <n v="73.728813559322035"/>
    <n v="202.85714285714286"/>
    <n v="304.87153846153848"/>
    <n v="64.672649572649576"/>
    <n v="61.261261261261254"/>
    <n v="303.93700787401576"/>
    <n v="153.71769230769229"/>
    <n v="182.78688524590163"/>
    <n v="417.1875"/>
    <n v="77.599999999999994"/>
    <n v="2244.7372406890731"/>
    <x v="5"/>
    <n v="61.214953271028037"/>
    <n v="240.00000000000003"/>
    <n v="99.717796610169501"/>
    <n v="69.166666666666671"/>
    <n v="132.77310924369749"/>
    <n v="65.466399999999993"/>
    <n v="89.84375"/>
    <n v="247.36842105263159"/>
    <n v="72.357723577235774"/>
    <n v="307.3770491803279"/>
    <n v="64.102564102564102"/>
    <n v="1538.3792593923945"/>
  </r>
  <r>
    <s v="East"/>
    <s v="Wholesale Club"/>
    <x v="1"/>
    <x v="2"/>
    <x v="0"/>
    <x v="0"/>
    <x v="4"/>
    <n v="1.1359999999999999"/>
    <m/>
    <n v="6.1739130434782608"/>
    <m/>
    <n v="-1.1932773109243697"/>
    <m/>
    <n v="1.1544715447154472"/>
    <m/>
    <m/>
    <m/>
    <m/>
    <n v="7.2711072772693379"/>
    <x v="4"/>
    <n v="0"/>
    <m/>
    <n v="0"/>
    <m/>
    <n v="0"/>
    <m/>
    <n v="0"/>
    <m/>
    <m/>
    <m/>
    <m/>
    <n v="0"/>
  </r>
  <r>
    <s v="East"/>
    <s v="Wholesale Club"/>
    <x v="0"/>
    <x v="3"/>
    <x v="0"/>
    <x v="0"/>
    <x v="6"/>
    <n v="8.3333333333333339"/>
    <n v="20.833333333333336"/>
    <n v="515.625"/>
    <n v="142.85714285714286"/>
    <n v="358.97435897435901"/>
    <n v="175.89285714285714"/>
    <n v="44.573643410852711"/>
    <n v="-1.2931034482758621"/>
    <n v="3.278688524590164"/>
    <n v="-6.6371681415929213"/>
    <n v="-2.8225806451612905"/>
    <n v="1269.8719155978488"/>
    <x v="6"/>
    <n v="8.9622641509433958"/>
    <n v="6.1983471074380168"/>
    <n v="7.1428571428571432"/>
    <n v="0"/>
    <n v="0"/>
    <n v="0"/>
    <n v="0"/>
    <n v="112.5"/>
    <n v="0"/>
    <n v="0"/>
    <n v="0"/>
    <n v="139.97588219434201"/>
  </r>
  <r>
    <s v="South"/>
    <s v="Wholesale Club"/>
    <x v="0"/>
    <x v="0"/>
    <x v="1"/>
    <x v="0"/>
    <x v="7"/>
    <n v="178831.68859649124"/>
    <n v="202354.5353982301"/>
    <n v="119348.0672"/>
    <n v="284946.72131147544"/>
    <n v="208406.75798319327"/>
    <n v="273336.07777777774"/>
    <n v="374637.87477477477"/>
    <n v="216226.70737704917"/>
    <n v="249790.06822429906"/>
    <n v="182368.21705426357"/>
    <n v="193983.92857142855"/>
    <n v="2674677.7744576624"/>
    <x v="7"/>
    <n v="213088.26086956525"/>
    <n v="304416.13119266054"/>
    <n v="273191.34915254242"/>
    <n v="354250.82047244097"/>
    <n v="380180.05952380953"/>
    <n v="301042.10526315792"/>
    <n v="330995.47619047615"/>
    <n v="303408.49056603771"/>
    <n v="279725.82547169807"/>
    <n v="236078.44827586209"/>
    <n v="274078.125"/>
    <n v="3517192.3887262177"/>
  </r>
  <r>
    <s v="South"/>
    <s v="Wholesale Club"/>
    <x v="1"/>
    <x v="0"/>
    <x v="1"/>
    <x v="0"/>
    <x v="8"/>
    <n v="42933.369442622956"/>
    <n v="48543.540056074766"/>
    <n v="39538.497899159665"/>
    <n v="52482.017078260877"/>
    <n v="65175.08678125"/>
    <n v="71494.632472727259"/>
    <n v="47758.776796874998"/>
    <n v="64543.644859813081"/>
    <n v="37306.61077777778"/>
    <n v="41870.293307086613"/>
    <n v="41477.921966386559"/>
    <n v="599041.10572374891"/>
    <x v="8"/>
    <n v="70111.540540540533"/>
    <n v="69250.174018181817"/>
    <n v="67019.387406779657"/>
    <n v="65526.360634146346"/>
    <n v="108945.21133944954"/>
    <n v="76849.707317073175"/>
    <n v="73474.179600000003"/>
    <n v="65221.720920353982"/>
    <n v="75646.719907407401"/>
    <n v="65521.864740157478"/>
    <n v="67696.141355932195"/>
    <n v="847521.51790600643"/>
  </r>
  <r>
    <s v="South"/>
    <s v="Wholesale Club"/>
    <x v="2"/>
    <x v="0"/>
    <x v="1"/>
    <x v="0"/>
    <x v="9"/>
    <n v="12047.310000000001"/>
    <n v="13151.104504504503"/>
    <n v="11416.2984375"/>
    <n v="13895.865546218489"/>
    <n v="21103.683628037379"/>
    <n v="17775.790476190476"/>
    <n v="15325.9568"/>
    <n v="17308.772799999999"/>
    <n v="17331.668307317072"/>
    <n v="21119.850847457627"/>
    <n v="14932.727272727272"/>
    <n v="187380.29477379896"/>
    <x v="9"/>
    <n v="14732.786885245901"/>
    <n v="16110.119291338582"/>
    <n v="19227.85084745763"/>
    <n v="10920.052830188679"/>
    <n v="33903.119642857142"/>
    <n v="24429.365137614677"/>
    <n v="19406.514285714286"/>
    <n v="14970.825396825398"/>
    <n v="18903.612598425196"/>
    <n v="18059.471929824562"/>
    <n v="15599.770731707318"/>
    <n v="221042.11179942155"/>
  </r>
  <r>
    <s v="South"/>
    <s v="Wholesale Club"/>
    <x v="3"/>
    <x v="0"/>
    <x v="1"/>
    <x v="0"/>
    <x v="10"/>
    <n v="1988.6728591304347"/>
    <n v="2155.7861538461539"/>
    <n v="3174.6637168141597"/>
    <n v="3366.0378378378377"/>
    <n v="5576.6281086206909"/>
    <n v="3720.3449999999998"/>
    <n v="3924.8732142857139"/>
    <n v="4532.97"/>
    <n v="6391.3189189189179"/>
    <n v="6031.3660714285706"/>
    <n v="2825.1910714285709"/>
    <n v="46566.182682040788"/>
    <x v="10"/>
    <n v="3964.0777777777771"/>
    <n v="4805.7055555555553"/>
    <n v="3473.5891891891893"/>
    <n v="2183.4425196850393"/>
    <n v="7654.7575221238949"/>
    <n v="7055.1216000000004"/>
    <n v="3970.9568117647059"/>
    <n v="2823.4188679245281"/>
    <n v="5339.9887850467285"/>
    <n v="3452.5145454545454"/>
    <n v="3187.2886956521743"/>
    <n v="52054.19401303128"/>
  </r>
  <r>
    <s v="South"/>
    <s v="Wholesale Club"/>
    <x v="0"/>
    <x v="1"/>
    <x v="1"/>
    <x v="0"/>
    <x v="11"/>
    <n v="0.79365079365079361"/>
    <n v="3.9682539682539684"/>
    <n v="0"/>
    <n v="2.5"/>
    <n v="6.7796610169491531"/>
    <n v="0.79365079365079361"/>
    <n v="3.2520325203252032"/>
    <n v="2.4390243902439024"/>
    <n v="2.7027027027027026"/>
    <n v="4.6728971962616823"/>
    <n v="3.1007751937984493"/>
    <n v="33.328229971185486"/>
    <x v="11"/>
    <n v="0"/>
    <n v="4.3859649122807021"/>
    <n v="50.000000000000007"/>
    <n v="4.4642857142857135"/>
    <n v="31.775700934579437"/>
    <n v="3.6697247706422016"/>
    <n v="3.2"/>
    <n v="5.2173913043478262"/>
    <n v="2.8301886792452828"/>
    <n v="196.19047619047618"/>
    <n v="65.454545454545453"/>
    <n v="370.28905315420121"/>
  </r>
  <r>
    <s v="South"/>
    <s v="Wholesale Club"/>
    <x v="0"/>
    <x v="2"/>
    <x v="1"/>
    <x v="0"/>
    <x v="12"/>
    <n v="951.46228070175437"/>
    <n v="1919.327731092437"/>
    <n v="545.44188034188039"/>
    <n v="1166.9373983739838"/>
    <n v="1373.7696721311477"/>
    <n v="2101.7699115044252"/>
    <n v="1668.5009174311924"/>
    <n v="816.81415929203547"/>
    <n v="751.75438596491233"/>
    <n v="444.39747899159664"/>
    <n v="566.52689075630258"/>
    <n v="13519.375433854395"/>
    <x v="12"/>
    <n v="566.96428571428567"/>
    <n v="605"/>
    <n v="582.07547169811323"/>
    <n v="520.68965517241384"/>
    <n v="852.41935483870964"/>
    <n v="700.86206896551732"/>
    <n v="682.56880733944945"/>
    <n v="1082.5688073394494"/>
    <n v="795.621186440678"/>
    <n v="1106.3859813084111"/>
    <n v="923.48454545454535"/>
    <n v="9087.016232647642"/>
  </r>
  <r>
    <s v="South"/>
    <s v="Wholesale Club"/>
    <x v="1"/>
    <x v="2"/>
    <x v="1"/>
    <x v="0"/>
    <x v="13"/>
    <n v="11.309734513274337"/>
    <n v="3.3281249999999996"/>
    <n v="2.6296296296296293"/>
    <n v="11.833333333333332"/>
    <n v="6.3392857142857135"/>
    <n v="12.456140350877194"/>
    <n v="4.7731092436974789"/>
    <n v="13.396226415094338"/>
    <n v="17.137931034482758"/>
    <n v="17.252336448598129"/>
    <n v="18.031746031746032"/>
    <n v="124.03447271501895"/>
    <x v="13"/>
    <n v="24.342857142857142"/>
    <n v="36.645161290322577"/>
    <n v="54.967741935483872"/>
    <n v="10.830508474576272"/>
    <n v="26.389380530973455"/>
    <n v="98.393700787401571"/>
    <n v="179.94827586206898"/>
    <n v="52.110091743119263"/>
    <n v="27.86915887850467"/>
    <n v="8.875"/>
    <n v="67.61904761904762"/>
    <n v="605.46784734127846"/>
  </r>
  <r>
    <s v="South"/>
    <s v="Wholesale Club"/>
    <x v="0"/>
    <x v="4"/>
    <x v="1"/>
    <x v="0"/>
    <x v="14"/>
    <n v="252.63157894736844"/>
    <n v="468.29268292682929"/>
    <n v="244.06779661016949"/>
    <n v="854.2372881355933"/>
    <n v="244.06779661016949"/>
    <n v="702.43902439024396"/>
    <n v="484.03361344537819"/>
    <n v="468.29268292682929"/>
    <n v="396.33027522935777"/>
    <n v="221.53846153846152"/>
    <m/>
    <n v="4653.3915182207184"/>
    <x v="14"/>
    <n v="0"/>
    <n v="0"/>
    <n v="0"/>
    <n v="0"/>
    <n v="0"/>
    <n v="0"/>
    <n v="0"/>
    <n v="0"/>
    <n v="0"/>
    <n v="0"/>
    <m/>
    <n v="0"/>
  </r>
  <r>
    <s v="South"/>
    <s v="Wholesale Club"/>
    <x v="0"/>
    <x v="3"/>
    <x v="1"/>
    <x v="0"/>
    <x v="15"/>
    <n v="482.89473684210532"/>
    <n v="536.50793650793651"/>
    <n v="9475"/>
    <n v="4066.6666666666665"/>
    <n v="8436.71875"/>
    <n v="911.78861788617883"/>
    <n v="589.14728682170539"/>
    <n v="421.09375"/>
    <n v="671.62162162162156"/>
    <n v="450"/>
    <n v="491.02564102564105"/>
    <n v="27065.192280099123"/>
    <x v="15"/>
    <n v="489.83050847457628"/>
    <n v="596.46017699115055"/>
    <n v="696.69421487603313"/>
    <n v="847.32142857142844"/>
    <n v="830.27522935779814"/>
    <n v="1912.9032258064517"/>
    <n v="836.28318584070803"/>
    <n v="1867.741935483871"/>
    <n v="786.60714285714278"/>
    <n v="1184.2105263157896"/>
    <n v="371.31782945736433"/>
    <n v="10938.045404032315"/>
  </r>
  <r>
    <s v="West"/>
    <s v="Wholesale Club"/>
    <x v="0"/>
    <x v="0"/>
    <x v="2"/>
    <x v="0"/>
    <x v="16"/>
    <n v="131627.56607142856"/>
    <n v="156010.9118181818"/>
    <n v="85765.238095238092"/>
    <n v="207122.2430769231"/>
    <n v="159650.81967213115"/>
    <n v="240233.14036697245"/>
    <n v="257676.80754716982"/>
    <n v="171403.52015503874"/>
    <n v="206119.73207547169"/>
    <n v="138421.37016129034"/>
    <n v="144483.51578947372"/>
    <n v="2040285.2656293192"/>
    <x v="16"/>
    <n v="141134.56434782612"/>
    <n v="202095.56818181818"/>
    <n v="183993.83023255813"/>
    <n v="307045.11465517239"/>
    <n v="357609.96915887849"/>
    <n v="239920.72627118646"/>
    <n v="274318.74912280706"/>
    <n v="232493.29920000001"/>
    <n v="187723.47826086957"/>
    <n v="222804.70648148147"/>
    <n v="226042.10285714286"/>
    <n v="2753743.1865475187"/>
  </r>
  <r>
    <s v="West"/>
    <s v="Wholesale Club"/>
    <x v="1"/>
    <x v="0"/>
    <x v="2"/>
    <x v="0"/>
    <x v="17"/>
    <n v="30088.354682170542"/>
    <n v="40287.584924528303"/>
    <n v="37409.67071559633"/>
    <n v="44756.014165289256"/>
    <n v="78487.015028037378"/>
    <n v="76650.144499999995"/>
    <n v="75100.632611111112"/>
    <n v="74793.821705426351"/>
    <n v="38343.379825396827"/>
    <n v="45959.344714285711"/>
    <n v="43679.239711864408"/>
    <n v="629166.17099692929"/>
    <x v="17"/>
    <n v="60776.048115702477"/>
    <n v="101328.52991452992"/>
    <n v="72186.059321739129"/>
    <n v="87930.869055555551"/>
    <n v="99975.922365217397"/>
    <n v="79218.679435483878"/>
    <n v="112732.93485185185"/>
    <n v="86349.91267187499"/>
    <n v="98652.864971428571"/>
    <n v="93712.566710743806"/>
    <n v="56500.254847457632"/>
    <n v="1006828.8249472994"/>
  </r>
  <r>
    <s v="West"/>
    <s v="Wholesale Club"/>
    <x v="2"/>
    <x v="0"/>
    <x v="2"/>
    <x v="0"/>
    <x v="18"/>
    <n v="11182.509121666668"/>
    <n v="10536.205268852458"/>
    <n v="10772.288619999999"/>
    <n v="20492.757302439026"/>
    <n v="20181.199984745763"/>
    <n v="19698.527235772359"/>
    <n v="16350.529176377951"/>
    <n v="19589.870270270269"/>
    <n v="14478.9091568"/>
    <n v="18128.800000000003"/>
    <n v="25667.025236363639"/>
    <n v="199541.21138894028"/>
    <x v="18"/>
    <n v="12255.867226890758"/>
    <n v="17870.245161290321"/>
    <n v="23505.898632432432"/>
    <n v="8817.5085918032783"/>
    <n v="23528.767117117113"/>
    <n v="32116.63231206897"/>
    <n v="23270.501244262294"/>
    <n v="22248.539133333332"/>
    <n v="28211.822222222221"/>
    <n v="23496.837830252101"/>
    <n v="10975.162178378376"/>
    <n v="242023.34320897979"/>
  </r>
  <r>
    <s v="West"/>
    <s v="Wholesale Club"/>
    <x v="3"/>
    <x v="0"/>
    <x v="2"/>
    <x v="0"/>
    <x v="19"/>
    <n v="784.77049180327867"/>
    <n v="916.2912048780488"/>
    <n v="992.65098749999993"/>
    <n v="1503.0089743589745"/>
    <n v="2734.1166265486731"/>
    <n v="2298.8457743119261"/>
    <n v="1652.1509294117648"/>
    <n v="2687.4861952380952"/>
    <n v="1316.7805050000002"/>
    <n v="1218.8163934426229"/>
    <n v="1765.7826672413794"/>
    <n v="19105.264400202053"/>
    <x v="19"/>
    <n v="3808.8012295081971"/>
    <n v="3387.0413793103448"/>
    <n v="2229.592630909091"/>
    <n v="2218.4968368421055"/>
    <n v="5120.4206547169815"/>
    <n v="4624.616717647059"/>
    <n v="3848.180869565218"/>
    <n v="4422.2134619469025"/>
    <n v="2297.5124999999998"/>
    <n v="3089.7700934579439"/>
    <n v="4352.7149999999992"/>
    <n v="41575.245018546695"/>
  </r>
  <r>
    <s v="West"/>
    <s v="Wholesale Club"/>
    <x v="0"/>
    <x v="1"/>
    <x v="2"/>
    <x v="0"/>
    <x v="20"/>
    <n v="51.818181818181813"/>
    <n v="47.553211009174305"/>
    <n v="52.991452991452995"/>
    <n v="118.09523809523809"/>
    <n v="27.27272727272727"/>
    <n v="104.0650406504065"/>
    <n v="69.672131147540981"/>
    <n v="43.801652892561982"/>
    <n v="78.90625"/>
    <n v="97.65625"/>
    <n v="64"/>
    <n v="851.20250624765424"/>
    <x v="20"/>
    <n v="35.087719298245617"/>
    <n v="21.92982456140351"/>
    <n v="20.17543859649123"/>
    <n v="144.91525423728814"/>
    <n v="4741.9047619047615"/>
    <n v="1368.032786885246"/>
    <n v="172.89719626168224"/>
    <n v="359.05511811023621"/>
    <n v="357.93650793650795"/>
    <n v="140.31007751937983"/>
    <n v="58.333333333333336"/>
    <n v="7523.8567071691659"/>
  </r>
  <r>
    <s v="West"/>
    <s v="Wholesale Club"/>
    <x v="0"/>
    <x v="2"/>
    <x v="2"/>
    <x v="0"/>
    <x v="21"/>
    <n v="1121.2109090909091"/>
    <n v="1771.4276785714285"/>
    <n v="1418.8982142857142"/>
    <n v="761.53846153846155"/>
    <n v="2626.6946902654868"/>
    <n v="2325.1527777777774"/>
    <n v="916.38655462184875"/>
    <n v="2283.8095238095239"/>
    <n v="1794.4438095238095"/>
    <n v="1989.7649122807018"/>
    <n v="1297.1581395348837"/>
    <n v="20227.627337967213"/>
    <x v="21"/>
    <n v="1202.0064814814814"/>
    <n v="2486.2204724409448"/>
    <n v="1801.5533898305086"/>
    <n v="2067.1792307692308"/>
    <n v="2576.2756756756758"/>
    <n v="2405.3513761467889"/>
    <n v="2252.1403669724768"/>
    <n v="3631.6737288135596"/>
    <n v="1870.8330708661417"/>
    <n v="1769.0880341880343"/>
    <n v="1961.9266055045871"/>
    <n v="25364.399341780339"/>
  </r>
  <r>
    <s v="West"/>
    <s v="Wholesale Club"/>
    <x v="1"/>
    <x v="2"/>
    <x v="2"/>
    <x v="0"/>
    <x v="22"/>
    <n v="126.096"/>
    <n v="144.21228037383176"/>
    <n v="174.76923076923075"/>
    <n v="194.67741935483872"/>
    <n v="152.17119008264464"/>
    <n v="216.2368717948718"/>
    <n v="184.37096774193549"/>
    <n v="136.97345132743365"/>
    <n v="177.130578125"/>
    <n v="96.878504672897193"/>
    <n v="241.27433628318585"/>
    <n v="2163.6787615603525"/>
    <x v="22"/>
    <n v="191.01012598425197"/>
    <n v="253.65811965811966"/>
    <n v="190.43410852713177"/>
    <n v="252.44444444444449"/>
    <n v="281.59322033898303"/>
    <n v="407.52845528455282"/>
    <n v="189.73109243697479"/>
    <n v="550.25"/>
    <n v="179.79032258064515"/>
    <n v="259.08771929824564"/>
    <n v="321.50943396226415"/>
    <n v="3326.9570425156139"/>
  </r>
  <r>
    <s v="West"/>
    <s v="Wholesale Club"/>
    <x v="0"/>
    <x v="3"/>
    <x v="2"/>
    <x v="0"/>
    <x v="23"/>
    <n v="372"/>
    <n v="329.72972972972968"/>
    <n v="13353.149606299212"/>
    <n v="3852.1186440677966"/>
    <n v="1207.4853982300885"/>
    <n v="-3846.4566929133857"/>
    <n v="752.77777777777771"/>
    <n v="634.6453703703703"/>
    <n v="422.73857142857139"/>
    <n v="165.9018348623853"/>
    <n v="396.12068965517244"/>
    <n v="18194.883826703983"/>
    <x v="23"/>
    <n v="598.64864864864865"/>
    <n v="390.234375"/>
    <n v="365.25423728813558"/>
    <n v="740.78947368421063"/>
    <n v="787.49999999999989"/>
    <n v="1131.8181818181818"/>
    <n v="608.87096774193549"/>
    <n v="631.40495867768595"/>
    <n v="579.50819672131149"/>
    <n v="278.62903225806451"/>
    <n v="272.41379310344831"/>
    <n v="7626.4104476187886"/>
  </r>
  <r>
    <s v="East"/>
    <s v="Vending"/>
    <x v="0"/>
    <x v="0"/>
    <x v="0"/>
    <x v="1"/>
    <x v="24"/>
    <n v="12172.357723577235"/>
    <n v="11465.573770491803"/>
    <n v="5018.5185185185182"/>
    <n v="7212.0689655172418"/>
    <n v="10568.973553719008"/>
    <n v="10182.142857142857"/>
    <n v="9294.1534883720924"/>
    <n v="12443.396226415094"/>
    <n v="12641.269841269841"/>
    <n v="10644.827586206897"/>
    <n v="13747.10743801653"/>
    <n v="127447.98996924711"/>
    <x v="24"/>
    <n v="10860.76923076923"/>
    <n v="15508.333333333334"/>
    <n v="16137.243859649123"/>
    <n v="17083.193277310926"/>
    <n v="18132.773109243699"/>
    <n v="14490.47131147541"/>
    <n v="18825.892857142855"/>
    <n v="14680.991735537191"/>
    <n v="12602.564102564103"/>
    <n v="12837.606837606838"/>
    <n v="15580.357142857141"/>
    <n v="178795.43489272794"/>
  </r>
  <r>
    <s v="East"/>
    <s v="Vending"/>
    <x v="1"/>
    <x v="0"/>
    <x v="0"/>
    <x v="1"/>
    <x v="25"/>
    <n v="16708.666666666668"/>
    <n v="12938.771653543308"/>
    <n v="8049.3387096774195"/>
    <n v="12367.353211009175"/>
    <n v="13506.110446153845"/>
    <n v="13563.017720930233"/>
    <n v="16039.425925925927"/>
    <n v="17876.035716981132"/>
    <n v="13948.615404958677"/>
    <n v="16625.943925233641"/>
    <n v="15188.691588785046"/>
    <n v="171310.24017994909"/>
    <x v="25"/>
    <n v="21373.028571428571"/>
    <n v="18532.290909090909"/>
    <n v="22340.05405405405"/>
    <n v="32601.056603773584"/>
    <n v="24439.214285714283"/>
    <n v="22421.601451327439"/>
    <n v="27882.049180327867"/>
    <n v="26670.785046728972"/>
    <n v="25308.568807339449"/>
    <n v="24258.539130434783"/>
    <n v="24172.944"/>
    <n v="281077.25902434689"/>
  </r>
  <r>
    <s v="East"/>
    <s v="Vending"/>
    <x v="2"/>
    <x v="0"/>
    <x v="0"/>
    <x v="1"/>
    <x v="26"/>
    <n v="209.63359999999997"/>
    <n v="174.93492063492064"/>
    <n v="58.336666666666673"/>
    <n v="199.0713043478261"/>
    <n v="168.86542056074765"/>
    <n v="148.55156249999999"/>
    <n v="202.4"/>
    <n v="268.03333333333336"/>
    <n v="256.07241379310346"/>
    <n v="176.01803278688524"/>
    <n v="263.27358490566036"/>
    <n v="2303.3541728624768"/>
    <x v="26"/>
    <n v="118.24999999999999"/>
    <n v="211.35855855855854"/>
    <n v="170.6034188034188"/>
    <n v="71.337704918032784"/>
    <n v="558.51840000000004"/>
    <n v="693.73333333333323"/>
    <n v="333.42622950819668"/>
    <n v="458.95781249999999"/>
    <n v="813.56000000000006"/>
    <n v="618.93333333333328"/>
    <n v="254.04677419354837"/>
    <n v="4438.6055651484212"/>
  </r>
  <r>
    <s v="East"/>
    <s v="Vending"/>
    <x v="3"/>
    <x v="0"/>
    <x v="0"/>
    <x v="1"/>
    <x v="27"/>
    <n v="0"/>
    <n v="-28.626562500000002"/>
    <n v="0.95322580645161281"/>
    <n v="3.8439024390243901"/>
    <n v="3.8754098360655735"/>
    <n v="0"/>
    <n v="0"/>
    <n v="0"/>
    <n v="0"/>
    <n v="2.1490909090909089"/>
    <n v="2.7703124999999997"/>
    <n v="-13.216159470905982"/>
    <x v="14"/>
    <n v="2.073684210526316"/>
    <n v="4.2594594594594586"/>
    <n v="2.7703124999999997"/>
    <n v="0"/>
    <n v="1.9064516129032256"/>
    <n v="2.1297297297297293"/>
    <n v="3.1105263157894738"/>
    <n v="4.5813953488372094"/>
    <n v="6.5666666666666655"/>
    <n v="3.8129032258064512"/>
    <n v="4.4603773584905655"/>
    <n v="35.671506428209099"/>
  </r>
  <r>
    <s v="East"/>
    <s v="Vending"/>
    <x v="0"/>
    <x v="1"/>
    <x v="0"/>
    <x v="1"/>
    <x v="28"/>
    <n v="5.6074766355140184"/>
    <m/>
    <n v="0"/>
    <n v="0"/>
    <m/>
    <m/>
    <n v="0"/>
    <m/>
    <n v="0"/>
    <n v="0"/>
    <m/>
    <n v="5.6074766355140184"/>
    <x v="27"/>
    <n v="0"/>
    <m/>
    <n v="0.78125"/>
    <n v="2.5641025641025643"/>
    <m/>
    <m/>
    <n v="28.318584070796462"/>
    <m/>
    <n v="5.1282051282051286"/>
    <n v="-69.565217391304358"/>
    <m/>
    <n v="-31.033945193417594"/>
  </r>
  <r>
    <s v="East"/>
    <s v="Vending"/>
    <x v="0"/>
    <x v="2"/>
    <x v="0"/>
    <x v="1"/>
    <x v="29"/>
    <n v="837.93103448275872"/>
    <n v="362.5"/>
    <n v="112.30769230769231"/>
    <n v="470.3389830508475"/>
    <n v="525"/>
    <n v="550.80645161290317"/>
    <n v="452.94117647058823"/>
    <n v="383.59375"/>
    <n v="493.3962264150943"/>
    <n v="778.18181818181813"/>
    <n v="618.27983870967739"/>
    <n v="6112.8360263494897"/>
    <x v="28"/>
    <n v="639.49579831932772"/>
    <n v="769.56521739130437"/>
    <n v="822.13114754098365"/>
    <n v="474.79674796747969"/>
    <n v="607.14285714285711"/>
    <n v="919.6850393700787"/>
    <n v="1205.9322033898306"/>
    <n v="876.0683760683761"/>
    <n v="511.62790697674416"/>
    <n v="322.72727272727269"/>
    <n v="482.17054263565888"/>
    <n v="8063.8634347331663"/>
  </r>
  <r>
    <s v="East"/>
    <s v="Vending"/>
    <x v="1"/>
    <x v="2"/>
    <x v="0"/>
    <x v="1"/>
    <x v="30"/>
    <n v="6.5137614678899078"/>
    <n v="0"/>
    <n v="2.2719999999999998"/>
    <n v="0"/>
    <m/>
    <m/>
    <n v="0"/>
    <n v="6.870967741935484"/>
    <n v="101.91935483870968"/>
    <n v="52.927272727272722"/>
    <n v="32.171875"/>
    <n v="207.79234889292491"/>
    <x v="29"/>
    <n v="4.8547008547008543"/>
    <n v="24.067796610169491"/>
    <n v="16.075471698113205"/>
    <n v="6.5137614678899078"/>
    <m/>
    <m/>
    <n v="57.240310077519382"/>
    <n v="4.3692307692307688"/>
    <n v="10.306451612903226"/>
    <n v="0"/>
    <n v="2.4273504273504272"/>
    <n v="154.51562397659285"/>
  </r>
  <r>
    <s v="East"/>
    <s v="Vending"/>
    <x v="0"/>
    <x v="3"/>
    <x v="0"/>
    <x v="1"/>
    <x v="31"/>
    <n v="45.967741935483872"/>
    <n v="57.391304347826093"/>
    <n v="4.3478260869565224"/>
    <n v="33.884297520661157"/>
    <n v="54.385964912280706"/>
    <n v="47.272727272727266"/>
    <n v="52.777777777777771"/>
    <n v="65.454545454545453"/>
    <n v="70.689655172413794"/>
    <n v="18.518518518518519"/>
    <n v="88.571428571428569"/>
    <n v="584.21591601098669"/>
    <x v="30"/>
    <n v="42.97520661157025"/>
    <n v="57.142857142857146"/>
    <n v="88.392857142857139"/>
    <n v="80.701754385964918"/>
    <n v="0"/>
    <n v="2.8301886792452828"/>
    <n v="23.4375"/>
    <n v="106.54205607476635"/>
    <n v="31.132075471698112"/>
    <n v="70.796460176991161"/>
    <n v="48.275862068965523"/>
    <n v="648.02513708264701"/>
  </r>
  <r>
    <s v="South"/>
    <s v="Vending"/>
    <x v="0"/>
    <x v="0"/>
    <x v="1"/>
    <x v="1"/>
    <x v="32"/>
    <n v="19573.842592592591"/>
    <n v="16289.680373831774"/>
    <n v="5714.545454545454"/>
    <n v="9519.8412698412703"/>
    <n v="14343.96551724138"/>
    <n v="13377.586206896553"/>
    <n v="16572.641509433961"/>
    <n v="16068.80733944954"/>
    <n v="19835.087719298248"/>
    <n v="12459.8"/>
    <n v="15142.372881355934"/>
    <n v="178442.70867961276"/>
    <x v="31"/>
    <n v="15797.112280701755"/>
    <n v="30401.85185185185"/>
    <n v="23081.196581196582"/>
    <n v="26972.072072072071"/>
    <n v="17468.293495934959"/>
    <n v="25249.532710280371"/>
    <n v="25802.727272727272"/>
    <n v="20628.393548387096"/>
    <n v="17047.619047619046"/>
    <n v="22521.875"/>
    <n v="22915.200000000001"/>
    <n v="262457.17820859706"/>
  </r>
  <r>
    <s v="South"/>
    <s v="Vending"/>
    <x v="1"/>
    <x v="0"/>
    <x v="1"/>
    <x v="1"/>
    <x v="33"/>
    <n v="10609.428571428571"/>
    <n v="11273.355932203391"/>
    <n v="7022.2380952380954"/>
    <n v="9342.8544999999995"/>
    <n v="13397.504587155963"/>
    <n v="11671.892857142857"/>
    <n v="12450.182115702479"/>
    <n v="10291.950276923077"/>
    <n v="12030.537946428571"/>
    <n v="13958.170127272726"/>
    <n v="12970.54700854701"/>
    <n v="138884.1009816791"/>
    <x v="32"/>
    <n v="16864.368421052633"/>
    <n v="14531.333333333332"/>
    <n v="21291.099238938055"/>
    <n v="22117.122807017546"/>
    <n v="16081.149813559323"/>
    <n v="18126.710743801654"/>
    <n v="22339.196759259259"/>
    <n v="19322.51307142857"/>
    <n v="20814.938053097347"/>
    <n v="22847.182608695653"/>
    <n v="19721.570247933883"/>
    <n v="224400.8759669697"/>
  </r>
  <r>
    <s v="South"/>
    <s v="Vending"/>
    <x v="2"/>
    <x v="0"/>
    <x v="1"/>
    <x v="1"/>
    <x v="34"/>
    <n v="1469.3376146788989"/>
    <n v="1358.3132075471697"/>
    <n v="1350.0392523364485"/>
    <n v="1306.2368000000001"/>
    <n v="1203.2181818181818"/>
    <n v="1741.7529411764708"/>
    <n v="1046.8032786885246"/>
    <n v="1178.0529914529914"/>
    <n v="1316.2448275862071"/>
    <n v="1189.6896000000002"/>
    <n v="1220.3399999999999"/>
    <n v="15958.312455968653"/>
    <x v="33"/>
    <n v="1197.1199999999999"/>
    <n v="1658.0339285714285"/>
    <n v="1629.9730158730158"/>
    <n v="755.06422018348621"/>
    <n v="1539.0018518518518"/>
    <n v="1508.44"/>
    <n v="2234.7175438596491"/>
    <n v="1641.7677419354839"/>
    <n v="1699.6727272727271"/>
    <n v="1621.8360360360359"/>
    <n v="2354.0545454545454"/>
    <n v="18966.202711955655"/>
  </r>
  <r>
    <s v="South"/>
    <s v="Vending"/>
    <x v="3"/>
    <x v="0"/>
    <x v="1"/>
    <x v="1"/>
    <x v="35"/>
    <n v="30.394285714285715"/>
    <n v="33.140186915887853"/>
    <n v="41.158928571428568"/>
    <n v="57.530973451327441"/>
    <n v="48.780952380952378"/>
    <n v="70.920000000000016"/>
    <n v="21.297297297297295"/>
    <n v="120.97031250000001"/>
    <n v="166.24878048780488"/>
    <n v="71.366037735849048"/>
    <n v="118.2"/>
    <n v="824.56006274714093"/>
    <x v="34"/>
    <n v="87.7265625"/>
    <n v="132.1690909090909"/>
    <n v="106.79473684210527"/>
    <n v="24.667826086956524"/>
    <n v="176.29830508474578"/>
    <n v="88.911504424778769"/>
    <n v="182.09189189189189"/>
    <n v="58.005555555555553"/>
    <n v="58.115000000000002"/>
    <n v="90.152542372881356"/>
    <n v="27.43928571428571"/>
    <n v="1098.8598013822918"/>
  </r>
  <r>
    <s v="South"/>
    <s v="Vending"/>
    <x v="0"/>
    <x v="1"/>
    <x v="1"/>
    <x v="1"/>
    <x v="4"/>
    <m/>
    <n v="0"/>
    <n v="0"/>
    <n v="0"/>
    <n v="0"/>
    <n v="0"/>
    <n v="-0.9174311926605504"/>
    <n v="7.4766355140186915"/>
    <n v="0.9174311926605504"/>
    <n v="0"/>
    <n v="0"/>
    <n v="7.4766355140186915"/>
    <x v="4"/>
    <m/>
    <n v="21.259842519685041"/>
    <n v="58.035714285714278"/>
    <n v="24.761904761904759"/>
    <n v="33.333333333333336"/>
    <n v="4.9586776859504136"/>
    <n v="12.962962962962962"/>
    <n v="23.893805309734514"/>
    <n v="77.599999999999994"/>
    <n v="188.6178861788618"/>
    <n v="40.310077519379846"/>
    <n v="485.73420455752694"/>
  </r>
  <r>
    <s v="South"/>
    <s v="Vending"/>
    <x v="0"/>
    <x v="2"/>
    <x v="1"/>
    <x v="1"/>
    <x v="36"/>
    <n v="998.3739837398374"/>
    <n v="862.18487394957992"/>
    <n v="343.10344827586209"/>
    <n v="1122.3214285714284"/>
    <n v="978.82540983606555"/>
    <n v="705.30973451327441"/>
    <n v="724.7619047619047"/>
    <n v="873.72881355932213"/>
    <n v="681.19266055045864"/>
    <n v="829.50819672131149"/>
    <n v="984.49612403100775"/>
    <n v="10409.261123964599"/>
    <x v="35"/>
    <n v="1143.4782608695652"/>
    <n v="1579.2792792792791"/>
    <n v="1308.5470085470085"/>
    <n v="786.82170542635652"/>
    <n v="1375"/>
    <n v="1025"/>
    <n v="701.57480314960628"/>
    <n v="921.62162162162156"/>
    <n v="1596.3963963963963"/>
    <n v="1157.9831932773109"/>
    <n v="1278.7037037037037"/>
    <n v="13790.91973373874"/>
  </r>
  <r>
    <s v="South"/>
    <s v="Vending"/>
    <x v="1"/>
    <x v="2"/>
    <x v="1"/>
    <x v="1"/>
    <x v="28"/>
    <n v="4.8547008547008543"/>
    <n v="0"/>
    <n v="17.252336448598129"/>
    <n v="2.290322580645161"/>
    <n v="0"/>
    <n v="1.2566371681415929"/>
    <n v="0"/>
    <n v="21.037037037037035"/>
    <n v="20.914728682170541"/>
    <n v="27.109090909090906"/>
    <n v="54.967741935483872"/>
    <n v="149.68259561586808"/>
    <x v="36"/>
    <n v="21.36283185840708"/>
    <n v="16.33628318584071"/>
    <n v="15.777777777777777"/>
    <n v="28.399999999999995"/>
    <n v="19.96875"/>
    <n v="78.100000000000009"/>
    <n v="20.950819672131146"/>
    <n v="40.747826086956522"/>
    <n v="47.741379310344833"/>
    <n v="12.396825396825395"/>
    <n v="34.918032786885249"/>
    <n v="362.28611166075433"/>
  </r>
  <r>
    <s v="South"/>
    <s v="Vending"/>
    <x v="0"/>
    <x v="3"/>
    <x v="1"/>
    <x v="1"/>
    <x v="28"/>
    <n v="0"/>
    <n v="3.4188034188034191"/>
    <n v="0"/>
    <n v="0.81300813008130079"/>
    <n v="2.6086956521739131"/>
    <n v="5.0420168067226889"/>
    <n v="-0.90909090909090906"/>
    <n v="1.6666666666666667"/>
    <n v="11.111111111111111"/>
    <n v="0"/>
    <n v="8.3333333333333339"/>
    <n v="32.084544209801521"/>
    <x v="37"/>
    <n v="32.456140350877199"/>
    <n v="52.72727272727272"/>
    <n v="34.782608695652179"/>
    <n v="0"/>
    <n v="61.344537815126053"/>
    <n v="188.28828828828827"/>
    <n v="37.815126050420169"/>
    <n v="106.2992125984252"/>
    <n v="241.08527131782944"/>
    <n v="182.11382113821139"/>
    <n v="47.154471544715449"/>
    <n v="1011.9737272710041"/>
  </r>
  <r>
    <s v="West"/>
    <s v="Vending"/>
    <x v="0"/>
    <x v="0"/>
    <x v="2"/>
    <x v="1"/>
    <x v="37"/>
    <n v="37748.495370370365"/>
    <n v="32150.400000000001"/>
    <n v="19091.338582677166"/>
    <n v="23396.653543307086"/>
    <n v="53372.727272727265"/>
    <n v="60977.896874999999"/>
    <n v="59461.458333333336"/>
    <n v="60911.526168224293"/>
    <n v="63299.523809523809"/>
    <n v="56696.190476190473"/>
    <n v="52430"/>
    <n v="543287.19110362267"/>
    <x v="38"/>
    <n v="32252.066115702481"/>
    <n v="44247.533600000002"/>
    <n v="51297.413793103449"/>
    <n v="60249.999999999993"/>
    <n v="49720.634920634919"/>
    <n v="68065.573770491799"/>
    <n v="68752.025233644861"/>
    <n v="53562.5"/>
    <n v="45195.729166666672"/>
    <n v="39924.031007751939"/>
    <n v="45394.233928571426"/>
    <n v="605607.11190693802"/>
  </r>
  <r>
    <s v="West"/>
    <s v="Vending"/>
    <x v="1"/>
    <x v="0"/>
    <x v="2"/>
    <x v="1"/>
    <x v="38"/>
    <n v="14042.819967213114"/>
    <n v="12091.747747747746"/>
    <n v="5349.424"/>
    <n v="10682.824226086957"/>
    <n v="20871.917333333331"/>
    <n v="18984.205607476633"/>
    <n v="17168.873949579833"/>
    <n v="15802.400109374999"/>
    <n v="10977.659274193549"/>
    <n v="12476.636363636362"/>
    <n v="12096.474576271186"/>
    <n v="165776.43632472504"/>
    <x v="39"/>
    <n v="24029.415929203544"/>
    <n v="22838.528925619834"/>
    <n v="20842.711864406781"/>
    <n v="25506.598290598293"/>
    <n v="24160.285714285714"/>
    <n v="24397.581395348836"/>
    <n v="28116"/>
    <n v="23342.924528301886"/>
    <n v="33283.400654545454"/>
    <n v="36530.477064220184"/>
    <n v="23332.855008547009"/>
    <n v="299580.32482962304"/>
  </r>
  <r>
    <s v="West"/>
    <s v="Vending"/>
    <x v="2"/>
    <x v="0"/>
    <x v="2"/>
    <x v="1"/>
    <x v="39"/>
    <n v="29.050393700787399"/>
    <n v="23.235087719298246"/>
    <n v="6.3066666666666666"/>
    <n v="13.01834862385321"/>
    <n v="18.741509433962264"/>
    <n v="10.883185840707966"/>
    <n v="16.892857142857142"/>
    <n v="15.136000000000001"/>
    <n v="13.514285714285712"/>
    <n v="29.781481481481482"/>
    <n v="21.109090909090909"/>
    <n v="212.40169411823689"/>
    <x v="40"/>
    <n v="18.309677419354838"/>
    <n v="10.080327868852459"/>
    <n v="50.256250000000001"/>
    <n v="26.419819819819818"/>
    <n v="11.8567856"/>
    <n v="13.261682242990654"/>
    <n v="33.785714285714285"/>
    <n v="14.553846153846155"/>
    <n v="32.341880341880348"/>
    <n v="30.70350877192983"/>
    <n v="14.854545454545455"/>
    <n v="267.7066067662733"/>
  </r>
  <r>
    <s v="West"/>
    <s v="Vending"/>
    <x v="3"/>
    <x v="0"/>
    <x v="2"/>
    <x v="1"/>
    <x v="40"/>
    <n v="8.3681415929203542"/>
    <n v="7.3874999999999984"/>
    <n v="0.93809523809523809"/>
    <n v="2.0205128205128204"/>
    <n v="11.53170731707317"/>
    <n v="2.9798319327731093"/>
    <n v="3.056896551724138"/>
    <n v="1.0460176991150443"/>
    <n v="19.874336283185841"/>
    <n v="12.099212598425197"/>
    <n v="0.98499999999999999"/>
    <n v="72.342904207737959"/>
    <x v="41"/>
    <n v="0"/>
    <n v="14.660465116279068"/>
    <n v="5.5842519685039367"/>
    <n v="11.046728971962617"/>
    <n v="19.219512195121951"/>
    <n v="10.368421052631581"/>
    <n v="17.841509433962262"/>
    <n v="9.6885245901639347"/>
    <n v="4.8048780487804876"/>
    <n v="0"/>
    <n v="35.9328"/>
    <n v="150.63800046831494"/>
  </r>
  <r>
    <s v="West"/>
    <s v="Vending"/>
    <x v="0"/>
    <x v="1"/>
    <x v="2"/>
    <x v="1"/>
    <x v="4"/>
    <n v="4.032258064516129"/>
    <n v="0"/>
    <m/>
    <m/>
    <n v="0"/>
    <n v="1.5625"/>
    <n v="33.870967741935488"/>
    <n v="3.9682539682539684"/>
    <n v="44.067796610169495"/>
    <n v="0.87719298245614041"/>
    <n v="1.8867924528301885"/>
    <n v="90.265761820161416"/>
    <x v="4"/>
    <n v="0"/>
    <n v="5.0420168067226889"/>
    <m/>
    <m/>
    <n v="35.238095238095234"/>
    <n v="6.3492063492063489"/>
    <n v="63.20754716981132"/>
    <n v="4.2016806722689077"/>
    <n v="4200.8695652173919"/>
    <n v="21.951219512195124"/>
    <n v="14.782608695652176"/>
    <n v="4351.6419396613437"/>
  </r>
  <r>
    <s v="West"/>
    <s v="Vending"/>
    <x v="0"/>
    <x v="2"/>
    <x v="2"/>
    <x v="1"/>
    <x v="41"/>
    <n v="647.86324786324792"/>
    <n v="533.07692307692309"/>
    <n v="244.8"/>
    <n v="424"/>
    <n v="781.13207547169804"/>
    <n v="730.46875"/>
    <n v="807.33944954128435"/>
    <n v="736.93693693693683"/>
    <n v="357.62711864406782"/>
    <n v="532.28346456692918"/>
    <n v="474.21875"/>
    <n v="6981.0562399106111"/>
    <x v="42"/>
    <n v="666.92913385826773"/>
    <n v="1094.3548387096773"/>
    <n v="1137.3913043478262"/>
    <n v="347.61904761904759"/>
    <n v="535.89743589743591"/>
    <n v="722.03389830508479"/>
    <n v="342.14876033057851"/>
    <n v="629.82456140350882"/>
    <n v="1070.5357142857142"/>
    <n v="676.19047619047615"/>
    <n v="1016.5217391304349"/>
    <n v="8930.6469100780523"/>
  </r>
  <r>
    <s v="West"/>
    <s v="Vending"/>
    <x v="1"/>
    <x v="2"/>
    <x v="2"/>
    <x v="1"/>
    <x v="28"/>
    <n v="-1.2909090909090908"/>
    <n v="0"/>
    <n v="0"/>
    <n v="9.6271186440677958"/>
    <n v="2.1846153846153844"/>
    <n v="0"/>
    <n v="0"/>
    <n v="0"/>
    <n v="5.9663865546218489"/>
    <n v="55.46875"/>
    <n v="89.257142857142853"/>
    <n v="161.21310434953881"/>
    <x v="43"/>
    <n v="37.138461538461542"/>
    <n v="22.015503875968992"/>
    <n v="20.950819672131146"/>
    <n v="49.566037735849051"/>
    <n v="69.147826086956528"/>
    <n v="1.3523809523809522"/>
    <n v="190.15652173913045"/>
    <n v="330.05405405405406"/>
    <n v="150.49572649572653"/>
    <n v="28.4"/>
    <n v="326.99082568807336"/>
    <n v="1280.3633959339707"/>
  </r>
  <r>
    <s v="West"/>
    <s v="Vending"/>
    <x v="0"/>
    <x v="3"/>
    <x v="2"/>
    <x v="1"/>
    <x v="42"/>
    <n v="9.0163934426229506"/>
    <n v="0"/>
    <n v="15.929203539823011"/>
    <n v="4.0650406504065044"/>
    <n v="8.4905660377358494"/>
    <n v="4.918032786885246"/>
    <n v="15.873015873015873"/>
    <n v="13.6"/>
    <n v="26.956521739130437"/>
    <n v="16.153846153846153"/>
    <n v="40"/>
    <n v="150.8009395511971"/>
    <x v="44"/>
    <n v="0"/>
    <n v="7.3394495412844032"/>
    <n v="15.044247787610621"/>
    <n v="2.3809523809523809"/>
    <n v="9.3457943925233646"/>
    <n v="115.2"/>
    <n v="92.24137931034484"/>
    <n v="132.40740740740739"/>
    <n v="124.32432432432431"/>
    <n v="44.444444444444443"/>
    <n v="8.4033613445378155"/>
    <n v="601.13136093342962"/>
  </r>
  <r>
    <s v="Direct"/>
    <s v="Unassigned"/>
    <x v="0"/>
    <x v="0"/>
    <x v="3"/>
    <x v="2"/>
    <x v="43"/>
    <m/>
    <m/>
    <m/>
    <m/>
    <m/>
    <n v="0"/>
    <n v="0"/>
    <m/>
    <m/>
    <m/>
    <m/>
    <n v="-221.53846153846152"/>
    <x v="14"/>
    <m/>
    <m/>
    <m/>
    <m/>
    <m/>
    <n v="13.913043478260871"/>
    <n v="-13.114754098360656"/>
    <m/>
    <m/>
    <m/>
    <m/>
    <n v="0.79828937990021487"/>
  </r>
  <r>
    <s v="Direct"/>
    <s v="Unassigned"/>
    <x v="1"/>
    <x v="0"/>
    <x v="3"/>
    <x v="2"/>
    <x v="44"/>
    <m/>
    <m/>
    <m/>
    <m/>
    <m/>
    <m/>
    <m/>
    <m/>
    <m/>
    <m/>
    <m/>
    <n v="-261.38053097345136"/>
    <x v="14"/>
    <m/>
    <m/>
    <m/>
    <m/>
    <m/>
    <m/>
    <m/>
    <m/>
    <m/>
    <m/>
    <m/>
    <n v="0"/>
  </r>
  <r>
    <s v="Direct"/>
    <s v="Unassigned"/>
    <x v="0"/>
    <x v="1"/>
    <x v="3"/>
    <x v="2"/>
    <x v="4"/>
    <m/>
    <m/>
    <m/>
    <m/>
    <m/>
    <n v="0"/>
    <n v="0"/>
    <m/>
    <m/>
    <m/>
    <m/>
    <n v="0"/>
    <x v="4"/>
    <m/>
    <m/>
    <m/>
    <m/>
    <m/>
    <n v="13.223140495867769"/>
    <n v="-12.403100775193797"/>
    <m/>
    <m/>
    <m/>
    <m/>
    <n v="0.82003972067397157"/>
  </r>
  <r>
    <s v="Direct"/>
    <s v="Unassigned"/>
    <x v="0"/>
    <x v="2"/>
    <x v="3"/>
    <x v="2"/>
    <x v="45"/>
    <m/>
    <m/>
    <m/>
    <m/>
    <m/>
    <n v="0"/>
    <n v="26.016260162601625"/>
    <n v="-25.806451612903228"/>
    <m/>
    <m/>
    <m/>
    <n v="-235.85576522079339"/>
    <x v="14"/>
    <m/>
    <m/>
    <m/>
    <m/>
    <m/>
    <n v="12.5"/>
    <n v="-14.545454545454545"/>
    <n v="0"/>
    <m/>
    <m/>
    <m/>
    <n v="-2.045454545454545"/>
  </r>
  <r>
    <s v="East"/>
    <s v="Unassigned"/>
    <x v="0"/>
    <x v="0"/>
    <x v="0"/>
    <x v="2"/>
    <x v="46"/>
    <n v="3474.3320754716979"/>
    <n v="285.61858407079649"/>
    <n v="547.66260162601623"/>
    <n v="924.00082644628094"/>
    <n v="1333.9330508474577"/>
    <n v="1056.3956140350876"/>
    <n v="2024.9296610169492"/>
    <n v="1120.0467213114755"/>
    <n v="1298.69173553719"/>
    <n v="1206.1851562499999"/>
    <n v="1359.56953125"/>
    <n v="16448.769982641712"/>
    <x v="45"/>
    <n v="1222.8070175438597"/>
    <n v="1818.1102362204724"/>
    <n v="1385.0857142857144"/>
    <n v="1463.4845454545455"/>
    <n v="1538.2"/>
    <n v="1491.0714285714284"/>
    <n v="1193.0771653543306"/>
    <n v="1252.6992"/>
    <n v="1188.0619047619048"/>
    <n v="5429.0522935779818"/>
    <n v="1295.7692307692307"/>
    <n v="20601.330910452511"/>
  </r>
  <r>
    <s v="East"/>
    <s v="Unassigned"/>
    <x v="1"/>
    <x v="0"/>
    <x v="0"/>
    <x v="2"/>
    <x v="47"/>
    <n v="1790.036366972477"/>
    <n v="1629.6445511811023"/>
    <n v="1791.0859008264465"/>
    <n v="2011.9472857142855"/>
    <n v="2381.9642882882881"/>
    <n v="1966.4717076923075"/>
    <n v="2482.9177119999999"/>
    <n v="1714.7827102803737"/>
    <n v="1672.1906972477063"/>
    <n v="1171.2538666666669"/>
    <n v="1578.9404786324787"/>
    <n v="21962.61749938643"/>
    <x v="46"/>
    <n v="1442.7223865546218"/>
    <n v="2104.4144144144143"/>
    <n v="1595.3153846153843"/>
    <n v="1653.452472440945"/>
    <n v="1803.6887731092436"/>
    <n v="1660.0476190476188"/>
    <n v="1796.8916666666667"/>
    <n v="2028.0761509433964"/>
    <n v="1946.5828867924529"/>
    <n v="1694.6620330578512"/>
    <n v="1302.1828253968254"/>
    <n v="20166.858033600169"/>
  </r>
  <r>
    <s v="East"/>
    <s v="Unassigned"/>
    <x v="2"/>
    <x v="0"/>
    <x v="0"/>
    <x v="2"/>
    <x v="48"/>
    <n v="273.24725826771652"/>
    <n v="322.15135135135137"/>
    <n v="340.06790642201832"/>
    <n v="344.46382666666665"/>
    <n v="304.33506612903221"/>
    <n v="330.2995953125"/>
    <n v="305.00344827586207"/>
    <n v="335.18215892857143"/>
    <n v="321.29909909909907"/>
    <n v="238.30381355932207"/>
    <n v="313.29917903225805"/>
    <n v="3714.6691030443972"/>
    <x v="47"/>
    <n v="220.21639344262294"/>
    <n v="325.78212857142859"/>
    <n v="335.24912280701761"/>
    <n v="163.44751500000001"/>
    <n v="352.72521284403666"/>
    <n v="295.83999999999997"/>
    <n v="334.85426857142858"/>
    <n v="301.99230769230769"/>
    <n v="363.98476190476191"/>
    <n v="332.97035423728812"/>
    <n v="315.62"/>
    <n v="3633.5392250708919"/>
  </r>
  <r>
    <s v="East"/>
    <s v="Unassigned"/>
    <x v="3"/>
    <x v="0"/>
    <x v="0"/>
    <x v="2"/>
    <x v="49"/>
    <n v="229.52321320754714"/>
    <n v="201.30937499999999"/>
    <n v="186.98852459016393"/>
    <n v="250.49724770642197"/>
    <n v="223.05483870967743"/>
    <n v="256.87559055118112"/>
    <n v="202.78348623853208"/>
    <n v="230.74695652173912"/>
    <n v="331.8042857142857"/>
    <n v="190.37522123893805"/>
    <n v="264.85524285714285"/>
    <n v="2788.5981458138904"/>
    <x v="48"/>
    <n v="180.1142857142857"/>
    <n v="252.61887413793104"/>
    <n v="149.91219512195121"/>
    <n v="189.10499047619047"/>
    <n v="294.70135135135132"/>
    <n v="217.73684210526318"/>
    <n v="220.57795275590553"/>
    <n v="243.15428571428572"/>
    <n v="234.68047142857139"/>
    <n v="250.82973157894739"/>
    <n v="221.79516724137935"/>
    <n v="2659.2618619117761"/>
  </r>
  <r>
    <s v="East"/>
    <s v="Unassigned"/>
    <x v="0"/>
    <x v="1"/>
    <x v="0"/>
    <x v="2"/>
    <x v="50"/>
    <n v="2.6548672566371683"/>
    <n v="1.5765765765765765"/>
    <n v="5.6603773584905657"/>
    <n v="5.4545454545454541"/>
    <n v="5.9322033898305087"/>
    <n v="7.6271186440677967"/>
    <n v="5.1282051282051286"/>
    <n v="-4.545454545454545"/>
    <n v="4.9586776859504136"/>
    <n v="9.4488188976377945"/>
    <n v="6.6115702479338845"/>
    <n v="53.955781956489709"/>
    <x v="49"/>
    <n v="5.8333333333333339"/>
    <n v="14.678899082568806"/>
    <n v="14.285714285714286"/>
    <n v="11.71875"/>
    <n v="11.382113821138212"/>
    <n v="10.769230769230768"/>
    <n v="5.46875"/>
    <n v="7.1428571428571423"/>
    <n v="26.956521739130437"/>
    <n v="29.6"/>
    <n v="16.923076923076923"/>
    <n v="161.1228834606863"/>
  </r>
  <r>
    <s v="East"/>
    <s v="Unassigned"/>
    <x v="0"/>
    <x v="2"/>
    <x v="0"/>
    <x v="2"/>
    <x v="51"/>
    <n v="1318.4"/>
    <n v="1325.681818181818"/>
    <n v="887.73584905660368"/>
    <n v="2267.5675675675675"/>
    <n v="390.95581395348836"/>
    <n v="272.56384615384616"/>
    <n v="1457.1871559633028"/>
    <n v="1009.2592592592592"/>
    <n v="200.78740157480314"/>
    <n v="868.10344827586209"/>
    <n v="993.20925925925917"/>
    <n v="12121.16185402842"/>
    <x v="50"/>
    <n v="694.21487603305786"/>
    <n v="591.07142857142856"/>
    <n v="330.08849557522126"/>
    <n v="627.64227642276421"/>
    <n v="671.68141592920358"/>
    <n v="873.84615384615381"/>
    <n v="800.67177419354834"/>
    <n v="967.52136752136755"/>
    <n v="1318.9189189189187"/>
    <n v="357.71574074074073"/>
    <n v="902.18037383177557"/>
    <n v="9201.1935908149499"/>
  </r>
  <r>
    <s v="East"/>
    <s v="Unassigned"/>
    <x v="1"/>
    <x v="2"/>
    <x v="0"/>
    <x v="2"/>
    <x v="52"/>
    <n v="4.7731092436974789"/>
    <n v="11.833333333333334"/>
    <n v="8.7964601769911503"/>
    <n v="7.8888888888888884"/>
    <n v="7.0413223140495864"/>
    <n v="268.74380165289256"/>
    <n v="227.66942148760333"/>
    <n v="66.440366972477065"/>
    <n v="9.8307692307692296"/>
    <n v="1.2456140350877194"/>
    <n v="31.555555555555554"/>
    <n v="654.62484444173333"/>
    <x v="51"/>
    <n v="19.96875"/>
    <n v="93.421052631578959"/>
    <n v="46.932203389830512"/>
    <n v="82.529914529914535"/>
    <n v="60.16949152542373"/>
    <n v="121.53153153153153"/>
    <n v="54.095238095238095"/>
    <n v="24.793650793650791"/>
    <n v="7.8888888888888884"/>
    <n v="5.3584905660377355"/>
    <n v="20.457627118644069"/>
    <n v="560.26311814050632"/>
  </r>
  <r>
    <s v="East"/>
    <s v="Unassigned"/>
    <x v="0"/>
    <x v="3"/>
    <x v="0"/>
    <x v="2"/>
    <x v="53"/>
    <n v="4.5871559633027523"/>
    <n v="53.539823008849559"/>
    <n v="19.811320754716981"/>
    <n v="52.777777777777771"/>
    <n v="172.35772357723579"/>
    <n v="226.12612612612611"/>
    <n v="613.20754716981128"/>
    <n v="45.045045045045043"/>
    <n v="9.0090090090090076"/>
    <n v="-24.793388429752067"/>
    <n v="152.5"/>
    <n v="1326.9983286813679"/>
    <x v="52"/>
    <n v="365.625"/>
    <n v="160.18518518518516"/>
    <n v="40.869565217391305"/>
    <n v="107.01754385964914"/>
    <n v="48.412698412698411"/>
    <n v="119.49152542372882"/>
    <n v="111.01694915254238"/>
    <n v="78.294573643410857"/>
    <n v="153.7037037037037"/>
    <n v="47.881355932203391"/>
    <n v="42.857142857142854"/>
    <n v="1478.1330211654338"/>
  </r>
  <r>
    <s v="South"/>
    <s v="Unassigned"/>
    <x v="0"/>
    <x v="0"/>
    <x v="1"/>
    <x v="2"/>
    <x v="54"/>
    <n v="2195.4068376068381"/>
    <n v="1913.206779661017"/>
    <n v="2009.8826446280993"/>
    <n v="1327.5879032258065"/>
    <n v="958.97117117117114"/>
    <n v="1053.3330434782611"/>
    <n v="1238.1321428571428"/>
    <n v="973.17899159663875"/>
    <n v="920.97826086956525"/>
    <n v="820.73543307086595"/>
    <n v="1481.4817460317458"/>
    <n v="17883.173657900858"/>
    <x v="53"/>
    <n v="1499.1"/>
    <n v="1853.9991869918699"/>
    <n v="1790.3344262295084"/>
    <n v="2463.4299999999998"/>
    <n v="1605.4367187499997"/>
    <n v="3002.7027027027025"/>
    <n v="2334.9925925925922"/>
    <n v="1326.2102564102565"/>
    <n v="2479.2452830188677"/>
    <n v="1554.0504672897196"/>
    <n v="1818.3051282051283"/>
    <n v="23101.600621839767"/>
  </r>
  <r>
    <s v="South"/>
    <s v="Unassigned"/>
    <x v="1"/>
    <x v="0"/>
    <x v="1"/>
    <x v="2"/>
    <x v="55"/>
    <n v="1759.2945486725666"/>
    <n v="1956.3312952380952"/>
    <n v="1733.0005901639347"/>
    <n v="2987.9664273504277"/>
    <n v="2804.4429345794392"/>
    <n v="1740.2136724137933"/>
    <n v="2634.7352631578947"/>
    <n v="1892.1766250000001"/>
    <n v="982.72691379310356"/>
    <n v="1670.0619999999999"/>
    <n v="899.97252892561983"/>
    <n v="22351.353853558441"/>
    <x v="54"/>
    <n v="1629.1683278688524"/>
    <n v="2919.1129333333333"/>
    <n v="2241.3534871794873"/>
    <n v="3444.8759689922481"/>
    <n v="2567.1915813953487"/>
    <n v="3756.629418803419"/>
    <n v="2791.9562880000003"/>
    <n v="1623.973372881356"/>
    <n v="2843.9760000000001"/>
    <n v="1970.461732142857"/>
    <n v="2211.8305084745766"/>
    <n v="29373.096805512156"/>
  </r>
  <r>
    <s v="South"/>
    <s v="Unassigned"/>
    <x v="2"/>
    <x v="0"/>
    <x v="1"/>
    <x v="2"/>
    <x v="56"/>
    <n v="271.37533220338986"/>
    <n v="403.33333333333331"/>
    <n v="266.87967479674796"/>
    <n v="309.45568596491228"/>
    <n v="420.4242307692308"/>
    <n v="307.2369369369369"/>
    <n v="328.98572845528457"/>
    <n v="274.79959212598425"/>
    <n v="188.8628358974359"/>
    <n v="166.44754634146341"/>
    <n v="517.05842419354849"/>
    <n v="3680.2937246879928"/>
    <x v="55"/>
    <n v="372.1443873015873"/>
    <n v="310.90653846153845"/>
    <n v="441.46666666666664"/>
    <n v="468.7"/>
    <n v="887.17310924369758"/>
    <n v="1203.1778540983607"/>
    <n v="667.9906920353983"/>
    <n v="441.46666666666664"/>
    <n v="536.28828411214954"/>
    <n v="206.245045045045"/>
    <n v="520.85839115044246"/>
    <n v="6561.579123277128"/>
  </r>
  <r>
    <s v="South"/>
    <s v="Unassigned"/>
    <x v="3"/>
    <x v="0"/>
    <x v="1"/>
    <x v="2"/>
    <x v="57"/>
    <n v="170.11216216216215"/>
    <n v="215.52738095238095"/>
    <n v="190.43333333333334"/>
    <n v="199.31698487394956"/>
    <n v="353.13568760330577"/>
    <n v="189.87738923076924"/>
    <n v="197.16761694915257"/>
    <n v="177.21685932203391"/>
    <n v="102.80906718750001"/>
    <n v="171.16604210526319"/>
    <n v="736.17390280373832"/>
    <n v="2898.9181403166926"/>
    <x v="56"/>
    <n v="488.67396694214875"/>
    <n v="179.42972972972973"/>
    <n v="322.16971132075469"/>
    <n v="382.8033282051282"/>
    <n v="774.64958677685956"/>
    <n v="763.2220171875"/>
    <n v="192.91585365853658"/>
    <n v="207.31904761904761"/>
    <n v="461.42121206896553"/>
    <n v="376.3824341463415"/>
    <n v="320.60442477876109"/>
    <n v="4749.8103722468577"/>
  </r>
  <r>
    <s v="South"/>
    <s v="Unassigned"/>
    <x v="0"/>
    <x v="1"/>
    <x v="1"/>
    <x v="2"/>
    <x v="58"/>
    <n v="5.8035714285714279"/>
    <n v="2.3076923076923075"/>
    <n v="-0.81300813008130079"/>
    <n v="2.6548672566371683"/>
    <n v="3.2520325203252032"/>
    <n v="1.6528925619834711"/>
    <n v="5.9322033898305087"/>
    <n v="4.3103448275862073"/>
    <n v="4.545454545454545"/>
    <n v="2.7027027027027026"/>
    <n v="5.9322033898305087"/>
    <n v="40.889652452706656"/>
    <x v="57"/>
    <n v="9.8214285714285712"/>
    <n v="2.5862068965517242"/>
    <n v="15"/>
    <n v="6.3063063063063058"/>
    <n v="23.684210526315791"/>
    <n v="3.4782608695652177"/>
    <n v="10.317460317460318"/>
    <n v="25.862068965517242"/>
    <n v="5.3571428571428568"/>
    <n v="21.666666666666668"/>
    <n v="19.672131147540984"/>
    <n v="150.72862731054221"/>
  </r>
  <r>
    <s v="South"/>
    <s v="Unassigned"/>
    <x v="0"/>
    <x v="2"/>
    <x v="1"/>
    <x v="2"/>
    <x v="59"/>
    <n v="1043.75"/>
    <n v="979.296875"/>
    <n v="956.23084112149525"/>
    <n v="2672.0338983050847"/>
    <n v="1519.047619047619"/>
    <n v="264.48114754098361"/>
    <n v="1456.6672000000001"/>
    <n v="1409.1269841269841"/>
    <n v="629.91803278688531"/>
    <n v="716.21621621621614"/>
    <n v="1997.5806451612902"/>
    <n v="14519.979711407399"/>
    <x v="58"/>
    <n v="1130.6649122807019"/>
    <n v="1085.217391304348"/>
    <n v="199.1472440944882"/>
    <n v="743.39622641509425"/>
    <n v="792.62295081967216"/>
    <n v="1504.5045045045044"/>
    <n v="1025"/>
    <n v="1201.9047619047619"/>
    <n v="1457.8207692307692"/>
    <n v="896.54056603773574"/>
    <n v="725.60512820512827"/>
    <n v="12803.294020014597"/>
  </r>
  <r>
    <s v="South"/>
    <s v="Unassigned"/>
    <x v="1"/>
    <x v="2"/>
    <x v="1"/>
    <x v="2"/>
    <x v="60"/>
    <n v="18.933333333333334"/>
    <n v="19.661538461538459"/>
    <n v="24.113207547169807"/>
    <n v="15.008130081300814"/>
    <n v="17.909909909909906"/>
    <n v="11.269841269841269"/>
    <n v="405.88333333333333"/>
    <n v="38.409836065573771"/>
    <n v="12.396825396825395"/>
    <n v="50.345454545454544"/>
    <n v="60.15356666666667"/>
    <n v="678.59291311888387"/>
    <x v="59"/>
    <n v="60.126126126126117"/>
    <n v="219.55384615384617"/>
    <n v="172.76666666666668"/>
    <n v="203.37288135593221"/>
    <n v="390.7933884297521"/>
    <n v="353.75438596491227"/>
    <n v="250.24590163934428"/>
    <n v="212.36036036036035"/>
    <n v="327.69230769230768"/>
    <n v="54.218181818181812"/>
    <n v="35.788617886178862"/>
    <n v="2350.3578492787938"/>
  </r>
  <r>
    <s v="South"/>
    <s v="Unassigned"/>
    <x v="0"/>
    <x v="3"/>
    <x v="1"/>
    <x v="2"/>
    <x v="61"/>
    <n v="40.625"/>
    <n v="209.375"/>
    <n v="144.06779661016949"/>
    <n v="571.304347826087"/>
    <n v="224.59016393442624"/>
    <n v="59.230769230769226"/>
    <n v="386.66666666666669"/>
    <n v="68"/>
    <n v="119.99999999999999"/>
    <n v="68.468468468468458"/>
    <n v="240.1639344262295"/>
    <n v="2183.8682939518076"/>
    <x v="60"/>
    <n v="156.41025641025641"/>
    <n v="368.18181818181813"/>
    <n v="163.28125"/>
    <n v="113.82113821138212"/>
    <n v="178.76106194690269"/>
    <n v="288.13559322033899"/>
    <n v="216.8"/>
    <n v="130.57851239669421"/>
    <n v="286.11111111111109"/>
    <n v="109.82142857142856"/>
    <n v="50"/>
    <n v="2265.0517763491443"/>
  </r>
  <r>
    <s v="West"/>
    <s v="Unassigned"/>
    <x v="0"/>
    <x v="0"/>
    <x v="2"/>
    <x v="2"/>
    <x v="62"/>
    <n v="6620.4992000000002"/>
    <n v="6041.0490740740734"/>
    <n v="583.98981481481474"/>
    <n v="849.69008264462809"/>
    <n v="1315.8333333333335"/>
    <n v="875.8027522935779"/>
    <n v="1242.8371900826448"/>
    <n v="1493.9811965811969"/>
    <n v="1526.014285714286"/>
    <n v="1214.0055555555555"/>
    <n v="1021.4912280701756"/>
    <n v="30549.001151180815"/>
    <x v="61"/>
    <n v="1132.0871794871796"/>
    <n v="1345.0697247706421"/>
    <n v="961.12177419354839"/>
    <n v="1761.2490909090907"/>
    <n v="1422.6708661417322"/>
    <n v="2003.4981132075472"/>
    <n v="350"/>
    <n v="2084.9537037037035"/>
    <n v="1556.9105691056911"/>
    <n v="1457.2065573770492"/>
    <n v="1558.1775700934579"/>
    <n v="16671.42340985921"/>
  </r>
  <r>
    <s v="West"/>
    <s v="Unassigned"/>
    <x v="1"/>
    <x v="0"/>
    <x v="2"/>
    <x v="2"/>
    <x v="63"/>
    <n v="5257.351451327434"/>
    <n v="4235.354973913044"/>
    <n v="1314.1026614173229"/>
    <n v="2967.6234953271028"/>
    <n v="3552.4592389380537"/>
    <n v="1937.5992037037036"/>
    <n v="2297.142875"/>
    <n v="1945.8503428571428"/>
    <n v="1380.7214476190477"/>
    <n v="2283.2412363636363"/>
    <n v="1185.8824153846153"/>
    <n v="33392.033629851103"/>
    <x v="62"/>
    <n v="1256.2161946902656"/>
    <n v="2909.2853831775697"/>
    <n v="1459.461464566929"/>
    <n v="2208.7577547169808"/>
    <n v="2018.3928547008547"/>
    <n v="1969.7469830508478"/>
    <n v="2055.9148376068379"/>
    <n v="2608.2991071428569"/>
    <n v="2989.2901785714284"/>
    <n v="2171.1717166666667"/>
    <n v="2034.2358870967741"/>
    <n v="24791.56437879473"/>
  </r>
  <r>
    <s v="West"/>
    <s v="Unassigned"/>
    <x v="2"/>
    <x v="0"/>
    <x v="2"/>
    <x v="2"/>
    <x v="64"/>
    <n v="315.83837119999998"/>
    <n v="664.75675675675666"/>
    <n v="242.43187047619045"/>
    <n v="269.42079999999999"/>
    <n v="344.19111964285713"/>
    <n v="327.05396637168144"/>
    <n v="314.45740740740735"/>
    <n v="318.27288135593221"/>
    <n v="331.32400566037734"/>
    <n v="259.09858857142854"/>
    <n v="298.43121439999999"/>
    <n v="3994.9100587657085"/>
    <x v="63"/>
    <n v="232.58961439999999"/>
    <n v="322.18576923076921"/>
    <n v="332.65081967213115"/>
    <n v="208.26666666666665"/>
    <n v="299.93333333333334"/>
    <n v="317.60398559999999"/>
    <n v="336.84672897196259"/>
    <n v="309.12598425196848"/>
    <n v="407.86557377049184"/>
    <n v="348.48376068376069"/>
    <n v="267.35346379310346"/>
    <n v="3666.5000482002743"/>
  </r>
  <r>
    <s v="West"/>
    <s v="Unassigned"/>
    <x v="3"/>
    <x v="0"/>
    <x v="2"/>
    <x v="2"/>
    <x v="65"/>
    <n v="277.20854999999995"/>
    <n v="369.64363636363635"/>
    <n v="186.48880840336136"/>
    <n v="229.12615384615381"/>
    <n v="283.68"/>
    <n v="274.09827818181816"/>
    <n v="172.74001983471075"/>
    <n v="251.77560975609759"/>
    <n v="270.03905094339621"/>
    <n v="208.68053097345134"/>
    <n v="251.17500000000001"/>
    <n v="3111.8802383026264"/>
    <x v="64"/>
    <n v="211.68416111111111"/>
    <n v="281.92297297297296"/>
    <n v="248.55140186915887"/>
    <n v="179.11846153846153"/>
    <n v="252.84161999999998"/>
    <n v="292.46324500000003"/>
    <n v="202.08387096774194"/>
    <n v="328.30472142857138"/>
    <n v="220.42702702702701"/>
    <n v="185.28648648648647"/>
    <n v="221.79815263157897"/>
    <n v="2827.1766522831099"/>
  </r>
  <r>
    <s v="West"/>
    <s v="Unassigned"/>
    <x v="0"/>
    <x v="1"/>
    <x v="2"/>
    <x v="2"/>
    <x v="28"/>
    <m/>
    <n v="0.92592592592592582"/>
    <m/>
    <n v="4.6728971962616823"/>
    <n v="0"/>
    <n v="3.1746031746031744"/>
    <n v="2.7272727272727271"/>
    <n v="0.76923076923076916"/>
    <n v="1.6666666666666667"/>
    <n v="1.5384615384615383"/>
    <n v="1.6949152542372883"/>
    <n v="17.169973252659769"/>
    <x v="65"/>
    <m/>
    <n v="2.3622047244094486"/>
    <m/>
    <n v="2.34375"/>
    <n v="5.982905982905983"/>
    <n v="0.78125"/>
    <n v="1356.521739130435"/>
    <n v="5.0847457627118651"/>
    <n v="0.82644628099173556"/>
    <n v="3.1007751937984493"/>
    <n v="0.80645161290322587"/>
    <n v="1380.1912210691082"/>
  </r>
  <r>
    <s v="West"/>
    <s v="Unassigned"/>
    <x v="0"/>
    <x v="2"/>
    <x v="2"/>
    <x v="2"/>
    <x v="66"/>
    <n v="3827.1774774774776"/>
    <n v="3076.9008771929825"/>
    <n v="681.74603174603169"/>
    <n v="4133.333333333333"/>
    <n v="1924.7177966101694"/>
    <n v="741.58878504672896"/>
    <n v="2074.9238532110089"/>
    <n v="2761.9047619047619"/>
    <n v="933.47758620689672"/>
    <n v="1705.6025210084033"/>
    <n v="1915.0721739130438"/>
    <n v="26662.491709278747"/>
    <x v="66"/>
    <n v="1457.6146551724139"/>
    <n v="1766.0550458715595"/>
    <n v="777.19298245614038"/>
    <n v="878.44827586206907"/>
    <n v="1756.5573770491803"/>
    <n v="1812"/>
    <n v="2387.3949579831933"/>
    <n v="1298.8461538461538"/>
    <n v="1820.4724409448818"/>
    <n v="1257.9943089430894"/>
    <n v="2050.8064516129034"/>
    <n v="19798.975870080569"/>
  </r>
  <r>
    <s v="West"/>
    <s v="Unassigned"/>
    <x v="1"/>
    <x v="2"/>
    <x v="2"/>
    <x v="2"/>
    <x v="67"/>
    <n v="3.641025641025641"/>
    <n v="9.8307692307692296"/>
    <n v="3.4918032786885247"/>
    <n v="3.9082568807339446"/>
    <n v="8.719298245614036"/>
    <n v="11.833333333333334"/>
    <n v="594.70085470085473"/>
    <n v="234.078125"/>
    <n v="42.37096774193548"/>
    <n v="122.45871559633025"/>
    <n v="116.39344262295083"/>
    <n v="1156.0072374335264"/>
    <x v="67"/>
    <n v="238.97560975609755"/>
    <n v="197.41463414634146"/>
    <n v="224.52991452991452"/>
    <n v="113.11864406779661"/>
    <n v="331.33333333333331"/>
    <n v="138.61904761904762"/>
    <n v="74.317757009345783"/>
    <n v="87.678914285714285"/>
    <n v="118.91056910569105"/>
    <n v="17.612403100775193"/>
    <n v="51.757009345794394"/>
    <n v="1851.2202172522329"/>
  </r>
  <r>
    <s v="West"/>
    <s v="Unassigned"/>
    <x v="0"/>
    <x v="3"/>
    <x v="2"/>
    <x v="2"/>
    <x v="68"/>
    <n v="37.719298245614041"/>
    <n v="192.72727272727272"/>
    <n v="67.741935483870975"/>
    <n v="259.50413223140498"/>
    <n v="350"/>
    <n v="347.19626168224295"/>
    <n v="347.16981132075472"/>
    <n v="288.79310344827587"/>
    <n v="62.295081967213115"/>
    <n v="76.068376068376068"/>
    <n v="236.8"/>
    <n v="2352.0617848029324"/>
    <x v="68"/>
    <n v="707.89473684210532"/>
    <n v="224.77876106194694"/>
    <n v="157.93650793650792"/>
    <n v="160.65573770491804"/>
    <n v="162.93103448275863"/>
    <n v="222.48062015503876"/>
    <n v="99.1869918699187"/>
    <n v="153.38983050847457"/>
    <n v="153.50877192982458"/>
    <n v="61.818181818181813"/>
    <n v="83.928571428571416"/>
    <n v="2451.58666881517"/>
  </r>
  <r>
    <s v="East"/>
    <s v="Sub DP/WH"/>
    <x v="0"/>
    <x v="0"/>
    <x v="0"/>
    <x v="3"/>
    <x v="69"/>
    <n v="3628.4071428571424"/>
    <n v="5312.7272727272721"/>
    <n v="5681.666666666667"/>
    <n v="12038.888888888889"/>
    <n v="5366.666666666667"/>
    <n v="12576.106194690266"/>
    <n v="11704.761904761905"/>
    <n v="5780.6722689075632"/>
    <n v="6872.0338983050851"/>
    <n v="6606.5573770491801"/>
    <n v="6923.2142857142853"/>
    <n v="88270.658029419807"/>
    <x v="69"/>
    <n v="6091.4285714285716"/>
    <n v="7262.9921259842522"/>
    <n v="5971.9298245614036"/>
    <n v="8064.6017699115055"/>
    <n v="9165.8036036036028"/>
    <n v="4929.8801801801801"/>
    <n v="7524.545454545454"/>
    <n v="4713.8211382113823"/>
    <n v="5562.1848739495799"/>
    <n v="6206.5420560747662"/>
    <n v="5547.5806451612907"/>
    <n v="79536.953879975641"/>
  </r>
  <r>
    <s v="East"/>
    <s v="Sub DP/WH"/>
    <x v="1"/>
    <x v="0"/>
    <x v="0"/>
    <x v="3"/>
    <x v="70"/>
    <n v="6335.802576"/>
    <n v="11223.211009174311"/>
    <n v="8446.4339469026545"/>
    <n v="12113.840133333331"/>
    <n v="9301"/>
    <n v="15603.164341463415"/>
    <n v="18917.850467289718"/>
    <n v="8961.6535433070858"/>
    <n v="7568.0320000000011"/>
    <n v="9767.8110236220473"/>
    <n v="6483.8214285714284"/>
    <n v="125082.70338037828"/>
    <x v="70"/>
    <n v="13126.280701754386"/>
    <n v="15267.933884297521"/>
    <n v="12337.771428571428"/>
    <n v="20417.840707964602"/>
    <n v="17971.801652892562"/>
    <n v="8478.0173913043473"/>
    <n v="12382.144144144144"/>
    <n v="9255.2711864406774"/>
    <n v="15161.542857142857"/>
    <n v="12684.018518518518"/>
    <n v="7950.7758620689656"/>
    <n v="153580.09918980082"/>
  </r>
  <r>
    <s v="East"/>
    <s v="Sub DP/WH"/>
    <x v="2"/>
    <x v="0"/>
    <x v="0"/>
    <x v="3"/>
    <x v="71"/>
    <n v="2148.5343706422013"/>
    <n v="2202.3543859649126"/>
    <n v="2187.8399999999997"/>
    <n v="2553.3321100917428"/>
    <n v="2237.328455284553"/>
    <n v="4491.7481481481473"/>
    <n v="2598.5437499999998"/>
    <n v="1625.889430894309"/>
    <n v="2464.7599999999998"/>
    <n v="2443.4666666666667"/>
    <n v="2296.496551724138"/>
    <n v="29835.068235771811"/>
    <x v="71"/>
    <n v="1656.7339130434784"/>
    <n v="3679.3539823008855"/>
    <n v="1267.3137931034485"/>
    <n v="1617.2095238095237"/>
    <n v="3577.1627118644069"/>
    <n v="3868.6421052631586"/>
    <n v="2492.9882352941177"/>
    <n v="2598.8722222222223"/>
    <n v="3187.7815126050423"/>
    <n v="1937.4080000000001"/>
    <n v="2751.2181818181821"/>
    <n v="32833.596462026217"/>
  </r>
  <r>
    <s v="East"/>
    <s v="Sub DP/WH"/>
    <x v="3"/>
    <x v="0"/>
    <x v="0"/>
    <x v="3"/>
    <x v="72"/>
    <n v="1269.9343527272727"/>
    <n v="1642.7611111111109"/>
    <n v="1294.3388429752067"/>
    <n v="1626.078504672897"/>
    <n v="1549.6220338983053"/>
    <n v="3418.3858407079647"/>
    <n v="725.78947368421052"/>
    <n v="2303.915"/>
    <n v="2827.9626168224299"/>
    <n v="2936.2205607476631"/>
    <n v="1426.8428571428572"/>
    <n v="22366.450751412995"/>
    <x v="72"/>
    <n v="1399.2051282051282"/>
    <n v="1084.2163636363634"/>
    <n v="1082.5150000000001"/>
    <n v="808.15813953488362"/>
    <n v="3491.6070796460181"/>
    <n v="2145.3823008849563"/>
    <n v="2546.6727272727271"/>
    <n v="2101.0878504672896"/>
    <n v="2514.8457142857142"/>
    <n v="2319.3962264150941"/>
    <n v="1341.6205128205129"/>
    <n v="23399.748068809713"/>
  </r>
  <r>
    <s v="East"/>
    <s v="Sub DP/WH"/>
    <x v="0"/>
    <x v="1"/>
    <x v="0"/>
    <x v="3"/>
    <x v="73"/>
    <n v="73.188695652173919"/>
    <n v="55.85585585585585"/>
    <n v="64.761904761904759"/>
    <n v="316.81415929203541"/>
    <n v="50"/>
    <n v="118.42105263157896"/>
    <n v="60.833333333333336"/>
    <n v="96.551724137931046"/>
    <n v="0"/>
    <n v="55.371900826446286"/>
    <n v="26.890756302521009"/>
    <n v="948.88169048608836"/>
    <x v="73"/>
    <n v="-4.7619047619047619"/>
    <n v="73.636363636363626"/>
    <n v="-0.82644628099173556"/>
    <n v="6.6115702479338845"/>
    <n v="-0.9174311926605504"/>
    <n v="18.64406779661017"/>
    <n v="47.58064516129032"/>
    <n v="29.729729729729726"/>
    <n v="0.85470085470085477"/>
    <n v="16.521739130434785"/>
    <n v="15.573770491803279"/>
    <n v="345.16648985267966"/>
  </r>
  <r>
    <s v="East"/>
    <s v="Sub DP/WH"/>
    <x v="0"/>
    <x v="2"/>
    <x v="0"/>
    <x v="3"/>
    <x v="74"/>
    <n v="688.40250000000003"/>
    <n v="1393.3962264150944"/>
    <n v="1277.3109243697479"/>
    <n v="1054.3103448275863"/>
    <n v="1053.913043478261"/>
    <n v="1096.8253968253969"/>
    <n v="1725.5813953488371"/>
    <n v="1019.327731092437"/>
    <n v="793.04347826086962"/>
    <n v="980"/>
    <n v="763.39285714285711"/>
    <n v="13030.693741511088"/>
    <x v="74"/>
    <n v="1058.8588235294117"/>
    <n v="1413.3858267716535"/>
    <n v="931.24999999999989"/>
    <n v="704.16666666666674"/>
    <n v="1676.1538461538462"/>
    <n v="295.3488372093023"/>
    <n v="783.33333333333337"/>
    <n v="1074.7747747747746"/>
    <n v="1115.0943396226414"/>
    <n v="676.42276422764223"/>
    <n v="874.28571428571422"/>
    <n v="11703.874926574985"/>
  </r>
  <r>
    <s v="East"/>
    <s v="Sub DP/WH"/>
    <x v="1"/>
    <x v="2"/>
    <x v="0"/>
    <x v="3"/>
    <x v="75"/>
    <n v="320.37793043478263"/>
    <n v="384.73504273504273"/>
    <n v="190.15652173913045"/>
    <n v="289.68"/>
    <n v="544.51968503937007"/>
    <n v="589.66101694915255"/>
    <n v="459.56363636363631"/>
    <n v="63.234375"/>
    <n v="226.27642276422765"/>
    <n v="164.72"/>
    <n v="263.71428571428572"/>
    <n v="3938.6778754173138"/>
    <x v="75"/>
    <n v="537.84070796460185"/>
    <n v="1570.1142857142856"/>
    <n v="362.765625"/>
    <n v="396.52830188679241"/>
    <n v="740.24074074074076"/>
    <n v="160.52173913043478"/>
    <n v="367.05660377358487"/>
    <n v="610.86792452830184"/>
    <n v="116.07936507936508"/>
    <n v="73.21875"/>
    <n v="321.62393162393164"/>
    <n v="5619.2419754420398"/>
  </r>
  <r>
    <s v="East"/>
    <s v="Sub DP/WH"/>
    <x v="0"/>
    <x v="3"/>
    <x v="0"/>
    <x v="3"/>
    <x v="76"/>
    <n v="553.86341463414635"/>
    <n v="458.97435897435901"/>
    <n v="693.04347826086962"/>
    <n v="819.09090909090901"/>
    <n v="674.13793103448279"/>
    <n v="1352.8301886792451"/>
    <n v="1087.5968992248061"/>
    <n v="423.63636363636363"/>
    <n v="439.04761904761904"/>
    <n v="474.4"/>
    <n v="1019.1666666666667"/>
    <n v="8507.945627414605"/>
    <x v="76"/>
    <n v="969.37984496124034"/>
    <n v="1971.0016129032258"/>
    <n v="1535.7142857142856"/>
    <n v="810"/>
    <n v="1260.1769911504425"/>
    <n v="434.5454545454545"/>
    <n v="1061.4035087719299"/>
    <n v="1011.0236220472441"/>
    <n v="1005.6603773584906"/>
    <n v="562.79069767441854"/>
    <n v="517.59259259259261"/>
    <n v="12166.212064642399"/>
  </r>
  <r>
    <s v="South"/>
    <s v="Sub DP/WH"/>
    <x v="0"/>
    <x v="0"/>
    <x v="1"/>
    <x v="3"/>
    <x v="77"/>
    <n v="3538.2333333333331"/>
    <n v="5056.666666666667"/>
    <n v="2493.7984496124031"/>
    <n v="1652.016129032258"/>
    <n v="2880"/>
    <n v="4442.0865546218483"/>
    <n v="2586.3247863247866"/>
    <n v="3129.6546874999999"/>
    <n v="3115.8730158730159"/>
    <n v="2331.7829457364342"/>
    <n v="4563.7321739130439"/>
    <n v="40148.46951184456"/>
    <x v="77"/>
    <n v="3621.6981132075471"/>
    <n v="3687.2"/>
    <n v="3922.4"/>
    <n v="6464.5669291338581"/>
    <n v="6398.3050847457635"/>
    <n v="4446.8253968253966"/>
    <n v="4679.166666666667"/>
    <n v="3975.4385964912285"/>
    <n v="6434.1269841269841"/>
    <n v="3221.2962962962961"/>
    <n v="4741.538461538461"/>
    <n v="55992.562529032199"/>
  </r>
  <r>
    <s v="South"/>
    <s v="Sub DP/WH"/>
    <x v="1"/>
    <x v="0"/>
    <x v="1"/>
    <x v="3"/>
    <x v="78"/>
    <n v="1152.4297520661157"/>
    <n v="1264.3679999999999"/>
    <n v="1293.2142857142858"/>
    <n v="2065.0542635658917"/>
    <n v="1169.2096774193549"/>
    <n v="1583.5840000000001"/>
    <n v="1493.3666666666668"/>
    <n v="1608.448598130841"/>
    <n v="2012.1132075471698"/>
    <n v="2927.4288928571423"/>
    <n v="6732.9155593220348"/>
    <n v="24474.214870502619"/>
    <x v="78"/>
    <n v="9284.5178571428569"/>
    <n v="40.080645161290327"/>
    <n v="5295.5692758620689"/>
    <n v="6124.1760000000004"/>
    <n v="4171.4017094017099"/>
    <n v="3915.7919999999999"/>
    <n v="3710.8593749999995"/>
    <n v="3331.2741935483868"/>
    <n v="5918.9206349206352"/>
    <n v="3856.6722689075627"/>
    <n v="4810.1102362204729"/>
    <n v="56145.928042318832"/>
  </r>
  <r>
    <s v="South"/>
    <s v="Sub DP/WH"/>
    <x v="2"/>
    <x v="0"/>
    <x v="1"/>
    <x v="3"/>
    <x v="79"/>
    <n v="264.70642201834858"/>
    <n v="121.98421052631581"/>
    <n v="130.25692307692307"/>
    <n v="281.45454545454544"/>
    <n v="167.02812499999999"/>
    <n v="477.04273504273505"/>
    <n v="152.98593750000001"/>
    <n v="613.68717948717949"/>
    <n v="675.93225806451608"/>
    <n v="173.06666666666666"/>
    <n v="343.47076923076924"/>
    <n v="3837.076089528317"/>
    <x v="79"/>
    <n v="2474.9623931623933"/>
    <n v="-55.183333333333337"/>
    <n v="1181.2660869565218"/>
    <n v="1167.6342857142856"/>
    <n v="1875.2018691588783"/>
    <n v="1303.5559322033898"/>
    <n v="813.56000000000006"/>
    <n v="1177.7700000000002"/>
    <n v="1685.6"/>
    <n v="1059.0585365853658"/>
    <n v="1450.7918032786886"/>
    <n v="16075.06839339832"/>
  </r>
  <r>
    <s v="South"/>
    <s v="Sub DP/WH"/>
    <x v="3"/>
    <x v="0"/>
    <x v="1"/>
    <x v="3"/>
    <x v="80"/>
    <n v="258.76216216216216"/>
    <n v="151.67256637168143"/>
    <n v="236.39999999999998"/>
    <n v="327.83773584905657"/>
    <n v="127.61415929203542"/>
    <n v="261.44237288135594"/>
    <n v="189.31219512195122"/>
    <n v="154.21406250000001"/>
    <n v="269.71090909090907"/>
    <n v="196.24200461538462"/>
    <n v="133.96"/>
    <n v="2827.0389643447138"/>
    <x v="80"/>
    <n v="1735.7215384615386"/>
    <n v="53.471428571428568"/>
    <n v="1025.1632604651163"/>
    <n v="791.73620689655172"/>
    <n v="1514.4375"/>
    <n v="1333.4217218181816"/>
    <n v="927.3327272727272"/>
    <n v="1074.8467289719626"/>
    <n v="901.61860465116274"/>
    <n v="697.79473684210529"/>
    <n v="1281.4849999999999"/>
    <n v="13361.204453950775"/>
  </r>
  <r>
    <s v="South"/>
    <s v="Sub DP/WH"/>
    <x v="0"/>
    <x v="1"/>
    <x v="1"/>
    <x v="3"/>
    <x v="81"/>
    <n v="11.111111111111112"/>
    <n v="13.675213675213676"/>
    <n v="0.78740157480314954"/>
    <n v="0"/>
    <n v="0"/>
    <n v="0"/>
    <n v="37.5"/>
    <n v="2.6315789473684212"/>
    <n v="0"/>
    <n v="1.6528925619834711"/>
    <n v="25.806451612903228"/>
    <n v="114.90377991816568"/>
    <x v="81"/>
    <n v="0"/>
    <n v="149.10714285714283"/>
    <n v="11.627906976744185"/>
    <n v="25"/>
    <n v="14.018691588785046"/>
    <n v="15.596330275229356"/>
    <n v="137.03703703703704"/>
    <n v="28.695652173913047"/>
    <n v="8.0357142857142847"/>
    <n v="23.80952380952381"/>
    <n v="9.4339622641509422"/>
    <n v="465.77281398141884"/>
  </r>
  <r>
    <s v="South"/>
    <s v="Sub DP/WH"/>
    <x v="0"/>
    <x v="2"/>
    <x v="1"/>
    <x v="3"/>
    <x v="82"/>
    <n v="199.14299065420559"/>
    <n v="98.373983739837399"/>
    <n v="78.571428571428569"/>
    <n v="86.1111111111111"/>
    <n v="74.166666666666671"/>
    <n v="159.13043478260872"/>
    <n v="176.98412698412699"/>
    <n v="62.068965517241381"/>
    <n v="100"/>
    <n v="69.230769230769226"/>
    <n v="367.3973684210527"/>
    <n v="1943.532628287744"/>
    <x v="82"/>
    <n v="297.83170731707321"/>
    <n v="113.33333333333334"/>
    <n v="137.2093023255814"/>
    <n v="137.79527559055117"/>
    <n v="228.09917355371903"/>
    <n v="358.92857142857139"/>
    <n v="256.09756097560978"/>
    <n v="126.36363636363636"/>
    <n v="252.83018867924528"/>
    <n v="97.52066115702479"/>
    <n v="271.42857142857144"/>
    <n v="2727.8255790521421"/>
  </r>
  <r>
    <s v="South"/>
    <s v="Sub DP/WH"/>
    <x v="1"/>
    <x v="2"/>
    <x v="1"/>
    <x v="3"/>
    <x v="83"/>
    <n v="217.4375"/>
    <n v="5.2592592592592586"/>
    <n v="17.909909909909906"/>
    <n v="10.739495798319327"/>
    <n v="15.008130081300814"/>
    <n v="0"/>
    <n v="3.5798319327731094"/>
    <n v="0"/>
    <n v="8.3529411764705888"/>
    <n v="13.312499999999998"/>
    <n v="60.504347826086956"/>
    <n v="391.96356510692704"/>
    <x v="83"/>
    <n v="926.31775700934566"/>
    <n v="-638.44961240310079"/>
    <n v="2.6055045871559628"/>
    <n v="74.913385826771659"/>
    <n v="128.47619047619048"/>
    <n v="289.81967213114751"/>
    <n v="156.4406779661017"/>
    <n v="135.54545454545453"/>
    <n v="46.472727272727269"/>
    <n v="15.351351351351349"/>
    <n v="258.07936507936506"/>
    <n v="1674.0255988425104"/>
  </r>
  <r>
    <s v="South"/>
    <s v="Sub DP/WH"/>
    <x v="0"/>
    <x v="3"/>
    <x v="1"/>
    <x v="3"/>
    <x v="84"/>
    <n v="11.111111111111111"/>
    <n v="14.615384615384615"/>
    <n v="8.59375"/>
    <n v="2.6548672566371683"/>
    <n v="36.434108527131784"/>
    <n v="21.739130434782609"/>
    <n v="20.353982300884958"/>
    <n v="176.03305785123968"/>
    <n v="27.906976744186046"/>
    <n v="7.8947368421052637"/>
    <n v="310.92436974789916"/>
    <n v="676.07660148178252"/>
    <x v="84"/>
    <n v="1145.2830188679245"/>
    <n v="-599.14529914529919"/>
    <n v="-38.095238095238095"/>
    <n v="388.8"/>
    <n v="260.90909090909088"/>
    <n v="395.72649572649573"/>
    <n v="296.55172413793105"/>
    <n v="207.47663551401868"/>
    <n v="436.52173913043481"/>
    <n v="164.34782608695653"/>
    <n v="114.51612903225806"/>
    <n v="3727.0205625315452"/>
  </r>
  <r>
    <s v="West"/>
    <s v="Sub DP/WH"/>
    <x v="0"/>
    <x v="0"/>
    <x v="2"/>
    <x v="3"/>
    <x v="85"/>
    <n v="8422.8099173553728"/>
    <n v="5631.545454545455"/>
    <n v="7314.7789915966387"/>
    <n v="9937.4300884955755"/>
    <n v="8873.0590476190464"/>
    <n v="7683.0513043478268"/>
    <n v="7559.9661016949158"/>
    <n v="7631.655555555556"/>
    <n v="8389.8384000000005"/>
    <n v="9908.6803278688531"/>
    <n v="7570.7278260869571"/>
    <n v="97692.411659234"/>
    <x v="85"/>
    <n v="8480.4"/>
    <n v="9247.1745283018863"/>
    <n v="8570.1436507936505"/>
    <n v="9168.8285714285703"/>
    <n v="3567.6646017699118"/>
    <n v="8659.9905172413819"/>
    <n v="4418.9736842105267"/>
    <n v="9782.2695238095239"/>
    <n v="5721.8946153846146"/>
    <n v="5958.3370078740154"/>
    <n v="10359.795000000002"/>
    <n v="91182.307983999926"/>
  </r>
  <r>
    <s v="West"/>
    <s v="Sub DP/WH"/>
    <x v="1"/>
    <x v="0"/>
    <x v="2"/>
    <x v="3"/>
    <x v="86"/>
    <n v="3160.897178571428"/>
    <n v="5111.29"/>
    <n v="5390.7578333333331"/>
    <n v="3227.0570461538459"/>
    <n v="7856.1868148148142"/>
    <n v="7162.6628959999998"/>
    <n v="5729.8044462809912"/>
    <n v="9528.2927580645155"/>
    <n v="5251.4194015748026"/>
    <n v="5643.6267559055123"/>
    <n v="6078.1296216216206"/>
    <n v="69289.171496122508"/>
    <x v="86"/>
    <n v="7790.7505321100907"/>
    <n v="10768.190472727272"/>
    <n v="11282.429150943397"/>
    <n v="9028.4224799999993"/>
    <n v="10057.395376"/>
    <n v="11249.805530434784"/>
    <n v="13085.812777777777"/>
    <n v="11747.693809523809"/>
    <n v="7794.423952380952"/>
    <n v="9270.2206341463425"/>
    <n v="10287.701915966387"/>
    <n v="119977.23242830714"/>
  </r>
  <r>
    <s v="West"/>
    <s v="Sub DP/WH"/>
    <x v="2"/>
    <x v="0"/>
    <x v="2"/>
    <x v="3"/>
    <x v="87"/>
    <n v="906.79741284403667"/>
    <n v="1775.7891555555555"/>
    <n v="1619.2610453781513"/>
    <n v="1477.04656"/>
    <n v="3887.4063225225209"/>
    <n v="6429.2426990990989"/>
    <n v="5911.2954266666666"/>
    <n v="2494.9064689075631"/>
    <n v="1923.5971949579832"/>
    <n v="3550.8667897435898"/>
    <n v="1619.6862419047618"/>
    <n v="32288.610326754242"/>
    <x v="87"/>
    <n v="960.1360545454545"/>
    <n v="1569.4384383333334"/>
    <n v="1623.5937291338582"/>
    <n v="380.8819464566929"/>
    <n v="1674.2032799999999"/>
    <n v="3580.8508661538458"/>
    <n v="1883.3137984375001"/>
    <n v="2214.2391333333335"/>
    <n v="2002.052834920635"/>
    <n v="1158.7827636363636"/>
    <n v="1292.8653951612903"/>
    <n v="20077.251433274705"/>
  </r>
  <r>
    <s v="West"/>
    <s v="Sub DP/WH"/>
    <x v="3"/>
    <x v="0"/>
    <x v="2"/>
    <x v="3"/>
    <x v="88"/>
    <n v="829.09161639344256"/>
    <n v="935.83385128205134"/>
    <n v="1934.3032847999998"/>
    <n v="1817.4848606557377"/>
    <n v="3242.9904245901644"/>
    <n v="2928.1068378378377"/>
    <n v="2478.9404847457631"/>
    <n v="3205.8738469565219"/>
    <n v="3460.2033700934576"/>
    <n v="1521.5874742857143"/>
    <n v="1358.9400272727271"/>
    <n v="25071.104587574839"/>
    <x v="88"/>
    <n v="541.91085619834712"/>
    <n v="825.52287142857153"/>
    <n v="1032.70970625"/>
    <n v="297.10165581395347"/>
    <n v="2317.1918231404961"/>
    <n v="2632.3234982142853"/>
    <n v="2022.6465517241381"/>
    <n v="1190.0800307692309"/>
    <n v="2405.4039277777774"/>
    <n v="645.17499999999984"/>
    <n v="2183.0748283018866"/>
    <n v="17777.109781926378"/>
  </r>
  <r>
    <s v="West"/>
    <s v="Sub DP/WH"/>
    <x v="0"/>
    <x v="1"/>
    <x v="2"/>
    <x v="3"/>
    <x v="89"/>
    <n v="18.110236220472441"/>
    <n v="22.307692307692307"/>
    <n v="21.875"/>
    <n v="11.666666666666668"/>
    <n v="6.8965517241379315"/>
    <n v="0.8"/>
    <n v="5.982905982905983"/>
    <n v="135.08771929824562"/>
    <n v="8.5271317829457356"/>
    <n v="2.6086956521739131"/>
    <n v="7.2"/>
    <n v="254.33693591842641"/>
    <x v="89"/>
    <n v="-0.76923076923076916"/>
    <n v="8"/>
    <n v="4.8"/>
    <n v="133.94495412844034"/>
    <n v="5430.5785123966944"/>
    <n v="658.47457627118649"/>
    <n v="1775.4716981132074"/>
    <n v="1308.8495575221241"/>
    <n v="428.125"/>
    <n v="3.4120689655172418"/>
    <n v="10.344827586206897"/>
    <n v="9766.9696691321788"/>
  </r>
  <r>
    <s v="West"/>
    <s v="Sub DP/WH"/>
    <x v="0"/>
    <x v="2"/>
    <x v="2"/>
    <x v="3"/>
    <x v="90"/>
    <n v="446.44754098360659"/>
    <n v="429.79999999999995"/>
    <n v="1054.3269230769231"/>
    <n v="461.2024590163935"/>
    <n v="599.67751937984485"/>
    <n v="1136.0177966101696"/>
    <n v="2435.2701754385967"/>
    <n v="1596.4064220183486"/>
    <n v="1960.477142857143"/>
    <n v="689.54918032786884"/>
    <n v="428.19499999999999"/>
    <n v="11885.90799754673"/>
    <x v="90"/>
    <n v="494.51416666666671"/>
    <n v="698.67345132743367"/>
    <n v="997.52881355932209"/>
    <n v="460.70538461538462"/>
    <n v="1016.1538461538461"/>
    <n v="644.77368421052643"/>
    <n v="4098.3050847457625"/>
    <n v="1946.6266666666666"/>
    <n v="877.34375"/>
    <n v="1060"/>
    <n v="947.66355140186909"/>
    <n v="13938.797408356486"/>
  </r>
  <r>
    <s v="West"/>
    <s v="Sub DP/WH"/>
    <x v="1"/>
    <x v="2"/>
    <x v="2"/>
    <x v="3"/>
    <x v="28"/>
    <n v="-5.0542372881355935E-2"/>
    <n v="2.2015503875968991"/>
    <n v="37.509433962264147"/>
    <n v="83.847619047619048"/>
    <n v="0"/>
    <n v="36.767857142857139"/>
    <n v="4.8135593220338979"/>
    <n v="140.85483870967741"/>
    <n v="161.57752845528455"/>
    <n v="41.469026548672566"/>
    <n v="90.929824561403507"/>
    <n v="599.92069576452786"/>
    <x v="91"/>
    <n v="41.62068965517242"/>
    <n v="84.107692307692304"/>
    <n v="1.1451612903225805"/>
    <n v="1.1833333333333333"/>
    <n v="4.9391304347826086"/>
    <n v="2.1846153846153844"/>
    <n v="163.43396226415095"/>
    <n v="18.713178294573645"/>
    <n v="8.7384615384615376"/>
    <n v="3.4634146341463414"/>
    <n v="3.3281249999999996"/>
    <n v="363.96252604201305"/>
  </r>
  <r>
    <s v="West"/>
    <s v="Sub DP/WH"/>
    <x v="0"/>
    <x v="3"/>
    <x v="2"/>
    <x v="3"/>
    <x v="91"/>
    <n v="13.761467889908255"/>
    <n v="4.8"/>
    <n v="17.647058823529413"/>
    <n v="10.833333333333334"/>
    <n v="3.8759689922480618"/>
    <n v="25.238095238095237"/>
    <n v="63.671875"/>
    <n v="6.481481481481481"/>
    <n v="7.5"/>
    <n v="17.592592592592592"/>
    <n v="9.6491228070175445"/>
    <n v="190.4527055599153"/>
    <x v="92"/>
    <n v="7.0312499999999996E-16"/>
    <n v="6.4516129032258069"/>
    <n v="32.8125"/>
    <n v="928.9256198347108"/>
    <n v="13.28125"/>
    <n v="21.487603305785125"/>
    <n v="36.206896551724142"/>
    <n v="271.55963302752292"/>
    <n v="59.689922480620154"/>
    <n v="8.6206896551724146"/>
    <n v="9.0090090090090076"/>
    <n v="1410.4746433098267"/>
  </r>
  <r>
    <s v="Direct"/>
    <s v="Small Format"/>
    <x v="0"/>
    <x v="0"/>
    <x v="3"/>
    <x v="0"/>
    <x v="92"/>
    <n v="1116.2790697674418"/>
    <m/>
    <m/>
    <m/>
    <m/>
    <m/>
    <m/>
    <m/>
    <m/>
    <m/>
    <m/>
    <n v="3145.8790697674417"/>
    <x v="14"/>
    <n v="0"/>
    <m/>
    <m/>
    <m/>
    <m/>
    <m/>
    <m/>
    <m/>
    <m/>
    <m/>
    <m/>
    <n v="0"/>
  </r>
  <r>
    <s v="Direct"/>
    <s v="Small Format"/>
    <x v="1"/>
    <x v="0"/>
    <x v="3"/>
    <x v="0"/>
    <x v="93"/>
    <n v="2070.2803738317753"/>
    <m/>
    <m/>
    <m/>
    <m/>
    <m/>
    <m/>
    <m/>
    <n v="0"/>
    <m/>
    <m/>
    <n v="6699.7433367947378"/>
    <x v="14"/>
    <n v="0"/>
    <m/>
    <m/>
    <m/>
    <m/>
    <m/>
    <m/>
    <m/>
    <n v="406.45871559633025"/>
    <m/>
    <m/>
    <n v="406.45871559633025"/>
  </r>
  <r>
    <s v="Direct"/>
    <s v="Small Format"/>
    <x v="2"/>
    <x v="0"/>
    <x v="3"/>
    <x v="0"/>
    <x v="94"/>
    <n v="1888.4962962962961"/>
    <m/>
    <m/>
    <m/>
    <m/>
    <m/>
    <m/>
    <m/>
    <m/>
    <m/>
    <m/>
    <n v="5433.1663817663821"/>
    <x v="14"/>
    <n v="0"/>
    <m/>
    <m/>
    <m/>
    <m/>
    <m/>
    <m/>
    <m/>
    <m/>
    <m/>
    <m/>
    <n v="0"/>
  </r>
  <r>
    <s v="Direct"/>
    <s v="Small Format"/>
    <x v="0"/>
    <x v="2"/>
    <x v="3"/>
    <x v="0"/>
    <x v="95"/>
    <n v="806.4"/>
    <m/>
    <m/>
    <m/>
    <m/>
    <m/>
    <m/>
    <m/>
    <n v="0"/>
    <m/>
    <m/>
    <n v="1984.5818181818181"/>
    <x v="14"/>
    <n v="0"/>
    <m/>
    <m/>
    <m/>
    <m/>
    <m/>
    <m/>
    <m/>
    <n v="274.28571428571428"/>
    <m/>
    <m/>
    <n v="274.28571428571428"/>
  </r>
  <r>
    <s v="East"/>
    <s v="Small Format"/>
    <x v="0"/>
    <x v="0"/>
    <x v="0"/>
    <x v="0"/>
    <x v="96"/>
    <n v="290881.87421874999"/>
    <n v="347333.31562499999"/>
    <n v="334261.12568807334"/>
    <n v="374743.29122807021"/>
    <n v="454295.55839999998"/>
    <n v="397239.8824"/>
    <n v="420017.73826086958"/>
    <n v="466810.11428571428"/>
    <n v="443584.59913793107"/>
    <n v="402296.74354838708"/>
    <n v="456879.60683760687"/>
    <n v="4749328.5708693406"/>
    <x v="93"/>
    <n v="378147.0775862069"/>
    <n v="490208.15691056906"/>
    <n v="522026.90319999994"/>
    <n v="534847.4367521368"/>
    <n v="544013.86153846153"/>
    <n v="555886.84017857141"/>
    <n v="482935"/>
    <n v="452253.03919999988"/>
    <n v="425524.04846153845"/>
    <n v="461723.02015503874"/>
    <n v="582758.89082568802"/>
    <n v="6009441.3271891633"/>
  </r>
  <r>
    <s v="East"/>
    <s v="Small Format"/>
    <x v="1"/>
    <x v="0"/>
    <x v="0"/>
    <x v="0"/>
    <x v="97"/>
    <n v="901713.98891891877"/>
    <n v="983452.89132231404"/>
    <n v="1172239.9218113208"/>
    <n v="1153159.0467967479"/>
    <n v="1339016.0549444442"/>
    <n v="1426123.5748224298"/>
    <n v="1180945.2227580645"/>
    <n v="1218152.0306837608"/>
    <n v="1099531.2886991869"/>
    <n v="1057033.8426000001"/>
    <n v="1171680.021767857"/>
    <n v="13555267.618855203"/>
    <x v="94"/>
    <n v="1146706.8550090089"/>
    <n v="1634163.4330476189"/>
    <n v="1549669.7527272725"/>
    <n v="1740304.9631698113"/>
    <n v="1426623.5470697673"/>
    <n v="1539945.8145391305"/>
    <n v="1516068.4780733944"/>
    <n v="1532383.3068411213"/>
    <n v="1343641.3597017545"/>
    <n v="1199112.2211384615"/>
    <n v="1294599.7713508774"/>
    <n v="16851697.280596144"/>
  </r>
  <r>
    <s v="East"/>
    <s v="Small Format"/>
    <x v="2"/>
    <x v="0"/>
    <x v="0"/>
    <x v="0"/>
    <x v="98"/>
    <n v="179903.00017962963"/>
    <n v="218709.02065660377"/>
    <n v="184307.907899187"/>
    <n v="235755.27408440367"/>
    <n v="247496.84387241383"/>
    <n v="222595.23762204725"/>
    <n v="209810.33568709675"/>
    <n v="216491.21516379312"/>
    <n v="232010.49148403364"/>
    <n v="237784.97589622639"/>
    <n v="231580.01838688526"/>
    <n v="2623114.0270779049"/>
    <x v="95"/>
    <n v="185291.91858571427"/>
    <n v="282834.52914336283"/>
    <n v="241080.92134545455"/>
    <n v="164029.03458679243"/>
    <n v="283485.15743999998"/>
    <n v="248076.73391754387"/>
    <n v="255311.45047850467"/>
    <n v="247735.38055999996"/>
    <n v="239939.44129913044"/>
    <n v="209473.34686666669"/>
    <n v="261077.06601565221"/>
    <n v="2840933.6962046339"/>
  </r>
  <r>
    <s v="East"/>
    <s v="Small Format"/>
    <x v="3"/>
    <x v="0"/>
    <x v="0"/>
    <x v="0"/>
    <x v="99"/>
    <n v="130049.4712"/>
    <n v="142755.13144576273"/>
    <n v="156160.30179272726"/>
    <n v="158592.70810161292"/>
    <n v="205626.33231111109"/>
    <n v="198597.3239189189"/>
    <n v="124558.62810000002"/>
    <n v="182476.36433888887"/>
    <n v="179682.77746341465"/>
    <n v="162276.0876857143"/>
    <n v="186172.00408264465"/>
    <n v="1968175.3895068667"/>
    <x v="96"/>
    <n v="148371.10001129034"/>
    <n v="204738.80992566372"/>
    <n v="177296.91103999998"/>
    <n v="174169.66520347827"/>
    <n v="262800.92216666666"/>
    <n v="205249.94531500002"/>
    <n v="204603.01899327731"/>
    <n v="198334.25774754098"/>
    <n v="188251.64323464566"/>
    <n v="174446.7702"/>
    <n v="200513.8843464567"/>
    <n v="2301896.6435729959"/>
  </r>
  <r>
    <s v="East"/>
    <s v="Small Format"/>
    <x v="0"/>
    <x v="1"/>
    <x v="0"/>
    <x v="0"/>
    <x v="100"/>
    <n v="2618.02"/>
    <n v="4215.720168067227"/>
    <n v="6582.6943548387098"/>
    <n v="8142.3820312499993"/>
    <n v="8140.8057851239673"/>
    <n v="8826.7898437499989"/>
    <n v="7918.1950000000006"/>
    <n v="7838.8760330578525"/>
    <n v="10222.521621621621"/>
    <n v="9354.7018348623842"/>
    <n v="10321.783333333335"/>
    <n v="87732.173815428905"/>
    <x v="97"/>
    <n v="8874.0890756302524"/>
    <n v="12543.731192660549"/>
    <n v="12686.458333333334"/>
    <n v="10893.980952380951"/>
    <n v="14078.0018018018"/>
    <n v="14668.749137931036"/>
    <n v="12615.760869565218"/>
    <n v="12241.145"/>
    <n v="13382.732432432431"/>
    <n v="13483.185964912282"/>
    <n v="16748.636448598132"/>
    <n v="150765.5450187698"/>
  </r>
  <r>
    <s v="East"/>
    <s v="Small Format"/>
    <x v="0"/>
    <x v="2"/>
    <x v="0"/>
    <x v="0"/>
    <x v="101"/>
    <n v="48526.203571428567"/>
    <n v="56179.756410256414"/>
    <n v="56417.058474576275"/>
    <n v="58050.491428571419"/>
    <n v="57395.677499999998"/>
    <n v="60632.511206896561"/>
    <n v="54920.236607142855"/>
    <n v="60379.116666666669"/>
    <n v="52728.798305084754"/>
    <n v="43789.081538461534"/>
    <n v="66321.446226415079"/>
    <n v="670513.56802559015"/>
    <x v="98"/>
    <n v="54162.768103448281"/>
    <n v="74862.054471544703"/>
    <n v="74407.622689075637"/>
    <n v="74174.716822429909"/>
    <n v="67265.720155038754"/>
    <n v="80684.932075471705"/>
    <n v="73582.920161290327"/>
    <n v="61739.479230769233"/>
    <n v="74879.867796610182"/>
    <n v="74170.149056603783"/>
    <n v="64243.694214876028"/>
    <n v="828237.58397715853"/>
  </r>
  <r>
    <s v="East"/>
    <s v="Small Format"/>
    <x v="1"/>
    <x v="2"/>
    <x v="0"/>
    <x v="0"/>
    <x v="102"/>
    <n v="431.683328125"/>
    <n v="580.94877049180332"/>
    <n v="674.01062809917357"/>
    <n v="1122.7579365079364"/>
    <n v="782.00831007751935"/>
    <n v="855.32812499999989"/>
    <n v="856.98245614035102"/>
    <n v="972.76635514018676"/>
    <n v="2538.8693904761903"/>
    <n v="2692.698288"/>
    <n v="1768.7414380165287"/>
    <n v="13840.705887863307"/>
    <x v="99"/>
    <n v="1191.7729767441861"/>
    <n v="1943.5233965517243"/>
    <n v="3205.6387894736845"/>
    <n v="1597.555738317757"/>
    <n v="1336.575"/>
    <n v="2377.7529009009004"/>
    <n v="1647.5174117647059"/>
    <n v="1487.4676124031007"/>
    <n v="1579.8001176470589"/>
    <n v="1167.8138196721313"/>
    <n v="4489.1182241379311"/>
    <n v="24655.581167100361"/>
  </r>
  <r>
    <s v="East"/>
    <s v="Small Format"/>
    <x v="0"/>
    <x v="3"/>
    <x v="0"/>
    <x v="0"/>
    <x v="103"/>
    <n v="1476.5939130434786"/>
    <n v="1940.1350427350428"/>
    <n v="2486.2957031250003"/>
    <n v="2834.6638655462184"/>
    <n v="2596.3709677419356"/>
    <n v="2385.0305555555556"/>
    <n v="2165.5434782608695"/>
    <n v="3408.4745762711868"/>
    <n v="3134.7219047619046"/>
    <n v="2229.0943478260874"/>
    <n v="2711.9834710743803"/>
    <n v="29104.377911411746"/>
    <x v="100"/>
    <n v="2162.1621621621621"/>
    <n v="2854.5045045045044"/>
    <n v="2985.014285714286"/>
    <n v="2511.2632812500001"/>
    <n v="2696.2184873949582"/>
    <n v="3209.3749999999995"/>
    <n v="3493.2983333333332"/>
    <n v="3184.5238095238096"/>
    <n v="3392.1226562500001"/>
    <n v="3045.9514285714281"/>
    <n v="1756.8974789915967"/>
    <n v="34130.986600109871"/>
  </r>
  <r>
    <s v="South"/>
    <s v="Small Format"/>
    <x v="0"/>
    <x v="0"/>
    <x v="1"/>
    <x v="0"/>
    <x v="104"/>
    <n v="253816.26111111106"/>
    <n v="212496.55581395346"/>
    <n v="181664.33983739838"/>
    <n v="230233.15726495726"/>
    <n v="314537.87058823532"/>
    <n v="302957.35178571427"/>
    <n v="300214.14144144137"/>
    <n v="329920.35648148146"/>
    <n v="318837.2964912281"/>
    <n v="296229.36160714284"/>
    <n v="270436.22222222225"/>
    <n v="3250676.4317620024"/>
    <x v="101"/>
    <n v="241705.80813008128"/>
    <n v="310833.07851239672"/>
    <n v="337585.15327868855"/>
    <n v="382980.70093457942"/>
    <n v="362272.45080645161"/>
    <n v="364928.90650406503"/>
    <n v="350042.26640625001"/>
    <n v="310598.40480000002"/>
    <n v="310311.89193548396"/>
    <n v="347940.46"/>
    <n v="311119.19256198348"/>
    <n v="3955187.4055366474"/>
  </r>
  <r>
    <s v="South"/>
    <s v="Small Format"/>
    <x v="1"/>
    <x v="0"/>
    <x v="1"/>
    <x v="0"/>
    <x v="105"/>
    <n v="630473.36893023259"/>
    <n v="714256.7328360657"/>
    <n v="866131.86299047607"/>
    <n v="909261.98652459017"/>
    <n v="1043550.2208695653"/>
    <n v="1040696.8835609757"/>
    <n v="980044.72257812507"/>
    <n v="923090.26128571434"/>
    <n v="806266.91527692298"/>
    <n v="890800.8041999999"/>
    <n v="827370.78472881357"/>
    <n v="10288668.906019576"/>
    <x v="102"/>
    <n v="896865.49955555541"/>
    <n v="1056881.7483418805"/>
    <n v="1157843.2958035714"/>
    <n v="1127072.05672"/>
    <n v="1140460.1402615386"/>
    <n v="1126812.7053166667"/>
    <n v="1274740.9407476634"/>
    <n v="1119726.0490847458"/>
    <n v="1035406.2271754387"/>
    <n v="1094218.6234862385"/>
    <n v="928696.28346218483"/>
    <n v="12658026.941767447"/>
  </r>
  <r>
    <s v="South"/>
    <s v="Small Format"/>
    <x v="2"/>
    <x v="0"/>
    <x v="1"/>
    <x v="0"/>
    <x v="106"/>
    <n v="142332.72056065573"/>
    <n v="157102.73990252102"/>
    <n v="153990.66045"/>
    <n v="213452.98473944952"/>
    <n v="210445.88251544716"/>
    <n v="251385.69105233642"/>
    <n v="196087.85826666665"/>
    <n v="193600.76399840001"/>
    <n v="213546.24859652168"/>
    <n v="184014.00212649573"/>
    <n v="207427.28136428571"/>
    <n v="2288170.5154241561"/>
    <x v="103"/>
    <n v="173247.35434796748"/>
    <n v="199083.9506390625"/>
    <n v="237154.34998490565"/>
    <n v="148090.74647321427"/>
    <n v="221195.9385756522"/>
    <n v="210724.53823666667"/>
    <n v="210372.02207301586"/>
    <n v="229564.07871864407"/>
    <n v="193263.58620314961"/>
    <n v="183898.17082352942"/>
    <n v="209778.16946890758"/>
    <n v="2415229.2424031221"/>
  </r>
  <r>
    <s v="South"/>
    <s v="Small Format"/>
    <x v="3"/>
    <x v="0"/>
    <x v="1"/>
    <x v="0"/>
    <x v="107"/>
    <n v="110508.50307894738"/>
    <n v="106804.59034761904"/>
    <n v="126470.32459137931"/>
    <n v="161243.25481132074"/>
    <n v="152449.19310232557"/>
    <n v="177042.67030526316"/>
    <n v="126534.38173125"/>
    <n v="156541.31537522125"/>
    <n v="178011.06734311924"/>
    <n v="158706.33849142856"/>
    <n v="149327.70806879998"/>
    <n v="1712139.6375616742"/>
    <x v="104"/>
    <n v="154420.30070555556"/>
    <n v="180016.10077118644"/>
    <n v="147183.96071404958"/>
    <n v="142856.11709217392"/>
    <n v="215484.54116181814"/>
    <n v="180719.09967179489"/>
    <n v="177846.28230247935"/>
    <n v="178473.78030810811"/>
    <n v="169239.98352972971"/>
    <n v="153667.18946315791"/>
    <n v="192843.52176571428"/>
    <n v="2049180.189545227"/>
  </r>
  <r>
    <s v="South"/>
    <s v="Small Format"/>
    <x v="0"/>
    <x v="1"/>
    <x v="1"/>
    <x v="0"/>
    <x v="108"/>
    <n v="3822.014960629921"/>
    <n v="4666.4950413223141"/>
    <n v="7791.6669354838705"/>
    <n v="8277.2593220338986"/>
    <n v="7566.7364406779661"/>
    <n v="6945.1820312500004"/>
    <n v="8290.7871559633022"/>
    <n v="8846.4509259259248"/>
    <n v="9064.7982758620692"/>
    <n v="8109.5588235294117"/>
    <n v="9402.2687499999993"/>
    <n v="86680.283010504761"/>
    <x v="105"/>
    <n v="9234.7457627118656"/>
    <n v="10019.292436974791"/>
    <n v="12039.9992"/>
    <n v="13263.383050847458"/>
    <n v="15761.135454545452"/>
    <n v="13189.023577235772"/>
    <n v="13518.31984126984"/>
    <n v="13739.851612903227"/>
    <n v="13864.89716981132"/>
    <n v="12364.957264957266"/>
    <n v="15057.678512396695"/>
    <n v="152323.72181468818"/>
  </r>
  <r>
    <s v="South"/>
    <s v="Small Format"/>
    <x v="0"/>
    <x v="2"/>
    <x v="1"/>
    <x v="0"/>
    <x v="109"/>
    <n v="45803.349090909091"/>
    <n v="49024.803448275859"/>
    <n v="53749.487850467282"/>
    <n v="58636.299999999996"/>
    <n v="57782.856000000007"/>
    <n v="66148.144144144127"/>
    <n v="52693.03"/>
    <n v="55429.944094488186"/>
    <n v="54938.016101694906"/>
    <n v="53586.816071428562"/>
    <n v="57269.031034482767"/>
    <n v="649077.66103589081"/>
    <x v="106"/>
    <n v="53589.606363636361"/>
    <n v="63941.991869918696"/>
    <n v="60686.830434782612"/>
    <n v="60981.873043478263"/>
    <n v="65621.234146341463"/>
    <n v="64013.305084745763"/>
    <n v="78244.276576576565"/>
    <n v="67395.370588235295"/>
    <n v="70145.961061946917"/>
    <n v="56659.657812499994"/>
    <n v="60480.268518518518"/>
    <n v="750892.29165452661"/>
  </r>
  <r>
    <s v="South"/>
    <s v="Small Format"/>
    <x v="1"/>
    <x v="2"/>
    <x v="1"/>
    <x v="0"/>
    <x v="110"/>
    <n v="821.03571666666664"/>
    <n v="927.9480545454544"/>
    <n v="802.89586915887833"/>
    <n v="1101.2186434782611"/>
    <n v="871.84395384615379"/>
    <n v="1359.3162393162395"/>
    <n v="1539.689152542373"/>
    <n v="2248.0639636363635"/>
    <n v="3031.2688363636362"/>
    <n v="3095.3041666666668"/>
    <n v="3924.2177120000001"/>
    <n v="20583.871685269874"/>
    <x v="107"/>
    <n v="2490.4038267716537"/>
    <n v="5307.0995762711864"/>
    <n v="7002.4564220183483"/>
    <n v="2442.5739224806202"/>
    <n v="4586.7154471544718"/>
    <n v="8623.7850642201829"/>
    <n v="5974.4353228346454"/>
    <n v="6902.2684354838711"/>
    <n v="3447.2562380952377"/>
    <n v="3477.5823471074382"/>
    <n v="7152.2949354838702"/>
    <n v="61695.615820940395"/>
  </r>
  <r>
    <s v="South"/>
    <s v="Small Format"/>
    <x v="0"/>
    <x v="3"/>
    <x v="1"/>
    <x v="0"/>
    <x v="111"/>
    <n v="1855.217391304348"/>
    <n v="1918.75"/>
    <n v="3494.3663999999999"/>
    <n v="7557.473809523809"/>
    <n v="3786.2831858407085"/>
    <n v="3506.7460317460318"/>
    <n v="3897.045454545454"/>
    <n v="4291.1214953271028"/>
    <n v="4136.2811320754709"/>
    <n v="2935.0577586206896"/>
    <n v="3236.8852459016393"/>
    <n v="42520.751160699212"/>
    <x v="108"/>
    <n v="2819.3798449612405"/>
    <n v="3871.5517241379312"/>
    <n v="4163.3620689655172"/>
    <n v="3769.9715517241384"/>
    <n v="3871.1883720930227"/>
    <n v="4860.7758620689656"/>
    <n v="4442.063492063492"/>
    <n v="5107.377049180328"/>
    <n v="4885.2459016393441"/>
    <n v="3546.5811965811968"/>
    <n v="2424.4149122807021"/>
    <n v="47328.730157514052"/>
  </r>
  <r>
    <s v="West"/>
    <s v="Small Format"/>
    <x v="0"/>
    <x v="0"/>
    <x v="2"/>
    <x v="0"/>
    <x v="112"/>
    <n v="278970.97946428566"/>
    <n v="298102.67377049179"/>
    <n v="221815.09821428571"/>
    <n v="268329.04188034189"/>
    <n v="389540.94418604654"/>
    <n v="403847.60170940176"/>
    <n v="342670.06190476188"/>
    <n v="376551.79834710743"/>
    <n v="415607.60999999993"/>
    <n v="375518.3887850467"/>
    <n v="359135.2817391305"/>
    <n v="4030534.4717440191"/>
    <x v="109"/>
    <n v="272192.54083333333"/>
    <n v="354663.05275590549"/>
    <n v="459172.57090909086"/>
    <n v="430548.93916666671"/>
    <n v="537738.57999999996"/>
    <n v="445426.83389830508"/>
    <n v="446621.71181102365"/>
    <n v="404951.92983870965"/>
    <n v="409230.62881355936"/>
    <n v="441778.78240740742"/>
    <n v="443851.40956521739"/>
    <n v="5081798.1151844049"/>
  </r>
  <r>
    <s v="West"/>
    <s v="Small Format"/>
    <x v="1"/>
    <x v="0"/>
    <x v="2"/>
    <x v="0"/>
    <x v="113"/>
    <n v="684053.40281538467"/>
    <n v="764018.81166666676"/>
    <n v="779126.58734374994"/>
    <n v="1098636.7619473685"/>
    <n v="1218879.951362069"/>
    <n v="1225671.4513504272"/>
    <n v="1115399.0349375"/>
    <n v="1108979.1591570249"/>
    <n v="1028512.2431864408"/>
    <n v="1137990.098895238"/>
    <n v="1012170.3109636363"/>
    <n v="12078448.6530567"/>
    <x v="110"/>
    <n v="996699.55439285701"/>
    <n v="1309021.5964601771"/>
    <n v="1160855.760503937"/>
    <n v="1310727.6239500002"/>
    <n v="1534094.4942654867"/>
    <n v="1300877.3256097562"/>
    <n v="1334540.8475932204"/>
    <n v="1250274.1802113822"/>
    <n v="1242787.3210862069"/>
    <n v="1117225.8880480002"/>
    <n v="1268963.3918285712"/>
    <n v="14696669.60272437"/>
  </r>
  <r>
    <s v="West"/>
    <s v="Small Format"/>
    <x v="2"/>
    <x v="0"/>
    <x v="2"/>
    <x v="0"/>
    <x v="114"/>
    <n v="183968.58301999999"/>
    <n v="177815.7837808"/>
    <n v="200155.60810270268"/>
    <n v="213019.33775396828"/>
    <n v="255083.00326666664"/>
    <n v="271032.13274545455"/>
    <n v="269505.16263478261"/>
    <n v="219964.63025079368"/>
    <n v="234522.03072419355"/>
    <n v="229951.12822564106"/>
    <n v="251456.19918571427"/>
    <n v="2692507.6332179899"/>
    <x v="111"/>
    <n v="203696.04650819671"/>
    <n v="273606.55029380531"/>
    <n v="249419.43037952753"/>
    <n v="180188.53677192985"/>
    <n v="248758.4712727273"/>
    <n v="308402.56073523808"/>
    <n v="257783.27708818897"/>
    <n v="244276.30843089434"/>
    <n v="259211.14311551728"/>
    <n v="257979.46606666662"/>
    <n v="207839.38064566927"/>
    <n v="2921274.2860940751"/>
  </r>
  <r>
    <s v="West"/>
    <s v="Small Format"/>
    <x v="3"/>
    <x v="0"/>
    <x v="2"/>
    <x v="0"/>
    <x v="115"/>
    <n v="114169.90960930233"/>
    <n v="131654.32086500002"/>
    <n v="146901.84596283187"/>
    <n v="173620.95447731091"/>
    <n v="229195.90700000001"/>
    <n v="227277.86321714285"/>
    <n v="150256.91782372884"/>
    <n v="157653.11877692307"/>
    <n v="221680.44142857144"/>
    <n v="171012.13430000001"/>
    <n v="186756.22064000001"/>
    <n v="2052271.0849008113"/>
    <x v="112"/>
    <n v="156713.05271311477"/>
    <n v="193883.64949523809"/>
    <n v="199148.96830857144"/>
    <n v="186445.31786666668"/>
    <n v="221549.83230476192"/>
    <n v="215337.41556302522"/>
    <n v="190857.64157812501"/>
    <n v="204051.40883720931"/>
    <n v="169905.79261904763"/>
    <n v="162985.66128214286"/>
    <n v="175578.66226499999"/>
    <n v="2266856.0848043319"/>
  </r>
  <r>
    <s v="West"/>
    <s v="Small Format"/>
    <x v="0"/>
    <x v="1"/>
    <x v="2"/>
    <x v="0"/>
    <x v="116"/>
    <n v="3088.264220183486"/>
    <n v="3605.3942622950822"/>
    <n v="5096.152713178295"/>
    <n v="7272.4299999999994"/>
    <n v="6045.3196721311479"/>
    <n v="5118.9470085470093"/>
    <n v="5702.1358974358982"/>
    <n v="6075.4504504504503"/>
    <n v="7373.7099999999991"/>
    <n v="6684.3366071428572"/>
    <n v="7193.4829059829062"/>
    <n v="66856.370078810534"/>
    <x v="113"/>
    <n v="6775.6711864406789"/>
    <n v="9840.1084112149529"/>
    <n v="12073.009909909908"/>
    <n v="13848.74909090909"/>
    <n v="12144.208474576271"/>
    <n v="8380.3313559322032"/>
    <n v="12252.348181818181"/>
    <n v="11860.703448275863"/>
    <n v="10992.479674796748"/>
    <n v="9974.8692307692309"/>
    <n v="13457.912844036697"/>
    <n v="128238.85754942054"/>
  </r>
  <r>
    <s v="West"/>
    <s v="Small Format"/>
    <x v="0"/>
    <x v="2"/>
    <x v="2"/>
    <x v="0"/>
    <x v="117"/>
    <n v="59603.737301587302"/>
    <n v="79313.260162601626"/>
    <n v="75717.660185185188"/>
    <n v="71215.186923076937"/>
    <n v="98762.276229508192"/>
    <n v="94736.193650793663"/>
    <n v="88119.999173553719"/>
    <n v="89068.61"/>
    <n v="85344.952542372877"/>
    <n v="77902.285964912284"/>
    <n v="90850.140540540538"/>
    <n v="985451.02660575614"/>
    <x v="114"/>
    <n v="70027.754687499997"/>
    <n v="93708.741538461531"/>
    <n v="114892.49633027521"/>
    <n v="98812.774999999994"/>
    <n v="114706.01176470589"/>
    <n v="109839.33490566038"/>
    <n v="117734.03196721312"/>
    <n v="113361.7557522124"/>
    <n v="120260.89285714286"/>
    <n v="107784.25233644858"/>
    <n v="113578.36517857142"/>
    <n v="1261104.6201442783"/>
  </r>
  <r>
    <s v="West"/>
    <s v="Small Format"/>
    <x v="1"/>
    <x v="2"/>
    <x v="2"/>
    <x v="0"/>
    <x v="118"/>
    <n v="846.08295161290323"/>
    <n v="954.76315789473699"/>
    <n v="1188.2818181818179"/>
    <n v="1466.4004566929134"/>
    <n v="1655.150864"/>
    <n v="1923.7611092436975"/>
    <n v="1807.2668703703703"/>
    <n v="1693.6339999999998"/>
    <n v="3057.3197301587302"/>
    <n v="4081.1304628099169"/>
    <n v="2933.6967213114754"/>
    <n v="22638.609690663659"/>
    <x v="115"/>
    <n v="2087.9759626168225"/>
    <n v="2709.4952380952377"/>
    <n v="2987.3307567567563"/>
    <n v="2144.8153333333335"/>
    <n v="4725.7755126050415"/>
    <n v="4668.9248380952376"/>
    <n v="5132.4945760000001"/>
    <n v="4849.3628318584069"/>
    <n v="3610.2522935779816"/>
    <n v="2282.4220183486236"/>
    <n v="5588.1336071428568"/>
    <n v="43525.122392430305"/>
  </r>
  <r>
    <s v="West"/>
    <s v="Small Format"/>
    <x v="0"/>
    <x v="3"/>
    <x v="2"/>
    <x v="0"/>
    <x v="119"/>
    <n v="3297.8827868852459"/>
    <n v="4198.8046511627917"/>
    <n v="5225.288461538461"/>
    <n v="7386.1363636363631"/>
    <n v="7210.4651162790697"/>
    <n v="7088.0952380952376"/>
    <n v="6090.9780991735533"/>
    <n v="7567.826086956522"/>
    <n v="6372.050943396227"/>
    <n v="4811.8718253968254"/>
    <n v="5643.3405511811015"/>
    <n v="69451.46255360794"/>
    <x v="116"/>
    <n v="5735.5140186915887"/>
    <n v="6141.875"/>
    <n v="5500.6139534883723"/>
    <n v="6483.8709677419356"/>
    <n v="7165.5152380952377"/>
    <n v="6263.4177966101697"/>
    <n v="7478.8617886178863"/>
    <n v="8110.1391666666668"/>
    <n v="8816.4027027027023"/>
    <n v="3600.4554687499995"/>
    <n v="3816.4351851851848"/>
    <n v="74674.41551419202"/>
  </r>
  <r>
    <s v="Direct"/>
    <s v="Other Non-Traditional"/>
    <x v="0"/>
    <x v="0"/>
    <x v="3"/>
    <x v="4"/>
    <x v="120"/>
    <n v="97169.158878504662"/>
    <n v="72284.297520661159"/>
    <n v="10324.36974789916"/>
    <n v="55711.926605504581"/>
    <n v="57688.800000000003"/>
    <n v="47290.82568807339"/>
    <n v="32358.407079646022"/>
    <n v="32485.271317829458"/>
    <n v="35688.23529411765"/>
    <n v="28286.776859504134"/>
    <n v="26526.168224299065"/>
    <n v="532468.70876075467"/>
    <x v="117"/>
    <n v="41518.897637795279"/>
    <n v="128959.29203539825"/>
    <n v="70448.275862068971"/>
    <n v="58425.38461538461"/>
    <n v="86256.8"/>
    <n v="95681.818181818177"/>
    <n v="55229.824561403511"/>
    <n v="48317.829457364336"/>
    <n v="44551.5625"/>
    <n v="56606.306306306302"/>
    <n v="53383.720930232557"/>
    <n v="777421.22152173414"/>
  </r>
  <r>
    <s v="Direct"/>
    <s v="Other Non-Traditional"/>
    <x v="1"/>
    <x v="0"/>
    <x v="3"/>
    <x v="4"/>
    <x v="121"/>
    <n v="46352.524590163935"/>
    <n v="49417.267857142848"/>
    <n v="47624.218181818178"/>
    <n v="50152.625"/>
    <n v="44796.630769230767"/>
    <n v="50194.464285714283"/>
    <n v="42096.771929824565"/>
    <n v="43767.025210084037"/>
    <n v="49690.963636363631"/>
    <n v="38132.163636363628"/>
    <n v="34406.725663716818"/>
    <n v="544107.47753461613"/>
    <x v="118"/>
    <n v="31438.139534883718"/>
    <n v="62141.847457627126"/>
    <n v="59023.48333333333"/>
    <n v="46632.800000000003"/>
    <n v="58615.188679245279"/>
    <n v="37269.719008264467"/>
    <n v="33960.619469026555"/>
    <n v="29900.356589147286"/>
    <n v="39080.159292035401"/>
    <n v="30863.984000000004"/>
    <n v="28208.553571428569"/>
    <n v="496871.94770918536"/>
  </r>
  <r>
    <s v="Direct"/>
    <s v="Other Non-Traditional"/>
    <x v="2"/>
    <x v="0"/>
    <x v="3"/>
    <x v="4"/>
    <x v="122"/>
    <n v="289.36470588235295"/>
    <n v="303.015625"/>
    <n v="426.07244094488186"/>
    <n v="436.38064516129032"/>
    <n v="552.93333333333328"/>
    <n v="367.97165354330707"/>
    <n v="459.92520325203247"/>
    <n v="549.01785714285711"/>
    <n v="472.99999999999994"/>
    <n v="189.2"/>
    <n v="967.02222222222224"/>
    <n v="5237.5036864822769"/>
    <x v="119"/>
    <n v="372.04033613445381"/>
    <n v="510.6648148148148"/>
    <n v="968.80535714285691"/>
    <n v="583.12031249999995"/>
    <n v="749.46034482758625"/>
    <n v="1032.8599999999999"/>
    <n v="418.07096774193548"/>
    <n v="641.66666666666663"/>
    <n v="780.64227642276433"/>
    <n v="733.74621848739503"/>
    <n v="681.80180180180173"/>
    <n v="7765.7277921924497"/>
  </r>
  <r>
    <s v="Direct"/>
    <s v="Other Non-Traditional"/>
    <x v="3"/>
    <x v="0"/>
    <x v="3"/>
    <x v="4"/>
    <x v="4"/>
    <m/>
    <m/>
    <m/>
    <n v="0"/>
    <n v="0"/>
    <m/>
    <m/>
    <n v="0"/>
    <n v="0"/>
    <m/>
    <n v="0"/>
    <n v="0"/>
    <x v="4"/>
    <m/>
    <m/>
    <m/>
    <n v="65.899115044247793"/>
    <n v="1.0745454545454545"/>
    <m/>
    <m/>
    <n v="61.03770491803278"/>
    <n v="21.035593220338985"/>
    <m/>
    <n v="100.90243902439025"/>
    <n v="249.94939766155528"/>
  </r>
  <r>
    <s v="Direct"/>
    <s v="Other Non-Traditional"/>
    <x v="0"/>
    <x v="1"/>
    <x v="3"/>
    <x v="4"/>
    <x v="4"/>
    <m/>
    <n v="0"/>
    <n v="0"/>
    <m/>
    <m/>
    <n v="0"/>
    <m/>
    <m/>
    <m/>
    <m/>
    <m/>
    <n v="0"/>
    <x v="4"/>
    <m/>
    <n v="5020.3389830508477"/>
    <n v="217.14285714285714"/>
    <m/>
    <m/>
    <n v="193.22033898305085"/>
    <m/>
    <m/>
    <m/>
    <m/>
    <m/>
    <n v="5430.7021791767556"/>
  </r>
  <r>
    <s v="Direct"/>
    <s v="Other Non-Traditional"/>
    <x v="0"/>
    <x v="2"/>
    <x v="3"/>
    <x v="4"/>
    <x v="123"/>
    <n v="457.01754385964915"/>
    <n v="223.2"/>
    <n v="0"/>
    <n v="56.410256410256416"/>
    <n v="662.38532110091739"/>
    <n v="236.4406779661017"/>
    <n v="402.47933884297521"/>
    <n v="552.41935483870964"/>
    <n v="599.12280701754389"/>
    <n v="310.28037383177571"/>
    <n v="323.33333333333337"/>
    <n v="4130.5270237301884"/>
    <x v="120"/>
    <n v="505.51181102362204"/>
    <n v="1020"/>
    <n v="885.95041322314057"/>
    <n v="883.2"/>
    <n v="1345.2380952380952"/>
    <n v="858.91472868217056"/>
    <n v="1050.420168067227"/>
    <n v="784.375"/>
    <n v="1151.8867924528302"/>
    <n v="1021.5384615384615"/>
    <n v="933.33333333333337"/>
    <n v="11022.186985377062"/>
  </r>
  <r>
    <s v="Direct"/>
    <s v="Other Non-Traditional"/>
    <x v="1"/>
    <x v="2"/>
    <x v="3"/>
    <x v="4"/>
    <x v="4"/>
    <m/>
    <m/>
    <m/>
    <m/>
    <m/>
    <m/>
    <m/>
    <m/>
    <n v="0"/>
    <m/>
    <n v="0"/>
    <n v="0"/>
    <x v="4"/>
    <m/>
    <m/>
    <m/>
    <m/>
    <m/>
    <m/>
    <m/>
    <m/>
    <n v="71.577235772357724"/>
    <m/>
    <n v="19.586206896551726"/>
    <n v="91.163442668909454"/>
  </r>
  <r>
    <s v="East"/>
    <s v="Other Non-Traditional"/>
    <x v="0"/>
    <x v="0"/>
    <x v="0"/>
    <x v="4"/>
    <x v="124"/>
    <n v="10138.043846153847"/>
    <n v="8735.1418604651171"/>
    <n v="9451.5186440677971"/>
    <n v="9863.9259259259252"/>
    <n v="10758.004724409448"/>
    <n v="12519.761467889908"/>
    <n v="12567.333928571428"/>
    <n v="12248.21909090909"/>
    <n v="13061.148245614037"/>
    <n v="10425.429365079364"/>
    <n v="12630.552991452993"/>
    <n v="133145.61718731315"/>
    <x v="121"/>
    <n v="11451.426851851851"/>
    <n v="13911.265599999999"/>
    <n v="15579.6905511811"/>
    <n v="13946.118803418805"/>
    <n v="21182.574545454543"/>
    <n v="17802.565599999998"/>
    <n v="20287.499090909088"/>
    <n v="19021.167741935482"/>
    <n v="18517.761016949153"/>
    <n v="16172.258119658121"/>
    <n v="16125.279831932772"/>
    <n v="195129.99682892114"/>
  </r>
  <r>
    <s v="East"/>
    <s v="Other Non-Traditional"/>
    <x v="1"/>
    <x v="0"/>
    <x v="0"/>
    <x v="4"/>
    <x v="125"/>
    <n v="17969.35187037037"/>
    <n v="15103.417853658535"/>
    <n v="15031.559888888887"/>
    <n v="14288.051181102363"/>
    <n v="16787.291031249999"/>
    <n v="20156.371657657655"/>
    <n v="17470.947984496124"/>
    <n v="17524.559355932204"/>
    <n v="17633.264056074768"/>
    <n v="16134.691965217393"/>
    <n v="15665.434033613446"/>
    <n v="200792.79365019157"/>
    <x v="122"/>
    <n v="19355.455981308409"/>
    <n v="23915.105809523808"/>
    <n v="23996.652789915966"/>
    <n v="24285.229185185184"/>
    <n v="34027.995431192656"/>
    <n v="35114.71527272727"/>
    <n v="27504.8719375"/>
    <n v="32481.155176470587"/>
    <n v="25818.737523809523"/>
    <n v="29684.430747826089"/>
    <n v="23392.831196581199"/>
    <n v="311507.50895755243"/>
  </r>
  <r>
    <s v="East"/>
    <s v="Other Non-Traditional"/>
    <x v="2"/>
    <x v="0"/>
    <x v="0"/>
    <x v="4"/>
    <x v="126"/>
    <n v="1879.7907398230091"/>
    <n v="2110.9897911504427"/>
    <n v="1683.0926838709677"/>
    <n v="1928.7462363636362"/>
    <n v="2785.8105814814812"/>
    <n v="2541.7853266666671"/>
    <n v="2604.2037580952383"/>
    <n v="2217.479114782609"/>
    <n v="2631.2351035087722"/>
    <n v="2079.8326000000002"/>
    <n v="2337.1632109375"/>
    <n v="26566.179434372629"/>
    <x v="123"/>
    <n v="2117.3388743362834"/>
    <n v="2851.86460862069"/>
    <n v="3187.9452209523806"/>
    <n v="1700.9980952380952"/>
    <n v="3290.5038184615387"/>
    <n v="6065.4648807017547"/>
    <n v="5313.94"/>
    <n v="5507.5020178861787"/>
    <n v="4162.4000000000005"/>
    <n v="4407.8393275590552"/>
    <n v="5241.9707377358482"/>
    <n v="46210.395884146696"/>
  </r>
  <r>
    <s v="East"/>
    <s v="Other Non-Traditional"/>
    <x v="3"/>
    <x v="0"/>
    <x v="0"/>
    <x v="4"/>
    <x v="127"/>
    <n v="1252.1119418181818"/>
    <n v="1329.5164142857143"/>
    <n v="1402.5504545454544"/>
    <n v="1426.215852892562"/>
    <n v="1764.4976820512823"/>
    <n v="1923.8176245283018"/>
    <n v="954.64326885245907"/>
    <n v="1413.3051724137931"/>
    <n v="1817.8622727272725"/>
    <n v="1306.1558139534884"/>
    <n v="1524.2481"/>
    <n v="17325.034376530046"/>
    <x v="124"/>
    <n v="1500.8255433962263"/>
    <n v="1581.4807306451614"/>
    <n v="1255.3655172413794"/>
    <n v="1357.3144386554623"/>
    <n v="2563.6370078740156"/>
    <n v="4431.3742857142861"/>
    <n v="3377.2659026086958"/>
    <n v="4314.2074471698115"/>
    <n v="2597.4694214876035"/>
    <n v="2535.9838142857143"/>
    <n v="2908.2560473684212"/>
    <n v="29846.546510165783"/>
  </r>
  <r>
    <s v="East"/>
    <s v="Other Non-Traditional"/>
    <x v="0"/>
    <x v="1"/>
    <x v="0"/>
    <x v="4"/>
    <x v="128"/>
    <n v="5.3097345132743365"/>
    <n v="1.639344262295082"/>
    <n v="5.2173913043478262"/>
    <n v="3.2"/>
    <n v="5.882352941176471"/>
    <n v="18.110236220472441"/>
    <n v="4.8780487804878048"/>
    <n v="3.773584905660377"/>
    <n v="9.3457943925233646"/>
    <n v="4.3103448275862073"/>
    <n v="1.6949152542372883"/>
    <n v="67.709573489017728"/>
    <x v="125"/>
    <n v="6.4"/>
    <n v="5.5555555555555554"/>
    <n v="13.888888888888888"/>
    <n v="5.7142857142857144"/>
    <n v="10.743801652892563"/>
    <n v="2.3076923076923075"/>
    <n v="4.5871559633027523"/>
    <n v="9.2436974789915975"/>
    <n v="19.2"/>
    <n v="43.089430894308947"/>
    <n v="32.38095238095238"/>
    <n v="159.25181171406371"/>
  </r>
  <r>
    <s v="East"/>
    <s v="Other Non-Traditional"/>
    <x v="0"/>
    <x v="2"/>
    <x v="0"/>
    <x v="4"/>
    <x v="129"/>
    <n v="798.7271186440679"/>
    <n v="878.64958677685945"/>
    <n v="610.59379844961245"/>
    <n v="663.17258064516125"/>
    <n v="1016.6660714285713"/>
    <n v="860.51230769230767"/>
    <n v="788.88809523809527"/>
    <n v="917.07622950819677"/>
    <n v="1126.4362068965518"/>
    <n v="653.92184873949589"/>
    <n v="934.43553719008264"/>
    <n v="10377.26029029991"/>
    <x v="126"/>
    <n v="771.72539682539684"/>
    <n v="1171.8181818181818"/>
    <n v="1119.2710937499999"/>
    <n v="1026.1296610169493"/>
    <n v="1167.2268907563025"/>
    <n v="1221.2380530973453"/>
    <n v="1072.8999999999999"/>
    <n v="1506.1946902654868"/>
    <n v="1706.8376068376069"/>
    <n v="1062.7703703703703"/>
    <n v="1097.7766666666669"/>
    <n v="13588.404740436565"/>
  </r>
  <r>
    <s v="East"/>
    <s v="Other Non-Traditional"/>
    <x v="1"/>
    <x v="2"/>
    <x v="0"/>
    <x v="4"/>
    <x v="130"/>
    <n v="27.611111111111111"/>
    <n v="29.160714285714281"/>
    <n v="15.313327731092437"/>
    <n v="38.129629629629626"/>
    <n v="45.393442622950822"/>
    <n v="26.179522123893808"/>
    <n v="31.981981981981978"/>
    <n v="58.256410256410255"/>
    <n v="58.470588235294116"/>
    <n v="93.1875"/>
    <n v="41.416666666666671"/>
    <n v="487.64057718442763"/>
    <x v="127"/>
    <n v="69.139112903225808"/>
    <n v="42.031999999999996"/>
    <n v="89.622950819672141"/>
    <n v="36.380165289256205"/>
    <n v="42.488188976377955"/>
    <n v="68.63333333333334"/>
    <n v="63.561904761904756"/>
    <n v="68.418181818181822"/>
    <n v="36.991596638655466"/>
    <n v="24.400883720930231"/>
    <n v="82.833333333333329"/>
    <n v="673.08059896329212"/>
  </r>
  <r>
    <s v="East"/>
    <s v="Other Non-Traditional"/>
    <x v="0"/>
    <x v="3"/>
    <x v="0"/>
    <x v="4"/>
    <x v="131"/>
    <n v="324.76190476190476"/>
    <n v="114.40677966101696"/>
    <n v="68.095238095238088"/>
    <n v="78.151260504201687"/>
    <n v="350.76923076923077"/>
    <n v="68.992248062015506"/>
    <n v="407.47663551401865"/>
    <n v="176.89075630252103"/>
    <n v="132.71028037383178"/>
    <n v="94.628099173553721"/>
    <n v="363.79310344827587"/>
    <n v="2244.2001268297431"/>
    <x v="128"/>
    <n v="523.21428571428567"/>
    <n v="737.14285714285711"/>
    <n v="367.88617886178861"/>
    <n v="763.06306306306294"/>
    <n v="573.58490566037733"/>
    <n v="673.25581395348831"/>
    <n v="683.46456692913387"/>
    <n v="892.74193548387098"/>
    <n v="518.11322314049596"/>
    <n v="270.18348623853211"/>
    <n v="397.70642201834858"/>
    <n v="12777.715228772277"/>
  </r>
  <r>
    <s v="South"/>
    <s v="Other Non-Traditional"/>
    <x v="0"/>
    <x v="0"/>
    <x v="1"/>
    <x v="4"/>
    <x v="132"/>
    <n v="41359.48292682926"/>
    <n v="48489.166363636359"/>
    <n v="48544.210619469028"/>
    <n v="49985.31923076923"/>
    <n v="54254.229365079365"/>
    <n v="60974.243965517249"/>
    <n v="62636.688888888879"/>
    <n v="57519.287037037036"/>
    <n v="57380.792727272725"/>
    <n v="54293.864814814813"/>
    <n v="51085.575384615389"/>
    <n v="625928.61986051465"/>
    <x v="129"/>
    <n v="48184.076923076929"/>
    <n v="61740.911023622044"/>
    <n v="66908.978048780496"/>
    <n v="67682.300884955752"/>
    <n v="82945.403738317749"/>
    <n v="75446.650892857127"/>
    <n v="69190.250847457632"/>
    <n v="60820.637984496127"/>
    <n v="62391.333333333321"/>
    <n v="51533.36614173228"/>
    <n v="64114.109433962265"/>
    <n v="758697.97005904338"/>
  </r>
  <r>
    <s v="South"/>
    <s v="Other Non-Traditional"/>
    <x v="1"/>
    <x v="0"/>
    <x v="1"/>
    <x v="4"/>
    <x v="133"/>
    <n v="23573.086495412845"/>
    <n v="20951.109704347829"/>
    <n v="17211.392845528455"/>
    <n v="21911.044471544716"/>
    <n v="26295.177982300887"/>
    <n v="29172.117111111111"/>
    <n v="24169.895369230766"/>
    <n v="23105.782829268293"/>
    <n v="19758.357736434111"/>
    <n v="21492.561388429753"/>
    <n v="20392.101984000001"/>
    <n v="270327.00441302161"/>
    <x v="130"/>
    <n v="21400.219230769231"/>
    <n v="28298.183633333334"/>
    <n v="30819.244121739132"/>
    <n v="31834.018325203251"/>
    <n v="37030.391042735049"/>
    <n v="34110.193744000004"/>
    <n v="32145.339031746033"/>
    <n v="33114.600141732277"/>
    <n v="31013.833627906974"/>
    <n v="31954.410147540988"/>
    <n v="27717.605723577235"/>
    <n v="358358.57824995829"/>
  </r>
  <r>
    <s v="South"/>
    <s v="Other Non-Traditional"/>
    <x v="2"/>
    <x v="0"/>
    <x v="1"/>
    <x v="4"/>
    <x v="134"/>
    <n v="3674.0765682242986"/>
    <n v="3200.1067266666669"/>
    <n v="3211.2429738317755"/>
    <n v="3035.4545890625"/>
    <n v="4367.2180095238091"/>
    <n v="4116.5045694915261"/>
    <n v="3608.5978677419353"/>
    <n v="3898.9142846846848"/>
    <n v="4159.2633092592587"/>
    <n v="3677.0542814159294"/>
    <n v="3999.1133925925924"/>
    <n v="44491.968919161627"/>
    <x v="131"/>
    <n v="3824.3176190476188"/>
    <n v="3851.4125559055115"/>
    <n v="4643.6913637931038"/>
    <n v="3066.8428057142855"/>
    <n v="4655.9114566371691"/>
    <n v="5192.1943965517239"/>
    <n v="6321.8395547169812"/>
    <n v="6372.313619999999"/>
    <n v="5195.3123818181821"/>
    <n v="4470.457218803419"/>
    <n v="4620.732347540983"/>
    <n v="55361.41889488796"/>
  </r>
  <r>
    <s v="South"/>
    <s v="Other Non-Traditional"/>
    <x v="3"/>
    <x v="0"/>
    <x v="1"/>
    <x v="4"/>
    <x v="135"/>
    <n v="2076.9816208695652"/>
    <n v="1920.0625736842105"/>
    <n v="1913.1514285714284"/>
    <n v="1991.5462593749999"/>
    <n v="2871.3221327102806"/>
    <n v="2803.3296999999998"/>
    <n v="2178.2582685714287"/>
    <n v="2192.3422820512819"/>
    <n v="2652.224843243243"/>
    <n v="2363.0634057142856"/>
    <n v="2809.7839828571427"/>
    <n v="27583.059354790719"/>
    <x v="132"/>
    <n v="2018.7695121951219"/>
    <n v="2897.5726415094341"/>
    <n v="1999.8064396551727"/>
    <n v="1738.7319327731093"/>
    <n v="2957.526158677686"/>
    <n v="3239.0474279069767"/>
    <n v="3143.6359428571427"/>
    <n v="2892.2071734374999"/>
    <n v="2636.4122304000002"/>
    <n v="2414.0383151999999"/>
    <n v="2544.8292550000001"/>
    <n v="30515.668996853525"/>
  </r>
  <r>
    <s v="South"/>
    <s v="Other Non-Traditional"/>
    <x v="0"/>
    <x v="1"/>
    <x v="1"/>
    <x v="4"/>
    <x v="136"/>
    <n v="8.064516129032258"/>
    <n v="4.2735042735042734"/>
    <n v="-4.2016806722689077"/>
    <n v="10.185185185185185"/>
    <n v="4.545454545454545"/>
    <n v="11.290322580645162"/>
    <n v="4.6875"/>
    <n v="13.333333333333334"/>
    <n v="5.46875"/>
    <n v="0"/>
    <n v="-5.1282051282051286"/>
    <n v="47.801699114605249"/>
    <x v="133"/>
    <n v="19.047619047619047"/>
    <n v="59.090909090909086"/>
    <n v="76.841085271317823"/>
    <n v="259.84251968503935"/>
    <n v="556.19469026548677"/>
    <n v="988.97637795275591"/>
    <n v="722.58064516129036"/>
    <n v="333.33333333333331"/>
    <n v="550.46728971962614"/>
    <n v="707.08661417322833"/>
    <n v="828.57142857142856"/>
    <n v="5114.4134646529874"/>
  </r>
  <r>
    <s v="South"/>
    <s v="Other Non-Traditional"/>
    <x v="0"/>
    <x v="2"/>
    <x v="1"/>
    <x v="4"/>
    <x v="137"/>
    <n v="2176.8181818181815"/>
    <n v="1807.0225806451613"/>
    <n v="1401.0968992248061"/>
    <n v="1843.6203124999997"/>
    <n v="2167.6674418604653"/>
    <n v="2222.4480620155041"/>
    <n v="2631.6926229508199"/>
    <n v="2486.3870689655173"/>
    <n v="2254.7514018691586"/>
    <n v="1898.0612403100772"/>
    <n v="2125.5955357142852"/>
    <n v="25023.942339609515"/>
    <x v="134"/>
    <n v="2145.1274193548388"/>
    <n v="2983.8226562499999"/>
    <n v="3156.6809917355372"/>
    <n v="2689.3226562499999"/>
    <n v="3057.3576576576575"/>
    <n v="2268.8000000000002"/>
    <n v="4948.3193277310929"/>
    <n v="4865.3617391304351"/>
    <n v="5010.5699186991869"/>
    <n v="5757.6714285714297"/>
    <n v="4552.3999999999996"/>
    <n v="43447.658323682066"/>
  </r>
  <r>
    <s v="South"/>
    <s v="Other Non-Traditional"/>
    <x v="1"/>
    <x v="2"/>
    <x v="1"/>
    <x v="4"/>
    <x v="138"/>
    <n v="90.36363636363636"/>
    <n v="177.49999999999997"/>
    <n v="93.483333333333348"/>
    <n v="207.08333333333334"/>
    <n v="233.4576271186441"/>
    <n v="133.35652173913044"/>
    <n v="304.84403669724765"/>
    <n v="501.4375"/>
    <n v="182.72868217054264"/>
    <n v="309.58558558558553"/>
    <n v="417.2035398230089"/>
    <n v="2748.4152247358907"/>
    <x v="135"/>
    <n v="252.30357142857139"/>
    <n v="225.80327868852461"/>
    <n v="456.86956521739131"/>
    <n v="406.09345794392522"/>
    <n v="488.12499999999994"/>
    <n v="275.05511811023621"/>
    <n v="529.27272727272725"/>
    <n v="430.69421487603307"/>
    <n v="321.06333962264148"/>
    <n v="352.81538461538463"/>
    <n v="431.8677685950413"/>
    <n v="4432.4844347738381"/>
  </r>
  <r>
    <s v="South"/>
    <s v="Other Non-Traditional"/>
    <x v="0"/>
    <x v="3"/>
    <x v="1"/>
    <x v="4"/>
    <x v="139"/>
    <n v="264.40677966101697"/>
    <n v="359.90990990990986"/>
    <n v="148.89112903225808"/>
    <n v="336.8"/>
    <n v="419.29824561403512"/>
    <n v="407.14285714285711"/>
    <n v="448.27586206896552"/>
    <n v="660.34482758620697"/>
    <n v="429.83870967741933"/>
    <n v="287.60330578512395"/>
    <n v="488.42975206611573"/>
    <n v="4542.6769157339913"/>
    <x v="136"/>
    <n v="1466.9421487603306"/>
    <n v="1562.1848739495799"/>
    <n v="2066.666666666667"/>
    <n v="1713.8461538461538"/>
    <n v="1505.6074766355139"/>
    <n v="1548.4375"/>
    <n v="2077.7777777777778"/>
    <n v="2182.0754716981132"/>
    <n v="1897.6923076923076"/>
    <n v="906.29921259842513"/>
    <n v="859.29203539823015"/>
    <n v="23051.228404684116"/>
  </r>
  <r>
    <s v="West"/>
    <s v="Other Non-Traditional"/>
    <x v="0"/>
    <x v="0"/>
    <x v="2"/>
    <x v="4"/>
    <x v="140"/>
    <n v="13652.869767441862"/>
    <n v="13066.837288135594"/>
    <n v="7732.6740157480308"/>
    <n v="11433.758878504672"/>
    <n v="18064.268867924526"/>
    <n v="19961.980952380953"/>
    <n v="16672.713675213676"/>
    <n v="19254.085714285713"/>
    <n v="16741.733064516127"/>
    <n v="14006.341284403668"/>
    <n v="15379.5"/>
    <n v="181880.05655203309"/>
    <x v="137"/>
    <n v="11583.956666666667"/>
    <n v="18690.976146788991"/>
    <n v="16837.69761904762"/>
    <n v="21339.053271028035"/>
    <n v="23598.85950413223"/>
    <n v="23765.285950413225"/>
    <n v="26017.684545454544"/>
    <n v="25129.657272727269"/>
    <n v="23563.283962264148"/>
    <n v="20030.35891472868"/>
    <n v="22261.23043478261"/>
    <n v="245966.94920606675"/>
  </r>
  <r>
    <s v="West"/>
    <s v="Other Non-Traditional"/>
    <x v="1"/>
    <x v="0"/>
    <x v="2"/>
    <x v="4"/>
    <x v="141"/>
    <n v="17430.303032258063"/>
    <n v="15754.642252100843"/>
    <n v="12071.20882051282"/>
    <n v="18190.994946428567"/>
    <n v="21136.3583125"/>
    <n v="22530.174174603173"/>
    <n v="23497.838133333335"/>
    <n v="27881.287523809526"/>
    <n v="19211.664256410259"/>
    <n v="18517.124737704919"/>
    <n v="16675.833111111111"/>
    <n v="233947.40748945187"/>
    <x v="138"/>
    <n v="18035.083495798321"/>
    <n v="24279.977683333334"/>
    <n v="28206.583943396225"/>
    <n v="28510.317663716818"/>
    <n v="37821.779315315311"/>
    <n v="35616.869610169495"/>
    <n v="31228.772984126987"/>
    <n v="34955.289118110239"/>
    <n v="28314.792047999996"/>
    <n v="36327.616759259254"/>
    <n v="26593.814890756305"/>
    <n v="346482.81949517556"/>
  </r>
  <r>
    <s v="West"/>
    <s v="Other Non-Traditional"/>
    <x v="2"/>
    <x v="0"/>
    <x v="2"/>
    <x v="4"/>
    <x v="142"/>
    <n v="2759.385648148148"/>
    <n v="2355.9725661290327"/>
    <n v="2415.2757508771933"/>
    <n v="2600.7316634146341"/>
    <n v="4019.8206741379308"/>
    <n v="4214.6209357798161"/>
    <n v="3819.6861607142851"/>
    <n v="4327.7338954128445"/>
    <n v="3790.4249166666664"/>
    <n v="3047.9708695652175"/>
    <n v="3370.3439814814815"/>
    <n v="39309.787589599975"/>
    <x v="139"/>
    <n v="2854.3201596491231"/>
    <n v="4047.8744370370364"/>
    <n v="4332.5081577981646"/>
    <n v="2095.2643711999999"/>
    <n v="5111.2732745762714"/>
    <n v="5764.3542169230759"/>
    <n v="6281.744175384616"/>
    <n v="5793.879048818897"/>
    <n v="5642.3377405405399"/>
    <n v="5644.0586362068971"/>
    <n v="4951.6571747747739"/>
    <n v="55155.397175986313"/>
  </r>
  <r>
    <s v="West"/>
    <s v="Other Non-Traditional"/>
    <x v="3"/>
    <x v="0"/>
    <x v="2"/>
    <x v="4"/>
    <x v="143"/>
    <n v="1619.538655462185"/>
    <n v="1576.9775107438018"/>
    <n v="1696.1884348623851"/>
    <n v="2043.2092067796611"/>
    <n v="2994.0620431034486"/>
    <n v="2987.5005813084113"/>
    <n v="2100.3577596774194"/>
    <n v="3071.5179230769231"/>
    <n v="3106.6746777777776"/>
    <n v="1967.232882644628"/>
    <n v="2229.8953180327867"/>
    <n v="27321.029709540857"/>
    <x v="140"/>
    <n v="1759.8678883720931"/>
    <n v="2251.8976190476192"/>
    <n v="2098.2349611111108"/>
    <n v="1999.9085399999999"/>
    <n v="4524.6182944444436"/>
    <n v="4433.5199844827584"/>
    <n v="3943.0790484375002"/>
    <n v="4729.2638307692305"/>
    <n v="3151.83478487395"/>
    <n v="3079.4089764705882"/>
    <n v="3296.4972730434788"/>
    <n v="37373.008806315935"/>
  </r>
  <r>
    <s v="West"/>
    <s v="Other Non-Traditional"/>
    <x v="0"/>
    <x v="1"/>
    <x v="2"/>
    <x v="4"/>
    <x v="144"/>
    <n v="0.86206896551724144"/>
    <n v="21.6"/>
    <n v="-1.0227272727272727"/>
    <n v="14.678899082568806"/>
    <n v="11.864406779661017"/>
    <n v="22.641509433962263"/>
    <n v="-5.5555555555555554"/>
    <n v="116.98113207547169"/>
    <n v="5.9322033898305087"/>
    <n v="10.4"/>
    <n v="7.7887850467289708"/>
    <n v="216.5480804360237"/>
    <x v="141"/>
    <n v="2.7131782945736433"/>
    <n v="22.222222222222221"/>
    <n v="5.691056910569106"/>
    <n v="34.375"/>
    <n v="181.65137614678898"/>
    <n v="81.308411214953267"/>
    <n v="33.898305084745765"/>
    <n v="75.438596491228083"/>
    <n v="269.81132075471697"/>
    <n v="137.81512605042016"/>
    <n v="97.674418604651166"/>
    <n v="950.93234510820275"/>
  </r>
  <r>
    <s v="West"/>
    <s v="Other Non-Traditional"/>
    <x v="0"/>
    <x v="2"/>
    <x v="2"/>
    <x v="4"/>
    <x v="145"/>
    <n v="2044.0085714285713"/>
    <n v="2235.2188679245282"/>
    <n v="1451.2457943925233"/>
    <n v="1725.4464285714284"/>
    <n v="2526.9869158878505"/>
    <n v="2430.6972477064219"/>
    <n v="2136.4931034482761"/>
    <n v="3271.9675438596496"/>
    <n v="2124.6758620689657"/>
    <n v="1714.600826446281"/>
    <n v="1964.6833333333334"/>
    <n v="25644.248794133251"/>
    <x v="142"/>
    <n v="1683.8351851851851"/>
    <n v="2006.7796610169491"/>
    <n v="2199.5361111111106"/>
    <n v="1981.8664000000001"/>
    <n v="2679.4871794871797"/>
    <n v="2765.707079646018"/>
    <n v="2999.0740740740739"/>
    <n v="2891.6663636363633"/>
    <n v="3075.7142857142858"/>
    <n v="2271.0609374999999"/>
    <n v="2327.3812499999999"/>
    <n v="28440.374927371162"/>
  </r>
  <r>
    <s v="West"/>
    <s v="Other Non-Traditional"/>
    <x v="1"/>
    <x v="2"/>
    <x v="2"/>
    <x v="4"/>
    <x v="146"/>
    <n v="38.727272727272727"/>
    <n v="30.240740740740737"/>
    <n v="13.582608695652175"/>
    <n v="4.8135593220338979"/>
    <n v="52.027157024793389"/>
    <n v="56.8"/>
    <n v="6.7623025210084045"/>
    <n v="873.32174774774774"/>
    <n v="104.37606837606839"/>
    <n v="38.527131782945737"/>
    <n v="44.068965517241381"/>
    <n v="1284.2841869341371"/>
    <x v="143"/>
    <n v="32.212962962962962"/>
    <n v="72.31481481481481"/>
    <n v="54.715596330275226"/>
    <n v="33.20967741935484"/>
    <n v="63.434426229508198"/>
    <n v="91.094339622641513"/>
    <n v="106.78399999999999"/>
    <n v="93.565891472868216"/>
    <n v="78.765625"/>
    <n v="34.648000000000003"/>
    <n v="81.495652173913044"/>
    <n v="802.44898602633884"/>
  </r>
  <r>
    <s v="West"/>
    <s v="Other Non-Traditional"/>
    <x v="0"/>
    <x v="3"/>
    <x v="2"/>
    <x v="4"/>
    <x v="147"/>
    <n v="120.93023255813954"/>
    <n v="-66.517857142857139"/>
    <n v="61.818181818181813"/>
    <n v="186.88524590163934"/>
    <n v="242.12962962962962"/>
    <n v="185.77981651376146"/>
    <n v="185"/>
    <n v="1272.7642276422764"/>
    <n v="178.97196261682242"/>
    <n v="115.04424778761063"/>
    <n v="185.45454545454544"/>
    <n v="3042.0920084806844"/>
    <x v="144"/>
    <n v="739.15094339622635"/>
    <n v="1038.3333333333335"/>
    <n v="888.39285714285711"/>
    <n v="899.99999999999989"/>
    <n v="871.37096774193549"/>
    <n v="1050.8928571428571"/>
    <n v="910.52631578947376"/>
    <n v="1167.5925925925926"/>
    <n v="736.36363636363637"/>
    <n v="472.41379310344831"/>
    <n v="382.11382113821139"/>
    <n v="14041.339151932605"/>
  </r>
  <r>
    <s v="Direct"/>
    <s v="On Premise"/>
    <x v="0"/>
    <x v="0"/>
    <x v="3"/>
    <x v="2"/>
    <x v="148"/>
    <n v="8863.076923076922"/>
    <n v="4392.7927927927922"/>
    <n v="2732.4074074074074"/>
    <n v="10568.80733944954"/>
    <n v="3661.0169491525426"/>
    <n v="5305.2631578947376"/>
    <n v="-360.74766355140184"/>
    <n v="4500"/>
    <n v="4804.1322314049585"/>
    <n v="3456"/>
    <n v="9931.0344827586214"/>
    <n v="73853.783620386122"/>
    <x v="145"/>
    <n v="4500"/>
    <n v="13047.154471544716"/>
    <n v="10074.074074074073"/>
    <n v="4760.3305785123966"/>
    <n v="2461.5384615384619"/>
    <n v="8737.7358490566039"/>
    <n v="2646.7289719626165"/>
    <n v="518.91891891891885"/>
    <n v="1012.5"/>
    <n v="284.11214953271025"/>
    <n v="0"/>
    <n v="55681.354344705709"/>
  </r>
  <r>
    <s v="Direct"/>
    <s v="On Premise"/>
    <x v="0"/>
    <x v="1"/>
    <x v="3"/>
    <x v="2"/>
    <x v="149"/>
    <n v="60.377358490566031"/>
    <n v="38.4"/>
    <m/>
    <m/>
    <m/>
    <n v="0"/>
    <m/>
    <m/>
    <m/>
    <m/>
    <m/>
    <n v="172.17185390341007"/>
    <x v="14"/>
    <n v="0"/>
    <n v="266.66666666666663"/>
    <m/>
    <m/>
    <m/>
    <n v="538.31775700934577"/>
    <m/>
    <m/>
    <m/>
    <m/>
    <m/>
    <n v="804.9844236760124"/>
  </r>
  <r>
    <s v="Direct"/>
    <s v="On Premise"/>
    <x v="0"/>
    <x v="2"/>
    <x v="3"/>
    <x v="2"/>
    <x v="150"/>
    <n v="714.04958677685954"/>
    <n v="0"/>
    <n v="-475.42372881355936"/>
    <m/>
    <n v="0"/>
    <n v="0"/>
    <n v="-155.66037735849056"/>
    <n v="0"/>
    <n v="0"/>
    <n v="38.4"/>
    <n v="15.094339622641508"/>
    <n v="1198.8598202274513"/>
    <x v="146"/>
    <n v="0"/>
    <n v="179.31034482758622"/>
    <n v="74.074074074074076"/>
    <m/>
    <n v="56.637168141592923"/>
    <n v="518.09523809523807"/>
    <n v="720"/>
    <n v="53.333333333333336"/>
    <n v="254.20560747663549"/>
    <n v="156.09756097560975"/>
    <n v="0"/>
    <n v="2037.7695870866714"/>
  </r>
  <r>
    <s v="East"/>
    <s v="On Premise"/>
    <x v="0"/>
    <x v="0"/>
    <x v="0"/>
    <x v="2"/>
    <x v="151"/>
    <n v="115162.71517857141"/>
    <n v="57722.016923076924"/>
    <n v="4887.3"/>
    <n v="28982.875"/>
    <n v="65520.08682170543"/>
    <n v="56411.372173913049"/>
    <n v="63491.323423423426"/>
    <n v="85118.277876106193"/>
    <n v="98433.256302521011"/>
    <n v="85583.157377049181"/>
    <n v="97520.642857142841"/>
    <n v="866215.34328834817"/>
    <x v="147"/>
    <n v="86643.094400000002"/>
    <n v="145122.52869565217"/>
    <n v="130741.35952380953"/>
    <n v="150086.88073394494"/>
    <n v="174863.55545454542"/>
    <n v="140316.56511627906"/>
    <n v="166689.51559633025"/>
    <n v="146133.25573770492"/>
    <n v="142570.11854838708"/>
    <n v="132809.67165354331"/>
    <n v="154299.6700854701"/>
    <n v="1653850.3903488165"/>
  </r>
  <r>
    <s v="East"/>
    <s v="On Premise"/>
    <x v="1"/>
    <x v="0"/>
    <x v="0"/>
    <x v="2"/>
    <x v="152"/>
    <n v="3911.318393162393"/>
    <n v="4061.5556283185842"/>
    <n v="3989.7717279999997"/>
    <n v="4921.6024062500001"/>
    <n v="4463.693538461539"/>
    <n v="5754.5918392857138"/>
    <n v="4424.8807768595043"/>
    <n v="3928.8205000000003"/>
    <n v="3656.996336448598"/>
    <n v="3694.7543103448279"/>
    <n v="2597.7104462809916"/>
    <n v="49794.938090912154"/>
    <x v="148"/>
    <n v="4447.4170095238096"/>
    <n v="3631.7746829268299"/>
    <n v="4543.9045759999999"/>
    <n v="5068.8408062015505"/>
    <n v="4419.8931451612898"/>
    <n v="4970.872950819672"/>
    <n v="4407.5038759689924"/>
    <n v="3619.0725426356589"/>
    <n v="4970.3008474576272"/>
    <n v="3817.7967076923078"/>
    <n v="4058.787118110236"/>
    <n v="50552.551532063197"/>
  </r>
  <r>
    <s v="East"/>
    <s v="On Premise"/>
    <x v="2"/>
    <x v="0"/>
    <x v="0"/>
    <x v="2"/>
    <x v="153"/>
    <n v="342.43636363636364"/>
    <n v="252.75937499999998"/>
    <n v="228.73913333333334"/>
    <n v="316.0309734513275"/>
    <n v="365.2"/>
    <n v="430.52971351351351"/>
    <n v="441.80728103448286"/>
    <n v="430.91040347826089"/>
    <n v="361.45510654205606"/>
    <n v="309.32698412698414"/>
    <n v="461.1749999999999"/>
    <n v="4376.4923680146267"/>
    <x v="149"/>
    <n v="337.53713944954126"/>
    <n v="460.1063406779661"/>
    <n v="477.4205607476635"/>
    <n v="250.3132743362832"/>
    <n v="441.74086956521745"/>
    <n v="333.82884615384614"/>
    <n v="413.39581121495326"/>
    <n v="337.09699316239318"/>
    <n v="372.48750000000001"/>
    <n v="407.50769230769231"/>
    <n v="457.23333333333329"/>
    <n v="4652.3142325085228"/>
  </r>
  <r>
    <s v="East"/>
    <s v="On Premise"/>
    <x v="3"/>
    <x v="0"/>
    <x v="0"/>
    <x v="2"/>
    <x v="154"/>
    <n v="255.93648999999999"/>
    <n v="244.55172413793105"/>
    <n v="210.22714285714284"/>
    <n v="207.01048292682927"/>
    <n v="280.27038461538461"/>
    <n v="305.16722777777773"/>
    <n v="192.27584390243902"/>
    <n v="250.17491718749997"/>
    <n v="352.11448598130841"/>
    <n v="248.4395142857143"/>
    <n v="382.55598857142854"/>
    <n v="3163.1855361017233"/>
    <x v="150"/>
    <n v="266.86083529411763"/>
    <n v="431.50265504587151"/>
    <n v="308.34782608695656"/>
    <n v="273.96981769911508"/>
    <n v="378.24"/>
    <n v="281.85022677165352"/>
    <n v="247.23530307692306"/>
    <n v="257.17638151260508"/>
    <n v="334.56610169491529"/>
    <n v="278.6142857142857"/>
    <n v="342.70453384615382"/>
    <n v="3639.340606412019"/>
  </r>
  <r>
    <s v="East"/>
    <s v="On Premise"/>
    <x v="0"/>
    <x v="1"/>
    <x v="0"/>
    <x v="2"/>
    <x v="155"/>
    <n v="26.495726495726498"/>
    <n v="69.298245614035096"/>
    <n v="0"/>
    <n v="377.35849056603774"/>
    <n v="164.8"/>
    <n v="145.04504504504504"/>
    <n v="19.23076923076923"/>
    <n v="44.827586206896555"/>
    <n v="56.074766355140184"/>
    <n v="48.717948717948723"/>
    <n v="305.60747663551399"/>
    <n v="1312.9182397410627"/>
    <x v="151"/>
    <n v="92.622950819672127"/>
    <n v="141.46341463414635"/>
    <n v="1101.7391304347827"/>
    <n v="1369.6428571428571"/>
    <n v="791.53846153846155"/>
    <n v="120.37037037037037"/>
    <n v="196.49122807017545"/>
    <n v="362.96296296296293"/>
    <n v="1658.3333333333335"/>
    <n v="3362.2047244094488"/>
    <n v="923.77049180327867"/>
    <n v="10168.927536138959"/>
  </r>
  <r>
    <s v="East"/>
    <s v="On Premise"/>
    <x v="0"/>
    <x v="2"/>
    <x v="0"/>
    <x v="2"/>
    <x v="156"/>
    <n v="16010.522033898307"/>
    <n v="9321.4738461538454"/>
    <n v="630.23255813953483"/>
    <n v="5626.0926229508195"/>
    <n v="10173.181746031747"/>
    <n v="10221.933962264151"/>
    <n v="10543.246551724138"/>
    <n v="13174.099099099098"/>
    <n v="12808.050847457627"/>
    <n v="12782.105357142857"/>
    <n v="11514.001639344262"/>
    <n v="130982.47844602459"/>
    <x v="152"/>
    <n v="9768.5849206349194"/>
    <n v="16174.834126984128"/>
    <n v="18336.185585585587"/>
    <n v="12205.46875"/>
    <n v="12470.486111111109"/>
    <n v="9947.9664000000012"/>
    <n v="11178.74909090909"/>
    <n v="11161.794067796611"/>
    <n v="14522.559459459457"/>
    <n v="11611.441269841269"/>
    <n v="12086.136363636362"/>
    <n v="149430.0458284982"/>
  </r>
  <r>
    <s v="East"/>
    <s v="On Premise"/>
    <x v="1"/>
    <x v="2"/>
    <x v="0"/>
    <x v="2"/>
    <x v="157"/>
    <n v="38.035714285714285"/>
    <n v="12.456140350877194"/>
    <n v="0"/>
    <n v="9.1192660550458697"/>
    <n v="17.592920353982301"/>
    <n v="21.747747747747745"/>
    <n v="3.3543307086614171"/>
    <n v="20.09433962264151"/>
    <n v="42.467289719626166"/>
    <n v="25.214953271028037"/>
    <n v="53.25"/>
    <n v="272.17645211532454"/>
    <x v="153"/>
    <n v="22.362204724409448"/>
    <n v="56.8"/>
    <n v="89.684210526315795"/>
    <n v="48.460317460317462"/>
    <n v="30.603448275862071"/>
    <n v="32.272727272727273"/>
    <n v="22.351851851851851"/>
    <n v="39.050000000000004"/>
    <n v="21.934959349593498"/>
    <n v="15.904"/>
    <n v="62.973913043478269"/>
    <n v="484.47170657862972"/>
  </r>
  <r>
    <s v="East"/>
    <s v="On Premise"/>
    <x v="0"/>
    <x v="3"/>
    <x v="0"/>
    <x v="2"/>
    <x v="158"/>
    <n v="140.51724137931035"/>
    <n v="649.61240310077517"/>
    <n v="7.7868852459016393"/>
    <n v="345.38461538461536"/>
    <n v="447.4576271186441"/>
    <n v="229.20353982300887"/>
    <n v="226.36363636363635"/>
    <n v="274.19354838709677"/>
    <n v="360.83333333333337"/>
    <n v="310.83333333333337"/>
    <n v="304.09836065573774"/>
    <n v="3644.1106110819151"/>
    <x v="154"/>
    <n v="530.48780487804879"/>
    <n v="949.99999999999989"/>
    <n v="1159.0551181102362"/>
    <n v="1705.8333333333335"/>
    <n v="1515.702479338843"/>
    <n v="1120.9302325581396"/>
    <n v="1124.8"/>
    <n v="1679.2"/>
    <n v="2967.826086956522"/>
    <n v="1785.3317073170733"/>
    <n v="1391.3793103448277"/>
    <n v="16479.316564640299"/>
  </r>
  <r>
    <s v="South"/>
    <s v="On Premise"/>
    <x v="0"/>
    <x v="0"/>
    <x v="1"/>
    <x v="2"/>
    <x v="159"/>
    <n v="137123.07155963301"/>
    <n v="62799.382307692314"/>
    <n v="4753.4946153846149"/>
    <n v="28255.241592920356"/>
    <n v="70297.322656250006"/>
    <n v="79870.623893805314"/>
    <n v="67510.935658914721"/>
    <n v="91466.382608695654"/>
    <n v="96183.637499999997"/>
    <n v="68464.656034482759"/>
    <n v="68954.394285714268"/>
    <n v="920967.71957299707"/>
    <x v="155"/>
    <n v="78400.607999999993"/>
    <n v="114270.8031496063"/>
    <n v="116579.21300813009"/>
    <n v="144146.16972477065"/>
    <n v="184848.7504672897"/>
    <n v="192096.44299065418"/>
    <n v="180318.83999999997"/>
    <n v="157551.53362068968"/>
    <n v="131997.23228346455"/>
    <n v="164616.73207547169"/>
    <n v="165524.54107142857"/>
    <n v="1698656.8731141943"/>
  </r>
  <r>
    <s v="South"/>
    <s v="On Premise"/>
    <x v="1"/>
    <x v="0"/>
    <x v="1"/>
    <x v="2"/>
    <x v="160"/>
    <n v="6746.5918319327729"/>
    <n v="6514.3991596638662"/>
    <n v="5005.8995254237288"/>
    <n v="7196.584981481481"/>
    <n v="8008.8787563025217"/>
    <n v="10814.469631578948"/>
    <n v="9126.3376134453774"/>
    <n v="8870.6841311475418"/>
    <n v="5526.7675593220338"/>
    <n v="6079.3994240000002"/>
    <n v="6556.6514629629628"/>
    <n v="86802.654518206124"/>
    <x v="156"/>
    <n v="6893.7960495867774"/>
    <n v="8299.917459016393"/>
    <n v="8181.1574153846141"/>
    <n v="9700.169705426355"/>
    <n v="12158.041136"/>
    <n v="11687.043750000001"/>
    <n v="10714.985950819671"/>
    <n v="11068.414529914531"/>
    <n v="10186.320175438597"/>
    <n v="10321.547826086959"/>
    <n v="9234.0800517241387"/>
    <n v="113533.71801739805"/>
  </r>
  <r>
    <s v="South"/>
    <s v="On Premise"/>
    <x v="2"/>
    <x v="0"/>
    <x v="1"/>
    <x v="2"/>
    <x v="161"/>
    <n v="1890.085013084112"/>
    <n v="1733.1876222222224"/>
    <n v="1619.9203539823011"/>
    <n v="1969.3252173913047"/>
    <n v="2305.3696581196582"/>
    <n v="2879.0621582608701"/>
    <n v="2225.1829849056603"/>
    <n v="1223.1484375"/>
    <n v="1380.7442000000001"/>
    <n v="1662.2571428571428"/>
    <n v="2446.338317757009"/>
    <n v="22814.748472746949"/>
    <x v="157"/>
    <n v="2172.274419512195"/>
    <n v="2265.1676991150448"/>
    <n v="2296.3522123893808"/>
    <n v="1149.1785411764706"/>
    <n v="1738.8380952380953"/>
    <n v="2545.4407407407407"/>
    <n v="2123.6724666666669"/>
    <n v="2708.14"/>
    <n v="2667.3120374999999"/>
    <n v="2156.9714727272726"/>
    <n v="1565.0662455284553"/>
    <n v="25526.010084440477"/>
  </r>
  <r>
    <s v="South"/>
    <s v="On Premise"/>
    <x v="3"/>
    <x v="0"/>
    <x v="1"/>
    <x v="2"/>
    <x v="162"/>
    <n v="1165.9738830508475"/>
    <n v="1173.8340974358975"/>
    <n v="1227.1534460176993"/>
    <n v="1277.7322314049588"/>
    <n v="1515.5319444444444"/>
    <n v="1769.0297627906975"/>
    <n v="1171.1278301886794"/>
    <n v="1016.3338582677164"/>
    <n v="1543.2192"/>
    <n v="1457.0836363636361"/>
    <n v="1451.4559322033899"/>
    <n v="16162.573018429648"/>
    <x v="158"/>
    <n v="1532.9062499999998"/>
    <n v="1589.1080769230766"/>
    <n v="1272.8801886792451"/>
    <n v="1242.8768754098362"/>
    <n v="1935.6432"/>
    <n v="1904.2128440366971"/>
    <n v="2010.2137239669421"/>
    <n v="1232.0383151999999"/>
    <n v="1340.8607999999999"/>
    <n v="1325.3291338582676"/>
    <n v="1222.0512396694216"/>
    <n v="17947.894635354107"/>
  </r>
  <r>
    <s v="South"/>
    <s v="On Premise"/>
    <x v="0"/>
    <x v="1"/>
    <x v="1"/>
    <x v="2"/>
    <x v="163"/>
    <n v="114.28571428571428"/>
    <n v="48.031496062992126"/>
    <n v="6.5040650406504064"/>
    <n v="67.272727272727266"/>
    <n v="134.54545454545453"/>
    <n v="62.857142857142854"/>
    <n v="50"/>
    <n v="110.25641025641026"/>
    <n v="89.915966386554629"/>
    <n v="42.73504273504274"/>
    <n v="42.990654205607477"/>
    <n v="823.36292761655045"/>
    <x v="159"/>
    <n v="72.131147540983605"/>
    <n v="251.81818181818178"/>
    <n v="647.008547008547"/>
    <n v="1037.007874015748"/>
    <n v="1862.0967741935483"/>
    <n v="1072.0720720720719"/>
    <n v="1322.6890756302521"/>
    <n v="1479.6747967479675"/>
    <n v="2118.181818181818"/>
    <n v="3468.7499999999995"/>
    <n v="2316.3793103448279"/>
    <n v="15750.209597553947"/>
  </r>
  <r>
    <s v="South"/>
    <s v="On Premise"/>
    <x v="0"/>
    <x v="2"/>
    <x v="1"/>
    <x v="2"/>
    <x v="164"/>
    <n v="17036.372897196263"/>
    <n v="9370.4474576271205"/>
    <n v="1281.9819819819818"/>
    <n v="4638.5198113207543"/>
    <n v="10800.581578947369"/>
    <n v="11773.929357798164"/>
    <n v="10784.758771929826"/>
    <n v="13026.84144144144"/>
    <n v="12896.294444444444"/>
    <n v="9363.5873873873861"/>
    <n v="7379.8124031007756"/>
    <n v="128551.94541935439"/>
    <x v="160"/>
    <n v="9657.3250000000007"/>
    <n v="12762.669672131147"/>
    <n v="13522.7075"/>
    <n v="13596.257407407407"/>
    <n v="14425.284615384615"/>
    <n v="16019.251851851852"/>
    <n v="18698.676635514017"/>
    <n v="17119.891304347828"/>
    <n v="17544.622727272726"/>
    <n v="15593.714754098361"/>
    <n v="17321.32072072072"/>
    <n v="176440.84742237354"/>
  </r>
  <r>
    <s v="South"/>
    <s v="On Premise"/>
    <x v="1"/>
    <x v="2"/>
    <x v="1"/>
    <x v="2"/>
    <x v="165"/>
    <n v="167.45283018867923"/>
    <n v="127.68067226890757"/>
    <n v="212.40336134453781"/>
    <n v="155.94642857142856"/>
    <n v="174.49152542372883"/>
    <n v="337.90740740740739"/>
    <n v="233.37391304347827"/>
    <n v="303.00787401574803"/>
    <n v="421.98113207547169"/>
    <n v="428.60550458715596"/>
    <n v="291.10000000000002"/>
    <n v="3066.9506489265432"/>
    <x v="161"/>
    <n v="175.49056603773585"/>
    <n v="389.67441860465118"/>
    <n v="346.125"/>
    <n v="290.0683760683761"/>
    <n v="617.53488372093022"/>
    <n v="654.43478260869574"/>
    <n v="496.32380952380947"/>
    <n v="499.67924528301882"/>
    <n v="298.88709677419354"/>
    <n v="227.86046511627907"/>
    <n v="436.61682242990651"/>
    <n v="4590.9240375961672"/>
  </r>
  <r>
    <s v="South"/>
    <s v="On Premise"/>
    <x v="0"/>
    <x v="3"/>
    <x v="1"/>
    <x v="2"/>
    <x v="166"/>
    <n v="2386.71875"/>
    <n v="1566.1538461538462"/>
    <n v="639.0625"/>
    <n v="1193.2203389830509"/>
    <n v="1799.4517543859652"/>
    <n v="1782.3809523809523"/>
    <n v="1908.9285714285713"/>
    <n v="2181.0344827586209"/>
    <n v="2123.4417391304351"/>
    <n v="2142.5925925925926"/>
    <n v="2208.2568807339449"/>
    <n v="23073.655616095144"/>
    <x v="162"/>
    <n v="2737.0689655172414"/>
    <n v="4856.9078947368425"/>
    <n v="4542.908771929825"/>
    <n v="4820.6534482758625"/>
    <n v="4409.6000000000004"/>
    <n v="4828.181818181818"/>
    <n v="6350.4761904761899"/>
    <n v="7590"/>
    <n v="7631.9335999999994"/>
    <n v="5800.9259259259252"/>
    <n v="4176.5975000000008"/>
    <n v="59804.21080795709"/>
  </r>
  <r>
    <s v="West"/>
    <s v="On Premise"/>
    <x v="0"/>
    <x v="0"/>
    <x v="2"/>
    <x v="2"/>
    <x v="167"/>
    <n v="105068.43543307086"/>
    <n v="65905.92032520326"/>
    <n v="1846.5336283185843"/>
    <n v="15606.799999999997"/>
    <n v="69242.755855855852"/>
    <n v="74841.152032520331"/>
    <n v="66452.240769230761"/>
    <n v="85139.764705882364"/>
    <n v="88604.67876106195"/>
    <n v="52470.896062992128"/>
    <n v="51062.566666666666"/>
    <n v="799950.9237683618"/>
    <x v="163"/>
    <n v="77372.402752293565"/>
    <n v="114108.21181818181"/>
    <n v="107334.4025"/>
    <n v="108797.1511627907"/>
    <n v="164014.79553571428"/>
    <n v="147812.72380952383"/>
    <n v="171935.82336448599"/>
    <n v="170147.02232142855"/>
    <n v="149498.52727272725"/>
    <n v="135903.4386554622"/>
    <n v="151233.33243243242"/>
    <n v="1560921.655924106"/>
  </r>
  <r>
    <s v="West"/>
    <s v="On Premise"/>
    <x v="1"/>
    <x v="0"/>
    <x v="2"/>
    <x v="2"/>
    <x v="168"/>
    <n v="3734.1441052631585"/>
    <n v="2986.4086981132077"/>
    <n v="1275.0126915887849"/>
    <n v="2238.5345937499997"/>
    <n v="2498.7407903225808"/>
    <n v="2859.7655193798446"/>
    <n v="3388.3663008849562"/>
    <n v="3198.9642752293576"/>
    <n v="3040.9515535714286"/>
    <n v="2713.0438857142858"/>
    <n v="1907.6646093750001"/>
    <n v="33634.123645834115"/>
    <x v="164"/>
    <n v="2452.6163928571423"/>
    <n v="3717.4243963963963"/>
    <n v="4734.9439122807016"/>
    <n v="3935.1580353982304"/>
    <n v="4054.462646153846"/>
    <n v="4264.1168640000005"/>
    <n v="4759.029923809524"/>
    <n v="4087.7261071428566"/>
    <n v="3130.1868307692307"/>
    <n v="4016.4361284403672"/>
    <n v="3027.4247438016528"/>
    <n v="44379.815981049942"/>
  </r>
  <r>
    <s v="West"/>
    <s v="On Premise"/>
    <x v="2"/>
    <x v="0"/>
    <x v="2"/>
    <x v="2"/>
    <x v="169"/>
    <n v="457.03625"/>
    <n v="374.34955779816511"/>
    <n v="263.19951132075471"/>
    <n v="322.60078124999995"/>
    <n v="470.63499999999999"/>
    <n v="541.15499999999997"/>
    <n v="459.12826666666672"/>
    <n v="494.57543859649132"/>
    <n v="476.77429743589744"/>
    <n v="443.83190923076921"/>
    <n v="371.92173333333335"/>
    <n v="5178.7096147909569"/>
    <x v="165"/>
    <n v="392.76775645161291"/>
    <n v="549.26862222222223"/>
    <n v="1576.8900773584905"/>
    <n v="404.2"/>
    <n v="504.19956101694913"/>
    <n v="574.995543362832"/>
    <n v="657.66366226415084"/>
    <n v="585.1185185185185"/>
    <n v="492.83548387096772"/>
    <n v="516.22241379310344"/>
    <n v="451.84355897435904"/>
    <n v="7112.9822811665399"/>
  </r>
  <r>
    <s v="West"/>
    <s v="On Premise"/>
    <x v="3"/>
    <x v="0"/>
    <x v="2"/>
    <x v="2"/>
    <x v="170"/>
    <n v="176.34677419354838"/>
    <n v="173.29561463414635"/>
    <n v="143.89990363636363"/>
    <n v="142.20937499999999"/>
    <n v="209.21674883720931"/>
    <n v="311.31494311926599"/>
    <n v="187.31620840336134"/>
    <n v="210.07918524590164"/>
    <n v="268.85223214285713"/>
    <n v="199.14507580645162"/>
    <n v="214.60652598425199"/>
    <n v="2414.9442894423819"/>
    <x v="166"/>
    <n v="188.21076923076922"/>
    <n v="247.21917540983608"/>
    <n v="250.94085142857139"/>
    <n v="232.25263157894736"/>
    <n v="383.09464285714279"/>
    <n v="337.78103207547167"/>
    <n v="285.64999999999998"/>
    <n v="248.15952558139534"/>
    <n v="192.82391520000002"/>
    <n v="218.68762631578952"/>
    <n v="199.88292682926829"/>
    <n v="2981.469798869397"/>
  </r>
  <r>
    <s v="West"/>
    <s v="On Premise"/>
    <x v="0"/>
    <x v="1"/>
    <x v="2"/>
    <x v="2"/>
    <x v="171"/>
    <n v="9.5652173913043494"/>
    <n v="12.820512820512821"/>
    <n v="-5.5045871559633026"/>
    <n v="4.2016806722689077"/>
    <n v="6.4220183486238529"/>
    <n v="20.161290322580644"/>
    <n v="10.714285714285714"/>
    <n v="9.1743119266055047"/>
    <n v="26.605504587155963"/>
    <n v="22.033898305084747"/>
    <n v="13.076923076923077"/>
    <n v="142.20209049214091"/>
    <x v="167"/>
    <n v="32.142857142857139"/>
    <n v="32.307692307692307"/>
    <n v="80.373831775700936"/>
    <n v="85.365853658536594"/>
    <n v="358.53658536585368"/>
    <n v="345.87155963302752"/>
    <n v="355.75221238938059"/>
    <n v="113.55932203389831"/>
    <n v="330.08849557522126"/>
    <n v="511.00917431192659"/>
    <n v="461.73913043478262"/>
    <n v="2725.0800479622108"/>
  </r>
  <r>
    <s v="West"/>
    <s v="On Premise"/>
    <x v="0"/>
    <x v="2"/>
    <x v="2"/>
    <x v="2"/>
    <x v="172"/>
    <n v="10834.945283018867"/>
    <n v="6509.2764150943385"/>
    <n v="361.79911504424786"/>
    <n v="1351.9884615384615"/>
    <n v="6739.0076190476184"/>
    <n v="8230.0683333333345"/>
    <n v="7767.7376146788993"/>
    <n v="7374.3991525423726"/>
    <n v="6921.4876033057853"/>
    <n v="4979.9925619834712"/>
    <n v="3958.9097560975611"/>
    <n v="76855.797236785875"/>
    <x v="168"/>
    <n v="5692.3435897435902"/>
    <n v="8380.0284482758634"/>
    <n v="10499.288034188034"/>
    <n v="8589.7435897435898"/>
    <n v="9237.3280991735537"/>
    <n v="10814.617213114754"/>
    <n v="10729.888188976378"/>
    <n v="9954.3307086614168"/>
    <n v="9575.444262295081"/>
    <n v="8054.429133858268"/>
    <n v="9415.2027027027016"/>
    <n v="105326.83682787609"/>
  </r>
  <r>
    <s v="West"/>
    <s v="On Premise"/>
    <x v="1"/>
    <x v="2"/>
    <x v="2"/>
    <x v="2"/>
    <x v="173"/>
    <n v="21.846153846153847"/>
    <n v="11.833333333333334"/>
    <n v="-2.4912280701754388"/>
    <n v="6.9218301886792446"/>
    <n v="17.092592592592592"/>
    <n v="13.23728813559322"/>
    <n v="34.185185185185183"/>
    <n v="89.933333333333337"/>
    <n v="56.559322033898304"/>
    <n v="273.18095238095236"/>
    <n v="89.407407407407405"/>
    <n v="687.68862650730421"/>
    <x v="169"/>
    <n v="40.233333333333334"/>
    <n v="42.930232558139537"/>
    <n v="124.11023622047244"/>
    <n v="66.630769230769232"/>
    <n v="93.565891472868216"/>
    <n v="93.903225806451616"/>
    <n v="93.114754098360649"/>
    <n v="212.36036036036035"/>
    <n v="45.596330275229356"/>
    <n v="32.064516129032256"/>
    <n v="29.894736842105264"/>
    <n v="912.50194730273199"/>
  </r>
  <r>
    <s v="West"/>
    <s v="On Premise"/>
    <x v="0"/>
    <x v="3"/>
    <x v="2"/>
    <x v="2"/>
    <x v="174"/>
    <n v="214.61538461538461"/>
    <n v="136.1344537815126"/>
    <n v="5.882352941176471"/>
    <n v="11.023622047244094"/>
    <n v="71.929824561403521"/>
    <n v="95.798319327731093"/>
    <n v="66.21621621621621"/>
    <n v="102.63157894736842"/>
    <n v="108.97435897435898"/>
    <n v="33.59375"/>
    <n v="47.2"/>
    <n v="1056.809778767768"/>
    <x v="170"/>
    <n v="95.867768595041326"/>
    <n v="106.4"/>
    <n v="235.51401869158877"/>
    <n v="474.10714285714283"/>
    <n v="557.14285714285711"/>
    <n v="1008.9622641509434"/>
    <n v="998.30508474576277"/>
    <n v="795.72649572649573"/>
    <n v="1598.1651376146788"/>
    <n v="632.47863247863256"/>
    <n v="290.75630252100842"/>
    <n v="6856.0344001763251"/>
  </r>
  <r>
    <s v="Direct"/>
    <s v="Military"/>
    <x v="0"/>
    <x v="0"/>
    <x v="3"/>
    <x v="5"/>
    <x v="175"/>
    <n v="4253.9682539682535"/>
    <n v="5293.4579439252329"/>
    <n v="2206.4516129032259"/>
    <n v="1708.4745762711866"/>
    <n v="2322.5806451612902"/>
    <n v="1053.6585365853659"/>
    <n v="2107.3170731707319"/>
    <n v="1784.0707964601772"/>
    <n v="3939.6226415094338"/>
    <n v="4149.1525423728817"/>
    <n v="492.30769230769232"/>
    <n v="30541.831545404704"/>
    <x v="171"/>
    <n v="2438.7096774193546"/>
    <n v="1766.4"/>
    <n v="3552.5423728813562"/>
    <n v="9176.0683760683769"/>
    <n v="304.76190476190476"/>
    <n v="633.96226415094338"/>
    <n v="375.6521739130435"/>
    <n v="457.14285714285717"/>
    <n v="914.28571428571433"/>
    <n v="996.92307692307691"/>
    <n v="1288.8888888888889"/>
    <n v="22738.39515767519"/>
  </r>
  <r>
    <s v="Direct"/>
    <s v="Military"/>
    <x v="1"/>
    <x v="0"/>
    <x v="3"/>
    <x v="5"/>
    <x v="176"/>
    <n v="20835.590163934427"/>
    <n v="18580.766355140186"/>
    <n v="14718.991150442478"/>
    <n v="5031.5752212389389"/>
    <n v="10385.756521739131"/>
    <n v="7073.4579439252338"/>
    <n v="15167.135135135135"/>
    <n v="9829.1403508771928"/>
    <n v="15213.586206896551"/>
    <n v="11568.266666666666"/>
    <n v="3587.5094339622642"/>
    <n v="138350.21959440265"/>
    <x v="172"/>
    <n v="9100.203125"/>
    <n v="15182.992248062015"/>
    <n v="17294.901639344262"/>
    <n v="21896.399999999998"/>
    <n v="14396.528"/>
    <n v="9425.1056910569096"/>
    <n v="7084.2222222222235"/>
    <n v="10148.440366972476"/>
    <n v="10123.225806451612"/>
    <n v="1130.4961240310076"/>
    <n v="5685.1636363636362"/>
    <n v="129182.56565195696"/>
  </r>
  <r>
    <s v="Direct"/>
    <s v="Military"/>
    <x v="2"/>
    <x v="0"/>
    <x v="3"/>
    <x v="5"/>
    <x v="177"/>
    <n v="10319.283333333333"/>
    <n v="7342.0111111111109"/>
    <n v="4923.8146341463416"/>
    <n v="1851.1135593220338"/>
    <n v="5202.9999999999991"/>
    <n v="3161.0679245283018"/>
    <n v="5082"/>
    <n v="6730.3322580645154"/>
    <n v="5983.45"/>
    <n v="7959.6771929824563"/>
    <n v="344.13543307086616"/>
    <n v="61761.535446558955"/>
    <x v="173"/>
    <n v="13123.6"/>
    <n v="4006.3100000000004"/>
    <n v="12545.551401869157"/>
    <n v="6233.1853211009166"/>
    <n v="1442.2350877192982"/>
    <n v="6252.9049180327866"/>
    <n v="2757.1452991452993"/>
    <n v="7636.6612903225796"/>
    <n v="6489.5599999999995"/>
    <n v="1361.5327102803737"/>
    <n v="884.04955752212402"/>
    <n v="63712.123821286637"/>
  </r>
  <r>
    <s v="Direct"/>
    <s v="Military"/>
    <x v="3"/>
    <x v="0"/>
    <x v="3"/>
    <x v="5"/>
    <x v="178"/>
    <n v="3663.2467741935488"/>
    <n v="3226.8599999999997"/>
    <n v="2610.009756097561"/>
    <n v="1083.5"/>
    <n v="5448.7317073170725"/>
    <n v="1520.6270270270268"/>
    <n v="5531.7599999999993"/>
    <n v="2905.990243902439"/>
    <n v="2245.8000000000002"/>
    <n v="5403.7274336283199"/>
    <n v="647.53043478260872"/>
    <n v="35507.847783728233"/>
    <x v="174"/>
    <n v="4395.088073394495"/>
    <n v="3712.3168141592919"/>
    <n v="4393.0999999999995"/>
    <n v="3622.6702702702701"/>
    <n v="1565.6953846153845"/>
    <n v="1826.5245283018867"/>
    <n v="1511.8854545454544"/>
    <n v="965.29999999999984"/>
    <n v="1787.184"/>
    <n v="425.52"/>
    <n v="400.97076923076918"/>
    <n v="25353.111931685693"/>
  </r>
  <r>
    <s v="Direct"/>
    <s v="Military"/>
    <x v="0"/>
    <x v="2"/>
    <x v="3"/>
    <x v="5"/>
    <x v="179"/>
    <n v="1600"/>
    <n v="1664"/>
    <n v="2208.8495575221241"/>
    <n v="1969.1666666666667"/>
    <n v="781.39534883720933"/>
    <n v="1261.0169491525423"/>
    <n v="1662.015503875969"/>
    <n v="1868.8"/>
    <n v="2783.1932773109247"/>
    <n v="4421.0526315789475"/>
    <n v="344.73684210526318"/>
    <n v="21450.177190272789"/>
    <x v="175"/>
    <n v="1733.3333333333335"/>
    <n v="4037.5"/>
    <n v="4839.3442622950824"/>
    <n v="3294.3396226415093"/>
    <n v="6118.5185185185182"/>
    <n v="1558.9743589743591"/>
    <n v="3761.4035087719303"/>
    <n v="1233.0275229357796"/>
    <n v="1908.2568807339449"/>
    <n v="2673.8738738738734"/>
    <n v="275.40983606557376"/>
    <n v="33706.250625706933"/>
  </r>
  <r>
    <s v="Direct"/>
    <s v="Military"/>
    <x v="1"/>
    <x v="2"/>
    <x v="3"/>
    <x v="5"/>
    <x v="180"/>
    <n v="57.240310077519382"/>
    <n v="372.58715596330273"/>
    <n v="291.4736842105263"/>
    <n v="316.4571428571428"/>
    <n v="56.8"/>
    <n v="76.916666666666671"/>
    <n v="257.58139534883719"/>
    <n v="187.72881355932205"/>
    <n v="103.376"/>
    <n v="261.63779527559052"/>
    <n v="45.024390243902445"/>
    <n v="2109.2340684885244"/>
    <x v="176"/>
    <n v="191.98399999999998"/>
    <n v="0"/>
    <n v="448.56074766355135"/>
    <n v="279.22689075630251"/>
    <n v="284"/>
    <n v="0"/>
    <n v="0"/>
    <n v="0"/>
    <n v="0"/>
    <n v="0"/>
    <n v="68.370370370370367"/>
    <n v="1817.1515325997482"/>
  </r>
  <r>
    <s v="Direct"/>
    <s v="Military"/>
    <x v="0"/>
    <x v="3"/>
    <x v="3"/>
    <x v="5"/>
    <x v="181"/>
    <n v="757.89473684210532"/>
    <n v="3468.90756302521"/>
    <n v="2666.666666666667"/>
    <n v="2115.748031496063"/>
    <n v="566.92913385826773"/>
    <n v="2088.1355932203392"/>
    <n v="1196.3963963963963"/>
    <n v="2096.5517241379312"/>
    <n v="1061.8181818181818"/>
    <n v="4027.118644067797"/>
    <n v="533.33333333333326"/>
    <n v="21000.552636441236"/>
    <x v="177"/>
    <n v="1495.0819672131147"/>
    <n v="3064.6153846153843"/>
    <n v="5978.181818181818"/>
    <n v="1884.1121495327102"/>
    <n v="1676.1904761904761"/>
    <n v="3262.5"/>
    <n v="1340.5405405405404"/>
    <n v="1389.4736842105265"/>
    <n v="2019.047619047619"/>
    <n v="2683.464566929134"/>
    <n v="3919.2660550458713"/>
    <n v="31751.006371598938"/>
  </r>
  <r>
    <s v="East"/>
    <s v="Military"/>
    <x v="0"/>
    <x v="0"/>
    <x v="0"/>
    <x v="5"/>
    <x v="182"/>
    <n v="1662.6504504504503"/>
    <n v="1842.1406504065042"/>
    <n v="1039.2700787401575"/>
    <n v="1178.9308411214952"/>
    <n v="1851.0685714285714"/>
    <n v="1545.1425196850394"/>
    <n v="1523.7105691056911"/>
    <n v="1811.0703703703703"/>
    <n v="1423.9487394957985"/>
    <n v="1482.1265625000001"/>
    <n v="1631.1121495327102"/>
    <n v="18658.283214548501"/>
    <x v="178"/>
    <n v="1366.6652892561983"/>
    <n v="1694.5651785714285"/>
    <n v="1688.3319999999999"/>
    <n v="1648.2040650406504"/>
    <n v="1699.0958333333333"/>
    <n v="1845.5675675675673"/>
    <n v="1866.4724770642199"/>
    <n v="1601.5076190476191"/>
    <n v="1951.2169811320753"/>
    <n v="1658.6622807017545"/>
    <n v="1774.6267857142857"/>
    <n v="19903.280112516852"/>
  </r>
  <r>
    <s v="East"/>
    <s v="Military"/>
    <x v="1"/>
    <x v="0"/>
    <x v="0"/>
    <x v="5"/>
    <x v="183"/>
    <n v="8622.5137759999998"/>
    <n v="12961.624698113206"/>
    <n v="7930.4471403508778"/>
    <n v="9112.9562113821139"/>
    <n v="8668.6729076923075"/>
    <n v="9959.2986495726491"/>
    <n v="8381.6491746031752"/>
    <n v="9199.1953114754106"/>
    <n v="8921.3879814814809"/>
    <n v="9865.747523809523"/>
    <n v="6491.2786825396824"/>
    <n v="109452.20443437892"/>
    <x v="179"/>
    <n v="7812.714904761905"/>
    <n v="12284.397009523809"/>
    <n v="10877.308588235293"/>
    <n v="12424.131967741936"/>
    <n v="10239.417923076922"/>
    <n v="12429.565433962263"/>
    <n v="13667.092754716979"/>
    <n v="9134.8698307692302"/>
    <n v="13013.513345132746"/>
    <n v="12070.833245283018"/>
    <n v="7248.2480000000005"/>
    <n v="127884.97887707799"/>
  </r>
  <r>
    <s v="East"/>
    <s v="Military"/>
    <x v="2"/>
    <x v="0"/>
    <x v="0"/>
    <x v="5"/>
    <x v="184"/>
    <n v="2521.9999237288139"/>
    <n v="2713.5872399999998"/>
    <n v="2308.2699162393164"/>
    <n v="2071.0135433962264"/>
    <n v="2532.7377243697479"/>
    <n v="2875.6209263157898"/>
    <n v="3220.7150094339622"/>
    <n v="2545.5151944444442"/>
    <n v="2614.2138990990989"/>
    <n v="2437.9400090090089"/>
    <n v="1888.0268000000001"/>
    <n v="31132.305866036408"/>
    <x v="180"/>
    <n v="2412.6089281249997"/>
    <n v="2777.129424347826"/>
    <n v="3305.0717333333337"/>
    <n v="2006.0470571428568"/>
    <n v="2747.4758169491524"/>
    <n v="2640.2499237288134"/>
    <n v="5936.5874165137611"/>
    <n v="4353.6210000000001"/>
    <n v="2988.6131177419356"/>
    <n v="3165.732401709402"/>
    <n v="3546.4503904761905"/>
    <n v="37728.002410068264"/>
  </r>
  <r>
    <s v="East"/>
    <s v="Military"/>
    <x v="3"/>
    <x v="0"/>
    <x v="0"/>
    <x v="5"/>
    <x v="185"/>
    <n v="2188.3270486956521"/>
    <n v="2300.8502691588783"/>
    <n v="1947.5991823008851"/>
    <n v="1938.8243217391305"/>
    <n v="2208.6943627906976"/>
    <n v="2263.2422508196723"/>
    <n v="1711.7456203124998"/>
    <n v="1826.8341441860466"/>
    <n v="3342.9909769911505"/>
    <n v="1710.1808881889765"/>
    <n v="2267.361464150943"/>
    <n v="25883.127917905964"/>
    <x v="181"/>
    <n v="2244.2180196428571"/>
    <n v="2340.4413216000003"/>
    <n v="2279.8279239669423"/>
    <n v="1606.2495826771653"/>
    <n v="2537.1980222222219"/>
    <n v="2232.4270634146342"/>
    <n v="2535.3193009345791"/>
    <n v="2199.7235843478265"/>
    <n v="2348.8616444444442"/>
    <n v="2255.3796220183485"/>
    <n v="1845.1804921874998"/>
    <n v="26302.506701185332"/>
  </r>
  <r>
    <s v="East"/>
    <s v="Military"/>
    <x v="0"/>
    <x v="1"/>
    <x v="0"/>
    <x v="5"/>
    <x v="186"/>
    <m/>
    <n v="0.81967213114754101"/>
    <n v="4.032258064516129"/>
    <n v="0"/>
    <m/>
    <m/>
    <n v="0"/>
    <n v="-0.94339622641509424"/>
    <n v="0"/>
    <m/>
    <n v="-0.93457943925233644"/>
    <n v="2.1542823988486983"/>
    <x v="14"/>
    <m/>
    <n v="0.85470085470085477"/>
    <n v="-0.94339622641509424"/>
    <n v="0.9174311926605504"/>
    <m/>
    <m/>
    <n v="-0.85470085470085477"/>
    <n v="0"/>
    <n v="-0.84745762711864414"/>
    <m/>
    <n v="0.94339622641509424"/>
    <n v="6.9973565541906257E-2"/>
  </r>
  <r>
    <s v="East"/>
    <s v="Military"/>
    <x v="0"/>
    <x v="2"/>
    <x v="0"/>
    <x v="5"/>
    <x v="187"/>
    <n v="1362.6304687499999"/>
    <n v="2517.2962264150942"/>
    <n v="1326.56171875"/>
    <n v="1404.2452830188679"/>
    <n v="1213.8873015873016"/>
    <n v="1597.4103448275864"/>
    <n v="1837.6934579439253"/>
    <n v="1893.041739130435"/>
    <n v="1304.0992063492063"/>
    <n v="1397.8972972972972"/>
    <n v="1800.9611570247935"/>
    <n v="18849.207534427842"/>
    <x v="182"/>
    <n v="1859.1304347826087"/>
    <n v="1886.3385245901641"/>
    <n v="1691.4626016260161"/>
    <n v="1569.6252336448597"/>
    <n v="1846.6648"/>
    <n v="3701.0327433628327"/>
    <n v="1788.5328000000002"/>
    <n v="1429.1666666666667"/>
    <n v="1571.5145454545452"/>
    <n v="1582.7037735849055"/>
    <n v="1125.2601562500001"/>
    <n v="21540.269894641497"/>
  </r>
  <r>
    <s v="East"/>
    <s v="Military"/>
    <x v="1"/>
    <x v="2"/>
    <x v="0"/>
    <x v="5"/>
    <x v="188"/>
    <n v="377.42105263157896"/>
    <n v="491.83636363636356"/>
    <n v="492.41935483870969"/>
    <n v="397.6"/>
    <n v="542.30476190476179"/>
    <n v="515.49579831932783"/>
    <n v="473.14512698412699"/>
    <n v="516.65178571428567"/>
    <n v="439.04940186915888"/>
    <n v="382.47066071428566"/>
    <n v="475.50458715596324"/>
    <n v="5492.389459806298"/>
    <x v="183"/>
    <n v="301.4590163934426"/>
    <n v="484.25641025641033"/>
    <n v="609.04930973451337"/>
    <n v="418.78640000000001"/>
    <n v="421.02761344537817"/>
    <n v="475.67825225225226"/>
    <n v="319.5"/>
    <n v="324.72868217054258"/>
    <n v="313.89473684210526"/>
    <n v="493.85840707964604"/>
    <n v="544.72131147540983"/>
    <n v="5088.2564359459966"/>
  </r>
  <r>
    <s v="East"/>
    <s v="Military"/>
    <x v="0"/>
    <x v="3"/>
    <x v="0"/>
    <x v="5"/>
    <x v="189"/>
    <n v="1502.9661016949153"/>
    <n v="1926.3392857142856"/>
    <n v="2044.758064516129"/>
    <n v="1870.6422018348621"/>
    <n v="2332.8125"/>
    <n v="1743.3884297520663"/>
    <n v="1978.2608695652175"/>
    <n v="1763.2075471698113"/>
    <n v="2132.4074074074074"/>
    <n v="2382.8703703703704"/>
    <n v="1592.741935483871"/>
    <n v="23000.08221350894"/>
    <x v="184"/>
    <n v="1571.171171171171"/>
    <n v="2165.4545454545455"/>
    <n v="2399.1803278688526"/>
    <n v="3314.2201834862385"/>
    <n v="1177.3076923076924"/>
    <n v="1615.8914728682171"/>
    <n v="1981.8965517241381"/>
    <n v="2774.166666666667"/>
    <n v="1710.655737704918"/>
    <n v="1783.3333333333333"/>
    <n v="954.42477876106204"/>
    <n v="24061.930103623257"/>
  </r>
  <r>
    <s v="South"/>
    <s v="Military"/>
    <x v="0"/>
    <x v="0"/>
    <x v="1"/>
    <x v="5"/>
    <x v="190"/>
    <n v="1658.7553719008265"/>
    <n v="1497.7618181818182"/>
    <n v="938.04561403508785"/>
    <n v="1021.3533333333334"/>
    <n v="1526.6087719298248"/>
    <n v="1365.0590551181101"/>
    <n v="1363.4983471074381"/>
    <n v="1423.1"/>
    <n v="1350.7146551724138"/>
    <n v="1444.2527131782945"/>
    <n v="1730.0716981132075"/>
    <n v="16314.636762685741"/>
    <x v="185"/>
    <n v="1427.6756097560976"/>
    <n v="2724.105357142857"/>
    <n v="2863.5237704918031"/>
    <n v="4241.3110169491529"/>
    <n v="4428.7775700934581"/>
    <n v="4463.0531249999995"/>
    <n v="2434.2130081300811"/>
    <n v="1992.9824561403511"/>
    <n v="1933.9252100840338"/>
    <n v="2122.5382608695654"/>
    <n v="1971.8850467289717"/>
    <n v="31760.734333825396"/>
  </r>
  <r>
    <s v="South"/>
    <s v="Military"/>
    <x v="1"/>
    <x v="0"/>
    <x v="1"/>
    <x v="5"/>
    <x v="191"/>
    <n v="12807.439261261259"/>
    <n v="13654.37971171171"/>
    <n v="8950.542732142856"/>
    <n v="11795.690185185185"/>
    <n v="10732.787136000001"/>
    <n v="9715.2080833333348"/>
    <n v="10305.621097345133"/>
    <n v="10618.993364341084"/>
    <n v="7870.6353148148146"/>
    <n v="11737.542784000001"/>
    <n v="8737.8372037037043"/>
    <n v="124864.84846262416"/>
    <x v="186"/>
    <n v="9754.8497500000012"/>
    <n v="15880.160935779815"/>
    <n v="14352.819914529915"/>
    <n v="20532.097982905983"/>
    <n v="15498.785983471076"/>
    <n v="15877.122780952381"/>
    <n v="14953.671016949153"/>
    <n v="20071.334857142854"/>
    <n v="12631.359209677419"/>
    <n v="13929.348000000002"/>
    <n v="11373.831603773584"/>
    <n v="171750.41923518217"/>
  </r>
  <r>
    <s v="South"/>
    <s v="Military"/>
    <x v="2"/>
    <x v="0"/>
    <x v="1"/>
    <x v="5"/>
    <x v="192"/>
    <n v="4007.8166780487804"/>
    <n v="3320.5270083333335"/>
    <n v="3421.6485132743378"/>
    <n v="3293.1852048780488"/>
    <n v="4237.8471953124999"/>
    <n v="4414.8798654867269"/>
    <n v="5129.7456867924529"/>
    <n v="3548.3869696000002"/>
    <n v="4812.775875925925"/>
    <n v="3391.0822192982459"/>
    <n v="2985.2734431034487"/>
    <n v="46244.122015253794"/>
    <x v="187"/>
    <n v="5119.3649999999989"/>
    <n v="4278.5480780952375"/>
    <n v="5680.2418283018878"/>
    <n v="2505.6399280000001"/>
    <n v="4653.2428877192988"/>
    <n v="4536.2793606557379"/>
    <n v="3725.6643424000004"/>
    <n v="7871.0002962962953"/>
    <n v="4613.3656488188981"/>
    <n v="3785.6340000000005"/>
    <n v="3688.1998627118642"/>
    <n v="53086.68059835356"/>
  </r>
  <r>
    <s v="South"/>
    <s v="Military"/>
    <x v="3"/>
    <x v="0"/>
    <x v="1"/>
    <x v="5"/>
    <x v="193"/>
    <n v="3458.2021657142855"/>
    <n v="2309.5144904761905"/>
    <n v="2377.0205008695652"/>
    <n v="2074.2184016129036"/>
    <n v="3153.3286739495802"/>
    <n v="2554.7298212389383"/>
    <n v="2308.4765032258065"/>
    <n v="2446.6504265624999"/>
    <n v="2969.3629570093453"/>
    <n v="2260.6189813953488"/>
    <n v="2600.3172599999998"/>
    <n v="30601.396662054467"/>
    <x v="188"/>
    <n v="2787.0117743119263"/>
    <n v="3317.6612399999999"/>
    <n v="2686.4999444444443"/>
    <n v="2011.819876363636"/>
    <n v="2978.2662628571429"/>
    <n v="2309.8694512820516"/>
    <n v="2316.6909344262294"/>
    <n v="2349.9422820512823"/>
    <n v="2022.8347487603307"/>
    <n v="1915.66543"/>
    <n v="1894.8207984374999"/>
    <n v="28782.285551555236"/>
  </r>
  <r>
    <s v="South"/>
    <s v="Military"/>
    <x v="0"/>
    <x v="1"/>
    <x v="1"/>
    <x v="5"/>
    <x v="4"/>
    <n v="198.17890625000001"/>
    <n v="74.358974358974365"/>
    <n v="-62.295081967213115"/>
    <m/>
    <n v="1.6528925619834711"/>
    <n v="-0.9174311926605504"/>
    <n v="-0.92592592592592582"/>
    <m/>
    <m/>
    <n v="-0.8"/>
    <n v="0.90909090909090906"/>
    <n v="210.16142499424913"/>
    <x v="4"/>
    <n v="0.77519379844961234"/>
    <n v="0"/>
    <n v="0"/>
    <m/>
    <n v="0"/>
    <n v="0"/>
    <n v="0"/>
    <m/>
    <m/>
    <n v="5.2631578947368425"/>
    <n v="0"/>
    <n v="6.0383516931864545"/>
  </r>
  <r>
    <s v="South"/>
    <s v="Military"/>
    <x v="0"/>
    <x v="2"/>
    <x v="1"/>
    <x v="5"/>
    <x v="194"/>
    <n v="1530.11328125"/>
    <n v="2782.1477064220185"/>
    <n v="1834.9654545454543"/>
    <n v="1567.2495327102804"/>
    <n v="2173.4933333333333"/>
    <n v="2312.7964285714284"/>
    <n v="1645.4935483870968"/>
    <n v="2461.3661157024794"/>
    <n v="1483.5102564102565"/>
    <n v="2048.5752136752139"/>
    <n v="2441.7711864406779"/>
    <n v="23611.097236019665"/>
    <x v="189"/>
    <n v="2541.4754545454543"/>
    <n v="3162.062857142857"/>
    <n v="2038.9730769230769"/>
    <n v="1797.0888888888887"/>
    <n v="2594.801834862385"/>
    <n v="2967.8818181818178"/>
    <n v="3178.0401639344263"/>
    <n v="2353.3622807017546"/>
    <n v="2268.6712962962961"/>
    <n v="2136.3256410256413"/>
    <n v="1606.3682926829269"/>
    <n v="28519.86188555936"/>
  </r>
  <r>
    <s v="South"/>
    <s v="Military"/>
    <x v="1"/>
    <x v="2"/>
    <x v="1"/>
    <x v="5"/>
    <x v="195"/>
    <n v="510.9712222222222"/>
    <n v="447.41269841269843"/>
    <n v="518.7653035714286"/>
    <n v="394.68681538461533"/>
    <n v="533.45945945945937"/>
    <n v="530.39919626168228"/>
    <n v="398.48062015503871"/>
    <n v="529.76923076923083"/>
    <n v="378.66666666666669"/>
    <n v="407.96825396825392"/>
    <n v="402.12389380530976"/>
    <n v="5388.5446305178757"/>
    <x v="190"/>
    <n v="336.74285714285713"/>
    <n v="573.96638655462186"/>
    <n v="539.16206722689071"/>
    <n v="390.22480620155039"/>
    <n v="534.50943396226421"/>
    <n v="574.25201886792445"/>
    <n v="431.77235772357727"/>
    <n v="518.66483076923078"/>
    <n v="628.16949152542372"/>
    <n v="814.606296875"/>
    <n v="769.73015873015879"/>
    <n v="6460.1254919042867"/>
  </r>
  <r>
    <s v="South"/>
    <s v="Military"/>
    <x v="0"/>
    <x v="3"/>
    <x v="1"/>
    <x v="5"/>
    <x v="196"/>
    <n v="2128.8135593220341"/>
    <n v="2558.5629921259842"/>
    <n v="2591.5178571428569"/>
    <n v="2303.7037037037035"/>
    <n v="3496.788990825688"/>
    <n v="2248.3193277310925"/>
    <n v="3070.6896551724139"/>
    <n v="2243.5664000000002"/>
    <n v="1782.4324324324323"/>
    <n v="3014.347826086957"/>
    <n v="2511.0619469026551"/>
    <n v="29595.259236900361"/>
    <x v="191"/>
    <n v="2351.3017857142854"/>
    <n v="2865.0862068965521"/>
    <n v="2737.2093023255811"/>
    <n v="2920.5426356589146"/>
    <n v="2496.4852173913046"/>
    <n v="2430.7339449541282"/>
    <n v="2586.4406779661017"/>
    <n v="3765.1376146788989"/>
    <n v="2254.0983606557379"/>
    <n v="1475.2032520325204"/>
    <n v="1579.2"/>
    <n v="29655.48661732164"/>
  </r>
  <r>
    <s v="West"/>
    <s v="Military"/>
    <x v="0"/>
    <x v="0"/>
    <x v="2"/>
    <x v="5"/>
    <x v="197"/>
    <n v="679.9518867924528"/>
    <n v="688.7347457627119"/>
    <n v="406.02184873949579"/>
    <n v="402.1484375"/>
    <n v="504.8384615384615"/>
    <n v="572.40672268907565"/>
    <n v="662.8649122807019"/>
    <n v="555.14705882352939"/>
    <n v="652.78869565217394"/>
    <n v="613.46446280991745"/>
    <n v="774.48476190476185"/>
    <n v="7091.0100590094116"/>
    <x v="192"/>
    <n v="545.42682926829264"/>
    <n v="1090.1967213114754"/>
    <n v="1209.2991999999999"/>
    <n v="1285.259433962264"/>
    <n v="976.33913043478265"/>
    <n v="1002.8617391304348"/>
    <n v="882.21076923076919"/>
    <n v="1275.8178571428571"/>
    <n v="1603.1436363636362"/>
    <n v="1128.452380952381"/>
    <n v="657.92682926829264"/>
    <n v="12227.997519191169"/>
  </r>
  <r>
    <s v="West"/>
    <s v="Military"/>
    <x v="1"/>
    <x v="0"/>
    <x v="2"/>
    <x v="5"/>
    <x v="198"/>
    <n v="5034.2613495934957"/>
    <n v="5735.1134385964915"/>
    <n v="4625.7222678571425"/>
    <n v="3725.4897024793386"/>
    <n v="4405.888095238095"/>
    <n v="4647.6468518518514"/>
    <n v="5342.9655818181809"/>
    <n v="4810.4886065573764"/>
    <n v="4086.2031130434784"/>
    <n v="4889.4873271028036"/>
    <n v="3716.1143047619048"/>
    <n v="54878.355179883758"/>
    <x v="193"/>
    <n v="4732.2209999999995"/>
    <n v="8402.3491472868209"/>
    <n v="11363.140336283186"/>
    <n v="9357.7622812499994"/>
    <n v="8018.2938740157479"/>
    <n v="14505.511709090908"/>
    <n v="9355.1658449612405"/>
    <n v="10461.649456140352"/>
    <n v="19716.304766666668"/>
    <n v="7640.5952456140358"/>
    <n v="6401.9956822429904"/>
    <n v="112799.13161705623"/>
  </r>
  <r>
    <s v="West"/>
    <s v="Military"/>
    <x v="2"/>
    <x v="0"/>
    <x v="2"/>
    <x v="5"/>
    <x v="199"/>
    <n v="819.80282459016394"/>
    <n v="1253.3101929203542"/>
    <n v="1035.7284845528457"/>
    <n v="638.11228730158734"/>
    <n v="921.64549918699174"/>
    <n v="1275.9571709677418"/>
    <n v="1282.1221716814161"/>
    <n v="968.61271929824568"/>
    <n v="1121.0894957983194"/>
    <n v="877.70124655172424"/>
    <n v="728.34609375000002"/>
    <n v="12433.354047313676"/>
    <x v="194"/>
    <n v="1052.855867226891"/>
    <n v="1182.0075732142857"/>
    <n v="1191.5637228346457"/>
    <n v="817.82544642857135"/>
    <n v="1266.4468468468467"/>
    <n v="1043.1057999999998"/>
    <n v="1935.8775333333331"/>
    <n v="2626.3468589285712"/>
    <n v="1323.6181818181819"/>
    <n v="1416.3724850000001"/>
    <n v="1049.1893723577236"/>
    <n v="15685.058416802607"/>
  </r>
  <r>
    <s v="West"/>
    <s v="Military"/>
    <x v="3"/>
    <x v="0"/>
    <x v="2"/>
    <x v="5"/>
    <x v="200"/>
    <n v="884.21409642857145"/>
    <n v="832.5997055555556"/>
    <n v="654.12954545454545"/>
    <n v="587.50547419354837"/>
    <n v="1126.8742157894737"/>
    <n v="762.17644537815136"/>
    <n v="663.42172131147538"/>
    <n v="850.86162545454533"/>
    <n v="1270.1704731707318"/>
    <n v="689.33445378151259"/>
    <n v="671.93767906976734"/>
    <n v="9706.3354165402598"/>
    <x v="195"/>
    <n v="826.56558813559332"/>
    <n v="971.55428095238096"/>
    <n v="839.31932773109236"/>
    <n v="831.64760917431192"/>
    <n v="1115.2889945454544"/>
    <n v="1051.4871482142855"/>
    <n v="863.46101694915262"/>
    <n v="1010.4616924528302"/>
    <n v="742.36710468749993"/>
    <n v="849.5625"/>
    <n v="760.64760535714277"/>
    <n v="10818.46482669031"/>
  </r>
  <r>
    <s v="West"/>
    <s v="Military"/>
    <x v="0"/>
    <x v="1"/>
    <x v="2"/>
    <x v="5"/>
    <x v="28"/>
    <m/>
    <n v="-1.1261261261261259"/>
    <m/>
    <m/>
    <m/>
    <m/>
    <m/>
    <m/>
    <n v="0.84745762711864414"/>
    <m/>
    <m/>
    <n v="-0.27866849900748181"/>
    <x v="196"/>
    <m/>
    <n v="0"/>
    <m/>
    <m/>
    <m/>
    <m/>
    <m/>
    <m/>
    <n v="4.2735042735042734"/>
    <m/>
    <m/>
    <n v="5.1506972559604138"/>
  </r>
  <r>
    <s v="West"/>
    <s v="Military"/>
    <x v="0"/>
    <x v="2"/>
    <x v="2"/>
    <x v="5"/>
    <x v="201"/>
    <n v="926.04957983193287"/>
    <n v="2533.4697478991598"/>
    <n v="942.10438596491235"/>
    <n v="455.59921875000003"/>
    <n v="888.55130434782609"/>
    <n v="1146.2450450450451"/>
    <n v="840.94568965517249"/>
    <n v="1127.1189655172416"/>
    <n v="1306.4471698113207"/>
    <n v="927.20854700854716"/>
    <n v="1253.746511627907"/>
    <n v="12959.034196955128"/>
    <x v="197"/>
    <n v="1189.564347826087"/>
    <n v="1164.7532786885247"/>
    <n v="1016.6666666666667"/>
    <n v="926.75350877192989"/>
    <n v="1099.0811023622048"/>
    <n v="1792.6423423423423"/>
    <n v="1737.3"/>
    <n v="1029.0023622047245"/>
    <n v="1018.8982142857142"/>
    <n v="1242.6980952380952"/>
    <n v="1228.459433962264"/>
    <n v="14788.11515066788"/>
  </r>
  <r>
    <s v="West"/>
    <s v="Military"/>
    <x v="1"/>
    <x v="2"/>
    <x v="2"/>
    <x v="5"/>
    <x v="202"/>
    <n v="145.9448596491228"/>
    <n v="177.02628799999999"/>
    <n v="207.83636363636361"/>
    <n v="211.54636842105265"/>
    <n v="171.953125"/>
    <n v="227.94736842105266"/>
    <n v="204.61417322834646"/>
    <n v="185.58571666666666"/>
    <n v="82.395499999999998"/>
    <n v="103.68253968253967"/>
    <n v="156.28975471698112"/>
    <n v="2054.5211724663736"/>
    <x v="198"/>
    <n v="157.64406779661019"/>
    <n v="242.37931034482762"/>
    <n v="190.84800000000001"/>
    <n v="175.92920353982305"/>
    <n v="190.88524590163934"/>
    <n v="155.94642857142856"/>
    <n v="171.07086614173227"/>
    <n v="228.26168224299064"/>
    <n v="301.41509433962261"/>
    <n v="289.16363636363633"/>
    <n v="385.26229508196718"/>
    <n v="2574.7217967108322"/>
  </r>
  <r>
    <s v="West"/>
    <s v="Military"/>
    <x v="0"/>
    <x v="3"/>
    <x v="2"/>
    <x v="5"/>
    <x v="203"/>
    <n v="560.47008547008545"/>
    <n v="1094.9579831932774"/>
    <n v="1165.5999999999999"/>
    <n v="1545.5607476635514"/>
    <n v="1296.7592592592591"/>
    <n v="932.52032520325201"/>
    <n v="1269.4915254237289"/>
    <n v="1109.7345132743365"/>
    <n v="1156.3492063492063"/>
    <n v="1430.275229357798"/>
    <n v="1106.4220183486239"/>
    <n v="14162.281518543119"/>
    <x v="199"/>
    <n v="1146.4000000000001"/>
    <n v="1254.1666666666667"/>
    <n v="1150"/>
    <n v="2288.5714285714284"/>
    <n v="963.55140186915878"/>
    <n v="1057.6576576576576"/>
    <n v="1519.6261682242989"/>
    <n v="1532.608695652174"/>
    <n v="1434.3220338983051"/>
    <n v="815"/>
    <n v="768.59504132231405"/>
    <n v="15487.422170785079"/>
  </r>
  <r>
    <s v="Direct"/>
    <s v="Large Format"/>
    <x v="0"/>
    <x v="0"/>
    <x v="3"/>
    <x v="0"/>
    <x v="204"/>
    <n v="1020.4724409448819"/>
    <n v="833.05785123966939"/>
    <n v="1671.4285714285713"/>
    <n v="1333.3333333333333"/>
    <n v="1001.7391304347827"/>
    <n v="1178.181818181818"/>
    <n v="1782.8571428571429"/>
    <n v="1056.880733944954"/>
    <n v="976.27118644067798"/>
    <n v="785.45454545454538"/>
    <n v="1089.6226415094338"/>
    <n v="14400.727967198382"/>
    <x v="200"/>
    <n v="2826.1682242990651"/>
    <n v="1015.0442477876107"/>
    <n v="1136.8421052631579"/>
    <n v="1234.2857142857142"/>
    <n v="1439.9999999999998"/>
    <n v="861.53846153846155"/>
    <n v="1331.09243697479"/>
    <n v="1416.3934426229509"/>
    <n v="1770.4918032786886"/>
    <n v="1614.9532710280373"/>
    <n v="952.06611570247935"/>
    <n v="19227.22227947387"/>
  </r>
  <r>
    <s v="Direct"/>
    <s v="Large Format"/>
    <x v="1"/>
    <x v="0"/>
    <x v="3"/>
    <x v="0"/>
    <x v="205"/>
    <n v="6153.333333333333"/>
    <n v="8764.7479674796741"/>
    <n v="7449.345132743364"/>
    <n v="6806.1217391304353"/>
    <n v="8102.7964601769918"/>
    <n v="6723.6422764227646"/>
    <n v="8598.8888888888905"/>
    <n v="8044.3577235772354"/>
    <n v="9540.3893805309744"/>
    <n v="8647.9279279279272"/>
    <n v="6645.6"/>
    <n v="96242.608774136839"/>
    <x v="201"/>
    <n v="11233.777777777779"/>
    <n v="17453.090909090908"/>
    <n v="10728.888888888889"/>
    <n v="12306.666666666668"/>
    <n v="13661.774193548386"/>
    <n v="13962.472727272725"/>
    <n v="12260.226415094339"/>
    <n v="9484.0366972477059"/>
    <n v="8020.5517241379321"/>
    <n v="9117.6347826086967"/>
    <n v="7078.8760330578516"/>
    <n v="140617.94176952029"/>
  </r>
  <r>
    <s v="Direct"/>
    <s v="Large Format"/>
    <x v="0"/>
    <x v="2"/>
    <x v="3"/>
    <x v="0"/>
    <x v="206"/>
    <n v="1452.1008403361345"/>
    <n v="1901.8867924528302"/>
    <n v="2731.0344827586209"/>
    <n v="2009.3023255813953"/>
    <n v="2038.9380530973453"/>
    <n v="1687.5"/>
    <n v="1883.0769230769231"/>
    <n v="2090.3225806451615"/>
    <n v="1816.216216216216"/>
    <n v="1656.6371681415931"/>
    <n v="1728"/>
    <n v="23168.600287966598"/>
    <x v="202"/>
    <n v="4021.6216216216212"/>
    <n v="2367.826086956522"/>
    <n v="1476.9230769230769"/>
    <n v="2514.2857142857142"/>
    <n v="4228.5714285714284"/>
    <n v="2907.339449541284"/>
    <n v="1146.9026548672568"/>
    <n v="2803.5398230088499"/>
    <n v="2137.5"/>
    <n v="2478.688524590164"/>
    <n v="1350"/>
    <n v="32192.520414264221"/>
  </r>
  <r>
    <s v="East"/>
    <s v="Large Format"/>
    <x v="0"/>
    <x v="0"/>
    <x v="0"/>
    <x v="0"/>
    <x v="207"/>
    <n v="46926.197637795274"/>
    <n v="54361.508403361346"/>
    <n v="43574.185039370073"/>
    <n v="51919.659504132236"/>
    <n v="62942.154545454548"/>
    <n v="59632.879487179489"/>
    <n v="60208.110833333332"/>
    <n v="53553.503124999996"/>
    <n v="69289.475471698112"/>
    <n v="66506.959433962256"/>
    <n v="77857.160185185174"/>
    <n v="708887.79714473267"/>
    <x v="203"/>
    <n v="63998.176033057855"/>
    <n v="66894.594782608707"/>
    <n v="73090.057851239675"/>
    <n v="78678.59572649574"/>
    <n v="94033.190434782606"/>
    <n v="84576.770866141727"/>
    <n v="89984.684426229505"/>
    <n v="78019.460162601623"/>
    <n v="80439.052845528466"/>
    <n v="82622.796694214892"/>
    <n v="114358.42777777778"/>
    <n v="968852.08260067855"/>
  </r>
  <r>
    <s v="East"/>
    <s v="Large Format"/>
    <x v="1"/>
    <x v="0"/>
    <x v="0"/>
    <x v="0"/>
    <x v="208"/>
    <n v="192532.53416666668"/>
    <n v="232193.43808130082"/>
    <n v="215091.48781102363"/>
    <n v="240748.30588709677"/>
    <n v="265089.19771199999"/>
    <n v="253534.99991803279"/>
    <n v="236675.13780645162"/>
    <n v="252023.77437499998"/>
    <n v="233563.70988333333"/>
    <n v="271314.96148571424"/>
    <n v="259654.32088888893"/>
    <n v="2844038.8712694771"/>
    <x v="204"/>
    <n v="212802.65106249999"/>
    <n v="292820.26261016948"/>
    <n v="319425.45"/>
    <n v="312888.67715702479"/>
    <n v="347564.35239655175"/>
    <n v="344983.76681034488"/>
    <n v="321030.57623529417"/>
    <n v="319044.35781981976"/>
    <n v="307856.84593162395"/>
    <n v="372693.57911320752"/>
    <n v="302956.896097561"/>
    <n v="3676732.1801515291"/>
  </r>
  <r>
    <s v="East"/>
    <s v="Large Format"/>
    <x v="2"/>
    <x v="0"/>
    <x v="0"/>
    <x v="0"/>
    <x v="209"/>
    <n v="27395.224609345791"/>
    <n v="27736.029715624998"/>
    <n v="28757.498853448276"/>
    <n v="30869.900124324326"/>
    <n v="35349.060246296292"/>
    <n v="32564.884883760686"/>
    <n v="28312.677546153845"/>
    <n v="30813.126806956523"/>
    <n v="33971.395214414413"/>
    <n v="27714.452046874998"/>
    <n v="36348.030530508477"/>
    <n v="370000.13736474561"/>
    <x v="205"/>
    <n v="30876.915550877198"/>
    <n v="33409.794790624997"/>
    <n v="35212.08548392856"/>
    <n v="22762.870909090907"/>
    <n v="37890.659989285712"/>
    <n v="31931.242521538457"/>
    <n v="32527.700082926833"/>
    <n v="35435.561091071424"/>
    <n v="36238.630120000002"/>
    <n v="39357.653692982458"/>
    <n v="42813.358102521008"/>
    <n v="413191.29589815025"/>
  </r>
  <r>
    <s v="East"/>
    <s v="Large Format"/>
    <x v="3"/>
    <x v="0"/>
    <x v="0"/>
    <x v="0"/>
    <x v="210"/>
    <n v="14258.801358139533"/>
    <n v="20949.229908571429"/>
    <n v="17569.637364705883"/>
    <n v="18102.588502439026"/>
    <n v="19733.4587952"/>
    <n v="22347.262866055044"/>
    <n v="13725.710913513512"/>
    <n v="17585.512727586207"/>
    <n v="19792.600189655172"/>
    <n v="19592.783844444442"/>
    <n v="19635.898681889765"/>
    <n v="221993.61272674546"/>
    <x v="206"/>
    <n v="19646.120500000001"/>
    <n v="20337.236222950818"/>
    <n v="16057.86207804878"/>
    <n v="19952.340011009172"/>
    <n v="23135.943725806454"/>
    <n v="22693.80614032258"/>
    <n v="24430.987142105267"/>
    <n v="22368.733601652893"/>
    <n v="22771.514665000002"/>
    <n v="21971.397952066116"/>
    <n v="27113.771648275862"/>
    <n v="261728.68848183256"/>
  </r>
  <r>
    <s v="East"/>
    <s v="Large Format"/>
    <x v="0"/>
    <x v="1"/>
    <x v="0"/>
    <x v="0"/>
    <x v="211"/>
    <n v="3366.3561983471077"/>
    <n v="3925.1284615384616"/>
    <n v="4555.4195121951225"/>
    <n v="6340.1315789473692"/>
    <n v="6401.906779661017"/>
    <n v="7258.7752212389378"/>
    <n v="10607.78113207547"/>
    <n v="10612.53628318584"/>
    <n v="7185.1923076923076"/>
    <n v="7709.0336448598136"/>
    <n v="8244.8991379310355"/>
    <n v="79664.205712217939"/>
    <x v="207"/>
    <n v="3790.1806201550385"/>
    <n v="3894.44496124031"/>
    <n v="2686.9369369369365"/>
    <n v="1499.0811023622048"/>
    <n v="1758.3984375"/>
    <n v="2031.3084112149531"/>
    <n v="1527.6897637795275"/>
    <n v="1293.1407692307691"/>
    <n v="1742.6794392523364"/>
    <n v="1617.1511627906975"/>
    <n v="2421.5517241379312"/>
    <n v="29660.322762562966"/>
  </r>
  <r>
    <s v="East"/>
    <s v="Large Format"/>
    <x v="0"/>
    <x v="2"/>
    <x v="0"/>
    <x v="0"/>
    <x v="212"/>
    <n v="65389.594915254238"/>
    <n v="108934.04824561405"/>
    <n v="74183.165811965824"/>
    <n v="77765.699224806187"/>
    <n v="95328.170491803277"/>
    <n v="78117.772440944871"/>
    <n v="108692.21025641027"/>
    <n v="97583.774015748029"/>
    <n v="110318.56484375001"/>
    <n v="97128.409523809518"/>
    <n v="111885.45546875001"/>
    <n v="1103400.7125602849"/>
    <x v="208"/>
    <n v="93810.230476190467"/>
    <n v="114307"/>
    <n v="113907.53761467889"/>
    <n v="102324.88217054264"/>
    <n v="118793.33307086614"/>
    <n v="110821.06967213114"/>
    <n v="130543.5110091743"/>
    <n v="141589.23693693694"/>
    <n v="111609.91615384615"/>
    <n v="98845.274615384609"/>
    <n v="130125.88833333334"/>
    <n v="1369122.746408225"/>
  </r>
  <r>
    <s v="East"/>
    <s v="Large Format"/>
    <x v="1"/>
    <x v="2"/>
    <x v="0"/>
    <x v="0"/>
    <x v="213"/>
    <n v="42852.009084745761"/>
    <n v="52078.694809917353"/>
    <n v="49345.926852713179"/>
    <n v="58759.386360360353"/>
    <n v="66410.20304587156"/>
    <n v="57779.619376000002"/>
    <n v="63846.714168224302"/>
    <n v="57642.978103448288"/>
    <n v="51655.82965517242"/>
    <n v="46808.555428571432"/>
    <n v="53401.686869565223"/>
    <n v="670529.77612301102"/>
    <x v="209"/>
    <n v="52560.677482142855"/>
    <n v="89553.084380952379"/>
    <n v="85792.36362204724"/>
    <n v="101782.973"/>
    <n v="123010.82080701756"/>
    <n v="123857.4911559633"/>
    <n v="95298.439327433633"/>
    <n v="88802.815962264154"/>
    <n v="51105.224900000001"/>
    <n v="57766.255192982462"/>
    <n v="70859.186049180338"/>
    <n v="990248.0592413285"/>
  </r>
  <r>
    <s v="East"/>
    <s v="Large Format"/>
    <x v="0"/>
    <x v="3"/>
    <x v="0"/>
    <x v="0"/>
    <x v="214"/>
    <n v="83525.898198198192"/>
    <n v="108224.77719298247"/>
    <n v="124542.94871794872"/>
    <n v="125263.77396694214"/>
    <n v="172817.17830188677"/>
    <n v="166702.39811320751"/>
    <n v="110629.94032258063"/>
    <n v="136168.20087719301"/>
    <n v="115216.731496063"/>
    <n v="109523.81382113822"/>
    <n v="147414.95904761905"/>
    <n v="1484185.6878818467"/>
    <x v="210"/>
    <n v="141601.05873015872"/>
    <n v="196445.27027027027"/>
    <n v="178833.47739130436"/>
    <n v="152389.39338842974"/>
    <n v="156412.01769230768"/>
    <n v="189481.54214876035"/>
    <n v="203012.42905982907"/>
    <n v="164347.19921875"/>
    <n v="178293.40521739132"/>
    <n v="114344.78425196849"/>
    <n v="100421.34245283018"/>
    <n v="1938492.2236979692"/>
  </r>
  <r>
    <s v="South"/>
    <s v="Large Format"/>
    <x v="0"/>
    <x v="0"/>
    <x v="1"/>
    <x v="0"/>
    <x v="215"/>
    <n v="78464.390740740739"/>
    <n v="79164.405555555553"/>
    <n v="64444.568749999984"/>
    <n v="82068.681308411207"/>
    <n v="91342.56"/>
    <n v="70663.864843749994"/>
    <n v="88933.400000000009"/>
    <n v="94133.45"/>
    <n v="94137.503361344541"/>
    <n v="74966.48046875"/>
    <n v="92887.71913043478"/>
    <n v="995856.08795209019"/>
    <x v="211"/>
    <n v="77435.487200000003"/>
    <n v="82414.969105691052"/>
    <n v="100975.32909090907"/>
    <n v="97696.272580645164"/>
    <n v="131470.39444444445"/>
    <n v="121665.19210526315"/>
    <n v="138147.88317757007"/>
    <n v="98230.711627906974"/>
    <n v="94218.406349206343"/>
    <n v="92289.721875000003"/>
    <n v="126448.25892857141"/>
    <n v="1245373.1502947314"/>
  </r>
  <r>
    <s v="South"/>
    <s v="Large Format"/>
    <x v="1"/>
    <x v="0"/>
    <x v="1"/>
    <x v="0"/>
    <x v="216"/>
    <n v="247182.33128571429"/>
    <n v="265302.74955555558"/>
    <n v="275779.61761344539"/>
    <n v="298867.49697560974"/>
    <n v="387174.26756603771"/>
    <n v="324220.03046511626"/>
    <n v="371966.38907547173"/>
    <n v="322897.03529729729"/>
    <n v="255857.71511290321"/>
    <n v="267550.28677966102"/>
    <n v="299297.84849557525"/>
    <n v="3543385.8567469777"/>
    <x v="212"/>
    <n v="256534.53282170542"/>
    <n v="300034.73353968258"/>
    <n v="423003.43026415096"/>
    <n v="397042.91407017544"/>
    <n v="357804.84784496122"/>
    <n v="366498.83462992124"/>
    <n v="363442.68099999998"/>
    <n v="348862.5066034483"/>
    <n v="356170.96526126121"/>
    <n v="420007.13398181816"/>
    <n v="375727.34763157897"/>
    <n v="4213752.0065434407"/>
  </r>
  <r>
    <s v="South"/>
    <s v="Large Format"/>
    <x v="2"/>
    <x v="0"/>
    <x v="1"/>
    <x v="0"/>
    <x v="217"/>
    <n v="35170.831218518513"/>
    <n v="41391.796267924525"/>
    <n v="38916.371961739133"/>
    <n v="39229.340070085469"/>
    <n v="45861.463007079663"/>
    <n v="48462.361817543875"/>
    <n v="38572.511825396825"/>
    <n v="44780.486955963301"/>
    <n v="42479.67412586206"/>
    <n v="41209.921311711711"/>
    <n v="40325.082135937497"/>
    <n v="491946.76953412616"/>
    <x v="213"/>
    <n v="38416.890345454543"/>
    <n v="47480.619127586215"/>
    <n v="45590.049062608698"/>
    <n v="29495.334788333337"/>
    <n v="42155.64175166667"/>
    <n v="43644.967714754093"/>
    <n v="47833.295578861791"/>
    <n v="55521.641327777776"/>
    <n v="46590.218565000003"/>
    <n v="41252.646564800001"/>
    <n v="49063.892533333332"/>
    <n v="529386.49870684312"/>
  </r>
  <r>
    <s v="South"/>
    <s v="Large Format"/>
    <x v="3"/>
    <x v="0"/>
    <x v="1"/>
    <x v="0"/>
    <x v="218"/>
    <n v="23073.082973831773"/>
    <n v="23609.930905000001"/>
    <n v="22860.122213114744"/>
    <n v="23051.466743076922"/>
    <n v="27136.882614634149"/>
    <n v="27731.544773553724"/>
    <n v="22779.156787499996"/>
    <n v="22394.229658536588"/>
    <n v="27678.196408928568"/>
    <n v="26702.357120000001"/>
    <n v="29586.688396261681"/>
    <n v="296637.76876188"/>
    <x v="214"/>
    <n v="24304.326071186442"/>
    <n v="29430.923097435887"/>
    <n v="25999.343570642199"/>
    <n v="20940.225320000001"/>
    <n v="32087.761732710282"/>
    <n v="26841.207785714287"/>
    <n v="32706.924638532098"/>
    <n v="25335.665743548387"/>
    <n v="28706.217479999996"/>
    <n v="28020.380554285712"/>
    <n v="28390.115791935485"/>
    <n v="326023.18782320013"/>
  </r>
  <r>
    <s v="South"/>
    <s v="Large Format"/>
    <x v="0"/>
    <x v="1"/>
    <x v="1"/>
    <x v="0"/>
    <x v="219"/>
    <n v="7181.8075000000017"/>
    <n v="7905.3520325203253"/>
    <n v="7698.4834710743808"/>
    <n v="9721.9491071428565"/>
    <n v="11409.09090909091"/>
    <n v="13024.671653543306"/>
    <n v="14779.23076923077"/>
    <n v="17157.341269841269"/>
    <n v="17165.016037735848"/>
    <n v="12899.088281249999"/>
    <n v="14661.687288135596"/>
    <n v="139716.72972307407"/>
    <x v="215"/>
    <n v="8945.0790476190487"/>
    <n v="6277.7566929133864"/>
    <n v="2807.083076923077"/>
    <n v="1723.03"/>
    <n v="1920.4207207207205"/>
    <n v="1287.890625"/>
    <n v="1508.1858407079646"/>
    <n v="1439.018691588785"/>
    <n v="1338.9121739130435"/>
    <n v="1451.1363636363635"/>
    <n v="2023.6111111111111"/>
    <n v="39264.590744133493"/>
  </r>
  <r>
    <s v="South"/>
    <s v="Large Format"/>
    <x v="0"/>
    <x v="2"/>
    <x v="1"/>
    <x v="0"/>
    <x v="220"/>
    <n v="62675.009174311919"/>
    <n v="100486.54285714285"/>
    <n v="74420.548360655739"/>
    <n v="80554.56048387097"/>
    <n v="88575.441860465115"/>
    <n v="87741.067968749994"/>
    <n v="94880.1"/>
    <n v="101177.13174603175"/>
    <n v="84411.864166666666"/>
    <n v="99738.665740740733"/>
    <n v="115419.77909090908"/>
    <n v="1055673.6881736827"/>
    <x v="216"/>
    <n v="73026.375199999995"/>
    <n v="117402.02477876107"/>
    <n v="97114.10869565219"/>
    <n v="84893.1484375"/>
    <n v="136783.13454545455"/>
    <n v="105778.56829268292"/>
    <n v="131819.1675925926"/>
    <n v="129419.92905982908"/>
    <n v="125199.76964285714"/>
    <n v="117320.27734374999"/>
    <n v="128872.22456140353"/>
    <n v="1356125.0309282609"/>
  </r>
  <r>
    <s v="South"/>
    <s v="Large Format"/>
    <x v="1"/>
    <x v="2"/>
    <x v="1"/>
    <x v="0"/>
    <x v="221"/>
    <n v="35174.998169811319"/>
    <n v="38553.604767857141"/>
    <n v="41460.60351351351"/>
    <n v="37107.160369230769"/>
    <n v="43706.22989189189"/>
    <n v="41886.503729729724"/>
    <n v="40470.884272727271"/>
    <n v="37550.854477876106"/>
    <n v="33920.020330434781"/>
    <n v="32433.278450450445"/>
    <n v="33511.309756521747"/>
    <n v="461511.34287054057"/>
    <x v="217"/>
    <n v="38268.92574311926"/>
    <n v="53852.933163934431"/>
    <n v="67459.088000000018"/>
    <n v="73339.468622950822"/>
    <n v="89542.199377049183"/>
    <n v="91749.023704918029"/>
    <n v="82170.104629921261"/>
    <n v="74081.03898305085"/>
    <n v="47255.019726495724"/>
    <n v="62316.342418181812"/>
    <n v="76310.391749999995"/>
    <n v="796926.86863813992"/>
  </r>
  <r>
    <s v="South"/>
    <s v="Large Format"/>
    <x v="0"/>
    <x v="3"/>
    <x v="1"/>
    <x v="0"/>
    <x v="222"/>
    <n v="72215.567441860461"/>
    <n v="111894.27999999998"/>
    <n v="134562.73714285714"/>
    <n v="149066.58888888889"/>
    <n v="166612.77037037036"/>
    <n v="162413.62522522523"/>
    <n v="139501.28411214953"/>
    <n v="132926.70173913045"/>
    <n v="133228.76315789475"/>
    <n v="137078.13238095236"/>
    <n v="153096.83333333331"/>
    <n v="1583938.833333947"/>
    <x v="218"/>
    <n v="161034.34144144144"/>
    <n v="162111.97868217053"/>
    <n v="170767.96134453782"/>
    <n v="143199.10172413796"/>
    <n v="161994.40630630628"/>
    <n v="181684.10322580647"/>
    <n v="199127.35916666669"/>
    <n v="196753.43944954127"/>
    <n v="192722.2458715596"/>
    <n v="127152.70583333334"/>
    <n v="105116.51272727273"/>
    <n v="1961660.4698223604"/>
  </r>
  <r>
    <s v="West"/>
    <s v="Large Format"/>
    <x v="0"/>
    <x v="0"/>
    <x v="2"/>
    <x v="0"/>
    <x v="223"/>
    <n v="40644.765599999999"/>
    <n v="42145.799999999996"/>
    <n v="32758.18"/>
    <n v="35171.75"/>
    <n v="54799.735454545451"/>
    <n v="52496.601851851854"/>
    <n v="43923.41016949153"/>
    <n v="51011.371304347827"/>
    <n v="48518.08809523809"/>
    <n v="48172.488181818182"/>
    <n v="56196.796330275232"/>
    <n v="544065.91929526033"/>
    <x v="219"/>
    <n v="54526.341509433973"/>
    <n v="50537.580314960629"/>
    <n v="56500.576991150447"/>
    <n v="54544.762280701761"/>
    <n v="68200.269354838718"/>
    <n v="66020.227826086979"/>
    <n v="75258.932407407396"/>
    <n v="55214.773846153847"/>
    <n v="54826.027692307689"/>
    <n v="66965.505454545448"/>
    <n v="67080.776377952745"/>
    <n v="720053.98077822872"/>
  </r>
  <r>
    <s v="West"/>
    <s v="Large Format"/>
    <x v="1"/>
    <x v="0"/>
    <x v="2"/>
    <x v="0"/>
    <x v="224"/>
    <n v="152138.16163963961"/>
    <n v="186228.21718181818"/>
    <n v="161951.29796721312"/>
    <n v="180288.13391803278"/>
    <n v="203703.88252799999"/>
    <n v="214476.58636036035"/>
    <n v="173536.62707692306"/>
    <n v="206288.9664"/>
    <n v="161256.78436220472"/>
    <n v="179095.97672727273"/>
    <n v="171381.74327559056"/>
    <n v="2150705.0554545992"/>
    <x v="220"/>
    <n v="159769.11477777778"/>
    <n v="235841.60826415091"/>
    <n v="246449.17108571428"/>
    <n v="226969.5566722689"/>
    <n v="244793.11683464568"/>
    <n v="222875.07323076922"/>
    <n v="281370.40816822427"/>
    <n v="223321.19957723576"/>
    <n v="254798.06229906541"/>
    <n v="245306.582448"/>
    <n v="215923.06119379846"/>
    <n v="2737230.0182468891"/>
  </r>
  <r>
    <s v="West"/>
    <s v="Large Format"/>
    <x v="2"/>
    <x v="0"/>
    <x v="2"/>
    <x v="0"/>
    <x v="225"/>
    <n v="20137.034518333334"/>
    <n v="22100.847398437501"/>
    <n v="22173.557688188976"/>
    <n v="25490.309398245616"/>
    <n v="25279.598815624999"/>
    <n v="29369.329427777775"/>
    <n v="24711.253816393444"/>
    <n v="26647.401884112147"/>
    <n v="26540.198928571426"/>
    <n v="24640.321703389833"/>
    <n v="30396.706450000001"/>
    <n v="300552.17135898955"/>
    <x v="221"/>
    <n v="21986.276399999999"/>
    <n v="26477.896569841272"/>
    <n v="30699.711125925925"/>
    <n v="21374.90784"/>
    <n v="26181.985783870969"/>
    <n v="32957.85079074074"/>
    <n v="30546.904498360658"/>
    <n v="29403.96533684211"/>
    <n v="30467.467455652175"/>
    <n v="32373.709603418803"/>
    <n v="33038.472489523811"/>
    <n v="338639.18845417653"/>
  </r>
  <r>
    <s v="West"/>
    <s v="Large Format"/>
    <x v="3"/>
    <x v="0"/>
    <x v="2"/>
    <x v="0"/>
    <x v="226"/>
    <n v="11824.4509392"/>
    <n v="15920.526408849561"/>
    <n v="14423.629789743589"/>
    <n v="16770.459787499996"/>
    <n v="18855.186632727273"/>
    <n v="15315.603302400001"/>
    <n v="13278.388054205607"/>
    <n v="13146.882408403362"/>
    <n v="15646.041056410257"/>
    <n v="12821.308497637796"/>
    <n v="17348.664833628322"/>
    <n v="179166.95954570576"/>
    <x v="222"/>
    <n v="13753.731996923078"/>
    <n v="18071.913897345134"/>
    <n v="15052.230254867256"/>
    <n v="12344.37185116279"/>
    <n v="20889.02535140187"/>
    <n v="17168.66044918033"/>
    <n v="17182.423358677686"/>
    <n v="17706.583700826446"/>
    <n v="17359.016166666665"/>
    <n v="15577.098867857141"/>
    <n v="16835.040991304348"/>
    <n v="199394.25376923161"/>
  </r>
  <r>
    <s v="West"/>
    <s v="Large Format"/>
    <x v="0"/>
    <x v="1"/>
    <x v="2"/>
    <x v="0"/>
    <x v="227"/>
    <n v="6283.4937500000005"/>
    <n v="9623.2017241379326"/>
    <n v="10562.458928571426"/>
    <n v="9196.2244094488178"/>
    <n v="14279.589814814814"/>
    <n v="14195.829824561404"/>
    <n v="15540.859663865547"/>
    <n v="19258.733333333334"/>
    <n v="15484.600000000002"/>
    <n v="13529.512500000001"/>
    <n v="16409.364220183485"/>
    <n v="151714.90801266677"/>
    <x v="223"/>
    <n v="9610.4351351351343"/>
    <n v="8257.298165137614"/>
    <n v="4850.7887931034484"/>
    <n v="3369.2299999999996"/>
    <n v="4311.3446153846162"/>
    <n v="3973.9487394957982"/>
    <n v="3913.8774193548384"/>
    <n v="3657.3328000000001"/>
    <n v="4037.0027522935775"/>
    <n v="4246.9983050847459"/>
    <n v="5345.0819819819817"/>
    <n v="64774.84332235637"/>
  </r>
  <r>
    <s v="West"/>
    <s v="Large Format"/>
    <x v="0"/>
    <x v="2"/>
    <x v="2"/>
    <x v="0"/>
    <x v="228"/>
    <n v="57300.819834710746"/>
    <n v="90724.303305785128"/>
    <n v="69676.363076923066"/>
    <n v="83272.113333333327"/>
    <n v="112466.18504672896"/>
    <n v="94069.774193548394"/>
    <n v="109550.50803571427"/>
    <n v="104604.73157894738"/>
    <n v="94257.86153846154"/>
    <n v="86683.695384615377"/>
    <n v="110131.48095238095"/>
    <n v="1082439.9414985403"/>
    <x v="224"/>
    <n v="97385.087619047612"/>
    <n v="109361.09663865546"/>
    <n v="89399.618749999994"/>
    <n v="113364.3472222222"/>
    <n v="145440.83148148147"/>
    <n v="112833.09285714285"/>
    <n v="123480.2375"/>
    <n v="129579.8617886179"/>
    <n v="122904.49026548673"/>
    <n v="118846.00583333333"/>
    <n v="157098.63619047619"/>
    <n v="1419097.3794223259"/>
  </r>
  <r>
    <s v="West"/>
    <s v="Large Format"/>
    <x v="1"/>
    <x v="2"/>
    <x v="2"/>
    <x v="0"/>
    <x v="229"/>
    <n v="32112.89099145299"/>
    <n v="40560.509222222216"/>
    <n v="40187.073874999987"/>
    <n v="38587.579253968259"/>
    <n v="40318.369123076925"/>
    <n v="41606.958201680674"/>
    <n v="35717.225609374997"/>
    <n v="30602.219203124998"/>
    <n v="25817.980245901639"/>
    <n v="27644.051789473688"/>
    <n v="29409.201282051286"/>
    <n v="428052.0525253276"/>
    <x v="225"/>
    <n v="33504.346947368424"/>
    <n v="49973.372226086962"/>
    <n v="53172.910771653544"/>
    <n v="65427.135913043487"/>
    <n v="81573.192947368429"/>
    <n v="73044.262428571426"/>
    <n v="66961.545271186449"/>
    <n v="49504.956343750004"/>
    <n v="49745.614457142852"/>
    <n v="42784.725433333333"/>
    <n v="49176.446000000004"/>
    <n v="647110.91750617162"/>
  </r>
  <r>
    <s v="West"/>
    <s v="Large Format"/>
    <x v="0"/>
    <x v="3"/>
    <x v="2"/>
    <x v="0"/>
    <x v="230"/>
    <n v="75003.860550458703"/>
    <n v="102712.5"/>
    <n v="115725.8709090909"/>
    <n v="121946.77083333334"/>
    <n v="164146.66666666666"/>
    <n v="128397.23278688526"/>
    <n v="99421.705426356581"/>
    <n v="117472.23448275862"/>
    <n v="103197.53153846154"/>
    <n v="113167.42363636363"/>
    <n v="138227.14285714284"/>
    <n v="1357568.1926789712"/>
    <x v="226"/>
    <n v="135833.36923076923"/>
    <n v="162594.29824561405"/>
    <n v="141632.6171875"/>
    <n v="140654.27142857143"/>
    <n v="143162.36953125001"/>
    <n v="154078.3323076923"/>
    <n v="204075.67333333331"/>
    <n v="181812.26542056075"/>
    <n v="180090.76448598129"/>
    <n v="104902.93050847459"/>
    <n v="99893.158333333326"/>
    <n v="1793793.25001308"/>
  </r>
  <r>
    <s v="Direct"/>
    <s v="eCommerce"/>
    <x v="0"/>
    <x v="0"/>
    <x v="3"/>
    <x v="1"/>
    <x v="231"/>
    <n v="6061.4678899082564"/>
    <n v="6133.0578512396696"/>
    <n v="5379.8245614035095"/>
    <n v="9343.6363636363621"/>
    <n v="12068.461538461537"/>
    <n v="13814.678899082568"/>
    <n v="10656.666666666668"/>
    <n v="14438.888888888889"/>
    <n v="7873.0158730158728"/>
    <n v="6532.2314049586776"/>
    <n v="13305.645161290322"/>
    <n v="112790.75266864579"/>
    <x v="227"/>
    <n v="17994.33962264151"/>
    <n v="27235.200000000001"/>
    <n v="11618.4"/>
    <n v="16938.333333333336"/>
    <n v="43876.422764227646"/>
    <n v="24536.134453781513"/>
    <n v="16580.733944954129"/>
    <n v="7722.3076923076924"/>
    <n v="10024.166666666668"/>
    <n v="9628.461538461539"/>
    <n v="12956.190476190475"/>
    <n v="209676.20773394377"/>
  </r>
  <r>
    <s v="Direct"/>
    <s v="eCommerce"/>
    <x v="1"/>
    <x v="0"/>
    <x v="3"/>
    <x v="1"/>
    <x v="232"/>
    <n v="12044.304761904761"/>
    <n v="28064.242990654206"/>
    <n v="20565.7264957265"/>
    <n v="22859.418181818179"/>
    <n v="35543.276190476194"/>
    <n v="32859.805309734518"/>
    <n v="47458.159292035401"/>
    <n v="40755.352380952383"/>
    <n v="24349.913043478264"/>
    <n v="29361.93548387097"/>
    <n v="19637.560975609758"/>
    <n v="335694.29510626115"/>
    <x v="228"/>
    <n v="30397.466666666667"/>
    <n v="39833.253968253972"/>
    <n v="24271.672727272726"/>
    <n v="27991.592920353985"/>
    <n v="39898.055555555555"/>
    <n v="57701.891891891886"/>
    <n v="42880.619047619046"/>
    <n v="45866"/>
    <n v="19953.933884297519"/>
    <n v="16606.900000000001"/>
    <n v="25168.936507936509"/>
    <n v="409316.60094762564"/>
  </r>
  <r>
    <s v="Direct"/>
    <s v="eCommerce"/>
    <x v="2"/>
    <x v="0"/>
    <x v="3"/>
    <x v="1"/>
    <x v="233"/>
    <n v="3430.1259259259259"/>
    <n v="7140.1169230769228"/>
    <n v="8351.946086956521"/>
    <n v="2184.4"/>
    <n v="6988.6666666666661"/>
    <n v="6001.6584070796462"/>
    <n v="7888.3122807017544"/>
    <n v="10119.522641509433"/>
    <n v="4906.3728813559328"/>
    <n v="4572.0591304347836"/>
    <n v="6277.2181818181825"/>
    <n v="73054.190275968256"/>
    <x v="229"/>
    <n v="13162.561739130435"/>
    <n v="23326.277064220183"/>
    <n v="6023.7425925925918"/>
    <n v="2942.8483333333334"/>
    <n v="11811.901538461538"/>
    <n v="12435.958333333334"/>
    <n v="10769.421666666667"/>
    <n v="9466.7571428571428"/>
    <n v="9257.2857142857156"/>
    <n v="7099.9356521739137"/>
    <n v="0.75079365079365079"/>
    <n v="119842.03870154674"/>
  </r>
  <r>
    <s v="Direct"/>
    <s v="eCommerce"/>
    <x v="3"/>
    <x v="0"/>
    <x v="3"/>
    <x v="1"/>
    <x v="234"/>
    <n v="2450.4611111111108"/>
    <n v="5479.2049586776857"/>
    <n v="4305.0825688073392"/>
    <n v="4398.1657142857139"/>
    <n v="5805.7690909090898"/>
    <n v="5847.7894736842109"/>
    <n v="7394.707317073171"/>
    <n v="7941.4372881355939"/>
    <n v="4143.1137931034482"/>
    <n v="4385.4388888888889"/>
    <n v="3205.54358974359"/>
    <n v="57967.216358522404"/>
    <x v="230"/>
    <n v="11560.869230769229"/>
    <n v="21624.210810810808"/>
    <n v="2980.4584615384615"/>
    <n v="2928.6247933884297"/>
    <n v="12634.804918032787"/>
    <n v="-207.36842105263159"/>
    <n v="0"/>
    <n v="0"/>
    <n v="0"/>
    <n v="0"/>
    <n v="0"/>
    <n v="60267.295120589879"/>
  </r>
  <r>
    <s v="Direct"/>
    <s v="eCommerce"/>
    <x v="0"/>
    <x v="1"/>
    <x v="3"/>
    <x v="1"/>
    <x v="235"/>
    <n v="656.8"/>
    <n v="538.26086956521738"/>
    <n v="1950.8928571428569"/>
    <n v="953.21100917431181"/>
    <n v="2264.1509433962265"/>
    <n v="832.47863247863256"/>
    <n v="2046.1538461538462"/>
    <n v="1240.7079646017701"/>
    <n v="536.06557377049182"/>
    <n v="1506.7796610169491"/>
    <n v="1130.9734513274336"/>
    <n v="14167.585919738847"/>
    <x v="231"/>
    <n v="1510.9090909090908"/>
    <n v="3862.7272727272725"/>
    <n v="483.33333333333337"/>
    <n v="112.6984126984127"/>
    <n v="1978.0487804878048"/>
    <n v="1671.6535433070867"/>
    <n v="1022.2222222222223"/>
    <n v="585.59322033898309"/>
    <n v="860.37735849056594"/>
    <n v="734.90566037735846"/>
    <n v="2026.1261261261259"/>
    <n v="16196.840635053348"/>
  </r>
  <r>
    <s v="Direct"/>
    <s v="eCommerce"/>
    <x v="0"/>
    <x v="2"/>
    <x v="3"/>
    <x v="1"/>
    <x v="236"/>
    <n v="35470.967741935485"/>
    <n v="90920.952380952382"/>
    <n v="50614.0625"/>
    <n v="33629.752066115703"/>
    <n v="68895.238095238092"/>
    <n v="58429.059829059835"/>
    <n v="61306.779661016953"/>
    <n v="67939.669421487604"/>
    <n v="31008.474576271186"/>
    <n v="38280.733944954125"/>
    <n v="43541.441441441435"/>
    <n v="615702.9436242847"/>
    <x v="232"/>
    <n v="99586.792452830181"/>
    <n v="114181.30081300813"/>
    <n v="13034.453781512606"/>
    <n v="16426.956521739132"/>
    <n v="75655.371900826445"/>
    <n v="80342.857142857145"/>
    <n v="104400.84745762713"/>
    <n v="43411.965811965812"/>
    <n v="32998.148148148146"/>
    <n v="11715.384615384615"/>
    <n v="30753.271028037383"/>
    <n v="672948.29455582646"/>
  </r>
  <r>
    <s v="Direct"/>
    <s v="eCommerce"/>
    <x v="1"/>
    <x v="2"/>
    <x v="3"/>
    <x v="1"/>
    <x v="237"/>
    <n v="5221.0559999999996"/>
    <n v="15483.867768595041"/>
    <n v="12191.542372881357"/>
    <n v="9800.2362204724395"/>
    <n v="14201.154471544714"/>
    <n v="17615.816513761467"/>
    <n v="15969.968503937009"/>
    <n v="8780.5196850393695"/>
    <n v="19452.873015873014"/>
    <n v="25422.580645161292"/>
    <n v="14446.446280991737"/>
    <n v="165982.17000538923"/>
    <x v="233"/>
    <n v="32709.446428571428"/>
    <n v="36855.349593495936"/>
    <n v="14391.054545454544"/>
    <n v="6632.5833333333339"/>
    <n v="29234.249999999996"/>
    <n v="23301.523809523806"/>
    <n v="31745.801652892562"/>
    <n v="38560.299065420557"/>
    <n v="23657.200000000001"/>
    <n v="35239.08943089431"/>
    <n v="5083.8558558558552"/>
    <n v="307189.03704877564"/>
  </r>
  <r>
    <s v="Direct"/>
    <s v="eCommerce"/>
    <x v="0"/>
    <x v="3"/>
    <x v="3"/>
    <x v="1"/>
    <x v="238"/>
    <n v="1952.8455284552847"/>
    <n v="3177.4774774774774"/>
    <n v="2957.4074074074074"/>
    <n v="1265.5172413793105"/>
    <n v="2371.171171171171"/>
    <n v="3914.8760330578511"/>
    <n v="5262.5"/>
    <n v="6696.521739130435"/>
    <n v="2389.4736842105267"/>
    <n v="1537.2093023255813"/>
    <n v="4292.3076923076924"/>
    <n v="38755.831867086672"/>
    <x v="234"/>
    <n v="9042.0560747663549"/>
    <n v="11934.259259259259"/>
    <n v="4407.0175438596498"/>
    <n v="2478.5714285714284"/>
    <n v="8420.9523809523798"/>
    <n v="12526.785714285714"/>
    <n v="4651.6129032258068"/>
    <n v="5028.5714285714284"/>
    <n v="5608.9430894308944"/>
    <n v="4840"/>
    <n v="4875.8333333333339"/>
    <n v="77093.968235621316"/>
  </r>
  <r>
    <s v="Direct"/>
    <s v="Distributor"/>
    <x v="0"/>
    <x v="0"/>
    <x v="3"/>
    <x v="3"/>
    <x v="239"/>
    <n v="2642.2018348623851"/>
    <n v="2400"/>
    <n v="2344.1860465116279"/>
    <n v="2341.4634146341464"/>
    <n v="0"/>
    <n v="133.33333333333331"/>
    <n v="2826.1682242990651"/>
    <n v="2548.6725663716816"/>
    <n v="5003.3898305084749"/>
    <n v="2250"/>
    <n v="1759.8360655737706"/>
    <n v="26790.427786682718"/>
    <x v="235"/>
    <n v="121.00840336134455"/>
    <n v="7024.3902439024396"/>
    <n v="2749.090909090909"/>
    <n v="4465.1162790697672"/>
    <n v="7259.5041322314055"/>
    <n v="2606.8965517241381"/>
    <n v="4838.3999999999996"/>
    <n v="2440.6779661016949"/>
    <n v="7773.4513274336286"/>
    <n v="2250"/>
    <n v="7971.4285714285706"/>
    <n v="54883.141954437357"/>
  </r>
  <r>
    <s v="Direct"/>
    <s v="Distributor"/>
    <x v="1"/>
    <x v="0"/>
    <x v="3"/>
    <x v="3"/>
    <x v="28"/>
    <m/>
    <m/>
    <n v="0"/>
    <n v="0"/>
    <n v="0"/>
    <n v="0"/>
    <n v="65.928571428571431"/>
    <n v="51.277777777777779"/>
    <n v="0"/>
    <m/>
    <n v="0"/>
    <n v="117.20634920634922"/>
    <x v="236"/>
    <m/>
    <m/>
    <n v="32.67256637168142"/>
    <n v="32.67256637168142"/>
    <n v="49.446428571428569"/>
    <n v="15.913793103448278"/>
    <n v="17.092592592592592"/>
    <n v="30.262295081967213"/>
    <n v="50.345454545454544"/>
    <m/>
    <n v="17.252336448598129"/>
    <n v="280.48822176609747"/>
  </r>
  <r>
    <s v="Direct"/>
    <s v="Distributor"/>
    <x v="0"/>
    <x v="1"/>
    <x v="3"/>
    <x v="3"/>
    <x v="4"/>
    <n v="0"/>
    <n v="0"/>
    <n v="14.414414414414413"/>
    <n v="0"/>
    <n v="0"/>
    <n v="27.586206896551726"/>
    <n v="72.072072072072061"/>
    <n v="26.016260162601625"/>
    <n v="36.92307692307692"/>
    <m/>
    <n v="30.188679245283016"/>
    <n v="207.20070971399974"/>
    <x v="4"/>
    <n v="25.6"/>
    <n v="39.024390243902438"/>
    <n v="60.377358490566031"/>
    <n v="28.318584070796462"/>
    <n v="130.90909090909091"/>
    <n v="0"/>
    <n v="0"/>
    <n v="0"/>
    <n v="0"/>
    <m/>
    <n v="0"/>
    <n v="284.22942371435579"/>
  </r>
  <r>
    <s v="Direct"/>
    <s v="Distributor"/>
    <x v="0"/>
    <x v="2"/>
    <x v="3"/>
    <x v="3"/>
    <x v="240"/>
    <m/>
    <m/>
    <m/>
    <m/>
    <m/>
    <m/>
    <m/>
    <m/>
    <m/>
    <m/>
    <m/>
    <n v="29.906542056074766"/>
    <x v="14"/>
    <m/>
    <m/>
    <m/>
    <m/>
    <m/>
    <m/>
    <m/>
    <m/>
    <m/>
    <m/>
    <m/>
    <n v="0"/>
  </r>
  <r>
    <s v="Direct"/>
    <s v="All Other Off Premise"/>
    <x v="0"/>
    <x v="0"/>
    <x v="3"/>
    <x v="4"/>
    <x v="4"/>
    <m/>
    <m/>
    <m/>
    <m/>
    <m/>
    <m/>
    <n v="0"/>
    <n v="0"/>
    <m/>
    <m/>
    <m/>
    <n v="0"/>
    <x v="4"/>
    <m/>
    <m/>
    <m/>
    <m/>
    <m/>
    <m/>
    <n v="512.5"/>
    <n v="-512.5"/>
    <m/>
    <m/>
    <m/>
    <n v="0"/>
  </r>
  <r>
    <s v="Direct"/>
    <s v="All Other Off Premise"/>
    <x v="0"/>
    <x v="2"/>
    <x v="3"/>
    <x v="4"/>
    <x v="4"/>
    <m/>
    <m/>
    <m/>
    <m/>
    <m/>
    <m/>
    <m/>
    <n v="1600"/>
    <n v="-1452.1008403361345"/>
    <m/>
    <m/>
    <n v="147.89915966386548"/>
    <x v="4"/>
    <m/>
    <m/>
    <m/>
    <m/>
    <m/>
    <m/>
    <m/>
    <n v="0"/>
    <n v="0"/>
    <m/>
    <m/>
    <n v="0"/>
  </r>
  <r>
    <s v="East"/>
    <s v="All Other Off Premise"/>
    <x v="0"/>
    <x v="0"/>
    <x v="0"/>
    <x v="4"/>
    <x v="241"/>
    <n v="3876.6393442622953"/>
    <n v="4194.0336000000007"/>
    <n v="6056.9567796610172"/>
    <n v="3193.7184615384613"/>
    <n v="4565.5342105263162"/>
    <n v="3944.7241935483867"/>
    <n v="4745.6754716981131"/>
    <n v="4478.0487804878048"/>
    <n v="7061.0872881355945"/>
    <n v="6790.7786885245887"/>
    <n v="7482.644628099174"/>
    <n v="61375.615665231759"/>
    <x v="237"/>
    <n v="6187.7358490566039"/>
    <n v="6939.6561403508776"/>
    <n v="8075.11574074074"/>
    <n v="7566.5112149532706"/>
    <n v="9537.1518518518515"/>
    <n v="9519.4318584070807"/>
    <n v="6641.0256410256416"/>
    <n v="9131.132075471698"/>
    <n v="6728.9870689655181"/>
    <n v="6185.416666666667"/>
    <n v="5809.2548672566372"/>
    <n v="86939.127308079915"/>
  </r>
  <r>
    <s v="East"/>
    <s v="All Other Off Premise"/>
    <x v="1"/>
    <x v="0"/>
    <x v="0"/>
    <x v="4"/>
    <x v="242"/>
    <n v="6281.3612615384618"/>
    <n v="7369.2586249999986"/>
    <n v="5990.3260183486236"/>
    <n v="8469.5368943089434"/>
    <n v="10570.790418604651"/>
    <n v="9186.5601367521376"/>
    <n v="9677.3191891891893"/>
    <n v="8504.3975929203534"/>
    <n v="7164.8400165289258"/>
    <n v="7659.7691636363634"/>
    <n v="7032.2174210526318"/>
    <n v="94636.027425380278"/>
    <x v="238"/>
    <n v="9591.8565714285705"/>
    <n v="8601.8874621848754"/>
    <n v="9565.54359322034"/>
    <n v="10474.228030769231"/>
    <n v="10285.532150000001"/>
    <n v="12614.603871559631"/>
    <n v="8365.7163238095236"/>
    <n v="9601.1973114754092"/>
    <n v="6809.9005538461543"/>
    <n v="9139.1357777777775"/>
    <n v="7094.2280491803285"/>
    <n v="107120.11682911011"/>
  </r>
  <r>
    <s v="East"/>
    <s v="All Other Off Premise"/>
    <x v="2"/>
    <x v="0"/>
    <x v="0"/>
    <x v="4"/>
    <x v="243"/>
    <n v="1291.7913799999999"/>
    <n v="1114.0326913385827"/>
    <n v="1051.7409090909091"/>
    <n v="1735.3800921874999"/>
    <n v="1496.1736842105263"/>
    <n v="1732.5663793103449"/>
    <n v="1107.9173600000001"/>
    <n v="1569.5"/>
    <n v="1548.5214727272728"/>
    <n v="1259.976624590164"/>
    <n v="2103.9667948275865"/>
    <n v="16991.545654949554"/>
    <x v="239"/>
    <n v="1474.6286145161289"/>
    <n v="1351.2157480314961"/>
    <n v="1023.9058823529413"/>
    <n v="495.11053281249991"/>
    <n v="3040.0271186440677"/>
    <n v="2874.9170731707318"/>
    <n v="1392.2983870967741"/>
    <n v="1793.7615384615383"/>
    <n v="1273.8379310344828"/>
    <n v="1651.9751886178863"/>
    <n v="1452.9132075471698"/>
    <n v="19689.589253781778"/>
  </r>
  <r>
    <s v="East"/>
    <s v="All Other Off Premise"/>
    <x v="3"/>
    <x v="0"/>
    <x v="0"/>
    <x v="4"/>
    <x v="244"/>
    <n v="502.1753150442479"/>
    <n v="1054.7636642201833"/>
    <n v="784.46410256410263"/>
    <n v="1275.9394499999999"/>
    <n v="1303.662890625"/>
    <n v="1512.2257576271188"/>
    <n v="623.91437560975601"/>
    <n v="1140.3818864864866"/>
    <n v="1289.5651380530974"/>
    <n v="1069.5658536585365"/>
    <n v="1491.8756756756754"/>
    <n v="13105.827687545856"/>
    <x v="240"/>
    <n v="1178.1245901639343"/>
    <n v="776.4076107692307"/>
    <n v="544.83889322033906"/>
    <n v="667.05913043478267"/>
    <n v="2414.6571428571428"/>
    <n v="2308.84"/>
    <n v="1065.7703426086957"/>
    <n v="1366.9353534883721"/>
    <n v="860.17815126050425"/>
    <n v="1410.019205263158"/>
    <n v="1297.991901724138"/>
    <n v="15257.089394961029"/>
  </r>
  <r>
    <s v="East"/>
    <s v="All Other Off Premise"/>
    <x v="0"/>
    <x v="1"/>
    <x v="0"/>
    <x v="4"/>
    <x v="245"/>
    <n v="2.7272727272727271"/>
    <n v="6.4516129032258069"/>
    <n v="3.5398230088495577"/>
    <n v="11.428571428571429"/>
    <n v="1.8691588785046729"/>
    <n v="4.8"/>
    <n v="1.8518518518518516"/>
    <n v="1.7241379310344829"/>
    <n v="3.9370078740157481"/>
    <n v="2.5423728813559325"/>
    <n v="2.7522935779816513"/>
    <n v="48.542135849549112"/>
    <x v="196"/>
    <n v="2.4"/>
    <n v="3.5087719298245617"/>
    <n v="2.6548672566371683"/>
    <n v="4.615384615384615"/>
    <n v="10.743801652892563"/>
    <n v="1.6949152542372883"/>
    <n v="0.84745762711864414"/>
    <n v="9.7345132743362832"/>
    <n v="8.4033613445378155"/>
    <n v="18.46153846153846"/>
    <n v="46.428571428571423"/>
    <n v="110.37037582753496"/>
  </r>
  <r>
    <s v="East"/>
    <s v="All Other Off Premise"/>
    <x v="0"/>
    <x v="2"/>
    <x v="0"/>
    <x v="4"/>
    <x v="246"/>
    <n v="157.8125"/>
    <n v="194.39252336448598"/>
    <n v="166.07142857142856"/>
    <n v="237.71929824561406"/>
    <n v="251.63934426229508"/>
    <n v="415.59633027522932"/>
    <n v="518.33333333333337"/>
    <n v="202.60869565217394"/>
    <n v="446.49831932773111"/>
    <n v="720.93023255813955"/>
    <n v="272.22222222222223"/>
    <n v="3841.6670849555107"/>
    <x v="241"/>
    <n v="179.62962962962962"/>
    <n v="178.89908256880733"/>
    <n v="339.23076923076923"/>
    <n v="191.07142857142856"/>
    <n v="137.00787401574803"/>
    <n v="233.96226415094338"/>
    <n v="494.39252336448595"/>
    <n v="775.78125"/>
    <n v="268.8"/>
    <n v="230.5084745762712"/>
    <n v="266.05504587155963"/>
    <n v="3485.9813244357833"/>
  </r>
  <r>
    <s v="East"/>
    <s v="All Other Off Premise"/>
    <x v="1"/>
    <x v="2"/>
    <x v="0"/>
    <x v="4"/>
    <x v="28"/>
    <n v="2.290322580645161"/>
    <n v="2.2362204724409449"/>
    <n v="3.4918032786885247"/>
    <n v="11.11304347826087"/>
    <n v="13.23728813559322"/>
    <n v="15.777777777777777"/>
    <n v="11.932773109243698"/>
    <n v="8.4957264957264957"/>
    <n v="8.4237288135593218"/>
    <n v="15.490909090909089"/>
    <n v="29.301587301587304"/>
    <n v="121.7911805344324"/>
    <x v="242"/>
    <n v="8.8749999999999982"/>
    <n v="9.7094017094017087"/>
    <n v="21.17543859649123"/>
    <n v="3.8035714285714279"/>
    <n v="13.741935483870968"/>
    <n v="24.912280701754387"/>
    <n v="18.031746031746032"/>
    <n v="24.342857142857142"/>
    <n v="8.8062015503875966"/>
    <n v="15.653543307086613"/>
    <n v="35.161904761904765"/>
    <n v="196.27048448765674"/>
  </r>
  <r>
    <s v="East"/>
    <s v="All Other Off Premise"/>
    <x v="0"/>
    <x v="3"/>
    <x v="0"/>
    <x v="4"/>
    <x v="247"/>
    <n v="11.711711711711711"/>
    <n v="33.018867924528301"/>
    <n v="77.118644067796609"/>
    <n v="29.45736434108527"/>
    <n v="37.6"/>
    <n v="14.754098360655737"/>
    <n v="28.30188679245283"/>
    <n v="27.192982456140353"/>
    <n v="95.238095238095241"/>
    <n v="13.709677419354838"/>
    <n v="28.828828828828826"/>
    <n v="420.74168095017353"/>
    <x v="243"/>
    <n v="19.819819819819816"/>
    <n v="24.074074074074073"/>
    <n v="16.666666666666664"/>
    <n v="432.14285714285711"/>
    <n v="16.19047619047619"/>
    <n v="82.300884955752224"/>
    <n v="240.47619047619048"/>
    <n v="139.65517241379311"/>
    <n v="294.69026548672571"/>
    <n v="107.69230769230769"/>
    <n v="124.52830188679245"/>
    <n v="1518.7498373182759"/>
  </r>
  <r>
    <s v="South"/>
    <s v="All Other Off Premise"/>
    <x v="0"/>
    <x v="0"/>
    <x v="1"/>
    <x v="4"/>
    <x v="248"/>
    <n v="7394.7819819819806"/>
    <n v="6440.5674418604649"/>
    <n v="4838.4565573770496"/>
    <n v="5914.5464285714288"/>
    <n v="7432.5372727272725"/>
    <n v="7760.4685950413232"/>
    <n v="7596.4953271028035"/>
    <n v="7411.8163934426229"/>
    <n v="7023.7769841269846"/>
    <n v="5910.2713178294562"/>
    <n v="7285.6707317073169"/>
    <n v="83872.959507959182"/>
    <x v="244"/>
    <n v="5139.6164062500002"/>
    <n v="7711.4837398373984"/>
    <n v="9541.2000000000007"/>
    <n v="8554.0918181818179"/>
    <n v="10177.852252252251"/>
    <n v="10598.539316239316"/>
    <n v="10300.139495798319"/>
    <n v="10602.530841121496"/>
    <n v="10000.984545454545"/>
    <n v="8226.9144144144138"/>
    <n v="9116.3724409448823"/>
    <n v="107150.93842838916"/>
  </r>
  <r>
    <s v="South"/>
    <s v="All Other Off Premise"/>
    <x v="1"/>
    <x v="0"/>
    <x v="1"/>
    <x v="4"/>
    <x v="249"/>
    <n v="10979.895196261681"/>
    <n v="5441.3755538461537"/>
    <n v="6297.3239840000006"/>
    <n v="7086.8674912280712"/>
    <n v="8708.4626605504582"/>
    <n v="9728.6378965517251"/>
    <n v="8171.0745840707978"/>
    <n v="9674.5411428571442"/>
    <n v="5271.9480840336137"/>
    <n v="8217.398000000001"/>
    <n v="5572.1613064516132"/>
    <n v="92703.071793656563"/>
    <x v="245"/>
    <n v="6639.5394400000005"/>
    <n v="6567.4964793388426"/>
    <n v="7176.3712477064219"/>
    <n v="9426.8678290598291"/>
    <n v="8433.9386115702491"/>
    <n v="7404.7083333333339"/>
    <n v="8824.5003157894753"/>
    <n v="8762.4740363636356"/>
    <n v="7234.0456721311475"/>
    <n v="6603.6742113821147"/>
    <n v="5923.6156507936512"/>
    <n v="87808.744049690926"/>
  </r>
  <r>
    <s v="South"/>
    <s v="All Other Off Premise"/>
    <x v="2"/>
    <x v="0"/>
    <x v="1"/>
    <x v="4"/>
    <x v="250"/>
    <n v="1196.4749999999999"/>
    <n v="893.63214285714287"/>
    <n v="1043.8067796610171"/>
    <n v="953.2206033613445"/>
    <n v="1459.7626016260162"/>
    <n v="1395.9130952380951"/>
    <n v="1509.149985483871"/>
    <n v="907.72743387096784"/>
    <n v="1051.9949999999999"/>
    <n v="914.20580000000007"/>
    <n v="1200.1720683333335"/>
    <n v="13769.689169448182"/>
    <x v="246"/>
    <n v="1005.3694530973452"/>
    <n v="1004.1241920634922"/>
    <n v="1422.773488888889"/>
    <n v="1046.1686365079365"/>
    <n v="1845.9783783783782"/>
    <n v="1962.2270477064219"/>
    <n v="1369.5211235772358"/>
    <n v="1439.0370683333333"/>
    <n v="1146.0557377049181"/>
    <n v="974.02962962962954"/>
    <n v="1068.9055118110236"/>
    <n v="15860.604667698601"/>
  </r>
  <r>
    <s v="South"/>
    <s v="All Other Off Premise"/>
    <x v="3"/>
    <x v="0"/>
    <x v="1"/>
    <x v="4"/>
    <x v="251"/>
    <n v="454.83360000000005"/>
    <n v="730.0303278688524"/>
    <n v="1009.1603773584906"/>
    <n v="632.63520504201688"/>
    <n v="635.12511707317071"/>
    <n v="806.84716062992118"/>
    <n v="779.39192773109255"/>
    <n v="428.39835468749993"/>
    <n v="912.35625000000016"/>
    <n v="698.15327102803735"/>
    <n v="743.09134576271208"/>
    <n v="8365.0064154426618"/>
    <x v="247"/>
    <n v="464.20141904761903"/>
    <n v="519.58749999999998"/>
    <n v="434.87362204724406"/>
    <n v="926.56779661016947"/>
    <n v="927.27441860465115"/>
    <n v="1517.9944444444443"/>
    <n v="1021.311106779661"/>
    <n v="1151.9978036697246"/>
    <n v="666.13488372093013"/>
    <n v="667.9238095238095"/>
    <n v="723.20577656249998"/>
    <n v="10263.075826010752"/>
  </r>
  <r>
    <s v="South"/>
    <s v="All Other Off Premise"/>
    <x v="0"/>
    <x v="1"/>
    <x v="1"/>
    <x v="4"/>
    <x v="252"/>
    <n v="5.4263565891472867"/>
    <n v="2.3255813953488373"/>
    <n v="2.8301886792452828"/>
    <n v="2.7027027027027026"/>
    <n v="12.711864406779661"/>
    <n v="4.032258064516129"/>
    <n v="1.8181818181818181"/>
    <n v="7.5630252100840343"/>
    <n v="5.0420168067226889"/>
    <n v="11.023622047244094"/>
    <n v="0.80645161290322587"/>
    <n v="68.994113739655418"/>
    <x v="248"/>
    <n v="15.238095238095237"/>
    <n v="10.476190476190476"/>
    <n v="11.504424778761063"/>
    <n v="15.178571428571427"/>
    <n v="75"/>
    <n v="13.846153846153845"/>
    <n v="151.53846153846155"/>
    <n v="269.10569105691059"/>
    <n v="307.40740740740739"/>
    <n v="380.86956521739131"/>
    <n v="35.245901639344261"/>
    <n v="1286.204113420938"/>
  </r>
  <r>
    <s v="South"/>
    <s v="All Other Off Premise"/>
    <x v="0"/>
    <x v="2"/>
    <x v="1"/>
    <x v="4"/>
    <x v="253"/>
    <n v="422.03513513513508"/>
    <n v="511.31465517241384"/>
    <n v="266.66666666666669"/>
    <n v="858.49150943396216"/>
    <n v="773.64390243902437"/>
    <n v="555.39196428571427"/>
    <n v="519.99904761904759"/>
    <n v="459.50413223140498"/>
    <n v="768.37606837606847"/>
    <n v="380.57913043478266"/>
    <n v="359.91735537190084"/>
    <n v="6557.3151812012093"/>
    <x v="249"/>
    <n v="420.4724409448819"/>
    <n v="390.90909090909093"/>
    <n v="377.38992248062016"/>
    <n v="376.08695652173918"/>
    <n v="532.25277777777774"/>
    <n v="579.43925233644859"/>
    <n v="566.25655737704915"/>
    <n v="729.73360000000002"/>
    <n v="771.09035087719303"/>
    <n v="883.87096774193549"/>
    <n v="600"/>
    <n v="6753.6712152123509"/>
  </r>
  <r>
    <s v="South"/>
    <s v="All Other Off Premise"/>
    <x v="1"/>
    <x v="2"/>
    <x v="1"/>
    <x v="4"/>
    <x v="254"/>
    <n v="31.288135593220343"/>
    <n v="28.4"/>
    <n v="24.912280701754387"/>
    <n v="50.105531531531526"/>
    <n v="51.636363636363633"/>
    <n v="69.775862068965523"/>
    <n v="41.10526315789474"/>
    <n v="63.834862385321095"/>
    <n v="96.71653543307086"/>
    <n v="47.741379310344833"/>
    <n v="96.975609756097569"/>
    <n v="634.76455084729184"/>
    <x v="250"/>
    <n v="32.171875"/>
    <n v="85.2"/>
    <n v="179.13846153846154"/>
    <n v="98.205607476635507"/>
    <n v="160.07272727272726"/>
    <n v="335.07017543859655"/>
    <n v="60.857142857142861"/>
    <n v="164.6194690265487"/>
    <n v="102.18691588785046"/>
    <n v="78.473684210526315"/>
    <n v="101.175"/>
    <n v="1455.1543920418226"/>
  </r>
  <r>
    <s v="South"/>
    <s v="All Other Off Premise"/>
    <x v="0"/>
    <x v="3"/>
    <x v="1"/>
    <x v="4"/>
    <x v="255"/>
    <n v="149.54128440366972"/>
    <n v="50"/>
    <n v="85.384615384615387"/>
    <n v="148.78048780487805"/>
    <n v="66.355140186915889"/>
    <n v="70"/>
    <n v="75.438596491228083"/>
    <n v="69.491525423728817"/>
    <n v="108.73015873015873"/>
    <n v="111.01694915254238"/>
    <n v="116.27906976744185"/>
    <n v="1082.2678273451788"/>
    <x v="251"/>
    <n v="85.964912280701768"/>
    <n v="383.48623853211006"/>
    <n v="178.1512605042017"/>
    <n v="104.42477876106196"/>
    <n v="220.53571428571428"/>
    <n v="425.64102564102569"/>
    <n v="319.26605504587155"/>
    <n v="569.64285714285711"/>
    <n v="332.28346456692913"/>
    <n v="271.55172413793105"/>
    <n v="200.7725806451613"/>
    <n v="3184.3811620022811"/>
  </r>
  <r>
    <s v="West"/>
    <s v="All Other Off Premise"/>
    <x v="0"/>
    <x v="0"/>
    <x v="2"/>
    <x v="4"/>
    <x v="256"/>
    <n v="8689.8765624999996"/>
    <n v="7069.0254098360656"/>
    <n v="3398.9290322580641"/>
    <n v="5316.6647999999996"/>
    <n v="12015.407142857141"/>
    <n v="14494.352173913045"/>
    <n v="13098.070909090909"/>
    <n v="10180.658474576272"/>
    <n v="12564.632558139534"/>
    <n v="8962.9575000000004"/>
    <n v="8070.2626016260174"/>
    <n v="113260.84443752433"/>
    <x v="252"/>
    <n v="10947.644144144144"/>
    <n v="11703.682142857142"/>
    <n v="11930.615322580645"/>
    <n v="9871.1263565891477"/>
    <n v="16400.839449541283"/>
    <n v="15327.791509433962"/>
    <n v="8149.6606557377045"/>
    <n v="14106.682075471697"/>
    <n v="9767.5194444444442"/>
    <n v="11484.5078125"/>
    <n v="10595.11551724138"/>
    <n v="138959.39781636835"/>
  </r>
  <r>
    <s v="West"/>
    <s v="All Other Off Premise"/>
    <x v="1"/>
    <x v="0"/>
    <x v="2"/>
    <x v="4"/>
    <x v="257"/>
    <n v="7557.6769230769232"/>
    <n v="6400.8132440944883"/>
    <n v="16967.744560747666"/>
    <n v="11480.326377049181"/>
    <n v="10994.28881300813"/>
    <n v="13685.40490909091"/>
    <n v="10683.869535714286"/>
    <n v="11187.565100917429"/>
    <n v="11354.877283018868"/>
    <n v="8860.2468761904765"/>
    <n v="7333.0487924528297"/>
    <n v="124649.20230336119"/>
    <x v="253"/>
    <n v="10902.988585365854"/>
    <n v="7622.2440775193791"/>
    <n v="7553.0707868852451"/>
    <n v="7317.3156639999997"/>
    <n v="11658.658769230769"/>
    <n v="9356.1683148148149"/>
    <n v="8503.4064576271176"/>
    <n v="7938.2676880733934"/>
    <n v="7550.5684067796619"/>
    <n v="9969.5308363636359"/>
    <n v="6578.1832812499997"/>
    <n v="108387.22048695749"/>
  </r>
  <r>
    <s v="West"/>
    <s v="All Other Off Premise"/>
    <x v="2"/>
    <x v="0"/>
    <x v="2"/>
    <x v="4"/>
    <x v="258"/>
    <n v="800.00579999999991"/>
    <n v="692.33883230769231"/>
    <n v="926.96494594594594"/>
    <n v="1568.2196749999998"/>
    <n v="1659.8111726495729"/>
    <n v="1743.2263119266054"/>
    <n v="2097.4496245614037"/>
    <n v="1506.5632803571427"/>
    <n v="1988.915530275229"/>
    <n v="1831.8712779661016"/>
    <n v="954.44967199999996"/>
    <n v="16817.777966385922"/>
    <x v="254"/>
    <n v="1341.9903444444444"/>
    <n v="1744.3740226415093"/>
    <n v="1374.8266931034484"/>
    <n v="1125.200856910569"/>
    <n v="3269.6779316666671"/>
    <n v="2930.5515748031494"/>
    <n v="3482.9991399999999"/>
    <n v="2290.7813008130083"/>
    <n v="2514.7102467289719"/>
    <n v="1311.7035079646018"/>
    <n v="1625.7640666666668"/>
    <n v="24584.106144873473"/>
  </r>
  <r>
    <s v="West"/>
    <s v="All Other Off Premise"/>
    <x v="3"/>
    <x v="0"/>
    <x v="2"/>
    <x v="4"/>
    <x v="259"/>
    <n v="518.87100944881888"/>
    <n v="445.37123538461537"/>
    <n v="978.54204201680682"/>
    <n v="1276.3180245283017"/>
    <n v="1593.1930854545453"/>
    <n v="2794.57305"/>
    <n v="1330.0527738461537"/>
    <n v="1157.6342105263159"/>
    <n v="1211.0448717948718"/>
    <n v="934.54160943396221"/>
    <n v="832.94546722689074"/>
    <n v="13729.002447377818"/>
    <x v="255"/>
    <n v="836.84330082644624"/>
    <n v="1162.7995118644067"/>
    <n v="999.01390731707318"/>
    <n v="1074.0813263157895"/>
    <n v="2909.6206982142853"/>
    <n v="1882.4192976744184"/>
    <n v="1999.4554399999997"/>
    <n v="2292.4995535714284"/>
    <n v="1206.6253078124998"/>
    <n v="801.73815789473701"/>
    <n v="1485.3265285714285"/>
    <n v="17964.904545062513"/>
  </r>
  <r>
    <s v="West"/>
    <s v="All Other Off Premise"/>
    <x v="0"/>
    <x v="1"/>
    <x v="2"/>
    <x v="4"/>
    <x v="89"/>
    <n v="40"/>
    <n v="13.513513513513512"/>
    <n v="42.5"/>
    <n v="26.5625"/>
    <n v="8.6956521739130448"/>
    <n v="7.3170731707317076"/>
    <n v="14.960629921259843"/>
    <n v="25.833333333333336"/>
    <n v="12.280701754385966"/>
    <n v="22.857142857142858"/>
    <n v="10.9375"/>
    <n v="238.73238300746613"/>
    <x v="256"/>
    <n v="9.6491228070175445"/>
    <n v="12.5"/>
    <n v="21.495327102803738"/>
    <n v="20.17543859649123"/>
    <n v="2420"/>
    <n v="593.6936936936936"/>
    <n v="37.142857142857139"/>
    <n v="73.599999999999994"/>
    <n v="481.81818181818181"/>
    <n v="560.62992125984249"/>
    <n v="44.537815126050425"/>
    <n v="4287.5230593013239"/>
  </r>
  <r>
    <s v="West"/>
    <s v="All Other Off Premise"/>
    <x v="0"/>
    <x v="2"/>
    <x v="2"/>
    <x v="4"/>
    <x v="260"/>
    <n v="2945.3017094017096"/>
    <n v="559.06890756302528"/>
    <n v="741.29189189189174"/>
    <n v="1809.8060344827588"/>
    <n v="3646.1263157894737"/>
    <n v="1851.3456692913385"/>
    <n v="1245.2982905982908"/>
    <n v="1764.0829457364339"/>
    <n v="3188.7396694214876"/>
    <n v="769.45593220338981"/>
    <n v="722.26803278688533"/>
    <n v="19970.16775210786"/>
    <x v="257"/>
    <n v="2868.1352459016393"/>
    <n v="4389.0756302521013"/>
    <n v="4652.2935779816507"/>
    <n v="1846.0869565217392"/>
    <n v="2783.7209302325582"/>
    <n v="4849.5867768595044"/>
    <n v="8318.2539682539682"/>
    <n v="3545.3781512605042"/>
    <n v="6020.5357142857138"/>
    <n v="4083.7837837837833"/>
    <n v="888.9908256880733"/>
    <n v="48628.750820280504"/>
  </r>
  <r>
    <s v="West"/>
    <s v="All Other Off Premise"/>
    <x v="1"/>
    <x v="2"/>
    <x v="2"/>
    <x v="4"/>
    <x v="261"/>
    <n v="33.80952380952381"/>
    <n v="18.579439252336446"/>
    <n v="91.950819672131161"/>
    <n v="186.29357798165137"/>
    <n v="41.560975609756099"/>
    <n v="39.082568807339449"/>
    <n v="37.71875"/>
    <n v="71"/>
    <n v="274.53333333333336"/>
    <n v="298.5641025641026"/>
    <n v="341.05357142857139"/>
    <n v="1473.0821463297132"/>
    <x v="258"/>
    <n v="138.50819672131146"/>
    <n v="301.04000000000002"/>
    <n v="159.75"/>
    <n v="134.11111111111111"/>
    <n v="110.58407079646018"/>
    <n v="205.70093457943923"/>
    <n v="344.50434782608698"/>
    <n v="2760.9739130434782"/>
    <n v="84.465517241379317"/>
    <n v="44.628571428571426"/>
    <n v="77.65625"/>
    <n v="5144.7750866608812"/>
  </r>
  <r>
    <s v="West"/>
    <s v="All Other Off Premise"/>
    <x v="0"/>
    <x v="3"/>
    <x v="2"/>
    <x v="4"/>
    <x v="262"/>
    <n v="121.69811320754717"/>
    <n v="101.73913043478262"/>
    <n v="86.666666666666657"/>
    <n v="158.11965811965814"/>
    <n v="100.76923076923076"/>
    <n v="132.93650793650792"/>
    <n v="174.07407407407408"/>
    <n v="150"/>
    <n v="338.4"/>
    <n v="111.21495327102804"/>
    <n v="128.0952380952381"/>
    <n v="1772.5814971030352"/>
    <x v="259"/>
    <n v="124.60317460317461"/>
    <n v="163.5658914728682"/>
    <n v="189.38053097345136"/>
    <n v="182.5"/>
    <n v="171.02803738317755"/>
    <n v="233.33333333333331"/>
    <n v="540.32258064516134"/>
    <n v="558.4"/>
    <n v="367.52136752136755"/>
    <n v="219.64285714285711"/>
    <n v="60.162601626016261"/>
    <n v="2922.9603747014071"/>
  </r>
  <r>
    <m/>
    <m/>
    <x v="4"/>
    <x v="5"/>
    <x v="4"/>
    <x v="6"/>
    <x v="4"/>
    <m/>
    <m/>
    <m/>
    <m/>
    <m/>
    <m/>
    <m/>
    <m/>
    <m/>
    <m/>
    <m/>
    <m/>
    <x v="4"/>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40F9E5-9559-4540-8660-693217CC3897}" name="PivotTable4" cacheId="0" dataOnRows="1"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16">
  <location ref="D80:K105" firstHeaderRow="1" firstDataRow="2" firstDataCol="1"/>
  <pivotFields count="32">
    <pivotField showAll="0"/>
    <pivotField showAll="0"/>
    <pivotField showAll="0">
      <items count="6">
        <item x="0"/>
        <item x="1"/>
        <item x="2"/>
        <item x="3"/>
        <item h="1" x="4"/>
        <item t="default"/>
      </items>
    </pivotField>
    <pivotField showAll="0">
      <items count="7">
        <item x="3"/>
        <item x="4"/>
        <item x="2"/>
        <item x="1"/>
        <item x="0"/>
        <item h="1" x="5"/>
        <item t="default"/>
      </items>
    </pivotField>
    <pivotField showAll="0">
      <items count="6">
        <item x="0"/>
        <item x="1"/>
        <item x="3"/>
        <item x="2"/>
        <item h="1" x="4"/>
        <item t="default"/>
      </items>
    </pivotField>
    <pivotField axis="axisCol" showAll="0">
      <items count="8">
        <item x="3"/>
        <item x="2"/>
        <item x="5"/>
        <item x="4"/>
        <item x="1"/>
        <item x="0"/>
        <item h="1" x="6"/>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dataField="1" showAll="0">
      <items count="261">
        <item x="14"/>
        <item x="248"/>
        <item x="196"/>
        <item x="27"/>
        <item x="65"/>
        <item x="11"/>
        <item x="6"/>
        <item x="89"/>
        <item x="125"/>
        <item x="49"/>
        <item x="57"/>
        <item x="141"/>
        <item x="40"/>
        <item x="242"/>
        <item x="256"/>
        <item x="133"/>
        <item x="13"/>
        <item x="167"/>
        <item x="243"/>
        <item x="41"/>
        <item x="92"/>
        <item x="51"/>
        <item x="36"/>
        <item x="146"/>
        <item x="37"/>
        <item x="29"/>
        <item x="91"/>
        <item x="236"/>
        <item x="169"/>
        <item x="153"/>
        <item x="81"/>
        <item x="151"/>
        <item x="127"/>
        <item x="44"/>
        <item x="43"/>
        <item x="250"/>
        <item x="143"/>
        <item x="170"/>
        <item x="34"/>
        <item x="59"/>
        <item x="198"/>
        <item x="5"/>
        <item x="251"/>
        <item x="30"/>
        <item x="159"/>
        <item x="20"/>
        <item x="259"/>
        <item x="26"/>
        <item x="73"/>
        <item x="161"/>
        <item x="241"/>
        <item x="166"/>
        <item x="64"/>
        <item x="52"/>
        <item x="60"/>
        <item x="48"/>
        <item x="150"/>
        <item x="22"/>
        <item x="67"/>
        <item x="135"/>
        <item x="68"/>
        <item x="83"/>
        <item x="56"/>
        <item x="63"/>
        <item x="47"/>
        <item x="119"/>
        <item x="190"/>
        <item x="75"/>
        <item x="149"/>
        <item x="183"/>
        <item x="165"/>
        <item x="28"/>
        <item x="82"/>
        <item x="55"/>
        <item x="15"/>
        <item x="249"/>
        <item x="176"/>
        <item x="154"/>
        <item x="192"/>
        <item x="120"/>
        <item x="126"/>
        <item x="12"/>
        <item x="42"/>
        <item x="90"/>
        <item x="174"/>
        <item x="194"/>
        <item x="258"/>
        <item x="171"/>
        <item x="35"/>
        <item x="84"/>
        <item x="195"/>
        <item x="173"/>
        <item x="76"/>
        <item x="61"/>
        <item x="50"/>
        <item x="74"/>
        <item x="178"/>
        <item x="62"/>
        <item x="33"/>
        <item x="46"/>
        <item x="185"/>
        <item x="23"/>
        <item x="247"/>
        <item x="255"/>
        <item x="45"/>
        <item x="158"/>
        <item x="21"/>
        <item x="197"/>
        <item x="231"/>
        <item x="240"/>
        <item x="54"/>
        <item x="53"/>
        <item x="124"/>
        <item x="182"/>
        <item x="199"/>
        <item x="142"/>
        <item x="254"/>
        <item x="246"/>
        <item x="88"/>
        <item x="87"/>
        <item x="180"/>
        <item x="239"/>
        <item x="189"/>
        <item x="181"/>
        <item x="79"/>
        <item x="134"/>
        <item x="80"/>
        <item x="132"/>
        <item x="58"/>
        <item x="162"/>
        <item x="140"/>
        <item x="157"/>
        <item x="19"/>
        <item x="188"/>
        <item x="191"/>
        <item x="164"/>
        <item x="175"/>
        <item x="123"/>
        <item x="66"/>
        <item x="72"/>
        <item x="148"/>
        <item x="184"/>
        <item x="187"/>
        <item x="99"/>
        <item x="139"/>
        <item x="115"/>
        <item x="100"/>
        <item x="193"/>
        <item x="3"/>
        <item x="177"/>
        <item x="131"/>
        <item x="234"/>
        <item x="108"/>
        <item x="200"/>
        <item x="10"/>
        <item x="71"/>
        <item x="107"/>
        <item x="257"/>
        <item x="168"/>
        <item x="77"/>
        <item x="237"/>
        <item x="202"/>
        <item x="245"/>
        <item x="144"/>
        <item x="238"/>
        <item x="156"/>
        <item x="136"/>
        <item x="235"/>
        <item x="207"/>
        <item x="116"/>
        <item x="78"/>
        <item x="128"/>
        <item x="113"/>
        <item x="179"/>
        <item x="186"/>
        <item x="244"/>
        <item x="85"/>
        <item x="86"/>
        <item x="145"/>
        <item x="172"/>
        <item x="69"/>
        <item x="215"/>
        <item x="70"/>
        <item x="97"/>
        <item x="252"/>
        <item x="230"/>
        <item x="223"/>
        <item x="152"/>
        <item x="160"/>
        <item x="105"/>
        <item x="32"/>
        <item x="227"/>
        <item x="25"/>
        <item x="121"/>
        <item x="122"/>
        <item x="24"/>
        <item x="137"/>
        <item x="39"/>
        <item x="253"/>
        <item x="229"/>
        <item x="31"/>
        <item x="9"/>
        <item x="201"/>
        <item x="18"/>
        <item x="138"/>
        <item x="222"/>
        <item x="2"/>
        <item x="130"/>
        <item x="206"/>
        <item x="221"/>
        <item x="214"/>
        <item x="233"/>
        <item x="225"/>
        <item x="1"/>
        <item x="205"/>
        <item x="117"/>
        <item x="228"/>
        <item x="118"/>
        <item x="217"/>
        <item x="8"/>
        <item x="213"/>
        <item x="38"/>
        <item x="129"/>
        <item x="106"/>
        <item x="209"/>
        <item x="219"/>
        <item x="232"/>
        <item x="98"/>
        <item x="17"/>
        <item x="203"/>
        <item x="163"/>
        <item x="155"/>
        <item x="147"/>
        <item x="211"/>
        <item x="114"/>
        <item x="224"/>
        <item x="208"/>
        <item x="216"/>
        <item x="226"/>
        <item x="0"/>
        <item x="104"/>
        <item x="218"/>
        <item x="210"/>
        <item x="96"/>
        <item x="16"/>
        <item x="220"/>
        <item x="112"/>
        <item x="103"/>
        <item x="95"/>
        <item x="204"/>
        <item x="111"/>
        <item x="212"/>
        <item x="7"/>
        <item x="101"/>
        <item x="109"/>
        <item x="93"/>
        <item x="102"/>
        <item x="110"/>
        <item x="94"/>
        <item x="4"/>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s>
  <rowFields count="1">
    <field x="-2"/>
  </rowFields>
  <rowItems count="24">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rowItems>
  <colFields count="1">
    <field x="5"/>
  </colFields>
  <colItems count="7">
    <i>
      <x/>
    </i>
    <i>
      <x v="1"/>
    </i>
    <i>
      <x v="2"/>
    </i>
    <i>
      <x v="3"/>
    </i>
    <i>
      <x v="4"/>
    </i>
    <i>
      <x v="5"/>
    </i>
    <i t="grand">
      <x/>
    </i>
  </colItems>
  <dataFields count="24">
    <dataField name="Jan '20" fld="6" baseField="0" baseItem="0"/>
    <dataField name="Feb '20" fld="7" baseField="0" baseItem="0"/>
    <dataField name="Mar '20" fld="8" baseField="0" baseItem="0"/>
    <dataField name="Apr '20" fld="9" baseField="0" baseItem="0"/>
    <dataField name="May '20" fld="10" baseField="0" baseItem="0"/>
    <dataField name="Jun '20" fld="11" baseField="0" baseItem="0"/>
    <dataField name="Jul '20" fld="12" baseField="0" baseItem="0"/>
    <dataField name="Aug '20" fld="13" baseField="0" baseItem="0"/>
    <dataField name="Sep '20" fld="14" baseField="0" baseItem="0"/>
    <dataField name="Oct '20" fld="15" baseField="0" baseItem="0"/>
    <dataField name="Nov '20" fld="16" baseField="0" baseItem="0"/>
    <dataField name="Dec '20" fld="17" baseField="0" baseItem="0"/>
    <dataField name="Jan '21" fld="19" baseField="0" baseItem="0"/>
    <dataField name="Feb '21" fld="20" baseField="0" baseItem="0"/>
    <dataField name="Mar '21" fld="21" baseField="0" baseItem="0"/>
    <dataField name="Apr '21" fld="22" baseField="0" baseItem="0"/>
    <dataField name="May '21" fld="23" baseField="0" baseItem="0"/>
    <dataField name="Jun '21" fld="24" baseField="0" baseItem="0"/>
    <dataField name="Jul '21" fld="25" baseField="0" baseItem="0"/>
    <dataField name="Aug '21" fld="26" baseField="0" baseItem="0"/>
    <dataField name="Sep '21" fld="27" baseField="0" baseItem="0"/>
    <dataField name="Oct '21" fld="28" baseField="0" baseItem="0"/>
    <dataField name="Nov '21" fld="29" baseField="0" baseItem="0"/>
    <dataField name="Dec '21" fld="30" baseField="0" baseItem="0"/>
  </dataFields>
  <chartFormats count="19">
    <chartFormat chart="10" format="178" series="1">
      <pivotArea type="data" outline="0" fieldPosition="0">
        <references count="1">
          <reference field="4294967294" count="1" selected="0">
            <x v="0"/>
          </reference>
        </references>
      </pivotArea>
    </chartFormat>
    <chartFormat chart="8" format="140" series="1">
      <pivotArea type="data" outline="0" fieldPosition="0">
        <references count="1">
          <reference field="4294967294" count="1" selected="0">
            <x v="0"/>
          </reference>
        </references>
      </pivotArea>
    </chartFormat>
    <chartFormat chart="6" format="140" series="1">
      <pivotArea type="data" outline="0" fieldPosition="0">
        <references count="1">
          <reference field="4294967294" count="1" selected="0">
            <x v="0"/>
          </reference>
        </references>
      </pivotArea>
    </chartFormat>
    <chartFormat chart="3" format="140" series="1">
      <pivotArea type="data" outline="0" fieldPosition="0">
        <references count="1">
          <reference field="4294967294" count="1" selected="0">
            <x v="0"/>
          </reference>
        </references>
      </pivotArea>
    </chartFormat>
    <chartFormat chart="1" format="130" series="1">
      <pivotArea type="data" outline="0" fieldPosition="0">
        <references count="1">
          <reference field="4294967294" count="1" selected="0">
            <x v="0"/>
          </reference>
        </references>
      </pivotArea>
    </chartFormat>
    <chartFormat chart="13" format="0" series="1">
      <pivotArea type="data" outline="0" fieldPosition="0">
        <references count="2">
          <reference field="4294967294" count="1" selected="0">
            <x v="0"/>
          </reference>
          <reference field="5" count="1" selected="0">
            <x v="0"/>
          </reference>
        </references>
      </pivotArea>
    </chartFormat>
    <chartFormat chart="13" format="1" series="1">
      <pivotArea type="data" outline="0" fieldPosition="0">
        <references count="2">
          <reference field="4294967294" count="1" selected="0">
            <x v="0"/>
          </reference>
          <reference field="5" count="1" selected="0">
            <x v="1"/>
          </reference>
        </references>
      </pivotArea>
    </chartFormat>
    <chartFormat chart="13" format="2" series="1">
      <pivotArea type="data" outline="0" fieldPosition="0">
        <references count="2">
          <reference field="4294967294" count="1" selected="0">
            <x v="0"/>
          </reference>
          <reference field="5" count="1" selected="0">
            <x v="2"/>
          </reference>
        </references>
      </pivotArea>
    </chartFormat>
    <chartFormat chart="13" format="3" series="1">
      <pivotArea type="data" outline="0" fieldPosition="0">
        <references count="2">
          <reference field="4294967294" count="1" selected="0">
            <x v="0"/>
          </reference>
          <reference field="5" count="1" selected="0">
            <x v="3"/>
          </reference>
        </references>
      </pivotArea>
    </chartFormat>
    <chartFormat chart="13" format="4" series="1">
      <pivotArea type="data" outline="0" fieldPosition="0">
        <references count="2">
          <reference field="4294967294" count="1" selected="0">
            <x v="0"/>
          </reference>
          <reference field="5" count="1" selected="0">
            <x v="4"/>
          </reference>
        </references>
      </pivotArea>
    </chartFormat>
    <chartFormat chart="13" format="5" series="1">
      <pivotArea type="data" outline="0" fieldPosition="0">
        <references count="2">
          <reference field="4294967294" count="1" selected="0">
            <x v="0"/>
          </reference>
          <reference field="5" count="1" selected="0">
            <x v="5"/>
          </reference>
        </references>
      </pivotArea>
    </chartFormat>
    <chartFormat chart="15" format="12" series="1">
      <pivotArea type="data" outline="0" fieldPosition="0">
        <references count="2">
          <reference field="4294967294" count="1" selected="0">
            <x v="0"/>
          </reference>
          <reference field="5" count="1" selected="0">
            <x v="0"/>
          </reference>
        </references>
      </pivotArea>
    </chartFormat>
    <chartFormat chart="15" format="13" series="1">
      <pivotArea type="data" outline="0" fieldPosition="0">
        <references count="2">
          <reference field="4294967294" count="1" selected="0">
            <x v="0"/>
          </reference>
          <reference field="5" count="1" selected="0">
            <x v="1"/>
          </reference>
        </references>
      </pivotArea>
    </chartFormat>
    <chartFormat chart="15" format="14" series="1">
      <pivotArea type="data" outline="0" fieldPosition="0">
        <references count="2">
          <reference field="4294967294" count="1" selected="0">
            <x v="0"/>
          </reference>
          <reference field="5" count="1" selected="0">
            <x v="2"/>
          </reference>
        </references>
      </pivotArea>
    </chartFormat>
    <chartFormat chart="15" format="15" series="1">
      <pivotArea type="data" outline="0" fieldPosition="0">
        <references count="2">
          <reference field="4294967294" count="1" selected="0">
            <x v="0"/>
          </reference>
          <reference field="5" count="1" selected="0">
            <x v="3"/>
          </reference>
        </references>
      </pivotArea>
    </chartFormat>
    <chartFormat chart="15" format="16" series="1">
      <pivotArea type="data" outline="0" fieldPosition="0">
        <references count="2">
          <reference field="4294967294" count="1" selected="0">
            <x v="0"/>
          </reference>
          <reference field="5" count="1" selected="0">
            <x v="4"/>
          </reference>
        </references>
      </pivotArea>
    </chartFormat>
    <chartFormat chart="15" format="17" series="1">
      <pivotArea type="data" outline="0" fieldPosition="0">
        <references count="2">
          <reference field="4294967294" count="1" selected="0">
            <x v="0"/>
          </reference>
          <reference field="5" count="1" selected="0">
            <x v="5"/>
          </reference>
        </references>
      </pivotArea>
    </chartFormat>
    <chartFormat chart="15" format="18"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48C62D6-73F9-5F4E-9987-8E4E232F97A8}" name="PivotTable10"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H3:M28" firstHeaderRow="1" firstDataRow="2" firstDataCol="1"/>
  <pivotFields count="32">
    <pivotField showAll="0"/>
    <pivotField showAll="0"/>
    <pivotField showAll="0">
      <items count="6">
        <item x="0"/>
        <item x="1"/>
        <item x="2"/>
        <item x="3"/>
        <item h="1" x="4"/>
        <item t="default"/>
      </items>
    </pivotField>
    <pivotField showAll="0">
      <items count="7">
        <item x="3"/>
        <item x="4"/>
        <item x="2"/>
        <item x="1"/>
        <item x="0"/>
        <item h="1" x="5"/>
        <item t="default"/>
      </items>
    </pivotField>
    <pivotField axis="axisCol" showAll="0">
      <items count="6">
        <item x="0"/>
        <item x="1"/>
        <item x="3"/>
        <item x="2"/>
        <item h="1" x="4"/>
        <item t="default"/>
      </items>
    </pivotField>
    <pivotField showAll="0">
      <items count="8">
        <item x="3"/>
        <item x="2"/>
        <item x="5"/>
        <item x="4"/>
        <item x="1"/>
        <item x="0"/>
        <item h="1" x="6"/>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dataField="1" showAll="0">
      <items count="261">
        <item x="14"/>
        <item x="248"/>
        <item x="196"/>
        <item x="27"/>
        <item x="65"/>
        <item x="11"/>
        <item x="6"/>
        <item x="89"/>
        <item x="125"/>
        <item x="49"/>
        <item x="57"/>
        <item x="141"/>
        <item x="40"/>
        <item x="242"/>
        <item x="256"/>
        <item x="133"/>
        <item x="13"/>
        <item x="167"/>
        <item x="243"/>
        <item x="41"/>
        <item x="92"/>
        <item x="51"/>
        <item x="36"/>
        <item x="146"/>
        <item x="37"/>
        <item x="29"/>
        <item x="91"/>
        <item x="236"/>
        <item x="169"/>
        <item x="153"/>
        <item x="81"/>
        <item x="151"/>
        <item x="127"/>
        <item x="44"/>
        <item x="43"/>
        <item x="250"/>
        <item x="143"/>
        <item x="170"/>
        <item x="34"/>
        <item x="59"/>
        <item x="198"/>
        <item x="5"/>
        <item x="251"/>
        <item x="30"/>
        <item x="159"/>
        <item x="20"/>
        <item x="259"/>
        <item x="26"/>
        <item x="73"/>
        <item x="161"/>
        <item x="241"/>
        <item x="166"/>
        <item x="64"/>
        <item x="52"/>
        <item x="60"/>
        <item x="48"/>
        <item x="150"/>
        <item x="22"/>
        <item x="67"/>
        <item x="135"/>
        <item x="68"/>
        <item x="83"/>
        <item x="56"/>
        <item x="63"/>
        <item x="47"/>
        <item x="119"/>
        <item x="190"/>
        <item x="75"/>
        <item x="149"/>
        <item x="183"/>
        <item x="165"/>
        <item x="28"/>
        <item x="82"/>
        <item x="55"/>
        <item x="15"/>
        <item x="249"/>
        <item x="176"/>
        <item x="154"/>
        <item x="192"/>
        <item x="120"/>
        <item x="126"/>
        <item x="12"/>
        <item x="42"/>
        <item x="90"/>
        <item x="174"/>
        <item x="194"/>
        <item x="258"/>
        <item x="171"/>
        <item x="35"/>
        <item x="84"/>
        <item x="195"/>
        <item x="173"/>
        <item x="76"/>
        <item x="61"/>
        <item x="50"/>
        <item x="74"/>
        <item x="178"/>
        <item x="62"/>
        <item x="33"/>
        <item x="46"/>
        <item x="185"/>
        <item x="23"/>
        <item x="247"/>
        <item x="255"/>
        <item x="45"/>
        <item x="158"/>
        <item x="21"/>
        <item x="197"/>
        <item x="231"/>
        <item x="240"/>
        <item x="54"/>
        <item x="53"/>
        <item x="124"/>
        <item x="182"/>
        <item x="199"/>
        <item x="142"/>
        <item x="254"/>
        <item x="246"/>
        <item x="88"/>
        <item x="87"/>
        <item x="180"/>
        <item x="239"/>
        <item x="189"/>
        <item x="181"/>
        <item x="79"/>
        <item x="134"/>
        <item x="80"/>
        <item x="132"/>
        <item x="58"/>
        <item x="162"/>
        <item x="140"/>
        <item x="157"/>
        <item x="19"/>
        <item x="188"/>
        <item x="191"/>
        <item x="164"/>
        <item x="175"/>
        <item x="123"/>
        <item x="66"/>
        <item x="72"/>
        <item x="148"/>
        <item x="184"/>
        <item x="187"/>
        <item x="99"/>
        <item x="139"/>
        <item x="115"/>
        <item x="100"/>
        <item x="193"/>
        <item x="3"/>
        <item x="177"/>
        <item x="131"/>
        <item x="234"/>
        <item x="108"/>
        <item x="200"/>
        <item x="10"/>
        <item x="71"/>
        <item x="107"/>
        <item x="257"/>
        <item x="168"/>
        <item x="77"/>
        <item x="237"/>
        <item x="202"/>
        <item x="245"/>
        <item x="144"/>
        <item x="238"/>
        <item x="156"/>
        <item x="136"/>
        <item x="235"/>
        <item x="207"/>
        <item x="116"/>
        <item x="78"/>
        <item x="128"/>
        <item x="113"/>
        <item x="179"/>
        <item x="186"/>
        <item x="244"/>
        <item x="85"/>
        <item x="86"/>
        <item x="145"/>
        <item x="172"/>
        <item x="69"/>
        <item x="215"/>
        <item x="70"/>
        <item x="97"/>
        <item x="252"/>
        <item x="230"/>
        <item x="223"/>
        <item x="152"/>
        <item x="160"/>
        <item x="105"/>
        <item x="32"/>
        <item x="227"/>
        <item x="25"/>
        <item x="121"/>
        <item x="122"/>
        <item x="24"/>
        <item x="137"/>
        <item x="39"/>
        <item x="253"/>
        <item x="229"/>
        <item x="31"/>
        <item x="9"/>
        <item x="201"/>
        <item x="18"/>
        <item x="138"/>
        <item x="222"/>
        <item x="2"/>
        <item x="130"/>
        <item x="206"/>
        <item x="221"/>
        <item x="214"/>
        <item x="233"/>
        <item x="225"/>
        <item x="1"/>
        <item x="205"/>
        <item x="117"/>
        <item x="228"/>
        <item x="118"/>
        <item x="217"/>
        <item x="8"/>
        <item x="213"/>
        <item x="38"/>
        <item x="129"/>
        <item x="106"/>
        <item x="209"/>
        <item x="219"/>
        <item x="232"/>
        <item x="98"/>
        <item x="17"/>
        <item x="203"/>
        <item x="163"/>
        <item x="155"/>
        <item x="147"/>
        <item x="211"/>
        <item x="114"/>
        <item x="224"/>
        <item x="208"/>
        <item x="216"/>
        <item x="226"/>
        <item x="0"/>
        <item x="104"/>
        <item x="218"/>
        <item x="210"/>
        <item x="96"/>
        <item x="16"/>
        <item x="220"/>
        <item x="112"/>
        <item x="103"/>
        <item x="95"/>
        <item x="204"/>
        <item x="111"/>
        <item x="212"/>
        <item x="7"/>
        <item x="101"/>
        <item x="109"/>
        <item x="93"/>
        <item x="102"/>
        <item x="110"/>
        <item x="94"/>
        <item x="4"/>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s>
  <rowFields count="1">
    <field x="-2"/>
  </rowFields>
  <rowItems count="24">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rowItems>
  <colFields count="1">
    <field x="4"/>
  </colFields>
  <colItems count="5">
    <i>
      <x/>
    </i>
    <i>
      <x v="1"/>
    </i>
    <i>
      <x v="2"/>
    </i>
    <i>
      <x v="3"/>
    </i>
    <i t="grand">
      <x/>
    </i>
  </colItems>
  <dataFields count="24">
    <dataField name="Jan '20" fld="6" baseField="0" baseItem="0"/>
    <dataField name="Feb '20" fld="7" baseField="0" baseItem="0"/>
    <dataField name="Mar '20" fld="8" baseField="0" baseItem="0"/>
    <dataField name="Apr '20" fld="9" baseField="0" baseItem="0"/>
    <dataField name="May '20" fld="10" baseField="0" baseItem="0"/>
    <dataField name="Jun '20" fld="11" baseField="0" baseItem="0"/>
    <dataField name="Jul '20" fld="12" baseField="0" baseItem="0"/>
    <dataField name="Aug '20" fld="13" baseField="0" baseItem="0"/>
    <dataField name="Sep '20" fld="14" baseField="0" baseItem="0"/>
    <dataField name="Oct '20" fld="15" baseField="0" baseItem="0"/>
    <dataField name="Nov '20" fld="16" baseField="0" baseItem="0"/>
    <dataField name="Dec '20" fld="17" baseField="0" baseItem="0"/>
    <dataField name="Jan '21" fld="19" baseField="0" baseItem="0"/>
    <dataField name="Feb '21" fld="20" baseField="0" baseItem="0"/>
    <dataField name="Mar '21" fld="21" baseField="0" baseItem="0"/>
    <dataField name="Apr '21" fld="22" baseField="0" baseItem="0"/>
    <dataField name="May '21" fld="23" baseField="0" baseItem="0"/>
    <dataField name="Jun '21" fld="24" baseField="0" baseItem="0"/>
    <dataField name="Jul '21" fld="25" baseField="0" baseItem="0"/>
    <dataField name="Aug '21" fld="26" baseField="0" baseItem="0"/>
    <dataField name="Sep '21" fld="27" baseField="0" baseItem="0"/>
    <dataField name="Oct '21" fld="28" baseField="0" baseItem="0"/>
    <dataField name="Nov '21" fld="29" baseField="0" baseItem="0"/>
    <dataField name="Dec '21" fld="30" baseField="0" baseItem="0"/>
  </dataFields>
  <chartFormats count="14">
    <chartFormat chart="1" format="105" series="1">
      <pivotArea type="data" outline="0" fieldPosition="0">
        <references count="2">
          <reference field="4294967294" count="1" selected="0">
            <x v="0"/>
          </reference>
          <reference field="4" count="1" selected="0">
            <x v="0"/>
          </reference>
        </references>
      </pivotArea>
    </chartFormat>
    <chartFormat chart="1" format="106" series="1">
      <pivotArea type="data" outline="0" fieldPosition="0">
        <references count="2">
          <reference field="4294967294" count="1" selected="0">
            <x v="0"/>
          </reference>
          <reference field="4" count="1" selected="0">
            <x v="1"/>
          </reference>
        </references>
      </pivotArea>
    </chartFormat>
    <chartFormat chart="1" format="107" series="1">
      <pivotArea type="data" outline="0" fieldPosition="0">
        <references count="2">
          <reference field="4294967294" count="1" selected="0">
            <x v="0"/>
          </reference>
          <reference field="4" count="1" selected="0">
            <x v="2"/>
          </reference>
        </references>
      </pivotArea>
    </chartFormat>
    <chartFormat chart="1" format="108" series="1">
      <pivotArea type="data" outline="0" fieldPosition="0">
        <references count="2">
          <reference field="4294967294" count="1" selected="0">
            <x v="0"/>
          </reference>
          <reference field="4" count="1" selected="0">
            <x v="3"/>
          </reference>
        </references>
      </pivotArea>
    </chartFormat>
    <chartFormat chart="1" format="109" series="1">
      <pivotArea type="data" outline="0" fieldPosition="0">
        <references count="2">
          <reference field="4294967294" count="1" selected="0">
            <x v="0"/>
          </reference>
          <reference field="4" count="1" selected="0">
            <x v="4"/>
          </reference>
        </references>
      </pivotArea>
    </chartFormat>
    <chartFormat chart="1" format="130" series="1">
      <pivotArea type="data" outline="0" fieldPosition="0">
        <references count="1">
          <reference field="4294967294" count="1" selected="0">
            <x v="0"/>
          </reference>
        </references>
      </pivotArea>
    </chartFormat>
    <chartFormat chart="12" format="135" series="1">
      <pivotArea type="data" outline="0" fieldPosition="0">
        <references count="2">
          <reference field="4294967294" count="1" selected="0">
            <x v="0"/>
          </reference>
          <reference field="4" count="1" selected="0">
            <x v="0"/>
          </reference>
        </references>
      </pivotArea>
    </chartFormat>
    <chartFormat chart="12" format="136" series="1">
      <pivotArea type="data" outline="0" fieldPosition="0">
        <references count="2">
          <reference field="4294967294" count="1" selected="0">
            <x v="0"/>
          </reference>
          <reference field="4" count="1" selected="0">
            <x v="1"/>
          </reference>
        </references>
      </pivotArea>
    </chartFormat>
    <chartFormat chart="12" format="137" series="1">
      <pivotArea type="data" outline="0" fieldPosition="0">
        <references count="2">
          <reference field="4294967294" count="1" selected="0">
            <x v="0"/>
          </reference>
          <reference field="4" count="1" selected="0">
            <x v="2"/>
          </reference>
        </references>
      </pivotArea>
    </chartFormat>
    <chartFormat chart="12" format="138" series="1">
      <pivotArea type="data" outline="0" fieldPosition="0">
        <references count="2">
          <reference field="4294967294" count="1" selected="0">
            <x v="0"/>
          </reference>
          <reference field="4" count="1" selected="0">
            <x v="3"/>
          </reference>
        </references>
      </pivotArea>
    </chartFormat>
    <chartFormat chart="13" format="0" series="1">
      <pivotArea type="data" outline="0" fieldPosition="0">
        <references count="2">
          <reference field="4294967294" count="1" selected="0">
            <x v="0"/>
          </reference>
          <reference field="4" count="1" selected="0">
            <x v="0"/>
          </reference>
        </references>
      </pivotArea>
    </chartFormat>
    <chartFormat chart="13" format="1" series="1">
      <pivotArea type="data" outline="0" fieldPosition="0">
        <references count="2">
          <reference field="4294967294" count="1" selected="0">
            <x v="0"/>
          </reference>
          <reference field="4" count="1" selected="0">
            <x v="1"/>
          </reference>
        </references>
      </pivotArea>
    </chartFormat>
    <chartFormat chart="13" format="2" series="1">
      <pivotArea type="data" outline="0" fieldPosition="0">
        <references count="2">
          <reference field="4294967294" count="1" selected="0">
            <x v="0"/>
          </reference>
          <reference field="4" count="1" selected="0">
            <x v="2"/>
          </reference>
        </references>
      </pivotArea>
    </chartFormat>
    <chartFormat chart="13" format="3"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781CA9-4609-9F46-964C-07B45266F062}" name="PivotTable3" cacheId="0" dataOnRows="1"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14">
  <location ref="D51:I76" firstHeaderRow="1" firstDataRow="2" firstDataCol="1"/>
  <pivotFields count="32">
    <pivotField showAll="0"/>
    <pivotField showAll="0"/>
    <pivotField showAll="0">
      <items count="6">
        <item x="0"/>
        <item x="1"/>
        <item x="2"/>
        <item x="3"/>
        <item h="1" x="4"/>
        <item t="default"/>
      </items>
    </pivotField>
    <pivotField showAll="0">
      <items count="7">
        <item x="3"/>
        <item x="4"/>
        <item x="2"/>
        <item x="1"/>
        <item x="0"/>
        <item h="1" x="5"/>
        <item t="default"/>
      </items>
    </pivotField>
    <pivotField axis="axisCol" showAll="0">
      <items count="6">
        <item x="0"/>
        <item x="1"/>
        <item x="3"/>
        <item x="2"/>
        <item h="1" x="4"/>
        <item t="default"/>
      </items>
    </pivotField>
    <pivotField showAll="0">
      <items count="8">
        <item x="3"/>
        <item x="2"/>
        <item x="5"/>
        <item x="4"/>
        <item x="1"/>
        <item x="0"/>
        <item h="1" x="6"/>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dataField="1" showAll="0">
      <items count="261">
        <item x="14"/>
        <item x="248"/>
        <item x="196"/>
        <item x="27"/>
        <item x="65"/>
        <item x="11"/>
        <item x="6"/>
        <item x="89"/>
        <item x="125"/>
        <item x="49"/>
        <item x="57"/>
        <item x="141"/>
        <item x="40"/>
        <item x="242"/>
        <item x="256"/>
        <item x="133"/>
        <item x="13"/>
        <item x="167"/>
        <item x="243"/>
        <item x="41"/>
        <item x="92"/>
        <item x="51"/>
        <item x="36"/>
        <item x="146"/>
        <item x="37"/>
        <item x="29"/>
        <item x="91"/>
        <item x="236"/>
        <item x="169"/>
        <item x="153"/>
        <item x="81"/>
        <item x="151"/>
        <item x="127"/>
        <item x="44"/>
        <item x="43"/>
        <item x="250"/>
        <item x="143"/>
        <item x="170"/>
        <item x="34"/>
        <item x="59"/>
        <item x="198"/>
        <item x="5"/>
        <item x="251"/>
        <item x="30"/>
        <item x="159"/>
        <item x="20"/>
        <item x="259"/>
        <item x="26"/>
        <item x="73"/>
        <item x="161"/>
        <item x="241"/>
        <item x="166"/>
        <item x="64"/>
        <item x="52"/>
        <item x="60"/>
        <item x="48"/>
        <item x="150"/>
        <item x="22"/>
        <item x="67"/>
        <item x="135"/>
        <item x="68"/>
        <item x="83"/>
        <item x="56"/>
        <item x="63"/>
        <item x="47"/>
        <item x="119"/>
        <item x="190"/>
        <item x="75"/>
        <item x="149"/>
        <item x="183"/>
        <item x="165"/>
        <item x="28"/>
        <item x="82"/>
        <item x="55"/>
        <item x="15"/>
        <item x="249"/>
        <item x="176"/>
        <item x="154"/>
        <item x="192"/>
        <item x="120"/>
        <item x="126"/>
        <item x="12"/>
        <item x="42"/>
        <item x="90"/>
        <item x="174"/>
        <item x="194"/>
        <item x="258"/>
        <item x="171"/>
        <item x="35"/>
        <item x="84"/>
        <item x="195"/>
        <item x="173"/>
        <item x="76"/>
        <item x="61"/>
        <item x="50"/>
        <item x="74"/>
        <item x="178"/>
        <item x="62"/>
        <item x="33"/>
        <item x="46"/>
        <item x="185"/>
        <item x="23"/>
        <item x="247"/>
        <item x="255"/>
        <item x="45"/>
        <item x="158"/>
        <item x="21"/>
        <item x="197"/>
        <item x="231"/>
        <item x="240"/>
        <item x="54"/>
        <item x="53"/>
        <item x="124"/>
        <item x="182"/>
        <item x="199"/>
        <item x="142"/>
        <item x="254"/>
        <item x="246"/>
        <item x="88"/>
        <item x="87"/>
        <item x="180"/>
        <item x="239"/>
        <item x="189"/>
        <item x="181"/>
        <item x="79"/>
        <item x="134"/>
        <item x="80"/>
        <item x="132"/>
        <item x="58"/>
        <item x="162"/>
        <item x="140"/>
        <item x="157"/>
        <item x="19"/>
        <item x="188"/>
        <item x="191"/>
        <item x="164"/>
        <item x="175"/>
        <item x="123"/>
        <item x="66"/>
        <item x="72"/>
        <item x="148"/>
        <item x="184"/>
        <item x="187"/>
        <item x="99"/>
        <item x="139"/>
        <item x="115"/>
        <item x="100"/>
        <item x="193"/>
        <item x="3"/>
        <item x="177"/>
        <item x="131"/>
        <item x="234"/>
        <item x="108"/>
        <item x="200"/>
        <item x="10"/>
        <item x="71"/>
        <item x="107"/>
        <item x="257"/>
        <item x="168"/>
        <item x="77"/>
        <item x="237"/>
        <item x="202"/>
        <item x="245"/>
        <item x="144"/>
        <item x="238"/>
        <item x="156"/>
        <item x="136"/>
        <item x="235"/>
        <item x="207"/>
        <item x="116"/>
        <item x="78"/>
        <item x="128"/>
        <item x="113"/>
        <item x="179"/>
        <item x="186"/>
        <item x="244"/>
        <item x="85"/>
        <item x="86"/>
        <item x="145"/>
        <item x="172"/>
        <item x="69"/>
        <item x="215"/>
        <item x="70"/>
        <item x="97"/>
        <item x="252"/>
        <item x="230"/>
        <item x="223"/>
        <item x="152"/>
        <item x="160"/>
        <item x="105"/>
        <item x="32"/>
        <item x="227"/>
        <item x="25"/>
        <item x="121"/>
        <item x="122"/>
        <item x="24"/>
        <item x="137"/>
        <item x="39"/>
        <item x="253"/>
        <item x="229"/>
        <item x="31"/>
        <item x="9"/>
        <item x="201"/>
        <item x="18"/>
        <item x="138"/>
        <item x="222"/>
        <item x="2"/>
        <item x="130"/>
        <item x="206"/>
        <item x="221"/>
        <item x="214"/>
        <item x="233"/>
        <item x="225"/>
        <item x="1"/>
        <item x="205"/>
        <item x="117"/>
        <item x="228"/>
        <item x="118"/>
        <item x="217"/>
        <item x="8"/>
        <item x="213"/>
        <item x="38"/>
        <item x="129"/>
        <item x="106"/>
        <item x="209"/>
        <item x="219"/>
        <item x="232"/>
        <item x="98"/>
        <item x="17"/>
        <item x="203"/>
        <item x="163"/>
        <item x="155"/>
        <item x="147"/>
        <item x="211"/>
        <item x="114"/>
        <item x="224"/>
        <item x="208"/>
        <item x="216"/>
        <item x="226"/>
        <item x="0"/>
        <item x="104"/>
        <item x="218"/>
        <item x="210"/>
        <item x="96"/>
        <item x="16"/>
        <item x="220"/>
        <item x="112"/>
        <item x="103"/>
        <item x="95"/>
        <item x="204"/>
        <item x="111"/>
        <item x="212"/>
        <item x="7"/>
        <item x="101"/>
        <item x="109"/>
        <item x="93"/>
        <item x="102"/>
        <item x="110"/>
        <item x="94"/>
        <item x="4"/>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s>
  <rowFields count="1">
    <field x="-2"/>
  </rowFields>
  <rowItems count="24">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rowItems>
  <colFields count="1">
    <field x="4"/>
  </colFields>
  <colItems count="5">
    <i>
      <x/>
    </i>
    <i>
      <x v="1"/>
    </i>
    <i>
      <x v="2"/>
    </i>
    <i>
      <x v="3"/>
    </i>
    <i t="grand">
      <x/>
    </i>
  </colItems>
  <dataFields count="24">
    <dataField name="Jan '20" fld="6" baseField="0" baseItem="0"/>
    <dataField name="Feb '20" fld="7" baseField="0" baseItem="0"/>
    <dataField name="Mar '20" fld="8" baseField="0" baseItem="0"/>
    <dataField name="Apr '20" fld="9" baseField="0" baseItem="0"/>
    <dataField name="May '20" fld="10" baseField="0" baseItem="0"/>
    <dataField name="Jun '20" fld="11" baseField="0" baseItem="0"/>
    <dataField name="Jul '20" fld="12" baseField="0" baseItem="0"/>
    <dataField name="Aug '20" fld="13" baseField="0" baseItem="0"/>
    <dataField name="Sep '20" fld="14" baseField="0" baseItem="0"/>
    <dataField name="Oct '20" fld="15" baseField="0" baseItem="0"/>
    <dataField name="Nov '20" fld="16" baseField="0" baseItem="0"/>
    <dataField name="Dec '20" fld="17" baseField="0" baseItem="0"/>
    <dataField name="Jan '21" fld="19" baseField="0" baseItem="0"/>
    <dataField name="Feb '21" fld="20" baseField="0" baseItem="0"/>
    <dataField name="Mar '21" fld="21" baseField="0" baseItem="0"/>
    <dataField name="Apr '21" fld="22" baseField="0" baseItem="0"/>
    <dataField name="May '21" fld="23" baseField="0" baseItem="0"/>
    <dataField name="Jun '21" fld="24" baseField="0" baseItem="0"/>
    <dataField name="Jul '21" fld="25" baseField="0" baseItem="0"/>
    <dataField name="Aug '21" fld="26" baseField="0" baseItem="0"/>
    <dataField name="Sep '21" fld="27" baseField="0" baseItem="0"/>
    <dataField name="Oct '21" fld="28" baseField="0" baseItem="0"/>
    <dataField name="Nov '21" fld="29" baseField="0" baseItem="0"/>
    <dataField name="Dec '21" fld="30" baseField="0" baseItem="0"/>
  </dataFields>
  <chartFormats count="14">
    <chartFormat chart="1" format="105" series="1">
      <pivotArea type="data" outline="0" fieldPosition="0">
        <references count="2">
          <reference field="4294967294" count="1" selected="0">
            <x v="0"/>
          </reference>
          <reference field="4" count="1" selected="0">
            <x v="0"/>
          </reference>
        </references>
      </pivotArea>
    </chartFormat>
    <chartFormat chart="1" format="106" series="1">
      <pivotArea type="data" outline="0" fieldPosition="0">
        <references count="2">
          <reference field="4294967294" count="1" selected="0">
            <x v="0"/>
          </reference>
          <reference field="4" count="1" selected="0">
            <x v="1"/>
          </reference>
        </references>
      </pivotArea>
    </chartFormat>
    <chartFormat chart="1" format="107" series="1">
      <pivotArea type="data" outline="0" fieldPosition="0">
        <references count="2">
          <reference field="4294967294" count="1" selected="0">
            <x v="0"/>
          </reference>
          <reference field="4" count="1" selected="0">
            <x v="2"/>
          </reference>
        </references>
      </pivotArea>
    </chartFormat>
    <chartFormat chart="1" format="108" series="1">
      <pivotArea type="data" outline="0" fieldPosition="0">
        <references count="2">
          <reference field="4294967294" count="1" selected="0">
            <x v="0"/>
          </reference>
          <reference field="4" count="1" selected="0">
            <x v="3"/>
          </reference>
        </references>
      </pivotArea>
    </chartFormat>
    <chartFormat chart="1" format="109" series="1">
      <pivotArea type="data" outline="0" fieldPosition="0">
        <references count="2">
          <reference field="4294967294" count="1" selected="0">
            <x v="0"/>
          </reference>
          <reference field="4" count="1" selected="0">
            <x v="4"/>
          </reference>
        </references>
      </pivotArea>
    </chartFormat>
    <chartFormat chart="1" format="130" series="1">
      <pivotArea type="data" outline="0" fieldPosition="0">
        <references count="1">
          <reference field="4294967294" count="1" selected="0">
            <x v="0"/>
          </reference>
        </references>
      </pivotArea>
    </chartFormat>
    <chartFormat chart="12" format="135" series="1">
      <pivotArea type="data" outline="0" fieldPosition="0">
        <references count="2">
          <reference field="4294967294" count="1" selected="0">
            <x v="0"/>
          </reference>
          <reference field="4" count="1" selected="0">
            <x v="0"/>
          </reference>
        </references>
      </pivotArea>
    </chartFormat>
    <chartFormat chart="12" format="136" series="1">
      <pivotArea type="data" outline="0" fieldPosition="0">
        <references count="2">
          <reference field="4294967294" count="1" selected="0">
            <x v="0"/>
          </reference>
          <reference field="4" count="1" selected="0">
            <x v="1"/>
          </reference>
        </references>
      </pivotArea>
    </chartFormat>
    <chartFormat chart="12" format="137" series="1">
      <pivotArea type="data" outline="0" fieldPosition="0">
        <references count="2">
          <reference field="4294967294" count="1" selected="0">
            <x v="0"/>
          </reference>
          <reference field="4" count="1" selected="0">
            <x v="2"/>
          </reference>
        </references>
      </pivotArea>
    </chartFormat>
    <chartFormat chart="12" format="138" series="1">
      <pivotArea type="data" outline="0" fieldPosition="0">
        <references count="2">
          <reference field="4294967294" count="1" selected="0">
            <x v="0"/>
          </reference>
          <reference field="4" count="1" selected="0">
            <x v="3"/>
          </reference>
        </references>
      </pivotArea>
    </chartFormat>
    <chartFormat chart="13" format="0" series="1">
      <pivotArea type="data" outline="0" fieldPosition="0">
        <references count="2">
          <reference field="4294967294" count="1" selected="0">
            <x v="0"/>
          </reference>
          <reference field="4" count="1" selected="0">
            <x v="0"/>
          </reference>
        </references>
      </pivotArea>
    </chartFormat>
    <chartFormat chart="13" format="1" series="1">
      <pivotArea type="data" outline="0" fieldPosition="0">
        <references count="2">
          <reference field="4294967294" count="1" selected="0">
            <x v="0"/>
          </reference>
          <reference field="4" count="1" selected="0">
            <x v="1"/>
          </reference>
        </references>
      </pivotArea>
    </chartFormat>
    <chartFormat chart="13" format="2" series="1">
      <pivotArea type="data" outline="0" fieldPosition="0">
        <references count="2">
          <reference field="4294967294" count="1" selected="0">
            <x v="0"/>
          </reference>
          <reference field="4" count="1" selected="0">
            <x v="2"/>
          </reference>
        </references>
      </pivotArea>
    </chartFormat>
    <chartFormat chart="13" format="3"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976507-BBFF-9B4D-824F-00BA02718F78}" name="PivotTable5" cacheId="0" dataOnRows="1"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21">
  <location ref="D108:R134" firstHeaderRow="1" firstDataRow="3" firstDataCol="1"/>
  <pivotFields count="32">
    <pivotField showAll="0"/>
    <pivotField showAll="0"/>
    <pivotField axis="axisCol" showAll="0">
      <items count="6">
        <item x="0"/>
        <item x="1"/>
        <item x="2"/>
        <item x="3"/>
        <item h="1" x="4"/>
        <item t="default"/>
      </items>
    </pivotField>
    <pivotField axis="axisCol" showAll="0">
      <items count="7">
        <item x="3"/>
        <item x="4"/>
        <item x="2"/>
        <item x="1"/>
        <item x="0"/>
        <item h="1" x="5"/>
        <item t="default"/>
      </items>
    </pivotField>
    <pivotField showAll="0">
      <items count="6">
        <item x="0"/>
        <item x="1"/>
        <item x="3"/>
        <item x="2"/>
        <item h="1" x="4"/>
        <item t="default"/>
      </items>
    </pivotField>
    <pivotField showAll="0">
      <items count="8">
        <item x="3"/>
        <item x="2"/>
        <item x="5"/>
        <item x="4"/>
        <item x="1"/>
        <item x="0"/>
        <item h="1" x="6"/>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dataField="1" showAll="0">
      <items count="261">
        <item x="14"/>
        <item x="248"/>
        <item x="196"/>
        <item x="27"/>
        <item x="65"/>
        <item x="11"/>
        <item x="6"/>
        <item x="89"/>
        <item x="125"/>
        <item x="49"/>
        <item x="57"/>
        <item x="141"/>
        <item x="40"/>
        <item x="242"/>
        <item x="256"/>
        <item x="133"/>
        <item x="13"/>
        <item x="167"/>
        <item x="243"/>
        <item x="41"/>
        <item x="92"/>
        <item x="51"/>
        <item x="36"/>
        <item x="146"/>
        <item x="37"/>
        <item x="29"/>
        <item x="91"/>
        <item x="236"/>
        <item x="169"/>
        <item x="153"/>
        <item x="81"/>
        <item x="151"/>
        <item x="127"/>
        <item x="44"/>
        <item x="43"/>
        <item x="250"/>
        <item x="143"/>
        <item x="170"/>
        <item x="34"/>
        <item x="59"/>
        <item x="198"/>
        <item x="5"/>
        <item x="251"/>
        <item x="30"/>
        <item x="159"/>
        <item x="20"/>
        <item x="259"/>
        <item x="26"/>
        <item x="73"/>
        <item x="161"/>
        <item x="241"/>
        <item x="166"/>
        <item x="64"/>
        <item x="52"/>
        <item x="60"/>
        <item x="48"/>
        <item x="150"/>
        <item x="22"/>
        <item x="67"/>
        <item x="135"/>
        <item x="68"/>
        <item x="83"/>
        <item x="56"/>
        <item x="63"/>
        <item x="47"/>
        <item x="119"/>
        <item x="190"/>
        <item x="75"/>
        <item x="149"/>
        <item x="183"/>
        <item x="165"/>
        <item x="28"/>
        <item x="82"/>
        <item x="55"/>
        <item x="15"/>
        <item x="249"/>
        <item x="176"/>
        <item x="154"/>
        <item x="192"/>
        <item x="120"/>
        <item x="126"/>
        <item x="12"/>
        <item x="42"/>
        <item x="90"/>
        <item x="174"/>
        <item x="194"/>
        <item x="258"/>
        <item x="171"/>
        <item x="35"/>
        <item x="84"/>
        <item x="195"/>
        <item x="173"/>
        <item x="76"/>
        <item x="61"/>
        <item x="50"/>
        <item x="74"/>
        <item x="178"/>
        <item x="62"/>
        <item x="33"/>
        <item x="46"/>
        <item x="185"/>
        <item x="23"/>
        <item x="247"/>
        <item x="255"/>
        <item x="45"/>
        <item x="158"/>
        <item x="21"/>
        <item x="197"/>
        <item x="231"/>
        <item x="240"/>
        <item x="54"/>
        <item x="53"/>
        <item x="124"/>
        <item x="182"/>
        <item x="199"/>
        <item x="142"/>
        <item x="254"/>
        <item x="246"/>
        <item x="88"/>
        <item x="87"/>
        <item x="180"/>
        <item x="239"/>
        <item x="189"/>
        <item x="181"/>
        <item x="79"/>
        <item x="134"/>
        <item x="80"/>
        <item x="132"/>
        <item x="58"/>
        <item x="162"/>
        <item x="140"/>
        <item x="157"/>
        <item x="19"/>
        <item x="188"/>
        <item x="191"/>
        <item x="164"/>
        <item x="175"/>
        <item x="123"/>
        <item x="66"/>
        <item x="72"/>
        <item x="148"/>
        <item x="184"/>
        <item x="187"/>
        <item x="99"/>
        <item x="139"/>
        <item x="115"/>
        <item x="100"/>
        <item x="193"/>
        <item x="3"/>
        <item x="177"/>
        <item x="131"/>
        <item x="234"/>
        <item x="108"/>
        <item x="200"/>
        <item x="10"/>
        <item x="71"/>
        <item x="107"/>
        <item x="257"/>
        <item x="168"/>
        <item x="77"/>
        <item x="237"/>
        <item x="202"/>
        <item x="245"/>
        <item x="144"/>
        <item x="238"/>
        <item x="156"/>
        <item x="136"/>
        <item x="235"/>
        <item x="207"/>
        <item x="116"/>
        <item x="78"/>
        <item x="128"/>
        <item x="113"/>
        <item x="179"/>
        <item x="186"/>
        <item x="244"/>
        <item x="85"/>
        <item x="86"/>
        <item x="145"/>
        <item x="172"/>
        <item x="69"/>
        <item x="215"/>
        <item x="70"/>
        <item x="97"/>
        <item x="252"/>
        <item x="230"/>
        <item x="223"/>
        <item x="152"/>
        <item x="160"/>
        <item x="105"/>
        <item x="32"/>
        <item x="227"/>
        <item x="25"/>
        <item x="121"/>
        <item x="122"/>
        <item x="24"/>
        <item x="137"/>
        <item x="39"/>
        <item x="253"/>
        <item x="229"/>
        <item x="31"/>
        <item x="9"/>
        <item x="201"/>
        <item x="18"/>
        <item x="138"/>
        <item x="222"/>
        <item x="2"/>
        <item x="130"/>
        <item x="206"/>
        <item x="221"/>
        <item x="214"/>
        <item x="233"/>
        <item x="225"/>
        <item x="1"/>
        <item x="205"/>
        <item x="117"/>
        <item x="228"/>
        <item x="118"/>
        <item x="217"/>
        <item x="8"/>
        <item x="213"/>
        <item x="38"/>
        <item x="129"/>
        <item x="106"/>
        <item x="209"/>
        <item x="219"/>
        <item x="232"/>
        <item x="98"/>
        <item x="17"/>
        <item x="203"/>
        <item x="163"/>
        <item x="155"/>
        <item x="147"/>
        <item x="211"/>
        <item x="114"/>
        <item x="224"/>
        <item x="208"/>
        <item x="216"/>
        <item x="226"/>
        <item x="0"/>
        <item x="104"/>
        <item x="218"/>
        <item x="210"/>
        <item x="96"/>
        <item x="16"/>
        <item x="220"/>
        <item x="112"/>
        <item x="103"/>
        <item x="95"/>
        <item x="204"/>
        <item x="111"/>
        <item x="212"/>
        <item x="7"/>
        <item x="101"/>
        <item x="109"/>
        <item x="93"/>
        <item x="102"/>
        <item x="110"/>
        <item x="94"/>
        <item x="4"/>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s>
  <rowFields count="1">
    <field x="-2"/>
  </rowFields>
  <rowItems count="24">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rowItems>
  <colFields count="2">
    <field x="2"/>
    <field x="3"/>
  </colFields>
  <colItems count="14">
    <i>
      <x/>
      <x/>
    </i>
    <i r="1">
      <x v="1"/>
    </i>
    <i r="1">
      <x v="2"/>
    </i>
    <i r="1">
      <x v="3"/>
    </i>
    <i r="1">
      <x v="4"/>
    </i>
    <i t="default">
      <x/>
    </i>
    <i>
      <x v="1"/>
      <x v="2"/>
    </i>
    <i r="1">
      <x v="4"/>
    </i>
    <i t="default">
      <x v="1"/>
    </i>
    <i>
      <x v="2"/>
      <x v="4"/>
    </i>
    <i t="default">
      <x v="2"/>
    </i>
    <i>
      <x v="3"/>
      <x v="4"/>
    </i>
    <i t="default">
      <x v="3"/>
    </i>
    <i t="grand">
      <x/>
    </i>
  </colItems>
  <dataFields count="24">
    <dataField name="Jan '20" fld="6" baseField="0" baseItem="0"/>
    <dataField name="Feb '20" fld="7" baseField="0" baseItem="0"/>
    <dataField name="Mar '20" fld="8" baseField="0" baseItem="0"/>
    <dataField name="Apr '20" fld="9" baseField="0" baseItem="0"/>
    <dataField name="May '20" fld="10" baseField="0" baseItem="0"/>
    <dataField name="Jun '20" fld="11" baseField="0" baseItem="0"/>
    <dataField name="Jul '20" fld="12" baseField="0" baseItem="0"/>
    <dataField name="Aug '20" fld="13" baseField="0" baseItem="0"/>
    <dataField name="Sep '20" fld="14" baseField="0" baseItem="0"/>
    <dataField name="Oct '20" fld="15" baseField="0" baseItem="0"/>
    <dataField name="Nov '20" fld="16" baseField="0" baseItem="0"/>
    <dataField name="Dec '20" fld="17" baseField="0" baseItem="0"/>
    <dataField name="Jan '21" fld="19" baseField="0" baseItem="0"/>
    <dataField name="Feb '21" fld="20" baseField="0" baseItem="0"/>
    <dataField name="Mar '21" fld="21" baseField="0" baseItem="0"/>
    <dataField name="Apr '21" fld="22" baseField="0" baseItem="0"/>
    <dataField name="May '21" fld="23" baseField="0" baseItem="0"/>
    <dataField name="Jun '21" fld="24" baseField="0" baseItem="0"/>
    <dataField name="Jul '21" fld="25" baseField="0" baseItem="0"/>
    <dataField name="Aug '21" fld="26" baseField="0" baseItem="0"/>
    <dataField name="Sep '21" fld="27" baseField="0" baseItem="0"/>
    <dataField name="Oct '21" fld="28" baseField="0" baseItem="0"/>
    <dataField name="Nov '21" fld="29" baseField="0" baseItem="0"/>
    <dataField name="Dec '21" fld="30" baseField="0" baseItem="0"/>
  </dataFields>
  <chartFormats count="25">
    <chartFormat chart="10" format="178" series="1">
      <pivotArea type="data" outline="0" fieldPosition="0">
        <references count="1">
          <reference field="4294967294" count="1" selected="0">
            <x v="0"/>
          </reference>
        </references>
      </pivotArea>
    </chartFormat>
    <chartFormat chart="8" format="140" series="1">
      <pivotArea type="data" outline="0" fieldPosition="0">
        <references count="1">
          <reference field="4294967294" count="1" selected="0">
            <x v="0"/>
          </reference>
        </references>
      </pivotArea>
    </chartFormat>
    <chartFormat chart="6" format="140" series="1">
      <pivotArea type="data" outline="0" fieldPosition="0">
        <references count="1">
          <reference field="4294967294" count="1" selected="0">
            <x v="0"/>
          </reference>
        </references>
      </pivotArea>
    </chartFormat>
    <chartFormat chart="3" format="140" series="1">
      <pivotArea type="data" outline="0" fieldPosition="0">
        <references count="1">
          <reference field="4294967294" count="1" selected="0">
            <x v="0"/>
          </reference>
        </references>
      </pivotArea>
    </chartFormat>
    <chartFormat chart="1" format="130" series="1">
      <pivotArea type="data" outline="0" fieldPosition="0">
        <references count="1">
          <reference field="4294967294" count="1" selected="0">
            <x v="0"/>
          </reference>
        </references>
      </pivotArea>
    </chartFormat>
    <chartFormat chart="16" format="0" series="1">
      <pivotArea type="data" outline="0" fieldPosition="0">
        <references count="3">
          <reference field="4294967294" count="1" selected="0">
            <x v="0"/>
          </reference>
          <reference field="2" count="1" selected="0">
            <x v="0"/>
          </reference>
          <reference field="3" count="1" selected="0">
            <x v="0"/>
          </reference>
        </references>
      </pivotArea>
    </chartFormat>
    <chartFormat chart="16" format="1" series="1">
      <pivotArea type="data" outline="0" fieldPosition="0">
        <references count="3">
          <reference field="4294967294" count="1" selected="0">
            <x v="0"/>
          </reference>
          <reference field="2" count="1" selected="0">
            <x v="0"/>
          </reference>
          <reference field="3" count="1" selected="0">
            <x v="2"/>
          </reference>
        </references>
      </pivotArea>
    </chartFormat>
    <chartFormat chart="16" format="2" series="1">
      <pivotArea type="data" outline="0" fieldPosition="0">
        <references count="3">
          <reference field="4294967294" count="1" selected="0">
            <x v="0"/>
          </reference>
          <reference field="2" count="1" selected="0">
            <x v="0"/>
          </reference>
          <reference field="3" count="1" selected="0">
            <x v="3"/>
          </reference>
        </references>
      </pivotArea>
    </chartFormat>
    <chartFormat chart="16" format="3" series="1">
      <pivotArea type="data" outline="0" fieldPosition="0">
        <references count="3">
          <reference field="4294967294" count="1" selected="0">
            <x v="0"/>
          </reference>
          <reference field="2" count="1" selected="0">
            <x v="0"/>
          </reference>
          <reference field="3" count="1" selected="0">
            <x v="4"/>
          </reference>
        </references>
      </pivotArea>
    </chartFormat>
    <chartFormat chart="16" format="4" series="1">
      <pivotArea type="data" outline="0" fieldPosition="0">
        <references count="3">
          <reference field="4294967294" count="1" selected="0">
            <x v="0"/>
          </reference>
          <reference field="2" count="1" selected="0">
            <x v="1"/>
          </reference>
          <reference field="3" count="1" selected="0">
            <x v="2"/>
          </reference>
        </references>
      </pivotArea>
    </chartFormat>
    <chartFormat chart="16" format="5" series="1">
      <pivotArea type="data" outline="0" fieldPosition="0">
        <references count="3">
          <reference field="4294967294" count="1" selected="0">
            <x v="0"/>
          </reference>
          <reference field="2" count="1" selected="0">
            <x v="1"/>
          </reference>
          <reference field="3" count="1" selected="0">
            <x v="4"/>
          </reference>
        </references>
      </pivotArea>
    </chartFormat>
    <chartFormat chart="16" format="6" series="1">
      <pivotArea type="data" outline="0" fieldPosition="0">
        <references count="3">
          <reference field="4294967294" count="1" selected="0">
            <x v="0"/>
          </reference>
          <reference field="2" count="1" selected="0">
            <x v="2"/>
          </reference>
          <reference field="3" count="1" selected="0">
            <x v="4"/>
          </reference>
        </references>
      </pivotArea>
    </chartFormat>
    <chartFormat chart="16" format="7" series="1">
      <pivotArea type="data" outline="0" fieldPosition="0">
        <references count="3">
          <reference field="4294967294" count="1" selected="0">
            <x v="0"/>
          </reference>
          <reference field="2" count="1" selected="0">
            <x v="3"/>
          </reference>
          <reference field="3" count="1" selected="0">
            <x v="4"/>
          </reference>
        </references>
      </pivotArea>
    </chartFormat>
    <chartFormat chart="18" format="16" series="1">
      <pivotArea type="data" outline="0" fieldPosition="0">
        <references count="3">
          <reference field="4294967294" count="1" selected="0">
            <x v="0"/>
          </reference>
          <reference field="2" count="1" selected="0">
            <x v="0"/>
          </reference>
          <reference field="3" count="1" selected="0">
            <x v="0"/>
          </reference>
        </references>
      </pivotArea>
    </chartFormat>
    <chartFormat chart="18" format="17" series="1">
      <pivotArea type="data" outline="0" fieldPosition="0">
        <references count="3">
          <reference field="4294967294" count="1" selected="0">
            <x v="0"/>
          </reference>
          <reference field="2" count="1" selected="0">
            <x v="0"/>
          </reference>
          <reference field="3" count="1" selected="0">
            <x v="2"/>
          </reference>
        </references>
      </pivotArea>
    </chartFormat>
    <chartFormat chart="18" format="18" series="1">
      <pivotArea type="data" outline="0" fieldPosition="0">
        <references count="3">
          <reference field="4294967294" count="1" selected="0">
            <x v="0"/>
          </reference>
          <reference field="2" count="1" selected="0">
            <x v="0"/>
          </reference>
          <reference field="3" count="1" selected="0">
            <x v="3"/>
          </reference>
        </references>
      </pivotArea>
    </chartFormat>
    <chartFormat chart="18" format="19" series="1">
      <pivotArea type="data" outline="0" fieldPosition="0">
        <references count="3">
          <reference field="4294967294" count="1" selected="0">
            <x v="0"/>
          </reference>
          <reference field="2" count="1" selected="0">
            <x v="0"/>
          </reference>
          <reference field="3" count="1" selected="0">
            <x v="4"/>
          </reference>
        </references>
      </pivotArea>
    </chartFormat>
    <chartFormat chart="18" format="20" series="1">
      <pivotArea type="data" outline="0" fieldPosition="0">
        <references count="3">
          <reference field="4294967294" count="1" selected="0">
            <x v="0"/>
          </reference>
          <reference field="2" count="1" selected="0">
            <x v="1"/>
          </reference>
          <reference field="3" count="1" selected="0">
            <x v="2"/>
          </reference>
        </references>
      </pivotArea>
    </chartFormat>
    <chartFormat chart="18" format="21" series="1">
      <pivotArea type="data" outline="0" fieldPosition="0">
        <references count="3">
          <reference field="4294967294" count="1" selected="0">
            <x v="0"/>
          </reference>
          <reference field="2" count="1" selected="0">
            <x v="1"/>
          </reference>
          <reference field="3" count="1" selected="0">
            <x v="4"/>
          </reference>
        </references>
      </pivotArea>
    </chartFormat>
    <chartFormat chart="18" format="22" series="1">
      <pivotArea type="data" outline="0" fieldPosition="0">
        <references count="3">
          <reference field="4294967294" count="1" selected="0">
            <x v="0"/>
          </reference>
          <reference field="2" count="1" selected="0">
            <x v="2"/>
          </reference>
          <reference field="3" count="1" selected="0">
            <x v="4"/>
          </reference>
        </references>
      </pivotArea>
    </chartFormat>
    <chartFormat chart="18" format="23" series="1">
      <pivotArea type="data" outline="0" fieldPosition="0">
        <references count="3">
          <reference field="4294967294" count="1" selected="0">
            <x v="0"/>
          </reference>
          <reference field="2" count="1" selected="0">
            <x v="3"/>
          </reference>
          <reference field="3" count="1" selected="0">
            <x v="4"/>
          </reference>
        </references>
      </pivotArea>
    </chartFormat>
    <chartFormat chart="18" format="24" series="1">
      <pivotArea type="data" outline="0" fieldPosition="0">
        <references count="3">
          <reference field="4294967294" count="1" selected="0">
            <x v="0"/>
          </reference>
          <reference field="2" count="1" selected="0">
            <x v="0"/>
          </reference>
          <reference field="3" count="1" selected="0">
            <x v="1"/>
          </reference>
        </references>
      </pivotArea>
    </chartFormat>
    <chartFormat chart="16" format="8" series="1">
      <pivotArea type="data" outline="0" fieldPosition="0">
        <references count="3">
          <reference field="4294967294" count="1" selected="0">
            <x v="0"/>
          </reference>
          <reference field="2" count="1" selected="0">
            <x v="0"/>
          </reference>
          <reference field="3" count="1" selected="0">
            <x v="1"/>
          </reference>
        </references>
      </pivotArea>
    </chartFormat>
    <chartFormat chart="18" format="25" series="1">
      <pivotArea type="data" outline="0" fieldPosition="0">
        <references count="1">
          <reference field="4294967294" count="1" selected="0">
            <x v="0"/>
          </reference>
        </references>
      </pivotArea>
    </chartFormat>
    <chartFormat chart="16"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F07420-5B05-CC43-AACD-0077DDB37783}" name="PivotTable1" cacheId="0" applyNumberFormats="0" applyBorderFormats="0" applyFontFormats="0" applyPatternFormats="0" applyAlignmentFormats="0" applyWidthHeightFormats="1" dataCaption="Values" missingCaption="0" updatedVersion="6" minRefreshableVersion="3" itemPrintTitles="1" createdVersion="6" indent="0" outline="1" outlineData="1" multipleFieldFilters="0" chartFormat="1">
  <location ref="B20:N23" firstHeaderRow="0" firstDataRow="1" firstDataCol="1"/>
  <pivotFields count="32">
    <pivotField showAll="0"/>
    <pivotField showAll="0"/>
    <pivotField axis="axisRow" showAll="0">
      <items count="6">
        <item h="1" x="0"/>
        <item x="1"/>
        <item h="1" x="2"/>
        <item h="1" x="3"/>
        <item h="1" x="4"/>
        <item t="default"/>
      </items>
    </pivotField>
    <pivotField axis="axisRow" showAll="0">
      <items count="7">
        <item h="1" x="3"/>
        <item h="1" x="4"/>
        <item h="1" x="2"/>
        <item h="1" x="1"/>
        <item x="0"/>
        <item h="1" x="5"/>
        <item t="default"/>
      </items>
    </pivotField>
    <pivotField showAll="0">
      <items count="6">
        <item x="0"/>
        <item x="1"/>
        <item x="3"/>
        <item x="2"/>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s>
  <rowFields count="2">
    <field x="3"/>
    <field x="2"/>
  </rowFields>
  <rowItems count="3">
    <i>
      <x v="4"/>
    </i>
    <i r="1">
      <x v="1"/>
    </i>
    <i t="grand">
      <x/>
    </i>
  </rowItems>
  <colFields count="1">
    <field x="-2"/>
  </colFields>
  <colItems count="12">
    <i>
      <x/>
    </i>
    <i i="1">
      <x v="1"/>
    </i>
    <i i="2">
      <x v="2"/>
    </i>
    <i i="3">
      <x v="3"/>
    </i>
    <i i="4">
      <x v="4"/>
    </i>
    <i i="5">
      <x v="5"/>
    </i>
    <i i="6">
      <x v="6"/>
    </i>
    <i i="7">
      <x v="7"/>
    </i>
    <i i="8">
      <x v="8"/>
    </i>
    <i i="9">
      <x v="9"/>
    </i>
    <i i="10">
      <x v="10"/>
    </i>
    <i i="11">
      <x v="11"/>
    </i>
  </colItems>
  <dataFields count="12">
    <dataField name="Jan '21" fld="19" baseField="0" baseItem="0"/>
    <dataField name="Feb '21" fld="20" baseField="0" baseItem="0"/>
    <dataField name="Mar '21" fld="21" baseField="0" baseItem="0"/>
    <dataField name="Apr '21" fld="22" baseField="0" baseItem="0"/>
    <dataField name="May '21" fld="23" baseField="0" baseItem="0"/>
    <dataField name="Jun '21" fld="24" baseField="0" baseItem="0"/>
    <dataField name="Jul '21" fld="25" baseField="0" baseItem="0"/>
    <dataField name="Aug '21" fld="26" baseField="0" baseItem="0"/>
    <dataField name="Sep '21" fld="27" baseField="0" baseItem="0"/>
    <dataField name="Oct '21" fld="28" baseField="0" baseItem="0"/>
    <dataField name="Nov '21" fld="29" baseField="0" baseItem="0"/>
    <dataField name="Dec '21" fld="30" baseField="0" baseItem="0"/>
  </dataFields>
  <formats count="6">
    <format dxfId="70">
      <pivotArea outline="0" collapsedLevelsAreSubtotals="1" fieldPosition="0"/>
    </format>
    <format dxfId="69">
      <pivotArea dataOnly="0" labelOnly="1" outline="0" fieldPosition="0">
        <references count="1">
          <reference field="4294967294" count="12">
            <x v="0"/>
            <x v="1"/>
            <x v="2"/>
            <x v="3"/>
            <x v="4"/>
            <x v="5"/>
            <x v="6"/>
            <x v="7"/>
            <x v="8"/>
            <x v="9"/>
            <x v="10"/>
            <x v="11"/>
          </reference>
        </references>
      </pivotArea>
    </format>
    <format dxfId="68">
      <pivotArea collapsedLevelsAreSubtotals="1" fieldPosition="0">
        <references count="1">
          <reference field="3" count="1">
            <x v="5"/>
          </reference>
        </references>
      </pivotArea>
    </format>
    <format dxfId="67">
      <pivotArea collapsedLevelsAreSubtotals="1" fieldPosition="0">
        <references count="2">
          <reference field="2" count="1">
            <x v="4"/>
          </reference>
          <reference field="3" count="1" selected="0">
            <x v="5"/>
          </reference>
        </references>
      </pivotArea>
    </format>
    <format dxfId="66">
      <pivotArea dataOnly="0" labelOnly="1" fieldPosition="0">
        <references count="1">
          <reference field="3" count="1">
            <x v="5"/>
          </reference>
        </references>
      </pivotArea>
    </format>
    <format dxfId="65">
      <pivotArea dataOnly="0" labelOnly="1" fieldPosition="0">
        <references count="2">
          <reference field="2" count="1">
            <x v="4"/>
          </reference>
          <reference field="3" count="1" selected="0">
            <x v="5"/>
          </reference>
        </references>
      </pivotArea>
    </format>
  </formats>
  <chartFormats count="1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0" format="12">
      <pivotArea type="data" outline="0" fieldPosition="0">
        <references count="3">
          <reference field="4294967294" count="1" selected="0">
            <x v="6"/>
          </reference>
          <reference field="2" count="1" selected="0">
            <x v="1"/>
          </reference>
          <reference field="3" count="1" selected="0">
            <x v="2"/>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87E4D1A-015F-5746-857D-BAE9763E3259}"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1:C37" firstHeaderRow="0" firstDataRow="1" firstDataCol="1"/>
  <pivotFields count="32">
    <pivotField showAll="0"/>
    <pivotField showAll="0"/>
    <pivotField axis="axisRow" showAll="0">
      <items count="6">
        <item x="0"/>
        <item x="1"/>
        <item x="2"/>
        <item x="3"/>
        <item x="4"/>
        <item t="default"/>
      </items>
    </pivotField>
    <pivotField axis="axisRow" showAll="0">
      <items count="7">
        <item x="3"/>
        <item x="4"/>
        <item x="2"/>
        <item x="1"/>
        <item x="0"/>
        <item x="5"/>
        <item t="default"/>
      </items>
    </pivotField>
    <pivotField showAll="0"/>
    <pivotField showAll="0">
      <items count="8">
        <item x="3"/>
        <item x="2"/>
        <item x="5"/>
        <item x="4"/>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2">
    <field x="2"/>
    <field x="3"/>
  </rowFields>
  <rowItems count="16">
    <i>
      <x/>
    </i>
    <i r="1">
      <x/>
    </i>
    <i r="1">
      <x v="1"/>
    </i>
    <i r="1">
      <x v="2"/>
    </i>
    <i r="1">
      <x v="3"/>
    </i>
    <i r="1">
      <x v="4"/>
    </i>
    <i>
      <x v="1"/>
    </i>
    <i r="1">
      <x v="2"/>
    </i>
    <i r="1">
      <x v="4"/>
    </i>
    <i>
      <x v="2"/>
    </i>
    <i r="1">
      <x v="4"/>
    </i>
    <i>
      <x v="3"/>
    </i>
    <i r="1">
      <x v="4"/>
    </i>
    <i>
      <x v="4"/>
    </i>
    <i r="1">
      <x v="5"/>
    </i>
    <i t="grand">
      <x/>
    </i>
  </rowItems>
  <colFields count="1">
    <field x="-2"/>
  </colFields>
  <colItems count="2">
    <i>
      <x/>
    </i>
    <i i="1">
      <x v="1"/>
    </i>
  </colItems>
  <dataFields count="2">
    <dataField name="Sum of 2020 Total" fld="18" baseField="0" baseItem="0"/>
    <dataField name="Sum of 2021 Total" fld="3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F04957A-0EB1-E04B-80A9-48C4FF47CAF3}"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9" firstHeaderRow="0" firstDataRow="1" firstDataCol="1"/>
  <pivotFields count="32">
    <pivotField showAll="0"/>
    <pivotField showAll="0"/>
    <pivotField showAll="0"/>
    <pivotField showAll="0"/>
    <pivotField axis="axisRow" showAll="0">
      <items count="6">
        <item x="0"/>
        <item x="1"/>
        <item x="3"/>
        <item x="2"/>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4"/>
  </rowFields>
  <rowItems count="6">
    <i>
      <x/>
    </i>
    <i>
      <x v="1"/>
    </i>
    <i>
      <x v="2"/>
    </i>
    <i>
      <x v="3"/>
    </i>
    <i>
      <x v="4"/>
    </i>
    <i t="grand">
      <x/>
    </i>
  </rowItems>
  <colFields count="1">
    <field x="-2"/>
  </colFields>
  <colItems count="2">
    <i>
      <x/>
    </i>
    <i i="1">
      <x v="1"/>
    </i>
  </colItems>
  <dataFields count="2">
    <dataField name="Sum of 2020 Total" fld="18" baseField="0" baseItem="0"/>
    <dataField name="Sum of 2021 Total" fld="3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E32FFC1-1F9F-DA4F-B8A9-2C6CE45F1D32}"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1:C19" firstHeaderRow="0" firstDataRow="1" firstDataCol="1"/>
  <pivotFields count="32">
    <pivotField showAll="0"/>
    <pivotField showAll="0"/>
    <pivotField showAll="0"/>
    <pivotField showAll="0"/>
    <pivotField showAll="0"/>
    <pivotField axis="axisRow" showAll="0">
      <items count="8">
        <item x="3"/>
        <item x="2"/>
        <item x="5"/>
        <item x="4"/>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5"/>
  </rowFields>
  <rowItems count="8">
    <i>
      <x/>
    </i>
    <i>
      <x v="1"/>
    </i>
    <i>
      <x v="2"/>
    </i>
    <i>
      <x v="3"/>
    </i>
    <i>
      <x v="4"/>
    </i>
    <i>
      <x v="5"/>
    </i>
    <i>
      <x v="6"/>
    </i>
    <i t="grand">
      <x/>
    </i>
  </rowItems>
  <colFields count="1">
    <field x="-2"/>
  </colFields>
  <colItems count="2">
    <i>
      <x/>
    </i>
    <i i="1">
      <x v="1"/>
    </i>
  </colItems>
  <dataFields count="2">
    <dataField name="Sum of 2020 Total" fld="18" baseField="0" baseItem="0"/>
    <dataField name="Sum of 2021 Total" fld="3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CFBE934-F8E3-EC4F-A464-F3E32DB31951}" name="PivotTable6"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Y3:AM29" firstHeaderRow="1" firstDataRow="3" firstDataCol="1"/>
  <pivotFields count="32">
    <pivotField showAll="0"/>
    <pivotField showAll="0"/>
    <pivotField axis="axisCol" showAll="0">
      <items count="6">
        <item x="0"/>
        <item x="1"/>
        <item x="2"/>
        <item x="3"/>
        <item h="1" x="4"/>
        <item t="default"/>
      </items>
    </pivotField>
    <pivotField axis="axisCol" showAll="0">
      <items count="7">
        <item x="3"/>
        <item x="4"/>
        <item x="2"/>
        <item x="1"/>
        <item x="0"/>
        <item h="1" x="5"/>
        <item t="default"/>
      </items>
    </pivotField>
    <pivotField showAll="0">
      <items count="6">
        <item x="0"/>
        <item x="1"/>
        <item x="3"/>
        <item x="2"/>
        <item h="1" x="4"/>
        <item t="default"/>
      </items>
    </pivotField>
    <pivotField showAll="0">
      <items count="8">
        <item x="3"/>
        <item x="2"/>
        <item x="5"/>
        <item x="4"/>
        <item x="1"/>
        <item x="0"/>
        <item h="1" x="6"/>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dataField="1" showAll="0">
      <items count="261">
        <item x="14"/>
        <item x="248"/>
        <item x="196"/>
        <item x="27"/>
        <item x="65"/>
        <item x="11"/>
        <item x="6"/>
        <item x="89"/>
        <item x="125"/>
        <item x="49"/>
        <item x="57"/>
        <item x="141"/>
        <item x="40"/>
        <item x="242"/>
        <item x="256"/>
        <item x="133"/>
        <item x="13"/>
        <item x="167"/>
        <item x="243"/>
        <item x="41"/>
        <item x="92"/>
        <item x="51"/>
        <item x="36"/>
        <item x="146"/>
        <item x="37"/>
        <item x="29"/>
        <item x="91"/>
        <item x="236"/>
        <item x="169"/>
        <item x="153"/>
        <item x="81"/>
        <item x="151"/>
        <item x="127"/>
        <item x="44"/>
        <item x="43"/>
        <item x="250"/>
        <item x="143"/>
        <item x="170"/>
        <item x="34"/>
        <item x="59"/>
        <item x="198"/>
        <item x="5"/>
        <item x="251"/>
        <item x="30"/>
        <item x="159"/>
        <item x="20"/>
        <item x="259"/>
        <item x="26"/>
        <item x="73"/>
        <item x="161"/>
        <item x="241"/>
        <item x="166"/>
        <item x="64"/>
        <item x="52"/>
        <item x="60"/>
        <item x="48"/>
        <item x="150"/>
        <item x="22"/>
        <item x="67"/>
        <item x="135"/>
        <item x="68"/>
        <item x="83"/>
        <item x="56"/>
        <item x="63"/>
        <item x="47"/>
        <item x="119"/>
        <item x="190"/>
        <item x="75"/>
        <item x="149"/>
        <item x="183"/>
        <item x="165"/>
        <item x="28"/>
        <item x="82"/>
        <item x="55"/>
        <item x="15"/>
        <item x="249"/>
        <item x="176"/>
        <item x="154"/>
        <item x="192"/>
        <item x="120"/>
        <item x="126"/>
        <item x="12"/>
        <item x="42"/>
        <item x="90"/>
        <item x="174"/>
        <item x="194"/>
        <item x="258"/>
        <item x="171"/>
        <item x="35"/>
        <item x="84"/>
        <item x="195"/>
        <item x="173"/>
        <item x="76"/>
        <item x="61"/>
        <item x="50"/>
        <item x="74"/>
        <item x="178"/>
        <item x="62"/>
        <item x="33"/>
        <item x="46"/>
        <item x="185"/>
        <item x="23"/>
        <item x="247"/>
        <item x="255"/>
        <item x="45"/>
        <item x="158"/>
        <item x="21"/>
        <item x="197"/>
        <item x="231"/>
        <item x="240"/>
        <item x="54"/>
        <item x="53"/>
        <item x="124"/>
        <item x="182"/>
        <item x="199"/>
        <item x="142"/>
        <item x="254"/>
        <item x="246"/>
        <item x="88"/>
        <item x="87"/>
        <item x="180"/>
        <item x="239"/>
        <item x="189"/>
        <item x="181"/>
        <item x="79"/>
        <item x="134"/>
        <item x="80"/>
        <item x="132"/>
        <item x="58"/>
        <item x="162"/>
        <item x="140"/>
        <item x="157"/>
        <item x="19"/>
        <item x="188"/>
        <item x="191"/>
        <item x="164"/>
        <item x="175"/>
        <item x="123"/>
        <item x="66"/>
        <item x="72"/>
        <item x="148"/>
        <item x="184"/>
        <item x="187"/>
        <item x="99"/>
        <item x="139"/>
        <item x="115"/>
        <item x="100"/>
        <item x="193"/>
        <item x="3"/>
        <item x="177"/>
        <item x="131"/>
        <item x="234"/>
        <item x="108"/>
        <item x="200"/>
        <item x="10"/>
        <item x="71"/>
        <item x="107"/>
        <item x="257"/>
        <item x="168"/>
        <item x="77"/>
        <item x="237"/>
        <item x="202"/>
        <item x="245"/>
        <item x="144"/>
        <item x="238"/>
        <item x="156"/>
        <item x="136"/>
        <item x="235"/>
        <item x="207"/>
        <item x="116"/>
        <item x="78"/>
        <item x="128"/>
        <item x="113"/>
        <item x="179"/>
        <item x="186"/>
        <item x="244"/>
        <item x="85"/>
        <item x="86"/>
        <item x="145"/>
        <item x="172"/>
        <item x="69"/>
        <item x="215"/>
        <item x="70"/>
        <item x="97"/>
        <item x="252"/>
        <item x="230"/>
        <item x="223"/>
        <item x="152"/>
        <item x="160"/>
        <item x="105"/>
        <item x="32"/>
        <item x="227"/>
        <item x="25"/>
        <item x="121"/>
        <item x="122"/>
        <item x="24"/>
        <item x="137"/>
        <item x="39"/>
        <item x="253"/>
        <item x="229"/>
        <item x="31"/>
        <item x="9"/>
        <item x="201"/>
        <item x="18"/>
        <item x="138"/>
        <item x="222"/>
        <item x="2"/>
        <item x="130"/>
        <item x="206"/>
        <item x="221"/>
        <item x="214"/>
        <item x="233"/>
        <item x="225"/>
        <item x="1"/>
        <item x="205"/>
        <item x="117"/>
        <item x="228"/>
        <item x="118"/>
        <item x="217"/>
        <item x="8"/>
        <item x="213"/>
        <item x="38"/>
        <item x="129"/>
        <item x="106"/>
        <item x="209"/>
        <item x="219"/>
        <item x="232"/>
        <item x="98"/>
        <item x="17"/>
        <item x="203"/>
        <item x="163"/>
        <item x="155"/>
        <item x="147"/>
        <item x="211"/>
        <item x="114"/>
        <item x="224"/>
        <item x="208"/>
        <item x="216"/>
        <item x="226"/>
        <item x="0"/>
        <item x="104"/>
        <item x="218"/>
        <item x="210"/>
        <item x="96"/>
        <item x="16"/>
        <item x="220"/>
        <item x="112"/>
        <item x="103"/>
        <item x="95"/>
        <item x="204"/>
        <item x="111"/>
        <item x="212"/>
        <item x="7"/>
        <item x="101"/>
        <item x="109"/>
        <item x="93"/>
        <item x="102"/>
        <item x="110"/>
        <item x="94"/>
        <item x="4"/>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s>
  <rowFields count="1">
    <field x="-2"/>
  </rowFields>
  <rowItems count="24">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rowItems>
  <colFields count="2">
    <field x="2"/>
    <field x="3"/>
  </colFields>
  <colItems count="14">
    <i>
      <x/>
      <x/>
    </i>
    <i r="1">
      <x v="1"/>
    </i>
    <i r="1">
      <x v="2"/>
    </i>
    <i r="1">
      <x v="3"/>
    </i>
    <i r="1">
      <x v="4"/>
    </i>
    <i t="default">
      <x/>
    </i>
    <i>
      <x v="1"/>
      <x v="2"/>
    </i>
    <i r="1">
      <x v="4"/>
    </i>
    <i t="default">
      <x v="1"/>
    </i>
    <i>
      <x v="2"/>
      <x v="4"/>
    </i>
    <i t="default">
      <x v="2"/>
    </i>
    <i>
      <x v="3"/>
      <x v="4"/>
    </i>
    <i t="default">
      <x v="3"/>
    </i>
    <i t="grand">
      <x/>
    </i>
  </colItems>
  <dataFields count="24">
    <dataField name="Jan '20" fld="6" baseField="0" baseItem="0"/>
    <dataField name="Feb '20" fld="7" baseField="0" baseItem="0"/>
    <dataField name="Mar '20" fld="8" baseField="0" baseItem="0"/>
    <dataField name="Apr '20" fld="9" baseField="0" baseItem="0"/>
    <dataField name="May '20" fld="10" baseField="0" baseItem="0"/>
    <dataField name="Jun '20" fld="11" baseField="0" baseItem="0"/>
    <dataField name="Jul '20" fld="12" baseField="0" baseItem="0"/>
    <dataField name="Aug '20" fld="13" baseField="0" baseItem="0"/>
    <dataField name="Sep '20" fld="14" baseField="0" baseItem="0"/>
    <dataField name="Oct '20" fld="15" baseField="0" baseItem="0"/>
    <dataField name="Nov '20" fld="16" baseField="0" baseItem="0"/>
    <dataField name="Dec '20" fld="17" baseField="0" baseItem="0"/>
    <dataField name="Jan '21" fld="19" baseField="0" baseItem="0"/>
    <dataField name="Feb '21" fld="20" baseField="0" baseItem="0"/>
    <dataField name="Mar '21" fld="21" baseField="0" baseItem="0"/>
    <dataField name="Apr '21" fld="22" baseField="0" baseItem="0"/>
    <dataField name="May '21" fld="23" baseField="0" baseItem="0"/>
    <dataField name="Jun '21" fld="24" baseField="0" baseItem="0"/>
    <dataField name="Jul '21" fld="25" baseField="0" baseItem="0"/>
    <dataField name="Aug '21" fld="26" baseField="0" baseItem="0"/>
    <dataField name="Sep '21" fld="27" baseField="0" baseItem="0"/>
    <dataField name="Oct '21" fld="28" baseField="0" baseItem="0"/>
    <dataField name="Nov '21" fld="29" baseField="0" baseItem="0"/>
    <dataField name="Dec '21" fld="30" baseField="0" baseItem="0"/>
  </dataFields>
  <chartFormats count="25">
    <chartFormat chart="10" format="178" series="1">
      <pivotArea type="data" outline="0" fieldPosition="0">
        <references count="1">
          <reference field="4294967294" count="1" selected="0">
            <x v="0"/>
          </reference>
        </references>
      </pivotArea>
    </chartFormat>
    <chartFormat chart="8" format="140" series="1">
      <pivotArea type="data" outline="0" fieldPosition="0">
        <references count="1">
          <reference field="4294967294" count="1" selected="0">
            <x v="0"/>
          </reference>
        </references>
      </pivotArea>
    </chartFormat>
    <chartFormat chart="6" format="140" series="1">
      <pivotArea type="data" outline="0" fieldPosition="0">
        <references count="1">
          <reference field="4294967294" count="1" selected="0">
            <x v="0"/>
          </reference>
        </references>
      </pivotArea>
    </chartFormat>
    <chartFormat chart="3" format="140" series="1">
      <pivotArea type="data" outline="0" fieldPosition="0">
        <references count="1">
          <reference field="4294967294" count="1" selected="0">
            <x v="0"/>
          </reference>
        </references>
      </pivotArea>
    </chartFormat>
    <chartFormat chart="1" format="130" series="1">
      <pivotArea type="data" outline="0" fieldPosition="0">
        <references count="1">
          <reference field="4294967294" count="1" selected="0">
            <x v="0"/>
          </reference>
        </references>
      </pivotArea>
    </chartFormat>
    <chartFormat chart="16" format="0" series="1">
      <pivotArea type="data" outline="0" fieldPosition="0">
        <references count="3">
          <reference field="4294967294" count="1" selected="0">
            <x v="0"/>
          </reference>
          <reference field="2" count="1" selected="0">
            <x v="0"/>
          </reference>
          <reference field="3" count="1" selected="0">
            <x v="0"/>
          </reference>
        </references>
      </pivotArea>
    </chartFormat>
    <chartFormat chart="16" format="1" series="1">
      <pivotArea type="data" outline="0" fieldPosition="0">
        <references count="3">
          <reference field="4294967294" count="1" selected="0">
            <x v="0"/>
          </reference>
          <reference field="2" count="1" selected="0">
            <x v="0"/>
          </reference>
          <reference field="3" count="1" selected="0">
            <x v="2"/>
          </reference>
        </references>
      </pivotArea>
    </chartFormat>
    <chartFormat chart="16" format="2" series="1">
      <pivotArea type="data" outline="0" fieldPosition="0">
        <references count="3">
          <reference field="4294967294" count="1" selected="0">
            <x v="0"/>
          </reference>
          <reference field="2" count="1" selected="0">
            <x v="0"/>
          </reference>
          <reference field="3" count="1" selected="0">
            <x v="3"/>
          </reference>
        </references>
      </pivotArea>
    </chartFormat>
    <chartFormat chart="16" format="3" series="1">
      <pivotArea type="data" outline="0" fieldPosition="0">
        <references count="3">
          <reference field="4294967294" count="1" selected="0">
            <x v="0"/>
          </reference>
          <reference field="2" count="1" selected="0">
            <x v="0"/>
          </reference>
          <reference field="3" count="1" selected="0">
            <x v="4"/>
          </reference>
        </references>
      </pivotArea>
    </chartFormat>
    <chartFormat chart="16" format="4" series="1">
      <pivotArea type="data" outline="0" fieldPosition="0">
        <references count="3">
          <reference field="4294967294" count="1" selected="0">
            <x v="0"/>
          </reference>
          <reference field="2" count="1" selected="0">
            <x v="1"/>
          </reference>
          <reference field="3" count="1" selected="0">
            <x v="2"/>
          </reference>
        </references>
      </pivotArea>
    </chartFormat>
    <chartFormat chart="16" format="5" series="1">
      <pivotArea type="data" outline="0" fieldPosition="0">
        <references count="3">
          <reference field="4294967294" count="1" selected="0">
            <x v="0"/>
          </reference>
          <reference field="2" count="1" selected="0">
            <x v="1"/>
          </reference>
          <reference field="3" count="1" selected="0">
            <x v="4"/>
          </reference>
        </references>
      </pivotArea>
    </chartFormat>
    <chartFormat chart="16" format="6" series="1">
      <pivotArea type="data" outline="0" fieldPosition="0">
        <references count="3">
          <reference field="4294967294" count="1" selected="0">
            <x v="0"/>
          </reference>
          <reference field="2" count="1" selected="0">
            <x v="2"/>
          </reference>
          <reference field="3" count="1" selected="0">
            <x v="4"/>
          </reference>
        </references>
      </pivotArea>
    </chartFormat>
    <chartFormat chart="16" format="7" series="1">
      <pivotArea type="data" outline="0" fieldPosition="0">
        <references count="3">
          <reference field="4294967294" count="1" selected="0">
            <x v="0"/>
          </reference>
          <reference field="2" count="1" selected="0">
            <x v="3"/>
          </reference>
          <reference field="3" count="1" selected="0">
            <x v="4"/>
          </reference>
        </references>
      </pivotArea>
    </chartFormat>
    <chartFormat chart="18" format="16" series="1">
      <pivotArea type="data" outline="0" fieldPosition="0">
        <references count="3">
          <reference field="4294967294" count="1" selected="0">
            <x v="0"/>
          </reference>
          <reference field="2" count="1" selected="0">
            <x v="0"/>
          </reference>
          <reference field="3" count="1" selected="0">
            <x v="0"/>
          </reference>
        </references>
      </pivotArea>
    </chartFormat>
    <chartFormat chart="18" format="17" series="1">
      <pivotArea type="data" outline="0" fieldPosition="0">
        <references count="3">
          <reference field="4294967294" count="1" selected="0">
            <x v="0"/>
          </reference>
          <reference field="2" count="1" selected="0">
            <x v="0"/>
          </reference>
          <reference field="3" count="1" selected="0">
            <x v="2"/>
          </reference>
        </references>
      </pivotArea>
    </chartFormat>
    <chartFormat chart="18" format="18" series="1">
      <pivotArea type="data" outline="0" fieldPosition="0">
        <references count="3">
          <reference field="4294967294" count="1" selected="0">
            <x v="0"/>
          </reference>
          <reference field="2" count="1" selected="0">
            <x v="0"/>
          </reference>
          <reference field="3" count="1" selected="0">
            <x v="3"/>
          </reference>
        </references>
      </pivotArea>
    </chartFormat>
    <chartFormat chart="18" format="19" series="1">
      <pivotArea type="data" outline="0" fieldPosition="0">
        <references count="3">
          <reference field="4294967294" count="1" selected="0">
            <x v="0"/>
          </reference>
          <reference field="2" count="1" selected="0">
            <x v="0"/>
          </reference>
          <reference field="3" count="1" selected="0">
            <x v="4"/>
          </reference>
        </references>
      </pivotArea>
    </chartFormat>
    <chartFormat chart="18" format="20" series="1">
      <pivotArea type="data" outline="0" fieldPosition="0">
        <references count="3">
          <reference field="4294967294" count="1" selected="0">
            <x v="0"/>
          </reference>
          <reference field="2" count="1" selected="0">
            <x v="1"/>
          </reference>
          <reference field="3" count="1" selected="0">
            <x v="2"/>
          </reference>
        </references>
      </pivotArea>
    </chartFormat>
    <chartFormat chart="18" format="21" series="1">
      <pivotArea type="data" outline="0" fieldPosition="0">
        <references count="3">
          <reference field="4294967294" count="1" selected="0">
            <x v="0"/>
          </reference>
          <reference field="2" count="1" selected="0">
            <x v="1"/>
          </reference>
          <reference field="3" count="1" selected="0">
            <x v="4"/>
          </reference>
        </references>
      </pivotArea>
    </chartFormat>
    <chartFormat chart="18" format="22" series="1">
      <pivotArea type="data" outline="0" fieldPosition="0">
        <references count="3">
          <reference field="4294967294" count="1" selected="0">
            <x v="0"/>
          </reference>
          <reference field="2" count="1" selected="0">
            <x v="2"/>
          </reference>
          <reference field="3" count="1" selected="0">
            <x v="4"/>
          </reference>
        </references>
      </pivotArea>
    </chartFormat>
    <chartFormat chart="18" format="23" series="1">
      <pivotArea type="data" outline="0" fieldPosition="0">
        <references count="3">
          <reference field="4294967294" count="1" selected="0">
            <x v="0"/>
          </reference>
          <reference field="2" count="1" selected="0">
            <x v="3"/>
          </reference>
          <reference field="3" count="1" selected="0">
            <x v="4"/>
          </reference>
        </references>
      </pivotArea>
    </chartFormat>
    <chartFormat chart="18" format="24" series="1">
      <pivotArea type="data" outline="0" fieldPosition="0">
        <references count="3">
          <reference field="4294967294" count="1" selected="0">
            <x v="0"/>
          </reference>
          <reference field="2" count="1" selected="0">
            <x v="0"/>
          </reference>
          <reference field="3" count="1" selected="0">
            <x v="1"/>
          </reference>
        </references>
      </pivotArea>
    </chartFormat>
    <chartFormat chart="16" format="8" series="1">
      <pivotArea type="data" outline="0" fieldPosition="0">
        <references count="3">
          <reference field="4294967294" count="1" selected="0">
            <x v="0"/>
          </reference>
          <reference field="2" count="1" selected="0">
            <x v="0"/>
          </reference>
          <reference field="3" count="1" selected="0">
            <x v="1"/>
          </reference>
        </references>
      </pivotArea>
    </chartFormat>
    <chartFormat chart="18" format="25" series="1">
      <pivotArea type="data" outline="0" fieldPosition="0">
        <references count="1">
          <reference field="4294967294" count="1" selected="0">
            <x v="0"/>
          </reference>
        </references>
      </pivotArea>
    </chartFormat>
    <chartFormat chart="16"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2A9E0AC-EA58-C843-B1A2-F43FF7515F72}" name="PivotTable5"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Q3:X28" firstHeaderRow="1" firstDataRow="2" firstDataCol="1"/>
  <pivotFields count="32">
    <pivotField showAll="0"/>
    <pivotField showAll="0"/>
    <pivotField showAll="0">
      <items count="6">
        <item x="0"/>
        <item x="1"/>
        <item x="2"/>
        <item x="3"/>
        <item h="1" x="4"/>
        <item t="default"/>
      </items>
    </pivotField>
    <pivotField showAll="0">
      <items count="7">
        <item x="3"/>
        <item x="4"/>
        <item x="2"/>
        <item x="1"/>
        <item x="0"/>
        <item h="1" x="5"/>
        <item t="default"/>
      </items>
    </pivotField>
    <pivotField showAll="0">
      <items count="6">
        <item x="0"/>
        <item x="1"/>
        <item x="3"/>
        <item x="2"/>
        <item h="1" x="4"/>
        <item t="default"/>
      </items>
    </pivotField>
    <pivotField axis="axisCol" showAll="0">
      <items count="8">
        <item x="3"/>
        <item x="2"/>
        <item x="5"/>
        <item x="4"/>
        <item x="1"/>
        <item x="0"/>
        <item h="1" x="6"/>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dataField="1" showAll="0">
      <items count="261">
        <item x="14"/>
        <item x="248"/>
        <item x="196"/>
        <item x="27"/>
        <item x="65"/>
        <item x="11"/>
        <item x="6"/>
        <item x="89"/>
        <item x="125"/>
        <item x="49"/>
        <item x="57"/>
        <item x="141"/>
        <item x="40"/>
        <item x="242"/>
        <item x="256"/>
        <item x="133"/>
        <item x="13"/>
        <item x="167"/>
        <item x="243"/>
        <item x="41"/>
        <item x="92"/>
        <item x="51"/>
        <item x="36"/>
        <item x="146"/>
        <item x="37"/>
        <item x="29"/>
        <item x="91"/>
        <item x="236"/>
        <item x="169"/>
        <item x="153"/>
        <item x="81"/>
        <item x="151"/>
        <item x="127"/>
        <item x="44"/>
        <item x="43"/>
        <item x="250"/>
        <item x="143"/>
        <item x="170"/>
        <item x="34"/>
        <item x="59"/>
        <item x="198"/>
        <item x="5"/>
        <item x="251"/>
        <item x="30"/>
        <item x="159"/>
        <item x="20"/>
        <item x="259"/>
        <item x="26"/>
        <item x="73"/>
        <item x="161"/>
        <item x="241"/>
        <item x="166"/>
        <item x="64"/>
        <item x="52"/>
        <item x="60"/>
        <item x="48"/>
        <item x="150"/>
        <item x="22"/>
        <item x="67"/>
        <item x="135"/>
        <item x="68"/>
        <item x="83"/>
        <item x="56"/>
        <item x="63"/>
        <item x="47"/>
        <item x="119"/>
        <item x="190"/>
        <item x="75"/>
        <item x="149"/>
        <item x="183"/>
        <item x="165"/>
        <item x="28"/>
        <item x="82"/>
        <item x="55"/>
        <item x="15"/>
        <item x="249"/>
        <item x="176"/>
        <item x="154"/>
        <item x="192"/>
        <item x="120"/>
        <item x="126"/>
        <item x="12"/>
        <item x="42"/>
        <item x="90"/>
        <item x="174"/>
        <item x="194"/>
        <item x="258"/>
        <item x="171"/>
        <item x="35"/>
        <item x="84"/>
        <item x="195"/>
        <item x="173"/>
        <item x="76"/>
        <item x="61"/>
        <item x="50"/>
        <item x="74"/>
        <item x="178"/>
        <item x="62"/>
        <item x="33"/>
        <item x="46"/>
        <item x="185"/>
        <item x="23"/>
        <item x="247"/>
        <item x="255"/>
        <item x="45"/>
        <item x="158"/>
        <item x="21"/>
        <item x="197"/>
        <item x="231"/>
        <item x="240"/>
        <item x="54"/>
        <item x="53"/>
        <item x="124"/>
        <item x="182"/>
        <item x="199"/>
        <item x="142"/>
        <item x="254"/>
        <item x="246"/>
        <item x="88"/>
        <item x="87"/>
        <item x="180"/>
        <item x="239"/>
        <item x="189"/>
        <item x="181"/>
        <item x="79"/>
        <item x="134"/>
        <item x="80"/>
        <item x="132"/>
        <item x="58"/>
        <item x="162"/>
        <item x="140"/>
        <item x="157"/>
        <item x="19"/>
        <item x="188"/>
        <item x="191"/>
        <item x="164"/>
        <item x="175"/>
        <item x="123"/>
        <item x="66"/>
        <item x="72"/>
        <item x="148"/>
        <item x="184"/>
        <item x="187"/>
        <item x="99"/>
        <item x="139"/>
        <item x="115"/>
        <item x="100"/>
        <item x="193"/>
        <item x="3"/>
        <item x="177"/>
        <item x="131"/>
        <item x="234"/>
        <item x="108"/>
        <item x="200"/>
        <item x="10"/>
        <item x="71"/>
        <item x="107"/>
        <item x="257"/>
        <item x="168"/>
        <item x="77"/>
        <item x="237"/>
        <item x="202"/>
        <item x="245"/>
        <item x="144"/>
        <item x="238"/>
        <item x="156"/>
        <item x="136"/>
        <item x="235"/>
        <item x="207"/>
        <item x="116"/>
        <item x="78"/>
        <item x="128"/>
        <item x="113"/>
        <item x="179"/>
        <item x="186"/>
        <item x="244"/>
        <item x="85"/>
        <item x="86"/>
        <item x="145"/>
        <item x="172"/>
        <item x="69"/>
        <item x="215"/>
        <item x="70"/>
        <item x="97"/>
        <item x="252"/>
        <item x="230"/>
        <item x="223"/>
        <item x="152"/>
        <item x="160"/>
        <item x="105"/>
        <item x="32"/>
        <item x="227"/>
        <item x="25"/>
        <item x="121"/>
        <item x="122"/>
        <item x="24"/>
        <item x="137"/>
        <item x="39"/>
        <item x="253"/>
        <item x="229"/>
        <item x="31"/>
        <item x="9"/>
        <item x="201"/>
        <item x="18"/>
        <item x="138"/>
        <item x="222"/>
        <item x="2"/>
        <item x="130"/>
        <item x="206"/>
        <item x="221"/>
        <item x="214"/>
        <item x="233"/>
        <item x="225"/>
        <item x="1"/>
        <item x="205"/>
        <item x="117"/>
        <item x="228"/>
        <item x="118"/>
        <item x="217"/>
        <item x="8"/>
        <item x="213"/>
        <item x="38"/>
        <item x="129"/>
        <item x="106"/>
        <item x="209"/>
        <item x="219"/>
        <item x="232"/>
        <item x="98"/>
        <item x="17"/>
        <item x="203"/>
        <item x="163"/>
        <item x="155"/>
        <item x="147"/>
        <item x="211"/>
        <item x="114"/>
        <item x="224"/>
        <item x="208"/>
        <item x="216"/>
        <item x="226"/>
        <item x="0"/>
        <item x="104"/>
        <item x="218"/>
        <item x="210"/>
        <item x="96"/>
        <item x="16"/>
        <item x="220"/>
        <item x="112"/>
        <item x="103"/>
        <item x="95"/>
        <item x="204"/>
        <item x="111"/>
        <item x="212"/>
        <item x="7"/>
        <item x="101"/>
        <item x="109"/>
        <item x="93"/>
        <item x="102"/>
        <item x="110"/>
        <item x="94"/>
        <item x="4"/>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s>
  <rowFields count="1">
    <field x="-2"/>
  </rowFields>
  <rowItems count="24">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rowItems>
  <colFields count="1">
    <field x="5"/>
  </colFields>
  <colItems count="7">
    <i>
      <x/>
    </i>
    <i>
      <x v="1"/>
    </i>
    <i>
      <x v="2"/>
    </i>
    <i>
      <x v="3"/>
    </i>
    <i>
      <x v="4"/>
    </i>
    <i>
      <x v="5"/>
    </i>
    <i t="grand">
      <x/>
    </i>
  </colItems>
  <dataFields count="24">
    <dataField name="Jan '20" fld="6" baseField="0" baseItem="0"/>
    <dataField name="Feb '20" fld="7" baseField="0" baseItem="0"/>
    <dataField name="Mar '20" fld="8" baseField="0" baseItem="0"/>
    <dataField name="Apr '20" fld="9" baseField="0" baseItem="0"/>
    <dataField name="May '20" fld="10" baseField="0" baseItem="0"/>
    <dataField name="Jun '20" fld="11" baseField="0" baseItem="0"/>
    <dataField name="Jul '20" fld="12" baseField="0" baseItem="0"/>
    <dataField name="Aug '20" fld="13" baseField="0" baseItem="0"/>
    <dataField name="Sep '20" fld="14" baseField="0" baseItem="0"/>
    <dataField name="Oct '20" fld="15" baseField="0" baseItem="0"/>
    <dataField name="Nov '20" fld="16" baseField="0" baseItem="0"/>
    <dataField name="Dec '20" fld="17" baseField="0" baseItem="0"/>
    <dataField name="Jan '21" fld="19" baseField="0" baseItem="0"/>
    <dataField name="Feb '21" fld="20" baseField="0" baseItem="0"/>
    <dataField name="Mar '21" fld="21" baseField="0" baseItem="0"/>
    <dataField name="Apr '21" fld="22" baseField="0" baseItem="0"/>
    <dataField name="May '21" fld="23" baseField="0" baseItem="0"/>
    <dataField name="Jun '21" fld="24" baseField="0" baseItem="0"/>
    <dataField name="Jul '21" fld="25" baseField="0" baseItem="0"/>
    <dataField name="Aug '21" fld="26" baseField="0" baseItem="0"/>
    <dataField name="Sep '21" fld="27" baseField="0" baseItem="0"/>
    <dataField name="Oct '21" fld="28" baseField="0" baseItem="0"/>
    <dataField name="Nov '21" fld="29" baseField="0" baseItem="0"/>
    <dataField name="Dec '21" fld="30" baseField="0" baseItem="0"/>
  </dataFields>
  <chartFormats count="19">
    <chartFormat chart="10" format="178" series="1">
      <pivotArea type="data" outline="0" fieldPosition="0">
        <references count="1">
          <reference field="4294967294" count="1" selected="0">
            <x v="0"/>
          </reference>
        </references>
      </pivotArea>
    </chartFormat>
    <chartFormat chart="8" format="140" series="1">
      <pivotArea type="data" outline="0" fieldPosition="0">
        <references count="1">
          <reference field="4294967294" count="1" selected="0">
            <x v="0"/>
          </reference>
        </references>
      </pivotArea>
    </chartFormat>
    <chartFormat chart="6" format="140" series="1">
      <pivotArea type="data" outline="0" fieldPosition="0">
        <references count="1">
          <reference field="4294967294" count="1" selected="0">
            <x v="0"/>
          </reference>
        </references>
      </pivotArea>
    </chartFormat>
    <chartFormat chart="3" format="140" series="1">
      <pivotArea type="data" outline="0" fieldPosition="0">
        <references count="1">
          <reference field="4294967294" count="1" selected="0">
            <x v="0"/>
          </reference>
        </references>
      </pivotArea>
    </chartFormat>
    <chartFormat chart="1" format="130" series="1">
      <pivotArea type="data" outline="0" fieldPosition="0">
        <references count="1">
          <reference field="4294967294" count="1" selected="0">
            <x v="0"/>
          </reference>
        </references>
      </pivotArea>
    </chartFormat>
    <chartFormat chart="13" format="0" series="1">
      <pivotArea type="data" outline="0" fieldPosition="0">
        <references count="2">
          <reference field="4294967294" count="1" selected="0">
            <x v="0"/>
          </reference>
          <reference field="5" count="1" selected="0">
            <x v="0"/>
          </reference>
        </references>
      </pivotArea>
    </chartFormat>
    <chartFormat chart="13" format="1" series="1">
      <pivotArea type="data" outline="0" fieldPosition="0">
        <references count="2">
          <reference field="4294967294" count="1" selected="0">
            <x v="0"/>
          </reference>
          <reference field="5" count="1" selected="0">
            <x v="1"/>
          </reference>
        </references>
      </pivotArea>
    </chartFormat>
    <chartFormat chart="13" format="2" series="1">
      <pivotArea type="data" outline="0" fieldPosition="0">
        <references count="2">
          <reference field="4294967294" count="1" selected="0">
            <x v="0"/>
          </reference>
          <reference field="5" count="1" selected="0">
            <x v="2"/>
          </reference>
        </references>
      </pivotArea>
    </chartFormat>
    <chartFormat chart="13" format="3" series="1">
      <pivotArea type="data" outline="0" fieldPosition="0">
        <references count="2">
          <reference field="4294967294" count="1" selected="0">
            <x v="0"/>
          </reference>
          <reference field="5" count="1" selected="0">
            <x v="3"/>
          </reference>
        </references>
      </pivotArea>
    </chartFormat>
    <chartFormat chart="13" format="4" series="1">
      <pivotArea type="data" outline="0" fieldPosition="0">
        <references count="2">
          <reference field="4294967294" count="1" selected="0">
            <x v="0"/>
          </reference>
          <reference field="5" count="1" selected="0">
            <x v="4"/>
          </reference>
        </references>
      </pivotArea>
    </chartFormat>
    <chartFormat chart="13" format="5" series="1">
      <pivotArea type="data" outline="0" fieldPosition="0">
        <references count="2">
          <reference field="4294967294" count="1" selected="0">
            <x v="0"/>
          </reference>
          <reference field="5" count="1" selected="0">
            <x v="5"/>
          </reference>
        </references>
      </pivotArea>
    </chartFormat>
    <chartFormat chart="15" format="12" series="1">
      <pivotArea type="data" outline="0" fieldPosition="0">
        <references count="2">
          <reference field="4294967294" count="1" selected="0">
            <x v="0"/>
          </reference>
          <reference field="5" count="1" selected="0">
            <x v="0"/>
          </reference>
        </references>
      </pivotArea>
    </chartFormat>
    <chartFormat chart="15" format="13" series="1">
      <pivotArea type="data" outline="0" fieldPosition="0">
        <references count="2">
          <reference field="4294967294" count="1" selected="0">
            <x v="0"/>
          </reference>
          <reference field="5" count="1" selected="0">
            <x v="1"/>
          </reference>
        </references>
      </pivotArea>
    </chartFormat>
    <chartFormat chart="15" format="14" series="1">
      <pivotArea type="data" outline="0" fieldPosition="0">
        <references count="2">
          <reference field="4294967294" count="1" selected="0">
            <x v="0"/>
          </reference>
          <reference field="5" count="1" selected="0">
            <x v="2"/>
          </reference>
        </references>
      </pivotArea>
    </chartFormat>
    <chartFormat chart="15" format="15" series="1">
      <pivotArea type="data" outline="0" fieldPosition="0">
        <references count="2">
          <reference field="4294967294" count="1" selected="0">
            <x v="0"/>
          </reference>
          <reference field="5" count="1" selected="0">
            <x v="3"/>
          </reference>
        </references>
      </pivotArea>
    </chartFormat>
    <chartFormat chart="15" format="16" series="1">
      <pivotArea type="data" outline="0" fieldPosition="0">
        <references count="2">
          <reference field="4294967294" count="1" selected="0">
            <x v="0"/>
          </reference>
          <reference field="5" count="1" selected="0">
            <x v="4"/>
          </reference>
        </references>
      </pivotArea>
    </chartFormat>
    <chartFormat chart="15" format="17" series="1">
      <pivotArea type="data" outline="0" fieldPosition="0">
        <references count="2">
          <reference field="4294967294" count="1" selected="0">
            <x v="0"/>
          </reference>
          <reference field="5" count="1" selected="0">
            <x v="5"/>
          </reference>
        </references>
      </pivotArea>
    </chartFormat>
    <chartFormat chart="15" format="18"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al_Manager" xr10:uid="{DDEBDF6A-7A23-CD4D-86D8-62662DC859C1}" sourceName="Regional Manager">
  <pivotTables>
    <pivotTable tabId="7" name="PivotTable10"/>
    <pivotTable tabId="7" name="PivotTable5"/>
    <pivotTable tabId="7" name="PivotTable6"/>
    <pivotTable tabId="5" name="PivotTable3"/>
    <pivotTable tabId="5" name="PivotTable4"/>
    <pivotTable tabId="5" name="PivotTable5"/>
  </pivotTables>
  <data>
    <tabular pivotCacheId="450299704">
      <items count="5">
        <i x="0" s="1"/>
        <i x="1" s="1"/>
        <i x="3" s="1"/>
        <i x="2" s="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_Owner" xr10:uid="{7A934918-0737-1D43-92CC-B5A35B67326F}" sourceName="Channel Owner">
  <pivotTables>
    <pivotTable tabId="7" name="PivotTable5"/>
    <pivotTable tabId="7" name="PivotTable6"/>
    <pivotTable tabId="7" name="PivotTable10"/>
    <pivotTable tabId="5" name="PivotTable3"/>
    <pivotTable tabId="5" name="PivotTable4"/>
    <pivotTable tabId="5" name="PivotTable5"/>
  </pivotTables>
  <data>
    <tabular pivotCacheId="450299704">
      <items count="7">
        <i x="3" s="1"/>
        <i x="2" s="1"/>
        <i x="5" s="1"/>
        <i x="4" s="1"/>
        <i x="1" s="1"/>
        <i x="0" s="1"/>
        <i x="6"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ling_Size1" xr10:uid="{1419F67F-686C-5346-AFAA-7B67A3757266}" sourceName="Filling Size">
  <pivotTables>
    <pivotTable tabId="7" name="PivotTable6"/>
    <pivotTable tabId="7" name="PivotTable10"/>
    <pivotTable tabId="7" name="PivotTable5"/>
    <pivotTable tabId="5" name="PivotTable3"/>
    <pivotTable tabId="5" name="PivotTable4"/>
    <pivotTable tabId="5" name="PivotTable5"/>
  </pivotTables>
  <data>
    <tabular pivotCacheId="450299704">
      <items count="5">
        <i x="0" s="1"/>
        <i x="1" s="1"/>
        <i x="2" s="1"/>
        <i x="3" s="1"/>
        <i x="4"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ckaging_Unit1" xr10:uid="{5FE9ABDC-59F2-FF45-AC01-E61C8A868947}" sourceName="Packaging Unit">
  <pivotTables>
    <pivotTable tabId="7" name="PivotTable6"/>
    <pivotTable tabId="7" name="PivotTable10"/>
    <pivotTable tabId="7" name="PivotTable5"/>
    <pivotTable tabId="5" name="PivotTable3"/>
    <pivotTable tabId="5" name="PivotTable4"/>
    <pivotTable tabId="5" name="PivotTable5"/>
  </pivotTables>
  <data>
    <tabular pivotCacheId="450299704">
      <items count="6">
        <i x="3" s="1"/>
        <i x="4" s="1"/>
        <i x="2" s="1"/>
        <i x="1" s="1"/>
        <i x="0" s="1"/>
        <i x="5"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ling_Size2" xr10:uid="{5F8699C7-591A-D54B-BE73-4E7196417D44}" sourceName="Filling Size">
  <pivotTables>
    <pivotTable tabId="8" name="PivotTable1"/>
  </pivotTables>
  <data>
    <tabular pivotCacheId="450299704">
      <items count="5">
        <i x="0"/>
        <i x="1" s="1"/>
        <i x="2"/>
        <i x="3"/>
        <i x="4"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ckaging_Unit2" xr10:uid="{7291168A-226D-5142-867E-D3BE15532C54}" sourceName="Packaging Unit">
  <pivotTables>
    <pivotTable tabId="8" name="PivotTable1"/>
  </pivotTables>
  <data>
    <tabular pivotCacheId="450299704">
      <items count="6">
        <i x="2"/>
        <i x="0" s="1"/>
        <i x="3" nd="1"/>
        <i x="4" nd="1"/>
        <i x="1" nd="1"/>
        <i x="5"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al_Manager1" xr10:uid="{4D7E247D-4F6F-CC49-8BA8-385A080F11D7}" sourceName="Regional Manager">
  <pivotTables>
    <pivotTable tabId="8" name="PivotTable1"/>
  </pivotTables>
  <data>
    <tabular pivotCacheId="450299704">
      <items count="5">
        <i x="0" s="1"/>
        <i x="1" s="1"/>
        <i x="3" s="1"/>
        <i x="2" s="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al Manager" xr10:uid="{AE87C4DC-86BF-1149-BF3A-5224A179F282}" cache="Slicer_Regional_Manager" caption="Regional Manager" showCaption="0" rowHeight="230716"/>
  <slicer name="Channel Owner" xr10:uid="{E69F62DE-43C8-8A41-871C-2CF35742B577}" cache="Slicer_Channel_Owner" caption="Channel Owner" showCaption="0" style="SlicerStyleLight5" rowHeight="230716"/>
  <slicer name="Filling Size 1" xr10:uid="{366C9487-A07B-8645-A979-39BDD3F7EEC9}" cache="Slicer_Filling_Size1" caption="Filling Size" showCaption="0" style="SlicerStyleLight2" rowHeight="230716"/>
  <slicer name="Packaging Unit 1" xr10:uid="{F8527D98-E601-9644-8477-46FAD878AB85}" cache="Slicer_Packaging_Unit1" caption="Packaging Unit" showCaption="0" style="SlicerStyleLight4"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ling Size 2" xr10:uid="{AF6D7CF7-9FC3-1944-BAEB-560CBDC2CFB8}" cache="Slicer_Filling_Size2" caption="Filling Size" showCaption="0" rowHeight="230716"/>
  <slicer name="Packaging Unit 2" xr10:uid="{C175F1FB-641C-7B45-95A8-89F24613288B}" cache="Slicer_Packaging_Unit2" caption="Packaging Unit" showCaption="0" rowHeight="230716"/>
  <slicer name="Regional Manager 1" xr10:uid="{C432EB60-04DF-0142-A6C8-A84A6FEFD70F}" cache="Slicer_Regional_Manager1" caption="Regional Manager" showCaption="0"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35997B-B8F9-470D-9085-3A1681FAAAB3}" name="Data_Set" displayName="Data_Set" ref="A1:AF284">
  <autoFilter ref="A1:AF284" xr:uid="{796B5E7B-6A79-4045-AC54-836B9A36AB72}"/>
  <sortState ref="A2:AF284">
    <sortCondition ref="F1:F284"/>
  </sortState>
  <tableColumns count="32">
    <tableColumn id="1" xr3:uid="{8A219DE7-BC6F-473B-ABA2-19C19C3A97D5}" name="Geography"/>
    <tableColumn id="2" xr3:uid="{C66AB7D5-0ED4-4164-8549-2D9D0105C747}" name="Channel"/>
    <tableColumn id="3" xr3:uid="{BFC7626A-AFC7-4DA2-A06C-0171C42E00C3}" name="Filling Size"/>
    <tableColumn id="4" xr3:uid="{A0CBC28E-471F-42FD-ADE3-AFF70A197D36}" name="Packaging Unit"/>
    <tableColumn id="29" xr3:uid="{0B4F4443-5E1B-FF41-B4E5-4CAADED8E4F8}" name="Regional Manager" dataDxfId="64" totalsRowDxfId="63">
      <calculatedColumnFormula>INDEX('Mapping Table'!C:C,MATCH(Data_Set[[#This Row],[Geography]],'Mapping Table'!A:A,))</calculatedColumnFormula>
    </tableColumn>
    <tableColumn id="32" xr3:uid="{0BF07C67-E6C0-EF41-8753-09F69A1A7C4A}" name="Channel Owner" dataDxfId="62" totalsRowDxfId="61">
      <calculatedColumnFormula>INDEX('Mapping Table'!D:D,MATCH(Data_Set[[#This Row],[Channel]],'Mapping Table'!B:B,))</calculatedColumnFormula>
    </tableColumn>
    <tableColumn id="5" xr3:uid="{30066C3E-4A10-44DE-A693-E31FBD100CAC}" name="JAN 2020" dataDxfId="60" totalsRowDxfId="59" dataCellStyle="Comma"/>
    <tableColumn id="6" xr3:uid="{EC11C8F8-7ECC-42CA-9817-B4258746FC79}" name="FEB 2020" dataDxfId="58" totalsRowDxfId="57" dataCellStyle="Comma"/>
    <tableColumn id="7" xr3:uid="{40A3081C-76CF-40E4-83F8-BB44FEC05D95}" name="MAR 2020" dataDxfId="56" totalsRowDxfId="55" dataCellStyle="Comma"/>
    <tableColumn id="8" xr3:uid="{DA27CDA4-088E-4932-921D-CE9BCD0BAC67}" name="APR 2020" dataDxfId="54" totalsRowDxfId="53" dataCellStyle="Comma"/>
    <tableColumn id="9" xr3:uid="{2CA1C7A0-52E1-4522-843E-BC080CD9E947}" name="MAY 2020" dataDxfId="52" totalsRowDxfId="51" dataCellStyle="Comma"/>
    <tableColumn id="10" xr3:uid="{DEA57383-91D7-42BB-845A-DA5A3F6BF47D}" name="JUN 2020" dataDxfId="50" totalsRowDxfId="49" dataCellStyle="Comma"/>
    <tableColumn id="11" xr3:uid="{1E0F9D99-4148-4D8B-B12E-B65DD9CD606E}" name="JUL 2020" dataDxfId="48" totalsRowDxfId="47" dataCellStyle="Comma"/>
    <tableColumn id="12" xr3:uid="{3B0F1E5F-81AB-4DC8-ADF9-994698CD8BD6}" name="AUG 2020" dataDxfId="46" totalsRowDxfId="45" dataCellStyle="Comma"/>
    <tableColumn id="13" xr3:uid="{80046A8E-308D-429F-BDC1-1C8EE6F1621D}" name="SEP 2020" dataDxfId="44" totalsRowDxfId="43" dataCellStyle="Comma"/>
    <tableColumn id="14" xr3:uid="{6A4FB643-6A11-4341-A315-BB7F9CF9076C}" name="OCT 2020" dataDxfId="42" totalsRowDxfId="41" dataCellStyle="Comma"/>
    <tableColumn id="15" xr3:uid="{5A630832-C0DE-43F6-A21A-2FD02BEAFBE9}" name="NOV 2020" dataDxfId="40" totalsRowDxfId="39" dataCellStyle="Comma"/>
    <tableColumn id="16" xr3:uid="{DF9BC802-58F4-4881-921B-B270558D40E6}" name="DEC 2020" dataDxfId="38" totalsRowDxfId="37" dataCellStyle="Comma"/>
    <tableColumn id="34" xr3:uid="{556C1AB5-2EA3-E640-B37B-5ACE7F78173D}" name="2020 Total" totalsRowFunction="custom" dataDxfId="36" totalsRowDxfId="35" dataCellStyle="Comma">
      <calculatedColumnFormula>SUM(Data_Set[[#This Row],[JAN 2020]:[DEC 2020]])</calculatedColumnFormula>
      <totalsRowFormula>SUM(Data_Set[2020 Total])</totalsRowFormula>
    </tableColumn>
    <tableColumn id="17" xr3:uid="{2087F8BE-E76A-4D7C-8B3C-36991D374974}" name="JAN 2021" dataDxfId="34" totalsRowDxfId="33" dataCellStyle="Comma"/>
    <tableColumn id="18" xr3:uid="{FFB3032E-C2BC-43E7-B9AA-B629E86D770C}" name="FEB 2021" dataDxfId="32" totalsRowDxfId="31" dataCellStyle="Comma"/>
    <tableColumn id="19" xr3:uid="{0CADC72D-D394-46E5-BA54-A18365DB22B2}" name="MAR 2021" dataDxfId="30" totalsRowDxfId="29" dataCellStyle="Comma"/>
    <tableColumn id="20" xr3:uid="{A20374D4-4F39-4F07-8CBB-C8EEEF6DCBEA}" name="APR 2021" dataDxfId="28" totalsRowDxfId="27" dataCellStyle="Comma"/>
    <tableColumn id="21" xr3:uid="{4448F0E7-BC63-4DC7-A413-9B1D91A984EA}" name="MAY 2021" dataDxfId="26" totalsRowDxfId="25" dataCellStyle="Comma"/>
    <tableColumn id="22" xr3:uid="{55799E07-3478-488B-8AD2-3A10B0CC0049}" name="JUN 2021" dataDxfId="24" totalsRowDxfId="23" dataCellStyle="Comma"/>
    <tableColumn id="23" xr3:uid="{39C849B2-6257-4238-934B-0800DEDD6163}" name="JUL 2021" dataDxfId="22" totalsRowDxfId="21" dataCellStyle="Comma"/>
    <tableColumn id="24" xr3:uid="{6258C121-DDB9-4C63-A60C-BBD0CAA34B37}" name="AUG 2021" dataDxfId="20" totalsRowDxfId="19" dataCellStyle="Comma"/>
    <tableColumn id="25" xr3:uid="{BD80E2BF-6669-4CDA-8662-5B65BE3CC422}" name="SEP 2021" dataDxfId="18" totalsRowDxfId="17" dataCellStyle="Comma"/>
    <tableColumn id="26" xr3:uid="{EAF0C51F-AE3D-4273-AE06-9947DD716780}" name="OCT 2021" dataDxfId="16" totalsRowDxfId="15" dataCellStyle="Comma"/>
    <tableColumn id="27" xr3:uid="{4D39EE3E-5141-4C82-A680-9AC66E05593D}" name="NOV 2021" dataDxfId="14" totalsRowDxfId="13" dataCellStyle="Comma"/>
    <tableColumn id="28" xr3:uid="{3928A131-4DB4-4BED-925F-C36F02860D99}" name="DEC 2021" dataDxfId="12" totalsRowDxfId="11" dataCellStyle="Comma"/>
    <tableColumn id="35" xr3:uid="{FCEB3F10-A4E0-2E43-BC0A-F3ED76753B48}" name="2021 Total" totalsRowFunction="custom" dataDxfId="10" totalsRowDxfId="9" dataCellStyle="Comma">
      <calculatedColumnFormula>SUM(Data_Set[[#This Row],[JAN 2021]:[DEC 2021]])</calculatedColumnFormula>
      <totalsRowFormula>SUM(Data_Set[2021 Total])</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62AA031-905A-41B1-B2DC-421B86D0F677}" name="Mapping_Table" displayName="Mapping_Table" ref="A1:D40" totalsRowShown="0">
  <autoFilter ref="A1:D40" xr:uid="{F6E9ABAC-A836-9F49-9E6A-CB8D3FB0CE48}"/>
  <sortState ref="A2:D40">
    <sortCondition ref="B1:B40"/>
  </sortState>
  <tableColumns count="4">
    <tableColumn id="1" xr3:uid="{4A07D2C1-D0D8-4ADB-9D73-EACD7D4BE194}" name="Geography"/>
    <tableColumn id="2" xr3:uid="{5433E090-6F00-40EF-8BDC-33B62428D4A6}" name="Channel"/>
    <tableColumn id="3" xr3:uid="{9022B253-EB7E-4C06-9285-3DF2B32AFF75}" name="Regional Manager"/>
    <tableColumn id="4" xr3:uid="{0B7D14AB-79E3-4C91-B130-3ABF69B0251E}" name="Channel Own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6">
      <a:dk1>
        <a:sysClr val="windowText" lastClr="000000"/>
      </a:dk1>
      <a:lt1>
        <a:sysClr val="window" lastClr="FFFFFF"/>
      </a:lt1>
      <a:dk2>
        <a:srgbClr val="212745"/>
      </a:dk2>
      <a:lt2>
        <a:srgbClr val="B4DCFA"/>
      </a:lt2>
      <a:accent1>
        <a:srgbClr val="E21B4D"/>
      </a:accent1>
      <a:accent2>
        <a:srgbClr val="FFD300"/>
      </a:accent2>
      <a:accent3>
        <a:srgbClr val="000B8D"/>
      </a:accent3>
      <a:accent4>
        <a:srgbClr val="D9D4CE"/>
      </a:accent4>
      <a:accent5>
        <a:srgbClr val="008CD1"/>
      </a:accent5>
      <a:accent6>
        <a:srgbClr val="677173"/>
      </a:accent6>
      <a:hlink>
        <a:srgbClr val="00206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customProperty" Target="../customProperty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customProperty" Target="../customProperty3.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7.xml"/><Relationship Id="rId7"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41B23-926E-B340-ABEA-4252EE9ABCE5}">
  <sheetPr>
    <tabColor theme="4"/>
  </sheetPr>
  <dimension ref="A2:R134"/>
  <sheetViews>
    <sheetView showGridLines="0" tabSelected="1" zoomScaleNormal="100" workbookViewId="0"/>
  </sheetViews>
  <sheetFormatPr baseColWidth="10" defaultColWidth="11.5" defaultRowHeight="15"/>
  <cols>
    <col min="1" max="1" width="16.83203125" customWidth="1"/>
    <col min="2" max="2" width="11.5" customWidth="1"/>
  </cols>
  <sheetData>
    <row r="2" spans="2:2" ht="21">
      <c r="B2" s="15"/>
    </row>
    <row r="41" spans="2:6">
      <c r="F41" s="19"/>
    </row>
    <row r="42" spans="2:6">
      <c r="F42" s="19"/>
    </row>
    <row r="43" spans="2:6">
      <c r="F43" s="19"/>
    </row>
    <row r="44" spans="2:6">
      <c r="F44" s="19"/>
    </row>
    <row r="45" spans="2:6">
      <c r="F45" s="19"/>
    </row>
    <row r="46" spans="2:6">
      <c r="C46" t="s">
        <v>124</v>
      </c>
      <c r="F46" s="19"/>
    </row>
    <row r="47" spans="2:6">
      <c r="F47" s="19"/>
    </row>
    <row r="48" spans="2:6">
      <c r="B48" s="11"/>
    </row>
    <row r="49" spans="1:9">
      <c r="B49" s="11"/>
    </row>
    <row r="50" spans="1:9" ht="17" thickBot="1">
      <c r="A50" s="29" t="s">
        <v>123</v>
      </c>
      <c r="B50" s="30"/>
      <c r="D50" s="14" t="s">
        <v>120</v>
      </c>
      <c r="E50" s="23"/>
      <c r="F50" s="23"/>
      <c r="G50" s="23"/>
    </row>
    <row r="51" spans="1:9">
      <c r="B51" s="11"/>
      <c r="E51" s="6" t="s">
        <v>84</v>
      </c>
    </row>
    <row r="52" spans="1:9" ht="16" thickBot="1">
      <c r="A52" s="17" t="s">
        <v>81</v>
      </c>
      <c r="B52" s="17" t="s">
        <v>83</v>
      </c>
      <c r="D52" s="6" t="s">
        <v>85</v>
      </c>
      <c r="E52" t="s">
        <v>60</v>
      </c>
      <c r="F52" t="s">
        <v>61</v>
      </c>
      <c r="G52" t="s">
        <v>59</v>
      </c>
      <c r="H52" t="s">
        <v>62</v>
      </c>
      <c r="I52" t="s">
        <v>75</v>
      </c>
    </row>
    <row r="53" spans="1:9">
      <c r="A53" s="9" t="s">
        <v>60</v>
      </c>
      <c r="B53" s="22">
        <v>0.26491507721753615</v>
      </c>
      <c r="D53" s="7" t="s">
        <v>88</v>
      </c>
      <c r="E53" s="5">
        <v>2600173.6603390882</v>
      </c>
      <c r="F53" s="5">
        <v>2383184.5067413831</v>
      </c>
      <c r="G53" s="5">
        <v>226395.8548847801</v>
      </c>
      <c r="H53" s="5">
        <v>2541789.0781334681</v>
      </c>
      <c r="I53" s="5">
        <v>7751543.1000987198</v>
      </c>
    </row>
    <row r="54" spans="1:9">
      <c r="A54" s="9" t="s">
        <v>62</v>
      </c>
      <c r="B54" s="22">
        <v>0.25670124959466478</v>
      </c>
      <c r="D54" s="7" t="s">
        <v>87</v>
      </c>
      <c r="E54" s="5">
        <v>2452072.2736499729</v>
      </c>
      <c r="F54" s="5">
        <v>2318703.4894827744</v>
      </c>
      <c r="G54" s="5">
        <v>279830.38630771718</v>
      </c>
      <c r="H54" s="5">
        <v>2169365.7946901387</v>
      </c>
      <c r="I54" s="5">
        <v>7219971.9441306032</v>
      </c>
    </row>
    <row r="55" spans="1:9">
      <c r="A55" s="9" t="s">
        <v>61</v>
      </c>
      <c r="B55" s="22">
        <v>0.24727162308652928</v>
      </c>
      <c r="D55" s="7" t="s">
        <v>89</v>
      </c>
      <c r="E55" s="5">
        <v>2739507.0255600931</v>
      </c>
      <c r="F55" s="5">
        <v>2427873.9959109984</v>
      </c>
      <c r="G55" s="5">
        <v>337444.43775617256</v>
      </c>
      <c r="H55" s="5">
        <v>2391733.7838906921</v>
      </c>
      <c r="I55" s="5">
        <v>7896559.2431179564</v>
      </c>
    </row>
    <row r="56" spans="1:9">
      <c r="A56" s="9" t="s">
        <v>59</v>
      </c>
      <c r="B56" s="22">
        <v>0.235887939001999</v>
      </c>
      <c r="D56" s="7" t="s">
        <v>90</v>
      </c>
      <c r="E56" s="5">
        <v>2703385.34241712</v>
      </c>
      <c r="F56" s="5">
        <v>2383459.4289957038</v>
      </c>
      <c r="G56" s="5">
        <v>210784.79460942707</v>
      </c>
      <c r="H56" s="5">
        <v>2159404.8361264407</v>
      </c>
      <c r="I56" s="5">
        <v>7457034.4021486919</v>
      </c>
    </row>
    <row r="57" spans="1:9">
      <c r="A57" s="9"/>
      <c r="B57" s="22"/>
      <c r="D57" s="7" t="s">
        <v>91</v>
      </c>
      <c r="E57" s="5">
        <v>2966010.7132843691</v>
      </c>
      <c r="F57" s="5">
        <v>2866259.114065099</v>
      </c>
      <c r="G57" s="5">
        <v>227926.74265393903</v>
      </c>
      <c r="H57" s="5">
        <v>2776019.1726492075</v>
      </c>
      <c r="I57" s="5">
        <v>8836215.7426526137</v>
      </c>
    </row>
    <row r="58" spans="1:9" ht="16" thickBot="1">
      <c r="A58" s="17" t="s">
        <v>58</v>
      </c>
      <c r="B58" s="17" t="s">
        <v>83</v>
      </c>
      <c r="D58" s="7" t="s">
        <v>92</v>
      </c>
      <c r="E58" s="5">
        <v>3454255.8113580723</v>
      </c>
      <c r="F58" s="5">
        <v>3234530.8534658779</v>
      </c>
      <c r="G58" s="5">
        <v>291408.32154130336</v>
      </c>
      <c r="H58" s="5">
        <v>3380285.1064175437</v>
      </c>
      <c r="I58" s="5">
        <v>10360480.092782797</v>
      </c>
    </row>
    <row r="59" spans="1:9">
      <c r="A59" s="9" t="s">
        <v>68</v>
      </c>
      <c r="B59" s="22">
        <v>0.7249382297633904</v>
      </c>
      <c r="D59" s="7" t="s">
        <v>93</v>
      </c>
      <c r="E59" s="5">
        <v>3436816.0773778064</v>
      </c>
      <c r="F59" s="5">
        <v>3287050.0646086149</v>
      </c>
      <c r="G59" s="5">
        <v>268696.2528370705</v>
      </c>
      <c r="H59" s="5">
        <v>3458552.7534431969</v>
      </c>
      <c r="I59" s="5">
        <v>10451115.148266688</v>
      </c>
    </row>
    <row r="60" spans="1:9">
      <c r="A60" s="9" t="s">
        <v>65</v>
      </c>
      <c r="B60" s="22">
        <v>0.36124935127812252</v>
      </c>
      <c r="D60" s="7" t="s">
        <v>94</v>
      </c>
      <c r="E60" s="5">
        <v>3120429.1358545632</v>
      </c>
      <c r="F60" s="5">
        <v>3199619.376639571</v>
      </c>
      <c r="G60" s="5">
        <v>279043.63666495285</v>
      </c>
      <c r="H60" s="5">
        <v>3122405.7934077103</v>
      </c>
      <c r="I60" s="5">
        <v>9721497.9425667971</v>
      </c>
    </row>
    <row r="61" spans="1:9">
      <c r="A61" s="9" t="s">
        <v>63</v>
      </c>
      <c r="B61" s="22">
        <v>0.28694819283188711</v>
      </c>
      <c r="D61" s="7" t="s">
        <v>95</v>
      </c>
      <c r="E61" s="5">
        <v>3239570.0412090025</v>
      </c>
      <c r="F61" s="5">
        <v>3041337.5148649523</v>
      </c>
      <c r="G61" s="5">
        <v>280560.68912750861</v>
      </c>
      <c r="H61" s="5">
        <v>3110020.3620581781</v>
      </c>
      <c r="I61" s="5">
        <v>9671488.6072596405</v>
      </c>
    </row>
    <row r="62" spans="1:9">
      <c r="A62" s="9" t="s">
        <v>67</v>
      </c>
      <c r="B62" s="22">
        <v>0.26709307520204995</v>
      </c>
      <c r="D62" s="7" t="s">
        <v>96</v>
      </c>
      <c r="E62" s="5">
        <v>3090319.7525871019</v>
      </c>
      <c r="F62" s="5">
        <v>2875480.7069619573</v>
      </c>
      <c r="G62" s="5">
        <v>233166.69156780088</v>
      </c>
      <c r="H62" s="5">
        <v>3041756.755587759</v>
      </c>
      <c r="I62" s="5">
        <v>9240723.9067046195</v>
      </c>
    </row>
    <row r="63" spans="1:9">
      <c r="A63" s="9" t="s">
        <v>64</v>
      </c>
      <c r="B63" s="22">
        <v>0.23511368390706955</v>
      </c>
      <c r="D63" s="7" t="s">
        <v>97</v>
      </c>
      <c r="E63" s="5">
        <v>2975872.4366760682</v>
      </c>
      <c r="F63" s="5">
        <v>2795062.128806306</v>
      </c>
      <c r="G63" s="5">
        <v>233142.4418794075</v>
      </c>
      <c r="H63" s="5">
        <v>2948726.6751513341</v>
      </c>
      <c r="I63" s="5">
        <v>8952803.6825131159</v>
      </c>
    </row>
    <row r="64" spans="1:9">
      <c r="A64" s="9" t="s">
        <v>66</v>
      </c>
      <c r="B64" s="22">
        <v>0.1841537418148107</v>
      </c>
      <c r="D64" s="7" t="s">
        <v>98</v>
      </c>
      <c r="E64" s="5">
        <v>3259788.0455410038</v>
      </c>
      <c r="F64" s="5">
        <v>2817884.4007344288</v>
      </c>
      <c r="G64" s="5">
        <v>195254.33998661724</v>
      </c>
      <c r="H64" s="5">
        <v>2914901.5430872715</v>
      </c>
      <c r="I64" s="5">
        <v>9187828.3293493222</v>
      </c>
    </row>
    <row r="65" spans="1:9">
      <c r="B65" s="11"/>
      <c r="D65" s="7" t="s">
        <v>86</v>
      </c>
      <c r="E65" s="5">
        <v>3048190.392369213</v>
      </c>
      <c r="F65" s="5">
        <v>2742311.2085501142</v>
      </c>
      <c r="G65" s="5">
        <v>288012.39886218967</v>
      </c>
      <c r="H65" s="5">
        <v>2876811.8048539571</v>
      </c>
      <c r="I65" s="5">
        <v>8955325.8046354726</v>
      </c>
    </row>
    <row r="66" spans="1:9" ht="16" thickBot="1">
      <c r="A66" s="17" t="s">
        <v>82</v>
      </c>
      <c r="B66" s="17" t="s">
        <v>83</v>
      </c>
      <c r="D66" s="7" t="s">
        <v>99</v>
      </c>
      <c r="E66" s="5">
        <v>2977102.4226532914</v>
      </c>
      <c r="F66" s="5">
        <v>2794367.1023292341</v>
      </c>
      <c r="G66" s="5">
        <v>345005.20682954212</v>
      </c>
      <c r="H66" s="5">
        <v>2700627.0978671731</v>
      </c>
      <c r="I66" s="5">
        <v>8817101.8296792395</v>
      </c>
    </row>
    <row r="67" spans="1:9">
      <c r="A67" s="16" t="s">
        <v>111</v>
      </c>
      <c r="B67" s="25">
        <v>0.31162035074421568</v>
      </c>
      <c r="D67" s="7" t="s">
        <v>100</v>
      </c>
      <c r="E67" s="5">
        <v>4084509.6864857082</v>
      </c>
      <c r="F67" s="5">
        <v>3378647.1688764757</v>
      </c>
      <c r="G67" s="5">
        <v>549667.3638805236</v>
      </c>
      <c r="H67" s="5">
        <v>3552020.604192141</v>
      </c>
      <c r="I67" s="5">
        <v>11564844.823434848</v>
      </c>
    </row>
    <row r="68" spans="1:9">
      <c r="A68" s="12" t="s">
        <v>1</v>
      </c>
      <c r="B68" s="22">
        <v>0.33874609858112281</v>
      </c>
      <c r="D68" s="7" t="s">
        <v>101</v>
      </c>
      <c r="E68" s="5">
        <v>3974624.860860493</v>
      </c>
      <c r="F68" s="5">
        <v>3633818.1505288449</v>
      </c>
      <c r="G68" s="5">
        <v>284138.91610388667</v>
      </c>
      <c r="H68" s="5">
        <v>3450477.6712760851</v>
      </c>
      <c r="I68" s="5">
        <v>11343059.598769309</v>
      </c>
    </row>
    <row r="69" spans="1:9">
      <c r="A69" s="12" t="s">
        <v>2</v>
      </c>
      <c r="B69" s="22">
        <v>0.29531425335121586</v>
      </c>
      <c r="D69" s="7" t="s">
        <v>102</v>
      </c>
      <c r="E69" s="5">
        <v>4102786.0955259609</v>
      </c>
      <c r="F69" s="5">
        <v>3578080.8369532684</v>
      </c>
      <c r="G69" s="5">
        <v>254770.29185331307</v>
      </c>
      <c r="H69" s="5">
        <v>3605305.0628322954</v>
      </c>
      <c r="I69" s="5">
        <v>11540942.287164837</v>
      </c>
    </row>
    <row r="70" spans="1:9">
      <c r="A70" s="12" t="s">
        <v>3</v>
      </c>
      <c r="B70" s="22">
        <v>0.24529437980294344</v>
      </c>
      <c r="D70" s="7" t="s">
        <v>103</v>
      </c>
      <c r="E70" s="5">
        <v>4252685.6562512796</v>
      </c>
      <c r="F70" s="5">
        <v>3984751.7911113636</v>
      </c>
      <c r="G70" s="5">
        <v>425553.87977862707</v>
      </c>
      <c r="H70" s="5">
        <v>4322360.6715563117</v>
      </c>
      <c r="I70" s="5">
        <v>12985351.998697583</v>
      </c>
    </row>
    <row r="71" spans="1:9">
      <c r="A71" s="12" t="s">
        <v>45</v>
      </c>
      <c r="B71" s="22">
        <v>3.3422408172648854E-2</v>
      </c>
      <c r="D71" s="7" t="s">
        <v>104</v>
      </c>
      <c r="E71" s="5">
        <v>4199810.7593843723</v>
      </c>
      <c r="F71" s="5">
        <v>3804192.3627783456</v>
      </c>
      <c r="G71" s="5">
        <v>400493.88649750786</v>
      </c>
      <c r="H71" s="5">
        <v>3865690.245980897</v>
      </c>
      <c r="I71" s="5">
        <v>12270187.254641123</v>
      </c>
    </row>
    <row r="72" spans="1:9">
      <c r="A72" s="26" t="s">
        <v>56</v>
      </c>
      <c r="B72" s="27" t="s">
        <v>110</v>
      </c>
      <c r="D72" s="7" t="s">
        <v>105</v>
      </c>
      <c r="E72" s="5">
        <v>4076737.267083874</v>
      </c>
      <c r="F72" s="5">
        <v>4004639.413748486</v>
      </c>
      <c r="G72" s="5">
        <v>342973.92302265787</v>
      </c>
      <c r="H72" s="5">
        <v>4033716.3085411265</v>
      </c>
      <c r="I72" s="5">
        <v>12458066.912396144</v>
      </c>
    </row>
    <row r="73" spans="1:9">
      <c r="A73" s="16" t="s">
        <v>112</v>
      </c>
      <c r="B73" s="25">
        <v>0.25855278663916104</v>
      </c>
      <c r="D73" s="7" t="s">
        <v>106</v>
      </c>
      <c r="E73" s="5">
        <v>3952136.9401086676</v>
      </c>
      <c r="F73" s="5">
        <v>3681425.7158641224</v>
      </c>
      <c r="G73" s="5">
        <v>268411.46797745756</v>
      </c>
      <c r="H73" s="5">
        <v>3708716.0322614829</v>
      </c>
      <c r="I73" s="5">
        <v>11610690.15621173</v>
      </c>
    </row>
    <row r="74" spans="1:9">
      <c r="A74" s="13" t="s">
        <v>3</v>
      </c>
      <c r="B74" s="22">
        <v>0.60742847846202586</v>
      </c>
      <c r="C74" s="18"/>
      <c r="D74" s="7" t="s">
        <v>107</v>
      </c>
      <c r="E74" s="5">
        <v>3641793.4529618998</v>
      </c>
      <c r="F74" s="5">
        <v>3469375.7332145851</v>
      </c>
      <c r="G74" s="5">
        <v>232958.26891849647</v>
      </c>
      <c r="H74" s="5">
        <v>3653380.1685957219</v>
      </c>
      <c r="I74" s="5">
        <v>10997507.623690702</v>
      </c>
    </row>
    <row r="75" spans="1:9">
      <c r="A75" s="28" t="s">
        <v>1</v>
      </c>
      <c r="B75" s="27">
        <v>0.24576199294769108</v>
      </c>
      <c r="D75" s="7" t="s">
        <v>108</v>
      </c>
      <c r="E75" s="5">
        <v>3474466.580802842</v>
      </c>
      <c r="F75" s="5">
        <v>3480018.7926013158</v>
      </c>
      <c r="G75" s="5">
        <v>200263.54852439661</v>
      </c>
      <c r="H75" s="5">
        <v>3440773.3899974665</v>
      </c>
      <c r="I75" s="5">
        <v>10595522.311926022</v>
      </c>
    </row>
    <row r="76" spans="1:9">
      <c r="A76" s="16" t="s">
        <v>114</v>
      </c>
      <c r="B76" s="25">
        <v>0.15324338650339664</v>
      </c>
      <c r="D76" s="7" t="s">
        <v>109</v>
      </c>
      <c r="E76" s="5">
        <v>3800418.8208222468</v>
      </c>
      <c r="F76" s="5">
        <v>3394672.1687272526</v>
      </c>
      <c r="G76" s="5">
        <v>194084.60457397247</v>
      </c>
      <c r="H76" s="5">
        <v>3536765.7583496962</v>
      </c>
      <c r="I76" s="5">
        <v>10925941.352473168</v>
      </c>
    </row>
    <row r="77" spans="1:9">
      <c r="A77" s="28" t="s">
        <v>1</v>
      </c>
      <c r="B77" s="27">
        <v>0.15324338650339664</v>
      </c>
    </row>
    <row r="78" spans="1:9">
      <c r="A78" s="16" t="s">
        <v>113</v>
      </c>
      <c r="B78" s="25">
        <v>9.5540578681000632E-2</v>
      </c>
    </row>
    <row r="79" spans="1:9" ht="16" thickBot="1">
      <c r="A79" s="13" t="s">
        <v>1</v>
      </c>
      <c r="B79" s="22">
        <v>9.5540578681000632E-2</v>
      </c>
      <c r="D79" s="14" t="s">
        <v>121</v>
      </c>
      <c r="E79" s="23"/>
      <c r="F79" s="23"/>
      <c r="G79" s="23"/>
    </row>
    <row r="80" spans="1:9">
      <c r="E80" s="6" t="s">
        <v>84</v>
      </c>
    </row>
    <row r="81" spans="4:11">
      <c r="D81" s="6" t="s">
        <v>85</v>
      </c>
      <c r="E81" t="s">
        <v>67</v>
      </c>
      <c r="F81" t="s">
        <v>68</v>
      </c>
      <c r="G81" t="s">
        <v>66</v>
      </c>
      <c r="H81" t="s">
        <v>63</v>
      </c>
      <c r="I81" t="s">
        <v>65</v>
      </c>
      <c r="J81" t="s">
        <v>64</v>
      </c>
      <c r="K81" t="s">
        <v>75</v>
      </c>
    </row>
    <row r="82" spans="4:11">
      <c r="D82" s="7" t="s">
        <v>88</v>
      </c>
      <c r="E82" s="5">
        <v>48506.14954491581</v>
      </c>
      <c r="F82" s="5">
        <v>493156.06870567624</v>
      </c>
      <c r="G82" s="5">
        <v>59915.834747137094</v>
      </c>
      <c r="H82" s="5">
        <v>283170.05707867618</v>
      </c>
      <c r="I82" s="5">
        <v>187051.70630135838</v>
      </c>
      <c r="J82" s="5">
        <v>6679743.2837209543</v>
      </c>
      <c r="K82" s="5">
        <v>7751543.100098718</v>
      </c>
    </row>
    <row r="83" spans="4:11">
      <c r="D83" s="7" t="s">
        <v>87</v>
      </c>
      <c r="E83" s="5">
        <v>37111.512028151876</v>
      </c>
      <c r="F83" s="5">
        <v>461615.25829622574</v>
      </c>
      <c r="G83" s="5">
        <v>95076.717522625826</v>
      </c>
      <c r="H83" s="5">
        <v>341021.70539917808</v>
      </c>
      <c r="I83" s="5">
        <v>182449.29357617191</v>
      </c>
      <c r="J83" s="5">
        <v>6102697.4573082468</v>
      </c>
      <c r="K83" s="5">
        <v>7219971.9441306004</v>
      </c>
    </row>
    <row r="84" spans="4:11">
      <c r="D84" s="7" t="s">
        <v>89</v>
      </c>
      <c r="E84" s="5">
        <v>45714.198251890673</v>
      </c>
      <c r="F84" s="5">
        <v>260329.65724229373</v>
      </c>
      <c r="G84" s="5">
        <v>103661.83591056465</v>
      </c>
      <c r="H84" s="5">
        <v>305781.10929975531</v>
      </c>
      <c r="I84" s="5">
        <v>256533.66694316707</v>
      </c>
      <c r="J84" s="5">
        <v>6924538.7754702885</v>
      </c>
      <c r="K84" s="5">
        <v>7896559.2431179602</v>
      </c>
    </row>
    <row r="85" spans="4:11">
      <c r="D85" s="7" t="s">
        <v>90</v>
      </c>
      <c r="E85" s="5">
        <v>43844.14446603282</v>
      </c>
      <c r="F85" s="5">
        <v>43037.389309471633</v>
      </c>
      <c r="G85" s="5">
        <v>76326.968565609219</v>
      </c>
      <c r="H85" s="5">
        <v>235539.68114318786</v>
      </c>
      <c r="I85" s="5">
        <v>158759.63355292685</v>
      </c>
      <c r="J85" s="5">
        <v>6899526.5851114625</v>
      </c>
      <c r="K85" s="5">
        <v>7457034.402148691</v>
      </c>
    </row>
    <row r="86" spans="4:11">
      <c r="D86" s="7" t="s">
        <v>91</v>
      </c>
      <c r="E86" s="5">
        <v>54605.93524626852</v>
      </c>
      <c r="F86" s="5">
        <v>138459.61023339318</v>
      </c>
      <c r="G86" s="5">
        <v>62066.297013461874</v>
      </c>
      <c r="H86" s="5">
        <v>302602.4611662809</v>
      </c>
      <c r="I86" s="5">
        <v>160604.99455347442</v>
      </c>
      <c r="J86" s="5">
        <v>8117876.444439739</v>
      </c>
      <c r="K86" s="5">
        <v>8836215.7426526174</v>
      </c>
    </row>
    <row r="87" spans="4:11">
      <c r="D87" s="7" t="s">
        <v>92</v>
      </c>
      <c r="E87" s="5">
        <v>49716.741332030899</v>
      </c>
      <c r="F87" s="5">
        <v>278286.22260893876</v>
      </c>
      <c r="G87" s="5">
        <v>79287.847900418841</v>
      </c>
      <c r="H87" s="5">
        <v>344316.0931125604</v>
      </c>
      <c r="I87" s="5">
        <v>278006.72738683608</v>
      </c>
      <c r="J87" s="5">
        <v>9330866.460442014</v>
      </c>
      <c r="K87" s="5">
        <v>10360480.092782799</v>
      </c>
    </row>
    <row r="88" spans="4:11">
      <c r="D88" s="7" t="s">
        <v>93</v>
      </c>
      <c r="E88" s="5">
        <v>71754.974434364281</v>
      </c>
      <c r="F88" s="5">
        <v>287558.51371690194</v>
      </c>
      <c r="G88" s="5">
        <v>69439.853836502429</v>
      </c>
      <c r="H88" s="5">
        <v>360402.17079313123</v>
      </c>
      <c r="I88" s="5">
        <v>272094.62959413847</v>
      </c>
      <c r="J88" s="5">
        <v>9389865.0058916491</v>
      </c>
      <c r="K88" s="5">
        <v>10451115.148266688</v>
      </c>
    </row>
    <row r="89" spans="4:11">
      <c r="D89" s="7" t="s">
        <v>94</v>
      </c>
      <c r="E89" s="5">
        <v>69094.84222976923</v>
      </c>
      <c r="F89" s="5">
        <v>271248.33709971065</v>
      </c>
      <c r="G89" s="5">
        <v>84618.630639534109</v>
      </c>
      <c r="H89" s="5">
        <v>318635.38699146319</v>
      </c>
      <c r="I89" s="5">
        <v>292346.1709896776</v>
      </c>
      <c r="J89" s="5">
        <v>8685554.5746166445</v>
      </c>
      <c r="K89" s="5">
        <v>9721497.942566799</v>
      </c>
    </row>
    <row r="90" spans="4:11">
      <c r="D90" s="7" t="s">
        <v>95</v>
      </c>
      <c r="E90" s="5">
        <v>53387.144262213522</v>
      </c>
      <c r="F90" s="5">
        <v>339182.40529277257</v>
      </c>
      <c r="G90" s="5">
        <v>77836.568595833174</v>
      </c>
      <c r="H90" s="5">
        <v>324959.34634372743</v>
      </c>
      <c r="I90" s="5">
        <v>295004.30810897774</v>
      </c>
      <c r="J90" s="5">
        <v>8581118.8346561175</v>
      </c>
      <c r="K90" s="5">
        <v>9671488.6072596423</v>
      </c>
    </row>
    <row r="91" spans="4:11">
      <c r="D91" s="7" t="s">
        <v>96</v>
      </c>
      <c r="E91" s="5">
        <v>53604.498420849661</v>
      </c>
      <c r="F91" s="5">
        <v>351904.98423233134</v>
      </c>
      <c r="G91" s="5">
        <v>81833.333190112608</v>
      </c>
      <c r="H91" s="5">
        <v>317348.04872867739</v>
      </c>
      <c r="I91" s="5">
        <v>230978.71007212665</v>
      </c>
      <c r="J91" s="5">
        <v>8205054.3320605196</v>
      </c>
      <c r="K91" s="5">
        <v>9240723.9067046177</v>
      </c>
    </row>
    <row r="92" spans="4:11">
      <c r="D92" s="7" t="s">
        <v>97</v>
      </c>
      <c r="E92" s="5">
        <v>52775.139780347468</v>
      </c>
      <c r="F92" s="5">
        <v>270470.54503931059</v>
      </c>
      <c r="G92" s="5">
        <v>91284.608016359285</v>
      </c>
      <c r="H92" s="5">
        <v>277064.47679572942</v>
      </c>
      <c r="I92" s="5">
        <v>238252.66854642436</v>
      </c>
      <c r="J92" s="5">
        <v>8022956.2443349455</v>
      </c>
      <c r="K92" s="5">
        <v>8952803.6825131159</v>
      </c>
    </row>
    <row r="93" spans="4:11">
      <c r="D93" s="7" t="s">
        <v>98</v>
      </c>
      <c r="E93" s="5">
        <v>50695.733138126372</v>
      </c>
      <c r="F93" s="5">
        <v>285747.5223077095</v>
      </c>
      <c r="G93" s="5">
        <v>51957.336603412674</v>
      </c>
      <c r="H93" s="5">
        <v>269104.17567461776</v>
      </c>
      <c r="I93" s="5">
        <v>231431.19128271149</v>
      </c>
      <c r="J93" s="5">
        <v>8298892.3703427436</v>
      </c>
      <c r="K93" s="5">
        <v>9187828.3293493204</v>
      </c>
    </row>
    <row r="94" spans="4:11">
      <c r="D94" s="7" t="s">
        <v>86</v>
      </c>
      <c r="E94" s="5">
        <v>66672.75768627385</v>
      </c>
      <c r="F94" s="5">
        <v>280284.16169469513</v>
      </c>
      <c r="G94" s="5">
        <v>57558.540793267144</v>
      </c>
      <c r="H94" s="5">
        <v>291808.59493801062</v>
      </c>
      <c r="I94" s="5">
        <v>268327.18547281675</v>
      </c>
      <c r="J94" s="5">
        <v>7990674.5640504081</v>
      </c>
      <c r="K94" s="5">
        <v>8955325.8046354707</v>
      </c>
    </row>
    <row r="95" spans="4:11">
      <c r="D95" s="7" t="s">
        <v>99</v>
      </c>
      <c r="E95" s="5">
        <v>62776.469643061435</v>
      </c>
      <c r="F95" s="5">
        <v>309251.82648274949</v>
      </c>
      <c r="G95" s="5">
        <v>84015.843066016023</v>
      </c>
      <c r="H95" s="5">
        <v>285248.06612146564</v>
      </c>
      <c r="I95" s="5">
        <v>341153.37231353414</v>
      </c>
      <c r="J95" s="5">
        <v>7734656.252052417</v>
      </c>
      <c r="K95" s="5">
        <v>8817101.8296792433</v>
      </c>
    </row>
    <row r="96" spans="4:11">
      <c r="D96" s="7" t="s">
        <v>100</v>
      </c>
      <c r="E96" s="5">
        <v>65344.022451761768</v>
      </c>
      <c r="F96" s="5">
        <v>471680.34270208789</v>
      </c>
      <c r="G96" s="5">
        <v>102512.56960211249</v>
      </c>
      <c r="H96" s="5">
        <v>457555.16912352404</v>
      </c>
      <c r="I96" s="5">
        <v>430592.14292327868</v>
      </c>
      <c r="J96" s="5">
        <v>10037160.576632081</v>
      </c>
      <c r="K96" s="5">
        <v>11564844.823434845</v>
      </c>
    </row>
    <row r="97" spans="4:18">
      <c r="D97" s="7" t="s">
        <v>101</v>
      </c>
      <c r="E97" s="5">
        <v>61413.483155671231</v>
      </c>
      <c r="F97" s="5">
        <v>452535.36349759472</v>
      </c>
      <c r="G97" s="5">
        <v>119760.73848853294</v>
      </c>
      <c r="H97" s="5">
        <v>407697.10002540291</v>
      </c>
      <c r="I97" s="5">
        <v>237683.74457039469</v>
      </c>
      <c r="J97" s="5">
        <v>10063969.169031709</v>
      </c>
      <c r="K97" s="5">
        <v>11343059.598769305</v>
      </c>
    </row>
    <row r="98" spans="4:18">
      <c r="D98" s="7" t="s">
        <v>102</v>
      </c>
      <c r="E98" s="5">
        <v>72925.840138307263</v>
      </c>
      <c r="F98" s="5">
        <v>491973.79384557559</v>
      </c>
      <c r="G98" s="5">
        <v>119456.65859796292</v>
      </c>
      <c r="H98" s="5">
        <v>377949.07725556614</v>
      </c>
      <c r="I98" s="5">
        <v>263674.9144418136</v>
      </c>
      <c r="J98" s="5">
        <v>10214962.002885617</v>
      </c>
      <c r="K98" s="5">
        <v>11540942.287164843</v>
      </c>
    </row>
    <row r="99" spans="4:18">
      <c r="D99" s="7" t="s">
        <v>103</v>
      </c>
      <c r="E99" s="5">
        <v>83994.14597630073</v>
      </c>
      <c r="F99" s="5">
        <v>616880.76757984632</v>
      </c>
      <c r="G99" s="5">
        <v>93270.872859473064</v>
      </c>
      <c r="H99" s="5">
        <v>505427.59493169724</v>
      </c>
      <c r="I99" s="5">
        <v>378565.37911416794</v>
      </c>
      <c r="J99" s="5">
        <v>11307213.238236099</v>
      </c>
      <c r="K99" s="5">
        <v>12985351.998697584</v>
      </c>
    </row>
    <row r="100" spans="4:18">
      <c r="D100" s="7" t="s">
        <v>104</v>
      </c>
      <c r="E100" s="5">
        <v>62463.34943276686</v>
      </c>
      <c r="F100" s="5">
        <v>585441.62657345296</v>
      </c>
      <c r="G100" s="5">
        <v>101668.78954257458</v>
      </c>
      <c r="H100" s="5">
        <v>482931.84942895477</v>
      </c>
      <c r="I100" s="5">
        <v>390441.55020106712</v>
      </c>
      <c r="J100" s="5">
        <v>10647240.089462306</v>
      </c>
      <c r="K100" s="5">
        <v>12270187.254641123</v>
      </c>
    </row>
    <row r="101" spans="4:18">
      <c r="D101" s="7" t="s">
        <v>105</v>
      </c>
      <c r="E101" s="5">
        <v>70522.42746777003</v>
      </c>
      <c r="F101" s="5">
        <v>618326.95289990539</v>
      </c>
      <c r="G101" s="5">
        <v>91016.600499607564</v>
      </c>
      <c r="H101" s="5">
        <v>412287.79934602027</v>
      </c>
      <c r="I101" s="5">
        <v>409350.110131528</v>
      </c>
      <c r="J101" s="5">
        <v>10856563.022051306</v>
      </c>
      <c r="K101" s="5">
        <v>12458066.912396137</v>
      </c>
    </row>
    <row r="102" spans="4:18">
      <c r="D102" s="7" t="s">
        <v>106</v>
      </c>
      <c r="E102" s="5">
        <v>62403.831140160662</v>
      </c>
      <c r="F102" s="5">
        <v>566504.26871125016</v>
      </c>
      <c r="G102" s="5">
        <v>100734.40299379794</v>
      </c>
      <c r="H102" s="5">
        <v>408939.23682060355</v>
      </c>
      <c r="I102" s="5">
        <v>314213.18699999561</v>
      </c>
      <c r="J102" s="5">
        <v>10157895.229545925</v>
      </c>
      <c r="K102" s="5">
        <v>11610690.156211734</v>
      </c>
    </row>
    <row r="103" spans="4:18">
      <c r="D103" s="7" t="s">
        <v>107</v>
      </c>
      <c r="E103" s="5">
        <v>71469.639580427436</v>
      </c>
      <c r="F103" s="5">
        <v>528240.75245604047</v>
      </c>
      <c r="G103" s="5">
        <v>99635.749173495788</v>
      </c>
      <c r="H103" s="5">
        <v>377691.51860934164</v>
      </c>
      <c r="I103" s="5">
        <v>267295.17886201892</v>
      </c>
      <c r="J103" s="5">
        <v>9653174.7850093804</v>
      </c>
      <c r="K103" s="5">
        <v>10997507.623690706</v>
      </c>
    </row>
    <row r="104" spans="4:18">
      <c r="D104" s="7" t="s">
        <v>108</v>
      </c>
      <c r="E104" s="5">
        <v>53970.181531988637</v>
      </c>
      <c r="F104" s="5">
        <v>526765.41039708664</v>
      </c>
      <c r="G104" s="5">
        <v>71848.741797613489</v>
      </c>
      <c r="H104" s="5">
        <v>374842.39293039817</v>
      </c>
      <c r="I104" s="5">
        <v>249785.8832513924</v>
      </c>
      <c r="J104" s="5">
        <v>9318309.7020175401</v>
      </c>
      <c r="K104" s="5">
        <v>10595522.311926018</v>
      </c>
    </row>
    <row r="105" spans="4:18">
      <c r="D105" s="7" t="s">
        <v>109</v>
      </c>
      <c r="E105" s="5">
        <v>65340.118300008777</v>
      </c>
      <c r="F105" s="5">
        <v>556618.69797757315</v>
      </c>
      <c r="G105" s="5">
        <v>63698.086447235779</v>
      </c>
      <c r="H105" s="5">
        <v>353519.79797687719</v>
      </c>
      <c r="I105" s="5">
        <v>237973.57135276071</v>
      </c>
      <c r="J105" s="5">
        <v>9648791.0804187171</v>
      </c>
      <c r="K105" s="5">
        <v>10925941.352473173</v>
      </c>
    </row>
    <row r="107" spans="4:18" ht="16" thickBot="1">
      <c r="D107" s="24" t="s">
        <v>122</v>
      </c>
      <c r="E107" s="23"/>
      <c r="F107" s="23"/>
      <c r="G107" s="23"/>
    </row>
    <row r="108" spans="4:18">
      <c r="E108" s="6" t="s">
        <v>84</v>
      </c>
    </row>
    <row r="109" spans="4:18">
      <c r="E109" t="s">
        <v>0</v>
      </c>
      <c r="J109" t="s">
        <v>111</v>
      </c>
      <c r="K109" t="s">
        <v>4</v>
      </c>
      <c r="M109" t="s">
        <v>112</v>
      </c>
      <c r="N109" t="s">
        <v>5</v>
      </c>
      <c r="O109" t="s">
        <v>113</v>
      </c>
      <c r="P109" t="s">
        <v>6</v>
      </c>
      <c r="Q109" t="s">
        <v>114</v>
      </c>
      <c r="R109" t="s">
        <v>75</v>
      </c>
    </row>
    <row r="110" spans="4:18">
      <c r="D110" s="6" t="s">
        <v>85</v>
      </c>
      <c r="E110" t="s">
        <v>2</v>
      </c>
      <c r="F110" t="s">
        <v>56</v>
      </c>
      <c r="G110" t="s">
        <v>3</v>
      </c>
      <c r="H110" t="s">
        <v>45</v>
      </c>
      <c r="I110" t="s">
        <v>1</v>
      </c>
      <c r="K110" t="s">
        <v>3</v>
      </c>
      <c r="L110" t="s">
        <v>1</v>
      </c>
      <c r="N110" t="s">
        <v>1</v>
      </c>
      <c r="P110" t="s">
        <v>1</v>
      </c>
    </row>
    <row r="111" spans="4:18">
      <c r="D111" s="7" t="s">
        <v>88</v>
      </c>
      <c r="E111" s="5">
        <v>276518.55109412572</v>
      </c>
      <c r="F111" s="5">
        <v>317.46031746031747</v>
      </c>
      <c r="G111" s="5">
        <v>501678.80390990293</v>
      </c>
      <c r="H111" s="5">
        <v>28884.509742947845</v>
      </c>
      <c r="I111" s="5">
        <v>2158838.474819595</v>
      </c>
      <c r="J111" s="5">
        <v>2966237.799884032</v>
      </c>
      <c r="K111" s="5">
        <v>173370.04069152806</v>
      </c>
      <c r="L111" s="5">
        <v>3414072.2685821299</v>
      </c>
      <c r="M111" s="5">
        <v>3587442.3092736579</v>
      </c>
      <c r="N111" s="5">
        <v>725310.584460821</v>
      </c>
      <c r="O111" s="5">
        <v>725310.584460821</v>
      </c>
      <c r="P111" s="5">
        <v>472552.40648020798</v>
      </c>
      <c r="Q111" s="5">
        <v>472552.40648020798</v>
      </c>
      <c r="R111" s="5">
        <v>7751543.1000987189</v>
      </c>
    </row>
    <row r="112" spans="4:18">
      <c r="D112" s="7" t="s">
        <v>87</v>
      </c>
      <c r="E112" s="5">
        <v>249592.79134923121</v>
      </c>
      <c r="F112" s="5">
        <v>252.63157894736844</v>
      </c>
      <c r="G112" s="5">
        <v>448324.59787602641</v>
      </c>
      <c r="H112" s="5">
        <v>27661.989222110049</v>
      </c>
      <c r="I112" s="5">
        <v>2077214.7453296266</v>
      </c>
      <c r="J112" s="5">
        <v>2803046.7553559416</v>
      </c>
      <c r="K112" s="5">
        <v>119716.49003152597</v>
      </c>
      <c r="L112" s="5">
        <v>3197292.7744376333</v>
      </c>
      <c r="M112" s="5">
        <v>3317009.2644691593</v>
      </c>
      <c r="N112" s="5">
        <v>668027.1736544267</v>
      </c>
      <c r="O112" s="5">
        <v>668027.1736544267</v>
      </c>
      <c r="P112" s="5">
        <v>431888.7506510769</v>
      </c>
      <c r="Q112" s="5">
        <v>431888.7506510769</v>
      </c>
      <c r="R112" s="5">
        <v>7219971.9441306051</v>
      </c>
    </row>
    <row r="113" spans="4:18">
      <c r="D113" s="7" t="s">
        <v>89</v>
      </c>
      <c r="E113" s="5">
        <v>347941.86266890349</v>
      </c>
      <c r="F113" s="5">
        <v>468.29268292682929</v>
      </c>
      <c r="G113" s="5">
        <v>631418.22792491864</v>
      </c>
      <c r="H113" s="5">
        <v>34920.12931228237</v>
      </c>
      <c r="I113" s="5">
        <v>1969384.0755295348</v>
      </c>
      <c r="J113" s="5">
        <v>2984132.5881185662</v>
      </c>
      <c r="K113" s="5">
        <v>151648.34821702182</v>
      </c>
      <c r="L113" s="5">
        <v>3564351.3384383502</v>
      </c>
      <c r="M113" s="5">
        <v>3715999.6866553719</v>
      </c>
      <c r="N113" s="5">
        <v>723539.71731057018</v>
      </c>
      <c r="O113" s="5">
        <v>723539.71731057018</v>
      </c>
      <c r="P113" s="5">
        <v>472887.25103344949</v>
      </c>
      <c r="Q113" s="5">
        <v>472887.25103344949</v>
      </c>
      <c r="R113" s="5">
        <v>7896559.2431179583</v>
      </c>
    </row>
    <row r="114" spans="4:18">
      <c r="D114" s="7" t="s">
        <v>90</v>
      </c>
      <c r="E114" s="5">
        <v>422959.1205194043</v>
      </c>
      <c r="F114" s="5">
        <v>244.06779661016949</v>
      </c>
      <c r="G114" s="5">
        <v>478060.74864087411</v>
      </c>
      <c r="H114" s="5">
        <v>44389.045964485085</v>
      </c>
      <c r="I114" s="5">
        <v>1323255.4701804044</v>
      </c>
      <c r="J114" s="5">
        <v>2268908.4531017779</v>
      </c>
      <c r="K114" s="5">
        <v>148298.55038899704</v>
      </c>
      <c r="L114" s="5">
        <v>3822702.7557955207</v>
      </c>
      <c r="M114" s="5">
        <v>3971001.3061845177</v>
      </c>
      <c r="N114" s="5">
        <v>701987.56656518567</v>
      </c>
      <c r="O114" s="5">
        <v>701987.56656518567</v>
      </c>
      <c r="P114" s="5">
        <v>515137.07629721262</v>
      </c>
      <c r="Q114" s="5">
        <v>515137.07629721262</v>
      </c>
      <c r="R114" s="5">
        <v>7457034.4021486938</v>
      </c>
    </row>
    <row r="115" spans="4:18">
      <c r="D115" s="7" t="s">
        <v>91</v>
      </c>
      <c r="E115" s="5">
        <v>435460.97241444356</v>
      </c>
      <c r="F115" s="5">
        <v>854.2372881355933</v>
      </c>
      <c r="G115" s="5">
        <v>504265.50032675825</v>
      </c>
      <c r="H115" s="5">
        <v>50883.036588868701</v>
      </c>
      <c r="I115" s="5">
        <v>1981016.3221204388</v>
      </c>
      <c r="J115" s="5">
        <v>2972480.0687386449</v>
      </c>
      <c r="K115" s="5">
        <v>150564.05635207507</v>
      </c>
      <c r="L115" s="5">
        <v>4290759.4849785194</v>
      </c>
      <c r="M115" s="5">
        <v>4441323.5413305946</v>
      </c>
      <c r="N115" s="5">
        <v>839657.94407182559</v>
      </c>
      <c r="O115" s="5">
        <v>839657.94407182559</v>
      </c>
      <c r="P115" s="5">
        <v>582754.18851155287</v>
      </c>
      <c r="Q115" s="5">
        <v>582754.18851155287</v>
      </c>
      <c r="R115" s="5">
        <v>8836215.7426526174</v>
      </c>
    </row>
    <row r="116" spans="4:18">
      <c r="D116" s="7" t="s">
        <v>92</v>
      </c>
      <c r="E116" s="5">
        <v>542300.0159768071</v>
      </c>
      <c r="F116" s="5">
        <v>244.06779661016949</v>
      </c>
      <c r="G116" s="5">
        <v>636972.56977815519</v>
      </c>
      <c r="H116" s="5">
        <v>56560.722776001574</v>
      </c>
      <c r="I116" s="5">
        <v>2358538.3733955873</v>
      </c>
      <c r="J116" s="5">
        <v>3594615.7497231616</v>
      </c>
      <c r="K116" s="5">
        <v>170648.66705865227</v>
      </c>
      <c r="L116" s="5">
        <v>4966903.423702836</v>
      </c>
      <c r="M116" s="5">
        <v>5137552.0907614883</v>
      </c>
      <c r="N116" s="5">
        <v>927633.21565983398</v>
      </c>
      <c r="O116" s="5">
        <v>927633.21565983398</v>
      </c>
      <c r="P116" s="5">
        <v>700679.03663831169</v>
      </c>
      <c r="Q116" s="5">
        <v>700679.03663831169</v>
      </c>
      <c r="R116" s="5">
        <v>10360480.092782795</v>
      </c>
    </row>
    <row r="117" spans="4:18">
      <c r="D117" s="7" t="s">
        <v>93</v>
      </c>
      <c r="E117" s="5">
        <v>483738.17412960017</v>
      </c>
      <c r="F117" s="5">
        <v>702.43902439024396</v>
      </c>
      <c r="G117" s="5">
        <v>596823.23240799166</v>
      </c>
      <c r="H117" s="5">
        <v>56763.69472722456</v>
      </c>
      <c r="I117" s="5">
        <v>2459278.0398133355</v>
      </c>
      <c r="J117" s="5">
        <v>3597305.5801025424</v>
      </c>
      <c r="K117" s="5">
        <v>166240.15251987037</v>
      </c>
      <c r="L117" s="5">
        <v>5014870.5619221358</v>
      </c>
      <c r="M117" s="5">
        <v>5181110.7144420063</v>
      </c>
      <c r="N117" s="5">
        <v>960921.45664485916</v>
      </c>
      <c r="O117" s="5">
        <v>960921.45664485916</v>
      </c>
      <c r="P117" s="5">
        <v>711777.39707727963</v>
      </c>
      <c r="Q117" s="5">
        <v>711777.39707727963</v>
      </c>
      <c r="R117" s="5">
        <v>10451115.148266686</v>
      </c>
    </row>
    <row r="118" spans="4:18">
      <c r="D118" s="7" t="s">
        <v>94</v>
      </c>
      <c r="E118" s="5">
        <v>381976.81801100855</v>
      </c>
      <c r="F118" s="5">
        <v>484.03361344537819</v>
      </c>
      <c r="G118" s="5">
        <v>629441.8524275918</v>
      </c>
      <c r="H118" s="5">
        <v>65282.856943410945</v>
      </c>
      <c r="I118" s="5">
        <v>2566709.4466439118</v>
      </c>
      <c r="J118" s="5">
        <v>3643895.0076393685</v>
      </c>
      <c r="K118" s="5">
        <v>164134.32007110829</v>
      </c>
      <c r="L118" s="5">
        <v>4560481.5007674368</v>
      </c>
      <c r="M118" s="5">
        <v>4724615.8208385454</v>
      </c>
      <c r="N118" s="5">
        <v>864314.94252721488</v>
      </c>
      <c r="O118" s="5">
        <v>864314.94252721488</v>
      </c>
      <c r="P118" s="5">
        <v>488672.17156166857</v>
      </c>
      <c r="Q118" s="5">
        <v>488672.17156166857</v>
      </c>
      <c r="R118" s="5">
        <v>9721497.9425667953</v>
      </c>
    </row>
    <row r="119" spans="4:18">
      <c r="D119" s="7" t="s">
        <v>95</v>
      </c>
      <c r="E119" s="5">
        <v>422801.84139135905</v>
      </c>
      <c r="F119" s="5">
        <v>468.29268292682929</v>
      </c>
      <c r="G119" s="5">
        <v>643533.90113645163</v>
      </c>
      <c r="H119" s="5">
        <v>71681.12668971144</v>
      </c>
      <c r="I119" s="5">
        <v>2438200.499762509</v>
      </c>
      <c r="J119" s="5">
        <v>3576685.6616629576</v>
      </c>
      <c r="K119" s="5">
        <v>143621.44835310098</v>
      </c>
      <c r="L119" s="5">
        <v>4528752.0750512527</v>
      </c>
      <c r="M119" s="5">
        <v>4672373.5234043533</v>
      </c>
      <c r="N119" s="5">
        <v>829875.77523837471</v>
      </c>
      <c r="O119" s="5">
        <v>829875.77523837471</v>
      </c>
      <c r="P119" s="5">
        <v>592553.64695395704</v>
      </c>
      <c r="Q119" s="5">
        <v>592553.64695395704</v>
      </c>
      <c r="R119" s="5">
        <v>9671488.6072596423</v>
      </c>
    </row>
    <row r="120" spans="4:18">
      <c r="D120" s="7" t="s">
        <v>96</v>
      </c>
      <c r="E120" s="5">
        <v>379557.85457931057</v>
      </c>
      <c r="F120" s="5">
        <v>396.33027522935777</v>
      </c>
      <c r="G120" s="5">
        <v>572263.23531827983</v>
      </c>
      <c r="H120" s="5">
        <v>67430.569173965414</v>
      </c>
      <c r="I120" s="5">
        <v>2555028.6976628099</v>
      </c>
      <c r="J120" s="5">
        <v>3574676.6870095949</v>
      </c>
      <c r="K120" s="5">
        <v>142507.77988710758</v>
      </c>
      <c r="L120" s="5">
        <v>3960389.4864953612</v>
      </c>
      <c r="M120" s="5">
        <v>4102897.2663824689</v>
      </c>
      <c r="N120" s="5">
        <v>875456.04153895134</v>
      </c>
      <c r="O120" s="5">
        <v>875456.04153895134</v>
      </c>
      <c r="P120" s="5">
        <v>687693.91177360434</v>
      </c>
      <c r="Q120" s="5">
        <v>687693.91177360434</v>
      </c>
      <c r="R120" s="5">
        <v>9240723.9067046195</v>
      </c>
    </row>
    <row r="121" spans="4:18">
      <c r="D121" s="7" t="s">
        <v>97</v>
      </c>
      <c r="E121" s="5">
        <v>386621.01986795635</v>
      </c>
      <c r="F121" s="5">
        <v>221.53846153846152</v>
      </c>
      <c r="G121" s="5">
        <v>551192.99942346301</v>
      </c>
      <c r="H121" s="5">
        <v>60133.361537390949</v>
      </c>
      <c r="I121" s="5">
        <v>2169952.2806345434</v>
      </c>
      <c r="J121" s="5">
        <v>3168121.1999248923</v>
      </c>
      <c r="K121" s="5">
        <v>145506.64376483054</v>
      </c>
      <c r="L121" s="5">
        <v>4200915.4471763987</v>
      </c>
      <c r="M121" s="5">
        <v>4346422.0909412289</v>
      </c>
      <c r="N121" s="5">
        <v>847870.03863164317</v>
      </c>
      <c r="O121" s="5">
        <v>847870.03863164317</v>
      </c>
      <c r="P121" s="5">
        <v>590390.35301535064</v>
      </c>
      <c r="Q121" s="5">
        <v>590390.35301535064</v>
      </c>
      <c r="R121" s="5">
        <v>8952803.6825131159</v>
      </c>
    </row>
    <row r="122" spans="4:18">
      <c r="D122" s="7" t="s">
        <v>98</v>
      </c>
      <c r="E122" s="5">
        <v>467227.87981726689</v>
      </c>
      <c r="F122" s="5"/>
      <c r="G122" s="5">
        <v>643041.39098716516</v>
      </c>
      <c r="H122" s="5">
        <v>67918.272536344666</v>
      </c>
      <c r="I122" s="5">
        <v>2255350.2915287451</v>
      </c>
      <c r="J122" s="5">
        <v>3433537.8348695217</v>
      </c>
      <c r="K122" s="5">
        <v>142936.97389933528</v>
      </c>
      <c r="L122" s="5">
        <v>4097977.0834457926</v>
      </c>
      <c r="M122" s="5">
        <v>4240914.0573451277</v>
      </c>
      <c r="N122" s="5">
        <v>892240.47413786314</v>
      </c>
      <c r="O122" s="5">
        <v>892240.47413786314</v>
      </c>
      <c r="P122" s="5">
        <v>621135.962996808</v>
      </c>
      <c r="Q122" s="5">
        <v>621135.962996808</v>
      </c>
      <c r="R122" s="5">
        <v>9187828.3293493222</v>
      </c>
    </row>
    <row r="123" spans="4:18">
      <c r="D123" s="7" t="s">
        <v>86</v>
      </c>
      <c r="E123" s="5">
        <v>516653.76561441761</v>
      </c>
      <c r="F123" s="5">
        <v>0</v>
      </c>
      <c r="G123" s="5">
        <v>608616.77796856116</v>
      </c>
      <c r="H123" s="5">
        <v>50473.666033492635</v>
      </c>
      <c r="I123" s="5">
        <v>2609859.1305489056</v>
      </c>
      <c r="J123" s="5">
        <v>3785603.3401653767</v>
      </c>
      <c r="K123" s="5">
        <v>166340.56174178483</v>
      </c>
      <c r="L123" s="5">
        <v>3542043.9985509552</v>
      </c>
      <c r="M123" s="5">
        <v>3708384.5602927399</v>
      </c>
      <c r="N123" s="5">
        <v>847394.28085359198</v>
      </c>
      <c r="O123" s="5">
        <v>847394.28085359198</v>
      </c>
      <c r="P123" s="5">
        <v>613943.62332376244</v>
      </c>
      <c r="Q123" s="5">
        <v>613943.62332376244</v>
      </c>
      <c r="R123" s="5">
        <v>8955325.8046354707</v>
      </c>
    </row>
    <row r="124" spans="4:18">
      <c r="D124" s="7" t="s">
        <v>99</v>
      </c>
      <c r="E124" s="5">
        <v>475632.42187593231</v>
      </c>
      <c r="F124" s="5">
        <v>0</v>
      </c>
      <c r="G124" s="5">
        <v>596040.21878851915</v>
      </c>
      <c r="H124" s="5">
        <v>49065.041428962249</v>
      </c>
      <c r="I124" s="5">
        <v>2048834.1976332134</v>
      </c>
      <c r="J124" s="5">
        <v>3169571.8797266269</v>
      </c>
      <c r="K124" s="5">
        <v>166676.23474966909</v>
      </c>
      <c r="L124" s="5">
        <v>4164380.8805544516</v>
      </c>
      <c r="M124" s="5">
        <v>4331057.1153041208</v>
      </c>
      <c r="N124" s="5">
        <v>752851.12973478285</v>
      </c>
      <c r="O124" s="5">
        <v>752851.12973478285</v>
      </c>
      <c r="P124" s="5">
        <v>563621.70491371246</v>
      </c>
      <c r="Q124" s="5">
        <v>563621.70491371246</v>
      </c>
      <c r="R124" s="5">
        <v>8817101.8296792433</v>
      </c>
    </row>
    <row r="125" spans="4:18">
      <c r="D125" s="7" t="s">
        <v>100</v>
      </c>
      <c r="E125" s="5">
        <v>568366.71182243142</v>
      </c>
      <c r="F125" s="5">
        <v>0</v>
      </c>
      <c r="G125" s="5">
        <v>762462.99403776263</v>
      </c>
      <c r="H125" s="5">
        <v>60864.175277716859</v>
      </c>
      <c r="I125" s="5">
        <v>2800807.4169027731</v>
      </c>
      <c r="J125" s="5">
        <v>4192501.2980406843</v>
      </c>
      <c r="K125" s="5">
        <v>244599.84859209036</v>
      </c>
      <c r="L125" s="5">
        <v>5445878.5033138879</v>
      </c>
      <c r="M125" s="5">
        <v>5690478.3519059783</v>
      </c>
      <c r="N125" s="5">
        <v>977605.89523213473</v>
      </c>
      <c r="O125" s="5">
        <v>977605.89523213473</v>
      </c>
      <c r="P125" s="5">
        <v>704259.27825605182</v>
      </c>
      <c r="Q125" s="5">
        <v>704259.27825605182</v>
      </c>
      <c r="R125" s="5">
        <v>11564844.82343485</v>
      </c>
    </row>
    <row r="126" spans="4:18">
      <c r="D126" s="7" t="s">
        <v>101</v>
      </c>
      <c r="E126" s="5">
        <v>533299.0871869995</v>
      </c>
      <c r="F126" s="5">
        <v>0</v>
      </c>
      <c r="G126" s="5">
        <v>638792.47901035694</v>
      </c>
      <c r="H126" s="5">
        <v>50039.263140238727</v>
      </c>
      <c r="I126" s="5">
        <v>2871556.6103986497</v>
      </c>
      <c r="J126" s="5">
        <v>4093687.4397362452</v>
      </c>
      <c r="K126" s="5">
        <v>238428.60548635272</v>
      </c>
      <c r="L126" s="5">
        <v>5444500.919799611</v>
      </c>
      <c r="M126" s="5">
        <v>5682929.5252859639</v>
      </c>
      <c r="N126" s="5">
        <v>952863.46594106883</v>
      </c>
      <c r="O126" s="5">
        <v>952863.46594106883</v>
      </c>
      <c r="P126" s="5">
        <v>613579.16780603002</v>
      </c>
      <c r="Q126" s="5">
        <v>613579.16780603002</v>
      </c>
      <c r="R126" s="5">
        <v>11343059.598769309</v>
      </c>
    </row>
    <row r="127" spans="4:18">
      <c r="D127" s="7" t="s">
        <v>102</v>
      </c>
      <c r="E127" s="5">
        <v>477170.87459358858</v>
      </c>
      <c r="F127" s="5">
        <v>0</v>
      </c>
      <c r="G127" s="5">
        <v>612284.45315137168</v>
      </c>
      <c r="H127" s="5">
        <v>48303.168056509501</v>
      </c>
      <c r="I127" s="5">
        <v>3177087.0096191522</v>
      </c>
      <c r="J127" s="5">
        <v>4314845.5054206215</v>
      </c>
      <c r="K127" s="5">
        <v>256967.63743050868</v>
      </c>
      <c r="L127" s="5">
        <v>5756358.7163649201</v>
      </c>
      <c r="M127" s="5">
        <v>6013326.3537954288</v>
      </c>
      <c r="N127" s="5">
        <v>626469.47094307991</v>
      </c>
      <c r="O127" s="5">
        <v>626469.47094307991</v>
      </c>
      <c r="P127" s="5">
        <v>586300.95700570638</v>
      </c>
      <c r="Q127" s="5">
        <v>586300.95700570638</v>
      </c>
      <c r="R127" s="5">
        <v>11540942.287164835</v>
      </c>
    </row>
    <row r="128" spans="4:18">
      <c r="D128" s="7" t="s">
        <v>103</v>
      </c>
      <c r="E128" s="5">
        <v>503489.90339900437</v>
      </c>
      <c r="F128" s="5">
        <v>0</v>
      </c>
      <c r="G128" s="5">
        <v>800266.07919046318</v>
      </c>
      <c r="H128" s="5">
        <v>68675.95376127561</v>
      </c>
      <c r="I128" s="5">
        <v>3656658.1319823503</v>
      </c>
      <c r="J128" s="5">
        <v>5029090.0683330931</v>
      </c>
      <c r="K128" s="5">
        <v>339113.1534086297</v>
      </c>
      <c r="L128" s="5">
        <v>5773940.6461144313</v>
      </c>
      <c r="M128" s="5">
        <v>6113053.7995230611</v>
      </c>
      <c r="N128" s="5">
        <v>1002431.3518434365</v>
      </c>
      <c r="O128" s="5">
        <v>1002431.3518434365</v>
      </c>
      <c r="P128" s="5">
        <v>840776.77899799356</v>
      </c>
      <c r="Q128" s="5">
        <v>840776.77899799356</v>
      </c>
      <c r="R128" s="5">
        <v>12985351.998697584</v>
      </c>
    </row>
    <row r="129" spans="4:18">
      <c r="D129" s="7" t="s">
        <v>104</v>
      </c>
      <c r="E129" s="5">
        <v>576275.95803759038</v>
      </c>
      <c r="F129" s="5">
        <v>0</v>
      </c>
      <c r="G129" s="5">
        <v>738658.91013491526</v>
      </c>
      <c r="H129" s="5">
        <v>51258.561984622946</v>
      </c>
      <c r="I129" s="5">
        <v>3285068.7482338981</v>
      </c>
      <c r="J129" s="5">
        <v>4651262.1783910263</v>
      </c>
      <c r="K129" s="5">
        <v>332261.5230481443</v>
      </c>
      <c r="L129" s="5">
        <v>5537725.6851692852</v>
      </c>
      <c r="M129" s="5">
        <v>5869987.208217429</v>
      </c>
      <c r="N129" s="5">
        <v>1028738.3216508441</v>
      </c>
      <c r="O129" s="5">
        <v>1028738.3216508441</v>
      </c>
      <c r="P129" s="5">
        <v>720199.54638182337</v>
      </c>
      <c r="Q129" s="5">
        <v>720199.54638182337</v>
      </c>
      <c r="R129" s="5">
        <v>12270187.254641123</v>
      </c>
    </row>
    <row r="130" spans="4:18">
      <c r="D130" s="7" t="s">
        <v>105</v>
      </c>
      <c r="E130" s="5">
        <v>650375.03100683773</v>
      </c>
      <c r="F130" s="5">
        <v>0</v>
      </c>
      <c r="G130" s="5">
        <v>846804.56787418306</v>
      </c>
      <c r="H130" s="5">
        <v>52783.65735592015</v>
      </c>
      <c r="I130" s="5">
        <v>3244891.9352614842</v>
      </c>
      <c r="J130" s="5">
        <v>4794855.1914984249</v>
      </c>
      <c r="K130" s="5">
        <v>293291.10086065781</v>
      </c>
      <c r="L130" s="5">
        <v>5720282.9314628094</v>
      </c>
      <c r="M130" s="5">
        <v>6013574.0323234675</v>
      </c>
      <c r="N130" s="5">
        <v>958663.51575123845</v>
      </c>
      <c r="O130" s="5">
        <v>958663.51575123845</v>
      </c>
      <c r="P130" s="5">
        <v>690974.17282301106</v>
      </c>
      <c r="Q130" s="5">
        <v>690974.17282301106</v>
      </c>
      <c r="R130" s="5">
        <v>12458066.912396144</v>
      </c>
    </row>
    <row r="131" spans="4:18">
      <c r="D131" s="7" t="s">
        <v>106</v>
      </c>
      <c r="E131" s="5">
        <v>594189.15510643984</v>
      </c>
      <c r="F131" s="5">
        <v>0</v>
      </c>
      <c r="G131" s="5">
        <v>762738.70090989314</v>
      </c>
      <c r="H131" s="5">
        <v>49341.171062410693</v>
      </c>
      <c r="I131" s="5">
        <v>2886774.2404373507</v>
      </c>
      <c r="J131" s="5">
        <v>4293043.2675160943</v>
      </c>
      <c r="K131" s="5">
        <v>271621.05924789852</v>
      </c>
      <c r="L131" s="5">
        <v>5392823.6610792745</v>
      </c>
      <c r="M131" s="5">
        <v>5664444.7203271734</v>
      </c>
      <c r="N131" s="5">
        <v>965656.12415317667</v>
      </c>
      <c r="O131" s="5">
        <v>965656.12415317667</v>
      </c>
      <c r="P131" s="5">
        <v>687546.04421528755</v>
      </c>
      <c r="Q131" s="5">
        <v>687546.04421528755</v>
      </c>
      <c r="R131" s="5">
        <v>11610690.156211732</v>
      </c>
    </row>
    <row r="132" spans="4:18">
      <c r="D132" s="7" t="s">
        <v>107</v>
      </c>
      <c r="E132" s="5">
        <v>601429.69540201093</v>
      </c>
      <c r="F132" s="5">
        <v>0</v>
      </c>
      <c r="G132" s="5">
        <v>739840.29170840431</v>
      </c>
      <c r="H132" s="5">
        <v>57080.738248750284</v>
      </c>
      <c r="I132" s="5">
        <v>2717050.8482430824</v>
      </c>
      <c r="J132" s="5">
        <v>4115401.573602248</v>
      </c>
      <c r="K132" s="5">
        <v>183756.10723223386</v>
      </c>
      <c r="L132" s="5">
        <v>5134155.114615337</v>
      </c>
      <c r="M132" s="5">
        <v>5317911.2218475705</v>
      </c>
      <c r="N132" s="5">
        <v>930603.1681523103</v>
      </c>
      <c r="O132" s="5">
        <v>930603.1681523103</v>
      </c>
      <c r="P132" s="5">
        <v>633591.66008857312</v>
      </c>
      <c r="Q132" s="5">
        <v>633591.66008857312</v>
      </c>
      <c r="R132" s="5">
        <v>10997507.623690702</v>
      </c>
    </row>
    <row r="133" spans="4:18">
      <c r="D133" s="7" t="s">
        <v>108</v>
      </c>
      <c r="E133" s="5">
        <v>381372.40395068098</v>
      </c>
      <c r="F133" s="5">
        <v>0</v>
      </c>
      <c r="G133" s="5">
        <v>655868.12471255136</v>
      </c>
      <c r="H133" s="5">
        <v>53643.998420976335</v>
      </c>
      <c r="I133" s="5">
        <v>2816887.7554434934</v>
      </c>
      <c r="J133" s="5">
        <v>3907772.2825277019</v>
      </c>
      <c r="K133" s="5">
        <v>207936.29018553178</v>
      </c>
      <c r="L133" s="5">
        <v>5023371.8226901842</v>
      </c>
      <c r="M133" s="5">
        <v>5231308.1128757158</v>
      </c>
      <c r="N133" s="5">
        <v>867694.91262656939</v>
      </c>
      <c r="O133" s="5">
        <v>867694.91262656939</v>
      </c>
      <c r="P133" s="5">
        <v>588747.00389603456</v>
      </c>
      <c r="Q133" s="5">
        <v>588747.00389603456</v>
      </c>
      <c r="R133" s="5">
        <v>10595522.311926024</v>
      </c>
    </row>
    <row r="134" spans="4:18">
      <c r="D134" s="7" t="s">
        <v>109</v>
      </c>
      <c r="E134" s="5">
        <v>334974.8579363735</v>
      </c>
      <c r="F134" s="5"/>
      <c r="G134" s="5">
        <v>751725.32214409404</v>
      </c>
      <c r="H134" s="5">
        <v>62119.904949977565</v>
      </c>
      <c r="I134" s="5">
        <v>3110637.7611182793</v>
      </c>
      <c r="J134" s="5">
        <v>4259457.8461487247</v>
      </c>
      <c r="K134" s="5">
        <v>223231.27151207253</v>
      </c>
      <c r="L134" s="5">
        <v>4878584.7151098037</v>
      </c>
      <c r="M134" s="5">
        <v>5101815.9866218762</v>
      </c>
      <c r="N134" s="5">
        <v>887591.00677681738</v>
      </c>
      <c r="O134" s="5">
        <v>887591.00677681738</v>
      </c>
      <c r="P134" s="5">
        <v>677076.51292575197</v>
      </c>
      <c r="Q134" s="5">
        <v>677076.51292575197</v>
      </c>
      <c r="R134" s="5">
        <v>10925941.35247317</v>
      </c>
    </row>
  </sheetData>
  <conditionalFormatting sqref="D51:F51">
    <cfRule type="cellIs" dxfId="76" priority="6" operator="equal">
      <formula>"(blank)"</formula>
    </cfRule>
  </conditionalFormatting>
  <conditionalFormatting sqref="D69:D75">
    <cfRule type="cellIs" dxfId="75" priority="5" operator="equal">
      <formula>"(blank)"</formula>
    </cfRule>
  </conditionalFormatting>
  <conditionalFormatting sqref="D80:F80">
    <cfRule type="cellIs" dxfId="74" priority="4" operator="equal">
      <formula>"(blank)"</formula>
    </cfRule>
  </conditionalFormatting>
  <conditionalFormatting sqref="D98:D104">
    <cfRule type="cellIs" dxfId="73" priority="3" operator="equal">
      <formula>"(blank)"</formula>
    </cfRule>
  </conditionalFormatting>
  <conditionalFormatting sqref="D108:F108">
    <cfRule type="cellIs" dxfId="72" priority="2" operator="equal">
      <formula>"(blank)"</formula>
    </cfRule>
  </conditionalFormatting>
  <conditionalFormatting sqref="D126:D132">
    <cfRule type="cellIs" dxfId="71" priority="1" operator="equal">
      <formula>"(blank)"</formula>
    </cfRule>
  </conditionalFormatting>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F9C5A-0440-2541-8226-A05B56A745BD}">
  <sheetPr>
    <tabColor theme="6"/>
  </sheetPr>
  <dimension ref="B5:P23"/>
  <sheetViews>
    <sheetView showGridLines="0" workbookViewId="0"/>
  </sheetViews>
  <sheetFormatPr baseColWidth="10" defaultRowHeight="15"/>
  <cols>
    <col min="2" max="2" width="14.1640625" bestFit="1" customWidth="1"/>
    <col min="3" max="4" width="11.6640625" bestFit="1" customWidth="1"/>
    <col min="5" max="14" width="12.6640625" bestFit="1" customWidth="1"/>
  </cols>
  <sheetData>
    <row r="5" spans="2:16" ht="16">
      <c r="N5" s="40" t="s">
        <v>115</v>
      </c>
      <c r="O5" s="40"/>
      <c r="P5" s="40"/>
    </row>
    <row r="7" spans="2:16" ht="15" customHeight="1">
      <c r="N7" s="31" t="s">
        <v>117</v>
      </c>
      <c r="O7" s="32"/>
      <c r="P7" s="33"/>
    </row>
    <row r="8" spans="2:16">
      <c r="N8" s="34"/>
      <c r="O8" s="35"/>
      <c r="P8" s="36"/>
    </row>
    <row r="9" spans="2:16">
      <c r="N9" s="34"/>
      <c r="O9" s="35"/>
      <c r="P9" s="36"/>
    </row>
    <row r="10" spans="2:16" ht="16">
      <c r="D10" s="21" t="s">
        <v>119</v>
      </c>
      <c r="N10" s="34"/>
      <c r="O10" s="35"/>
      <c r="P10" s="36"/>
    </row>
    <row r="11" spans="2:16" ht="16">
      <c r="B11" s="21" t="s">
        <v>81</v>
      </c>
      <c r="F11" s="21" t="s">
        <v>118</v>
      </c>
      <c r="N11" s="34"/>
      <c r="O11" s="35"/>
      <c r="P11" s="36"/>
    </row>
    <row r="12" spans="2:16">
      <c r="N12" s="34"/>
      <c r="O12" s="35"/>
      <c r="P12" s="36"/>
    </row>
    <row r="13" spans="2:16">
      <c r="N13" s="34"/>
      <c r="O13" s="35"/>
      <c r="P13" s="36"/>
    </row>
    <row r="14" spans="2:16">
      <c r="N14" s="34"/>
      <c r="O14" s="35"/>
      <c r="P14" s="36"/>
    </row>
    <row r="15" spans="2:16">
      <c r="N15" s="34"/>
      <c r="O15" s="35"/>
      <c r="P15" s="36"/>
    </row>
    <row r="16" spans="2:16">
      <c r="N16" s="34"/>
      <c r="O16" s="35"/>
      <c r="P16" s="36"/>
    </row>
    <row r="17" spans="2:16">
      <c r="N17" s="34"/>
      <c r="O17" s="35"/>
      <c r="P17" s="36"/>
    </row>
    <row r="18" spans="2:16">
      <c r="N18" s="37"/>
      <c r="O18" s="38"/>
      <c r="P18" s="39"/>
    </row>
    <row r="20" spans="2:16">
      <c r="B20" s="6" t="s">
        <v>74</v>
      </c>
      <c r="C20" s="9" t="s">
        <v>86</v>
      </c>
      <c r="D20" s="9" t="s">
        <v>99</v>
      </c>
      <c r="E20" s="9" t="s">
        <v>100</v>
      </c>
      <c r="F20" s="9" t="s">
        <v>101</v>
      </c>
      <c r="G20" s="9" t="s">
        <v>102</v>
      </c>
      <c r="H20" s="9" t="s">
        <v>103</v>
      </c>
      <c r="I20" s="9" t="s">
        <v>104</v>
      </c>
      <c r="J20" s="9" t="s">
        <v>105</v>
      </c>
      <c r="K20" s="9" t="s">
        <v>106</v>
      </c>
      <c r="L20" s="9" t="s">
        <v>107</v>
      </c>
      <c r="M20" s="9" t="s">
        <v>108</v>
      </c>
      <c r="N20" s="9" t="s">
        <v>109</v>
      </c>
    </row>
    <row r="21" spans="2:16">
      <c r="B21" s="7" t="s">
        <v>1</v>
      </c>
      <c r="C21" s="20">
        <v>3542043.9985509561</v>
      </c>
      <c r="D21" s="20">
        <v>4164380.8805544521</v>
      </c>
      <c r="E21" s="20">
        <v>5445878.5033138879</v>
      </c>
      <c r="F21" s="20">
        <v>5444500.9197996119</v>
      </c>
      <c r="G21" s="20">
        <v>5756358.7163649211</v>
      </c>
      <c r="H21" s="20">
        <v>5773940.6461144295</v>
      </c>
      <c r="I21" s="20">
        <v>5537725.6851692842</v>
      </c>
      <c r="J21" s="20">
        <v>5720282.9314628113</v>
      </c>
      <c r="K21" s="20">
        <v>5392823.6610792745</v>
      </c>
      <c r="L21" s="20">
        <v>5134155.1146153398</v>
      </c>
      <c r="M21" s="20">
        <v>5023371.8226901824</v>
      </c>
      <c r="N21" s="20">
        <v>4878584.7151098028</v>
      </c>
    </row>
    <row r="22" spans="2:16">
      <c r="B22" s="8" t="s">
        <v>4</v>
      </c>
      <c r="C22" s="20">
        <v>3542043.9985509561</v>
      </c>
      <c r="D22" s="20">
        <v>4164380.8805544521</v>
      </c>
      <c r="E22" s="20">
        <v>5445878.5033138879</v>
      </c>
      <c r="F22" s="20">
        <v>5444500.9197996119</v>
      </c>
      <c r="G22" s="20">
        <v>5756358.7163649211</v>
      </c>
      <c r="H22" s="20">
        <v>5773940.6461144295</v>
      </c>
      <c r="I22" s="20">
        <v>5537725.6851692842</v>
      </c>
      <c r="J22" s="20">
        <v>5720282.9314628113</v>
      </c>
      <c r="K22" s="20">
        <v>5392823.6610792745</v>
      </c>
      <c r="L22" s="20">
        <v>5134155.1146153398</v>
      </c>
      <c r="M22" s="20">
        <v>5023371.8226901824</v>
      </c>
      <c r="N22" s="20">
        <v>4878584.7151098028</v>
      </c>
    </row>
    <row r="23" spans="2:16">
      <c r="B23" s="7" t="s">
        <v>75</v>
      </c>
      <c r="C23" s="20">
        <v>3542043.9985509561</v>
      </c>
      <c r="D23" s="20">
        <v>4164380.8805544521</v>
      </c>
      <c r="E23" s="20">
        <v>5445878.5033138879</v>
      </c>
      <c r="F23" s="20">
        <v>5444500.9197996119</v>
      </c>
      <c r="G23" s="20">
        <v>5756358.7163649211</v>
      </c>
      <c r="H23" s="20">
        <v>5773940.6461144295</v>
      </c>
      <c r="I23" s="20">
        <v>5537725.6851692842</v>
      </c>
      <c r="J23" s="20">
        <v>5720282.9314628113</v>
      </c>
      <c r="K23" s="20">
        <v>5392823.6610792745</v>
      </c>
      <c r="L23" s="20">
        <v>5134155.1146153398</v>
      </c>
      <c r="M23" s="20">
        <v>5023371.8226901824</v>
      </c>
      <c r="N23" s="20">
        <v>4878584.7151098028</v>
      </c>
    </row>
  </sheetData>
  <mergeCells count="2">
    <mergeCell ref="N7:P18"/>
    <mergeCell ref="N5:P5"/>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52C1E-902A-4D39-8DF1-1FE4CA9580AC}">
  <sheetPr>
    <tabColor theme="5"/>
  </sheetPr>
  <dimension ref="B4:I17"/>
  <sheetViews>
    <sheetView showGridLines="0" zoomScaleNormal="100" workbookViewId="0"/>
  </sheetViews>
  <sheetFormatPr baseColWidth="10" defaultColWidth="9.1640625" defaultRowHeight="11"/>
  <cols>
    <col min="1" max="1" width="4.33203125" style="1" customWidth="1"/>
    <col min="2" max="2" width="130.5" style="1" bestFit="1" customWidth="1"/>
    <col min="3" max="16384" width="9.1640625" style="1"/>
  </cols>
  <sheetData>
    <row r="4" spans="2:9" ht="23">
      <c r="B4" s="3" t="s">
        <v>15</v>
      </c>
    </row>
    <row r="5" spans="2:9" ht="16">
      <c r="B5" s="2" t="s">
        <v>72</v>
      </c>
    </row>
    <row r="6" spans="2:9" ht="16">
      <c r="B6" s="2" t="s">
        <v>70</v>
      </c>
    </row>
    <row r="7" spans="2:9" ht="16">
      <c r="B7" s="2"/>
    </row>
    <row r="8" spans="2:9" ht="21" customHeight="1"/>
    <row r="9" spans="2:9" ht="23">
      <c r="B9" s="3" t="s">
        <v>14</v>
      </c>
    </row>
    <row r="10" spans="2:9" ht="16">
      <c r="B10" s="2" t="s">
        <v>13</v>
      </c>
    </row>
    <row r="11" spans="2:9" ht="16">
      <c r="B11" s="2" t="s">
        <v>69</v>
      </c>
    </row>
    <row r="12" spans="2:9" ht="16">
      <c r="B12" s="2" t="s">
        <v>73</v>
      </c>
      <c r="I12"/>
    </row>
    <row r="13" spans="2:9" ht="16">
      <c r="B13" s="2"/>
      <c r="I13"/>
    </row>
    <row r="14" spans="2:9" ht="15">
      <c r="I14"/>
    </row>
    <row r="15" spans="2:9" ht="31.5" customHeight="1">
      <c r="B15" s="3" t="s">
        <v>12</v>
      </c>
    </row>
    <row r="16" spans="2:9" ht="16">
      <c r="B16" s="2" t="s">
        <v>116</v>
      </c>
    </row>
    <row r="17" spans="2:2" ht="16">
      <c r="B17" s="2" t="s">
        <v>71</v>
      </c>
    </row>
  </sheetData>
  <pageMargins left="0.7" right="0.7" top="0.75" bottom="0.75" header="0.3" footer="0.3"/>
  <pageSetup orientation="portrait" r:id="rId1"/>
  <customProperties>
    <customPr name="_pios_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CB10D-EA1B-44CD-A9A9-E1857C0DDF51}">
  <dimension ref="A1:AF284"/>
  <sheetViews>
    <sheetView workbookViewId="0"/>
  </sheetViews>
  <sheetFormatPr baseColWidth="10" defaultColWidth="8.83203125" defaultRowHeight="15"/>
  <cols>
    <col min="1" max="1" width="12.83203125" customWidth="1"/>
    <col min="2" max="2" width="19.5" customWidth="1"/>
    <col min="3" max="3" width="12.5" customWidth="1"/>
    <col min="4" max="6" width="16.1640625" customWidth="1"/>
    <col min="7" max="7" width="11.83203125" style="4" customWidth="1"/>
    <col min="8" max="8" width="11.1640625" style="4" customWidth="1"/>
    <col min="9" max="9" width="11.83203125" style="4" customWidth="1"/>
    <col min="10" max="10" width="11.1640625" style="4" customWidth="1"/>
    <col min="11" max="11" width="10.5" style="4" customWidth="1"/>
    <col min="12" max="12" width="11.6640625" style="4" customWidth="1"/>
    <col min="13" max="13" width="10.6640625" style="4" customWidth="1"/>
    <col min="14" max="14" width="11.1640625" style="4" customWidth="1"/>
    <col min="15" max="15" width="11.6640625" style="4" customWidth="1"/>
    <col min="16" max="17" width="11" style="4" customWidth="1"/>
    <col min="18" max="18" width="10.6640625" style="4" customWidth="1"/>
    <col min="19" max="19" width="12.83203125" style="4" customWidth="1"/>
    <col min="20" max="20" width="11.83203125" style="4" customWidth="1"/>
    <col min="21" max="21" width="11.1640625" style="4" customWidth="1"/>
    <col min="22" max="22" width="11.83203125" style="4" customWidth="1"/>
    <col min="23" max="23" width="11.1640625" style="4" customWidth="1"/>
    <col min="24" max="24" width="10.5" style="4" customWidth="1"/>
    <col min="25" max="25" width="11.6640625" style="4" customWidth="1"/>
    <col min="26" max="26" width="10.6640625" style="4" customWidth="1"/>
    <col min="27" max="27" width="11.1640625" style="4" customWidth="1"/>
    <col min="28" max="28" width="11.6640625" style="4" customWidth="1"/>
    <col min="29" max="29" width="11" style="4" customWidth="1"/>
    <col min="30" max="31" width="9" bestFit="1" customWidth="1"/>
    <col min="32" max="32" width="12.1640625" bestFit="1" customWidth="1"/>
  </cols>
  <sheetData>
    <row r="1" spans="1:32">
      <c r="A1" t="s">
        <v>7</v>
      </c>
      <c r="B1" t="s">
        <v>40</v>
      </c>
      <c r="C1" t="s">
        <v>8</v>
      </c>
      <c r="D1" t="s">
        <v>41</v>
      </c>
      <c r="E1" t="s">
        <v>57</v>
      </c>
      <c r="F1" t="s">
        <v>58</v>
      </c>
      <c r="G1" s="4" t="s">
        <v>16</v>
      </c>
      <c r="H1" s="4" t="s">
        <v>17</v>
      </c>
      <c r="I1" s="4" t="s">
        <v>18</v>
      </c>
      <c r="J1" s="4" t="s">
        <v>19</v>
      </c>
      <c r="K1" s="4" t="s">
        <v>20</v>
      </c>
      <c r="L1" s="4" t="s">
        <v>21</v>
      </c>
      <c r="M1" s="4" t="s">
        <v>22</v>
      </c>
      <c r="N1" s="4" t="s">
        <v>23</v>
      </c>
      <c r="O1" s="4" t="s">
        <v>24</v>
      </c>
      <c r="P1" s="4" t="s">
        <v>25</v>
      </c>
      <c r="Q1" s="4" t="s">
        <v>26</v>
      </c>
      <c r="R1" s="4" t="s">
        <v>27</v>
      </c>
      <c r="S1" s="4" t="s">
        <v>76</v>
      </c>
      <c r="T1" s="4" t="s">
        <v>28</v>
      </c>
      <c r="U1" s="4" t="s">
        <v>29</v>
      </c>
      <c r="V1" s="4" t="s">
        <v>30</v>
      </c>
      <c r="W1" s="4" t="s">
        <v>31</v>
      </c>
      <c r="X1" s="4" t="s">
        <v>32</v>
      </c>
      <c r="Y1" s="4" t="s">
        <v>33</v>
      </c>
      <c r="Z1" s="4" t="s">
        <v>34</v>
      </c>
      <c r="AA1" s="4" t="s">
        <v>35</v>
      </c>
      <c r="AB1" s="4" t="s">
        <v>36</v>
      </c>
      <c r="AC1" s="4" t="s">
        <v>37</v>
      </c>
      <c r="AD1" s="4" t="s">
        <v>38</v>
      </c>
      <c r="AE1" s="4" t="s">
        <v>39</v>
      </c>
      <c r="AF1" t="s">
        <v>77</v>
      </c>
    </row>
    <row r="2" spans="1:32">
      <c r="A2" t="s">
        <v>11</v>
      </c>
      <c r="B2" t="s">
        <v>53</v>
      </c>
      <c r="C2" t="s">
        <v>0</v>
      </c>
      <c r="D2" t="s">
        <v>1</v>
      </c>
      <c r="E2" t="str">
        <f>INDEX('Mapping Table'!C:C,MATCH(Data_Set[[#This Row],[Geography]],'Mapping Table'!A:A,))</f>
        <v>Mike Mike</v>
      </c>
      <c r="F2" t="str">
        <f>INDEX('Mapping Table'!D:D,MATCH(Data_Set[[#This Row],[Channel]],'Mapping Table'!B:B,))</f>
        <v>Brad Nunez</v>
      </c>
      <c r="G2" s="4">
        <v>8768.8686440677957</v>
      </c>
      <c r="H2" s="4">
        <v>8422.8099173553728</v>
      </c>
      <c r="I2" s="4">
        <v>5631.545454545455</v>
      </c>
      <c r="J2" s="4">
        <v>7314.7789915966387</v>
      </c>
      <c r="K2" s="4">
        <v>9937.4300884955755</v>
      </c>
      <c r="L2" s="4">
        <v>8873.0590476190464</v>
      </c>
      <c r="M2" s="4">
        <v>7683.0513043478268</v>
      </c>
      <c r="N2" s="4">
        <v>7559.9661016949158</v>
      </c>
      <c r="O2" s="4">
        <v>7631.655555555556</v>
      </c>
      <c r="P2" s="4">
        <v>8389.8384000000005</v>
      </c>
      <c r="Q2" s="4">
        <v>9908.6803278688531</v>
      </c>
      <c r="R2" s="4">
        <v>7570.7278260869571</v>
      </c>
      <c r="S2" s="4">
        <f>SUM(Data_Set[[#This Row],[JAN 2020]:[DEC 2020]])</f>
        <v>97692.411659234</v>
      </c>
      <c r="T2" s="4">
        <v>7246.8362831858412</v>
      </c>
      <c r="U2" s="4">
        <v>8480.4</v>
      </c>
      <c r="V2" s="4">
        <v>9247.1745283018863</v>
      </c>
      <c r="W2" s="4">
        <v>8570.1436507936505</v>
      </c>
      <c r="X2" s="4">
        <v>9168.8285714285703</v>
      </c>
      <c r="Y2" s="4">
        <v>3567.6646017699118</v>
      </c>
      <c r="Z2" s="4">
        <v>8659.9905172413819</v>
      </c>
      <c r="AA2" s="4">
        <v>4418.9736842105267</v>
      </c>
      <c r="AB2" s="4">
        <v>9782.2695238095239</v>
      </c>
      <c r="AC2" s="4">
        <v>5721.8946153846146</v>
      </c>
      <c r="AD2" s="4">
        <v>5958.3370078740154</v>
      </c>
      <c r="AE2" s="4">
        <v>10359.795000000002</v>
      </c>
      <c r="AF2" s="4">
        <f>SUM(Data_Set[[#This Row],[JAN 2021]:[DEC 2021]])</f>
        <v>91182.307983999926</v>
      </c>
    </row>
    <row r="3" spans="1:32">
      <c r="A3" t="s">
        <v>11</v>
      </c>
      <c r="B3" t="s">
        <v>53</v>
      </c>
      <c r="C3" t="s">
        <v>4</v>
      </c>
      <c r="D3" t="s">
        <v>1</v>
      </c>
      <c r="E3" t="str">
        <f>INDEX('Mapping Table'!C:C,MATCH(Data_Set[[#This Row],[Geography]],'Mapping Table'!A:A,))</f>
        <v>Mike Mike</v>
      </c>
      <c r="F3" t="str">
        <f>INDEX('Mapping Table'!D:D,MATCH(Data_Set[[#This Row],[Channel]],'Mapping Table'!B:B,))</f>
        <v>Brad Nunez</v>
      </c>
      <c r="G3" s="4">
        <v>5149.0467438016531</v>
      </c>
      <c r="H3" s="4">
        <v>3160.897178571428</v>
      </c>
      <c r="I3" s="4">
        <v>5111.29</v>
      </c>
      <c r="J3" s="4">
        <v>5390.7578333333331</v>
      </c>
      <c r="K3" s="4">
        <v>3227.0570461538459</v>
      </c>
      <c r="L3" s="4">
        <v>7856.1868148148142</v>
      </c>
      <c r="M3" s="4">
        <v>7162.6628959999998</v>
      </c>
      <c r="N3" s="4">
        <v>5729.8044462809912</v>
      </c>
      <c r="O3" s="4">
        <v>9528.2927580645155</v>
      </c>
      <c r="P3" s="4">
        <v>5251.4194015748026</v>
      </c>
      <c r="Q3" s="4">
        <v>5643.6267559055123</v>
      </c>
      <c r="R3" s="4">
        <v>6078.1296216216206</v>
      </c>
      <c r="S3" s="4">
        <f>SUM(Data_Set[[#This Row],[JAN 2020]:[DEC 2020]])</f>
        <v>69289.171496122508</v>
      </c>
      <c r="T3" s="4">
        <v>7614.3857962962957</v>
      </c>
      <c r="U3" s="4">
        <v>7790.7505321100907</v>
      </c>
      <c r="V3" s="4">
        <v>10768.190472727272</v>
      </c>
      <c r="W3" s="4">
        <v>11282.429150943397</v>
      </c>
      <c r="X3" s="4">
        <v>9028.4224799999993</v>
      </c>
      <c r="Y3" s="4">
        <v>10057.395376</v>
      </c>
      <c r="Z3" s="4">
        <v>11249.805530434784</v>
      </c>
      <c r="AA3" s="4">
        <v>13085.812777777777</v>
      </c>
      <c r="AB3" s="4">
        <v>11747.693809523809</v>
      </c>
      <c r="AC3" s="4">
        <v>7794.423952380952</v>
      </c>
      <c r="AD3" s="4">
        <v>9270.2206341463425</v>
      </c>
      <c r="AE3" s="4">
        <v>10287.701915966387</v>
      </c>
      <c r="AF3" s="4">
        <f>SUM(Data_Set[[#This Row],[JAN 2021]:[DEC 2021]])</f>
        <v>119977.23242830714</v>
      </c>
    </row>
    <row r="4" spans="1:32">
      <c r="A4" t="s">
        <v>11</v>
      </c>
      <c r="B4" t="s">
        <v>53</v>
      </c>
      <c r="C4" t="s">
        <v>5</v>
      </c>
      <c r="D4" t="s">
        <v>1</v>
      </c>
      <c r="E4" t="str">
        <f>INDEX('Mapping Table'!C:C,MATCH(Data_Set[[#This Row],[Geography]],'Mapping Table'!A:A,))</f>
        <v>Mike Mike</v>
      </c>
      <c r="F4" t="str">
        <f>INDEX('Mapping Table'!D:D,MATCH(Data_Set[[#This Row],[Channel]],'Mapping Table'!B:B,))</f>
        <v>Brad Nunez</v>
      </c>
      <c r="G4" s="4">
        <v>692.71500917431183</v>
      </c>
      <c r="H4" s="4">
        <v>906.79741284403667</v>
      </c>
      <c r="I4" s="4">
        <v>1775.7891555555555</v>
      </c>
      <c r="J4" s="4">
        <v>1619.2610453781513</v>
      </c>
      <c r="K4" s="4">
        <v>1477.04656</v>
      </c>
      <c r="L4" s="4">
        <v>3887.4063225225209</v>
      </c>
      <c r="M4" s="4">
        <v>6429.2426990990989</v>
      </c>
      <c r="N4" s="4">
        <v>5911.2954266666666</v>
      </c>
      <c r="O4" s="4">
        <v>2494.9064689075631</v>
      </c>
      <c r="P4" s="4">
        <v>1923.5971949579832</v>
      </c>
      <c r="Q4" s="4">
        <v>3550.8667897435898</v>
      </c>
      <c r="R4" s="4">
        <v>1619.6862419047618</v>
      </c>
      <c r="S4" s="4">
        <f>SUM(Data_Set[[#This Row],[JAN 2020]:[DEC 2020]])</f>
        <v>32288.610326754242</v>
      </c>
      <c r="T4" s="4">
        <v>1736.8931931623933</v>
      </c>
      <c r="U4" s="4">
        <v>960.1360545454545</v>
      </c>
      <c r="V4" s="4">
        <v>1569.4384383333334</v>
      </c>
      <c r="W4" s="4">
        <v>1623.5937291338582</v>
      </c>
      <c r="X4" s="4">
        <v>380.8819464566929</v>
      </c>
      <c r="Y4" s="4">
        <v>1674.2032799999999</v>
      </c>
      <c r="Z4" s="4">
        <v>3580.8508661538458</v>
      </c>
      <c r="AA4" s="4">
        <v>1883.3137984375001</v>
      </c>
      <c r="AB4" s="4">
        <v>2214.2391333333335</v>
      </c>
      <c r="AC4" s="4">
        <v>2002.052834920635</v>
      </c>
      <c r="AD4" s="4">
        <v>1158.7827636363636</v>
      </c>
      <c r="AE4" s="4">
        <v>1292.8653951612903</v>
      </c>
      <c r="AF4" s="4">
        <f>SUM(Data_Set[[#This Row],[JAN 2021]:[DEC 2021]])</f>
        <v>20077.251433274705</v>
      </c>
    </row>
    <row r="5" spans="1:32">
      <c r="A5" t="s">
        <v>11</v>
      </c>
      <c r="B5" t="s">
        <v>53</v>
      </c>
      <c r="C5" t="s">
        <v>6</v>
      </c>
      <c r="D5" t="s">
        <v>1</v>
      </c>
      <c r="E5" t="str">
        <f>INDEX('Mapping Table'!C:C,MATCH(Data_Set[[#This Row],[Geography]],'Mapping Table'!A:A,))</f>
        <v>Mike Mike</v>
      </c>
      <c r="F5" t="str">
        <f>INDEX('Mapping Table'!D:D,MATCH(Data_Set[[#This Row],[Channel]],'Mapping Table'!B:B,))</f>
        <v>Brad Nunez</v>
      </c>
      <c r="G5" s="4">
        <v>1357.7485086614172</v>
      </c>
      <c r="H5" s="4">
        <v>829.09161639344256</v>
      </c>
      <c r="I5" s="4">
        <v>935.83385128205134</v>
      </c>
      <c r="J5" s="4">
        <v>1934.3032847999998</v>
      </c>
      <c r="K5" s="4">
        <v>1817.4848606557377</v>
      </c>
      <c r="L5" s="4">
        <v>3242.9904245901644</v>
      </c>
      <c r="M5" s="4">
        <v>2928.1068378378377</v>
      </c>
      <c r="N5" s="4">
        <v>2478.9404847457631</v>
      </c>
      <c r="O5" s="4">
        <v>3205.8738469565219</v>
      </c>
      <c r="P5" s="4">
        <v>3460.2033700934576</v>
      </c>
      <c r="Q5" s="4">
        <v>1521.5874742857143</v>
      </c>
      <c r="R5" s="4">
        <v>1358.9400272727271</v>
      </c>
      <c r="S5" s="4">
        <f>SUM(Data_Set[[#This Row],[JAN 2020]:[DEC 2020]])</f>
        <v>25071.104587574839</v>
      </c>
      <c r="T5" s="4">
        <v>1683.969032307692</v>
      </c>
      <c r="U5" s="4">
        <v>541.91085619834712</v>
      </c>
      <c r="V5" s="4">
        <v>825.52287142857153</v>
      </c>
      <c r="W5" s="4">
        <v>1032.70970625</v>
      </c>
      <c r="X5" s="4">
        <v>297.10165581395347</v>
      </c>
      <c r="Y5" s="4">
        <v>2317.1918231404961</v>
      </c>
      <c r="Z5" s="4">
        <v>2632.3234982142853</v>
      </c>
      <c r="AA5" s="4">
        <v>2022.6465517241381</v>
      </c>
      <c r="AB5" s="4">
        <v>1190.0800307692309</v>
      </c>
      <c r="AC5" s="4">
        <v>2405.4039277777774</v>
      </c>
      <c r="AD5" s="4">
        <v>645.17499999999984</v>
      </c>
      <c r="AE5" s="4">
        <v>2183.0748283018866</v>
      </c>
      <c r="AF5" s="4">
        <f>SUM(Data_Set[[#This Row],[JAN 2021]:[DEC 2021]])</f>
        <v>17777.109781926378</v>
      </c>
    </row>
    <row r="6" spans="1:32">
      <c r="A6" t="s">
        <v>11</v>
      </c>
      <c r="B6" t="s">
        <v>53</v>
      </c>
      <c r="C6" t="s">
        <v>0</v>
      </c>
      <c r="D6" t="s">
        <v>45</v>
      </c>
      <c r="E6" t="str">
        <f>INDEX('Mapping Table'!C:C,MATCH(Data_Set[[#This Row],[Geography]],'Mapping Table'!A:A,))</f>
        <v>Mike Mike</v>
      </c>
      <c r="F6" t="str">
        <f>INDEX('Mapping Table'!D:D,MATCH(Data_Set[[#This Row],[Channel]],'Mapping Table'!B:B,))</f>
        <v>Brad Nunez</v>
      </c>
      <c r="G6" s="4">
        <v>13.274336283185843</v>
      </c>
      <c r="H6" s="4">
        <v>18.110236220472441</v>
      </c>
      <c r="I6" s="4">
        <v>22.307692307692307</v>
      </c>
      <c r="J6" s="4">
        <v>21.875</v>
      </c>
      <c r="K6" s="4">
        <v>11.666666666666668</v>
      </c>
      <c r="L6" s="4">
        <v>6.8965517241379315</v>
      </c>
      <c r="M6" s="4">
        <v>0.8</v>
      </c>
      <c r="N6" s="4">
        <v>5.982905982905983</v>
      </c>
      <c r="O6" s="4">
        <v>135.08771929824562</v>
      </c>
      <c r="P6" s="4">
        <v>8.5271317829457356</v>
      </c>
      <c r="Q6" s="4">
        <v>2.6086956521739131</v>
      </c>
      <c r="R6" s="4">
        <v>7.2</v>
      </c>
      <c r="S6" s="4">
        <f>SUM(Data_Set[[#This Row],[JAN 2020]:[DEC 2020]])</f>
        <v>254.33693591842641</v>
      </c>
      <c r="T6" s="4">
        <v>5.7377049180327866</v>
      </c>
      <c r="U6" s="4">
        <v>-0.76923076923076916</v>
      </c>
      <c r="V6" s="4">
        <v>8</v>
      </c>
      <c r="W6" s="4">
        <v>4.8</v>
      </c>
      <c r="X6" s="4">
        <v>133.94495412844034</v>
      </c>
      <c r="Y6" s="4">
        <v>5430.5785123966944</v>
      </c>
      <c r="Z6" s="4">
        <v>658.47457627118649</v>
      </c>
      <c r="AA6" s="4">
        <v>1775.4716981132074</v>
      </c>
      <c r="AB6" s="4">
        <v>1308.8495575221241</v>
      </c>
      <c r="AC6" s="4">
        <v>428.125</v>
      </c>
      <c r="AD6" s="4">
        <v>3.4120689655172418</v>
      </c>
      <c r="AE6" s="4">
        <v>10.344827586206897</v>
      </c>
      <c r="AF6" s="4">
        <f>SUM(Data_Set[[#This Row],[JAN 2021]:[DEC 2021]])</f>
        <v>9766.9696691321788</v>
      </c>
    </row>
    <row r="7" spans="1:32">
      <c r="A7" t="s">
        <v>11</v>
      </c>
      <c r="B7" t="s">
        <v>53</v>
      </c>
      <c r="C7" t="s">
        <v>0</v>
      </c>
      <c r="D7" t="s">
        <v>3</v>
      </c>
      <c r="E7" t="str">
        <f>INDEX('Mapping Table'!C:C,MATCH(Data_Set[[#This Row],[Geography]],'Mapping Table'!A:A,))</f>
        <v>Mike Mike</v>
      </c>
      <c r="F7" t="str">
        <f>INDEX('Mapping Table'!D:D,MATCH(Data_Set[[#This Row],[Channel]],'Mapping Table'!B:B,))</f>
        <v>Brad Nunez</v>
      </c>
      <c r="G7" s="4">
        <v>648.53783783783774</v>
      </c>
      <c r="H7" s="4">
        <v>446.44754098360659</v>
      </c>
      <c r="I7" s="4">
        <v>429.79999999999995</v>
      </c>
      <c r="J7" s="4">
        <v>1054.3269230769231</v>
      </c>
      <c r="K7" s="4">
        <v>461.2024590163935</v>
      </c>
      <c r="L7" s="4">
        <v>599.67751937984485</v>
      </c>
      <c r="M7" s="4">
        <v>1136.0177966101696</v>
      </c>
      <c r="N7" s="4">
        <v>2435.2701754385967</v>
      </c>
      <c r="O7" s="4">
        <v>1596.4064220183486</v>
      </c>
      <c r="P7" s="4">
        <v>1960.477142857143</v>
      </c>
      <c r="Q7" s="4">
        <v>689.54918032786884</v>
      </c>
      <c r="R7" s="4">
        <v>428.19499999999999</v>
      </c>
      <c r="S7" s="4">
        <f>SUM(Data_Set[[#This Row],[JAN 2020]:[DEC 2020]])</f>
        <v>11885.90799754673</v>
      </c>
      <c r="T7" s="4">
        <v>696.50900900900899</v>
      </c>
      <c r="U7" s="4">
        <v>494.51416666666671</v>
      </c>
      <c r="V7" s="4">
        <v>698.67345132743367</v>
      </c>
      <c r="W7" s="4">
        <v>997.52881355932209</v>
      </c>
      <c r="X7" s="4">
        <v>460.70538461538462</v>
      </c>
      <c r="Y7" s="4">
        <v>1016.1538461538461</v>
      </c>
      <c r="Z7" s="4">
        <v>644.77368421052643</v>
      </c>
      <c r="AA7" s="4">
        <v>4098.3050847457625</v>
      </c>
      <c r="AB7" s="4">
        <v>1946.6266666666666</v>
      </c>
      <c r="AC7" s="4">
        <v>877.34375</v>
      </c>
      <c r="AD7" s="4">
        <v>1060</v>
      </c>
      <c r="AE7" s="4">
        <v>947.66355140186909</v>
      </c>
      <c r="AF7" s="4">
        <f>SUM(Data_Set[[#This Row],[JAN 2021]:[DEC 2021]])</f>
        <v>13938.797408356486</v>
      </c>
    </row>
    <row r="8" spans="1:32">
      <c r="A8" t="s">
        <v>11</v>
      </c>
      <c r="B8" t="s">
        <v>53</v>
      </c>
      <c r="C8" t="s">
        <v>4</v>
      </c>
      <c r="D8" t="s">
        <v>3</v>
      </c>
      <c r="E8" t="str">
        <f>INDEX('Mapping Table'!C:C,MATCH(Data_Set[[#This Row],[Geography]],'Mapping Table'!A:A,))</f>
        <v>Mike Mike</v>
      </c>
      <c r="F8" t="str">
        <f>INDEX('Mapping Table'!D:D,MATCH(Data_Set[[#This Row],[Channel]],'Mapping Table'!B:B,))</f>
        <v>Brad Nunez</v>
      </c>
      <c r="G8" s="4">
        <v>0</v>
      </c>
      <c r="H8" s="4">
        <v>-5.0542372881355935E-2</v>
      </c>
      <c r="I8" s="4">
        <v>2.2015503875968991</v>
      </c>
      <c r="J8" s="4">
        <v>37.509433962264147</v>
      </c>
      <c r="K8" s="4">
        <v>83.847619047619048</v>
      </c>
      <c r="L8" s="4">
        <v>0</v>
      </c>
      <c r="M8" s="4">
        <v>36.767857142857139</v>
      </c>
      <c r="N8" s="4">
        <v>4.8135593220338979</v>
      </c>
      <c r="O8" s="4">
        <v>140.85483870967741</v>
      </c>
      <c r="P8" s="4">
        <v>161.57752845528455</v>
      </c>
      <c r="Q8" s="4">
        <v>41.469026548672566</v>
      </c>
      <c r="R8" s="4">
        <v>90.929824561403507</v>
      </c>
      <c r="S8" s="4">
        <f>SUM(Data_Set[[#This Row],[JAN 2020]:[DEC 2020]])</f>
        <v>599.92069576452786</v>
      </c>
      <c r="T8" s="4">
        <v>31.104761904761901</v>
      </c>
      <c r="U8" s="4">
        <v>41.62068965517242</v>
      </c>
      <c r="V8" s="4">
        <v>84.107692307692304</v>
      </c>
      <c r="W8" s="4">
        <v>1.1451612903225805</v>
      </c>
      <c r="X8" s="4">
        <v>1.1833333333333333</v>
      </c>
      <c r="Y8" s="4">
        <v>4.9391304347826086</v>
      </c>
      <c r="Z8" s="4">
        <v>2.1846153846153844</v>
      </c>
      <c r="AA8" s="4">
        <v>163.43396226415095</v>
      </c>
      <c r="AB8" s="4">
        <v>18.713178294573645</v>
      </c>
      <c r="AC8" s="4">
        <v>8.7384615384615376</v>
      </c>
      <c r="AD8" s="4">
        <v>3.4634146341463414</v>
      </c>
      <c r="AE8" s="4">
        <v>3.3281249999999996</v>
      </c>
      <c r="AF8" s="4">
        <f>SUM(Data_Set[[#This Row],[JAN 2021]:[DEC 2021]])</f>
        <v>363.96252604201305</v>
      </c>
    </row>
    <row r="9" spans="1:32">
      <c r="A9" t="s">
        <v>11</v>
      </c>
      <c r="B9" t="s">
        <v>53</v>
      </c>
      <c r="C9" t="s">
        <v>0</v>
      </c>
      <c r="D9" t="s">
        <v>2</v>
      </c>
      <c r="E9" t="str">
        <f>INDEX('Mapping Table'!C:C,MATCH(Data_Set[[#This Row],[Geography]],'Mapping Table'!A:A,))</f>
        <v>Mike Mike</v>
      </c>
      <c r="F9" t="str">
        <f>INDEX('Mapping Table'!D:D,MATCH(Data_Set[[#This Row],[Channel]],'Mapping Table'!B:B,))</f>
        <v>Brad Nunez</v>
      </c>
      <c r="G9" s="4">
        <v>9.4017094017094021</v>
      </c>
      <c r="H9" s="4">
        <v>13.761467889908255</v>
      </c>
      <c r="I9" s="4">
        <v>4.8</v>
      </c>
      <c r="J9" s="4">
        <v>17.647058823529413</v>
      </c>
      <c r="K9" s="4">
        <v>10.833333333333334</v>
      </c>
      <c r="L9" s="4">
        <v>3.8759689922480618</v>
      </c>
      <c r="M9" s="4">
        <v>25.238095238095237</v>
      </c>
      <c r="N9" s="4">
        <v>63.671875</v>
      </c>
      <c r="O9" s="4">
        <v>6.481481481481481</v>
      </c>
      <c r="P9" s="4">
        <v>7.5</v>
      </c>
      <c r="Q9" s="4">
        <v>17.592592592592592</v>
      </c>
      <c r="R9" s="4">
        <v>9.6491228070175445</v>
      </c>
      <c r="S9" s="4">
        <f>SUM(Data_Set[[#This Row],[JAN 2020]:[DEC 2020]])</f>
        <v>190.4527055599153</v>
      </c>
      <c r="T9" s="4">
        <v>22.429906542056074</v>
      </c>
      <c r="U9" s="4">
        <v>7.0312499999999996E-16</v>
      </c>
      <c r="V9" s="4">
        <v>6.4516129032258069</v>
      </c>
      <c r="W9" s="4">
        <v>32.8125</v>
      </c>
      <c r="X9" s="4">
        <v>928.9256198347108</v>
      </c>
      <c r="Y9" s="4">
        <v>13.28125</v>
      </c>
      <c r="Z9" s="4">
        <v>21.487603305785125</v>
      </c>
      <c r="AA9" s="4">
        <v>36.206896551724142</v>
      </c>
      <c r="AB9" s="4">
        <v>271.55963302752292</v>
      </c>
      <c r="AC9" s="4">
        <v>59.689922480620154</v>
      </c>
      <c r="AD9" s="4">
        <v>8.6206896551724146</v>
      </c>
      <c r="AE9" s="4">
        <v>9.0090090090090076</v>
      </c>
      <c r="AF9" s="4">
        <f>SUM(Data_Set[[#This Row],[JAN 2021]:[DEC 2021]])</f>
        <v>1410.4746433098267</v>
      </c>
    </row>
    <row r="10" spans="1:32">
      <c r="A10" t="s">
        <v>42</v>
      </c>
      <c r="B10" t="s">
        <v>44</v>
      </c>
      <c r="C10" t="s">
        <v>0</v>
      </c>
      <c r="D10" t="s">
        <v>1</v>
      </c>
      <c r="E10" t="str">
        <f>INDEX('Mapping Table'!C:C,MATCH(Data_Set[[#This Row],[Geography]],'Mapping Table'!A:A,))</f>
        <v>Josh Tech</v>
      </c>
      <c r="F10" t="str">
        <f>INDEX('Mapping Table'!D:D,MATCH(Data_Set[[#This Row],[Channel]],'Mapping Table'!B:B,))</f>
        <v>Brad Nunez</v>
      </c>
      <c r="G10" s="4">
        <v>2541.1764705882356</v>
      </c>
      <c r="H10" s="4">
        <v>2642.2018348623851</v>
      </c>
      <c r="I10" s="4">
        <v>2400</v>
      </c>
      <c r="J10" s="4">
        <v>2344.1860465116279</v>
      </c>
      <c r="K10" s="4">
        <v>2341.4634146341464</v>
      </c>
      <c r="L10" s="4">
        <v>0</v>
      </c>
      <c r="M10" s="4">
        <v>133.33333333333331</v>
      </c>
      <c r="N10" s="4">
        <v>2826.1682242990651</v>
      </c>
      <c r="O10" s="4">
        <v>2548.6725663716816</v>
      </c>
      <c r="P10" s="4">
        <v>5003.3898305084749</v>
      </c>
      <c r="Q10" s="4">
        <v>2250</v>
      </c>
      <c r="R10" s="4">
        <v>1759.8360655737706</v>
      </c>
      <c r="S10" s="4">
        <f>SUM(Data_Set[[#This Row],[JAN 2020]:[DEC 2020]])</f>
        <v>26790.427786682718</v>
      </c>
      <c r="T10" s="4">
        <v>5383.1775700934577</v>
      </c>
      <c r="U10" s="4">
        <v>121.00840336134455</v>
      </c>
      <c r="V10" s="4">
        <v>7024.3902439024396</v>
      </c>
      <c r="W10" s="4">
        <v>2749.090909090909</v>
      </c>
      <c r="X10" s="4">
        <v>4465.1162790697672</v>
      </c>
      <c r="Y10" s="4">
        <v>7259.5041322314055</v>
      </c>
      <c r="Z10" s="4">
        <v>2606.8965517241381</v>
      </c>
      <c r="AA10" s="4">
        <v>4838.3999999999996</v>
      </c>
      <c r="AB10" s="4">
        <v>2440.6779661016949</v>
      </c>
      <c r="AC10" s="4">
        <v>7773.4513274336286</v>
      </c>
      <c r="AD10" s="4">
        <v>2250</v>
      </c>
      <c r="AE10" s="4">
        <v>7971.4285714285706</v>
      </c>
      <c r="AF10" s="4">
        <f>SUM(Data_Set[[#This Row],[JAN 2021]:[DEC 2021]])</f>
        <v>54883.141954437357</v>
      </c>
    </row>
    <row r="11" spans="1:32">
      <c r="A11" t="s">
        <v>42</v>
      </c>
      <c r="B11" t="s">
        <v>44</v>
      </c>
      <c r="C11" t="s">
        <v>4</v>
      </c>
      <c r="D11" t="s">
        <v>1</v>
      </c>
      <c r="E11" t="str">
        <f>INDEX('Mapping Table'!C:C,MATCH(Data_Set[[#This Row],[Geography]],'Mapping Table'!A:A,))</f>
        <v>Josh Tech</v>
      </c>
      <c r="F11" t="str">
        <f>INDEX('Mapping Table'!D:D,MATCH(Data_Set[[#This Row],[Channel]],'Mapping Table'!B:B,))</f>
        <v>Brad Nunez</v>
      </c>
      <c r="G11" s="4">
        <v>0</v>
      </c>
      <c r="J11" s="4">
        <v>0</v>
      </c>
      <c r="K11" s="4">
        <v>0</v>
      </c>
      <c r="L11" s="4">
        <v>0</v>
      </c>
      <c r="M11" s="4">
        <v>0</v>
      </c>
      <c r="N11" s="4">
        <v>65.928571428571431</v>
      </c>
      <c r="O11" s="4">
        <v>51.277777777777779</v>
      </c>
      <c r="P11" s="4">
        <v>0</v>
      </c>
      <c r="R11" s="4">
        <v>0</v>
      </c>
      <c r="S11" s="4">
        <f>SUM(Data_Set[[#This Row],[JAN 2020]:[DEC 2020]])</f>
        <v>117.20634920634922</v>
      </c>
      <c r="T11" s="4">
        <v>34.830188679245282</v>
      </c>
      <c r="W11" s="4">
        <v>32.67256637168142</v>
      </c>
      <c r="X11" s="4">
        <v>32.67256637168142</v>
      </c>
      <c r="Y11" s="4">
        <v>49.446428571428569</v>
      </c>
      <c r="Z11" s="4">
        <v>15.913793103448278</v>
      </c>
      <c r="AA11" s="4">
        <v>17.092592592592592</v>
      </c>
      <c r="AB11" s="4">
        <v>30.262295081967213</v>
      </c>
      <c r="AC11" s="4">
        <v>50.345454545454544</v>
      </c>
      <c r="AD11" s="4"/>
      <c r="AE11" s="4">
        <v>17.252336448598129</v>
      </c>
      <c r="AF11" s="4">
        <f>SUM(Data_Set[[#This Row],[JAN 2021]:[DEC 2021]])</f>
        <v>280.48822176609747</v>
      </c>
    </row>
    <row r="12" spans="1:32">
      <c r="A12" t="s">
        <v>42</v>
      </c>
      <c r="B12" t="s">
        <v>44</v>
      </c>
      <c r="C12" t="s">
        <v>0</v>
      </c>
      <c r="D12" t="s">
        <v>45</v>
      </c>
      <c r="E12" t="str">
        <f>INDEX('Mapping Table'!C:C,MATCH(Data_Set[[#This Row],[Geography]],'Mapping Table'!A:A,))</f>
        <v>Josh Tech</v>
      </c>
      <c r="F12" t="str">
        <f>INDEX('Mapping Table'!D:D,MATCH(Data_Set[[#This Row],[Channel]],'Mapping Table'!B:B,))</f>
        <v>Brad Nunez</v>
      </c>
      <c r="H12" s="4">
        <v>0</v>
      </c>
      <c r="I12" s="4">
        <v>0</v>
      </c>
      <c r="J12" s="4">
        <v>14.414414414414413</v>
      </c>
      <c r="K12" s="4">
        <v>0</v>
      </c>
      <c r="L12" s="4">
        <v>0</v>
      </c>
      <c r="M12" s="4">
        <v>27.586206896551726</v>
      </c>
      <c r="N12" s="4">
        <v>72.072072072072061</v>
      </c>
      <c r="O12" s="4">
        <v>26.016260162601625</v>
      </c>
      <c r="P12" s="4">
        <v>36.92307692307692</v>
      </c>
      <c r="R12" s="4">
        <v>30.188679245283016</v>
      </c>
      <c r="S12" s="4">
        <f>SUM(Data_Set[[#This Row],[JAN 2020]:[DEC 2020]])</f>
        <v>207.20070971399974</v>
      </c>
      <c r="U12" s="4">
        <v>25.6</v>
      </c>
      <c r="V12" s="4">
        <v>39.024390243902438</v>
      </c>
      <c r="W12" s="4">
        <v>60.377358490566031</v>
      </c>
      <c r="X12" s="4">
        <v>28.318584070796462</v>
      </c>
      <c r="Y12" s="4">
        <v>130.90909090909091</v>
      </c>
      <c r="Z12" s="4">
        <v>0</v>
      </c>
      <c r="AA12" s="4">
        <v>0</v>
      </c>
      <c r="AB12" s="4">
        <v>0</v>
      </c>
      <c r="AC12" s="4">
        <v>0</v>
      </c>
      <c r="AD12" s="4"/>
      <c r="AE12" s="4">
        <v>0</v>
      </c>
      <c r="AF12" s="4">
        <f>SUM(Data_Set[[#This Row],[JAN 2021]:[DEC 2021]])</f>
        <v>284.22942371435579</v>
      </c>
    </row>
    <row r="13" spans="1:32">
      <c r="A13" t="s">
        <v>42</v>
      </c>
      <c r="B13" t="s">
        <v>44</v>
      </c>
      <c r="C13" t="s">
        <v>0</v>
      </c>
      <c r="D13" t="s">
        <v>3</v>
      </c>
      <c r="E13" t="str">
        <f>INDEX('Mapping Table'!C:C,MATCH(Data_Set[[#This Row],[Geography]],'Mapping Table'!A:A,))</f>
        <v>Josh Tech</v>
      </c>
      <c r="F13" t="str">
        <f>INDEX('Mapping Table'!D:D,MATCH(Data_Set[[#This Row],[Channel]],'Mapping Table'!B:B,))</f>
        <v>Brad Nunez</v>
      </c>
      <c r="G13" s="4">
        <v>29.906542056074766</v>
      </c>
      <c r="S13" s="4">
        <f>SUM(Data_Set[[#This Row],[JAN 2020]:[DEC 2020]])</f>
        <v>29.906542056074766</v>
      </c>
      <c r="T13" s="4">
        <v>0</v>
      </c>
      <c r="AD13" s="4"/>
      <c r="AE13" s="4"/>
      <c r="AF13" s="4">
        <f>SUM(Data_Set[[#This Row],[JAN 2021]:[DEC 2021]])</f>
        <v>0</v>
      </c>
    </row>
    <row r="14" spans="1:32">
      <c r="A14" t="s">
        <v>10</v>
      </c>
      <c r="B14" t="s">
        <v>53</v>
      </c>
      <c r="C14" t="s">
        <v>0</v>
      </c>
      <c r="D14" t="s">
        <v>1</v>
      </c>
      <c r="E14" t="str">
        <f>INDEX('Mapping Table'!C:C,MATCH(Data_Set[[#This Row],[Geography]],'Mapping Table'!A:A,))</f>
        <v>Dave Tabloid</v>
      </c>
      <c r="F14" t="str">
        <f>INDEX('Mapping Table'!D:D,MATCH(Data_Set[[#This Row],[Channel]],'Mapping Table'!B:B,))</f>
        <v>Brad Nunez</v>
      </c>
      <c r="G14" s="4">
        <v>4358.3007692307692</v>
      </c>
      <c r="H14" s="4">
        <v>3538.2333333333331</v>
      </c>
      <c r="I14" s="4">
        <v>5056.666666666667</v>
      </c>
      <c r="J14" s="4">
        <v>2493.7984496124031</v>
      </c>
      <c r="K14" s="4">
        <v>1652.016129032258</v>
      </c>
      <c r="L14" s="4">
        <v>2880</v>
      </c>
      <c r="M14" s="4">
        <v>4442.0865546218483</v>
      </c>
      <c r="N14" s="4">
        <v>2586.3247863247866</v>
      </c>
      <c r="O14" s="4">
        <v>3129.6546874999999</v>
      </c>
      <c r="P14" s="4">
        <v>3115.8730158730159</v>
      </c>
      <c r="Q14" s="4">
        <v>2331.7829457364342</v>
      </c>
      <c r="R14" s="4">
        <v>4563.7321739130439</v>
      </c>
      <c r="S14" s="4">
        <f>SUM(Data_Set[[#This Row],[JAN 2020]:[DEC 2020]])</f>
        <v>40148.46951184456</v>
      </c>
      <c r="T14" s="4">
        <v>4400</v>
      </c>
      <c r="U14" s="4">
        <v>3621.6981132075471</v>
      </c>
      <c r="V14" s="4">
        <v>3687.2</v>
      </c>
      <c r="W14" s="4">
        <v>3922.4</v>
      </c>
      <c r="X14" s="4">
        <v>6464.5669291338581</v>
      </c>
      <c r="Y14" s="4">
        <v>6398.3050847457635</v>
      </c>
      <c r="Z14" s="4">
        <v>4446.8253968253966</v>
      </c>
      <c r="AA14" s="4">
        <v>4679.166666666667</v>
      </c>
      <c r="AB14" s="4">
        <v>3975.4385964912285</v>
      </c>
      <c r="AC14" s="4">
        <v>6434.1269841269841</v>
      </c>
      <c r="AD14" s="4">
        <v>3221.2962962962961</v>
      </c>
      <c r="AE14" s="4">
        <v>4741.538461538461</v>
      </c>
      <c r="AF14" s="4">
        <f>SUM(Data_Set[[#This Row],[JAN 2021]:[DEC 2021]])</f>
        <v>55992.562529032199</v>
      </c>
    </row>
    <row r="15" spans="1:32">
      <c r="A15" t="s">
        <v>10</v>
      </c>
      <c r="B15" t="s">
        <v>53</v>
      </c>
      <c r="C15" t="s">
        <v>4</v>
      </c>
      <c r="D15" t="s">
        <v>1</v>
      </c>
      <c r="E15" t="str">
        <f>INDEX('Mapping Table'!C:C,MATCH(Data_Set[[#This Row],[Geography]],'Mapping Table'!A:A,))</f>
        <v>Dave Tabloid</v>
      </c>
      <c r="F15" t="str">
        <f>INDEX('Mapping Table'!D:D,MATCH(Data_Set[[#This Row],[Channel]],'Mapping Table'!B:B,))</f>
        <v>Brad Nunez</v>
      </c>
      <c r="G15" s="4">
        <v>1172.0819672131149</v>
      </c>
      <c r="H15" s="4">
        <v>1152.4297520661157</v>
      </c>
      <c r="I15" s="4">
        <v>1264.3679999999999</v>
      </c>
      <c r="J15" s="4">
        <v>1293.2142857142858</v>
      </c>
      <c r="K15" s="4">
        <v>2065.0542635658917</v>
      </c>
      <c r="L15" s="4">
        <v>1169.2096774193549</v>
      </c>
      <c r="M15" s="4">
        <v>1583.5840000000001</v>
      </c>
      <c r="N15" s="4">
        <v>1493.3666666666668</v>
      </c>
      <c r="O15" s="4">
        <v>1608.448598130841</v>
      </c>
      <c r="P15" s="4">
        <v>2012.1132075471698</v>
      </c>
      <c r="Q15" s="4">
        <v>2927.4288928571423</v>
      </c>
      <c r="R15" s="4">
        <v>6732.9155593220348</v>
      </c>
      <c r="S15" s="4">
        <f>SUM(Data_Set[[#This Row],[JAN 2020]:[DEC 2020]])</f>
        <v>24474.214870502619</v>
      </c>
      <c r="T15" s="4">
        <v>5686.5538461538463</v>
      </c>
      <c r="U15" s="4">
        <v>9284.5178571428569</v>
      </c>
      <c r="V15" s="4">
        <v>40.080645161290327</v>
      </c>
      <c r="W15" s="4">
        <v>5295.5692758620689</v>
      </c>
      <c r="X15" s="4">
        <v>6124.1760000000004</v>
      </c>
      <c r="Y15" s="4">
        <v>4171.4017094017099</v>
      </c>
      <c r="Z15" s="4">
        <v>3915.7919999999999</v>
      </c>
      <c r="AA15" s="4">
        <v>3710.8593749999995</v>
      </c>
      <c r="AB15" s="4">
        <v>3331.2741935483868</v>
      </c>
      <c r="AC15" s="4">
        <v>5918.9206349206352</v>
      </c>
      <c r="AD15" s="4">
        <v>3856.6722689075627</v>
      </c>
      <c r="AE15" s="4">
        <v>4810.1102362204729</v>
      </c>
      <c r="AF15" s="4">
        <f>SUM(Data_Set[[#This Row],[JAN 2021]:[DEC 2021]])</f>
        <v>56145.928042318832</v>
      </c>
    </row>
    <row r="16" spans="1:32">
      <c r="A16" t="s">
        <v>10</v>
      </c>
      <c r="B16" t="s">
        <v>53</v>
      </c>
      <c r="C16" t="s">
        <v>5</v>
      </c>
      <c r="D16" t="s">
        <v>1</v>
      </c>
      <c r="E16" t="str">
        <f>INDEX('Mapping Table'!C:C,MATCH(Data_Set[[#This Row],[Geography]],'Mapping Table'!A:A,))</f>
        <v>Dave Tabloid</v>
      </c>
      <c r="F16" t="str">
        <f>INDEX('Mapping Table'!D:D,MATCH(Data_Set[[#This Row],[Channel]],'Mapping Table'!B:B,))</f>
        <v>Brad Nunez</v>
      </c>
      <c r="G16" s="4">
        <v>435.46031746031741</v>
      </c>
      <c r="H16" s="4">
        <v>264.70642201834858</v>
      </c>
      <c r="I16" s="4">
        <v>121.98421052631581</v>
      </c>
      <c r="J16" s="4">
        <v>130.25692307692307</v>
      </c>
      <c r="K16" s="4">
        <v>281.45454545454544</v>
      </c>
      <c r="L16" s="4">
        <v>167.02812499999999</v>
      </c>
      <c r="M16" s="4">
        <v>477.04273504273505</v>
      </c>
      <c r="N16" s="4">
        <v>152.98593750000001</v>
      </c>
      <c r="O16" s="4">
        <v>613.68717948717949</v>
      </c>
      <c r="P16" s="4">
        <v>675.93225806451608</v>
      </c>
      <c r="Q16" s="4">
        <v>173.06666666666666</v>
      </c>
      <c r="R16" s="4">
        <v>343.47076923076924</v>
      </c>
      <c r="S16" s="4">
        <f>SUM(Data_Set[[#This Row],[JAN 2020]:[DEC 2020]])</f>
        <v>3837.076089528317</v>
      </c>
      <c r="T16" s="4">
        <v>1940.8508196721314</v>
      </c>
      <c r="U16" s="4">
        <v>2474.9623931623933</v>
      </c>
      <c r="V16" s="4">
        <v>-55.183333333333337</v>
      </c>
      <c r="W16" s="4">
        <v>1181.2660869565218</v>
      </c>
      <c r="X16" s="4">
        <v>1167.6342857142856</v>
      </c>
      <c r="Y16" s="4">
        <v>1875.2018691588783</v>
      </c>
      <c r="Z16" s="4">
        <v>1303.5559322033898</v>
      </c>
      <c r="AA16" s="4">
        <v>813.56000000000006</v>
      </c>
      <c r="AB16" s="4">
        <v>1177.7700000000002</v>
      </c>
      <c r="AC16" s="4">
        <v>1685.6</v>
      </c>
      <c r="AD16" s="4">
        <v>1059.0585365853658</v>
      </c>
      <c r="AE16" s="4">
        <v>1450.7918032786886</v>
      </c>
      <c r="AF16" s="4">
        <f>SUM(Data_Set[[#This Row],[JAN 2021]:[DEC 2021]])</f>
        <v>16075.06839339832</v>
      </c>
    </row>
    <row r="17" spans="1:32">
      <c r="A17" t="s">
        <v>10</v>
      </c>
      <c r="B17" t="s">
        <v>53</v>
      </c>
      <c r="C17" t="s">
        <v>6</v>
      </c>
      <c r="D17" t="s">
        <v>1</v>
      </c>
      <c r="E17" t="str">
        <f>INDEX('Mapping Table'!C:C,MATCH(Data_Set[[#This Row],[Geography]],'Mapping Table'!A:A,))</f>
        <v>Dave Tabloid</v>
      </c>
      <c r="F17" t="str">
        <f>INDEX('Mapping Table'!D:D,MATCH(Data_Set[[#This Row],[Channel]],'Mapping Table'!B:B,))</f>
        <v>Brad Nunez</v>
      </c>
      <c r="G17" s="4">
        <v>519.87079646017696</v>
      </c>
      <c r="H17" s="4">
        <v>258.76216216216216</v>
      </c>
      <c r="I17" s="4">
        <v>151.67256637168143</v>
      </c>
      <c r="J17" s="4">
        <v>236.39999999999998</v>
      </c>
      <c r="K17" s="4">
        <v>327.83773584905657</v>
      </c>
      <c r="L17" s="4">
        <v>127.61415929203542</v>
      </c>
      <c r="M17" s="4">
        <v>261.44237288135594</v>
      </c>
      <c r="N17" s="4">
        <v>189.31219512195122</v>
      </c>
      <c r="O17" s="4">
        <v>154.21406250000001</v>
      </c>
      <c r="P17" s="4">
        <v>269.71090909090907</v>
      </c>
      <c r="Q17" s="4">
        <v>196.24200461538462</v>
      </c>
      <c r="R17" s="4">
        <v>133.96</v>
      </c>
      <c r="S17" s="4">
        <f>SUM(Data_Set[[#This Row],[JAN 2020]:[DEC 2020]])</f>
        <v>2827.0389643447138</v>
      </c>
      <c r="T17" s="4">
        <v>2024.1750000000002</v>
      </c>
      <c r="U17" s="4">
        <v>1735.7215384615386</v>
      </c>
      <c r="V17" s="4">
        <v>53.471428571428568</v>
      </c>
      <c r="W17" s="4">
        <v>1025.1632604651163</v>
      </c>
      <c r="X17" s="4">
        <v>791.73620689655172</v>
      </c>
      <c r="Y17" s="4">
        <v>1514.4375</v>
      </c>
      <c r="Z17" s="4">
        <v>1333.4217218181816</v>
      </c>
      <c r="AA17" s="4">
        <v>927.3327272727272</v>
      </c>
      <c r="AB17" s="4">
        <v>1074.8467289719626</v>
      </c>
      <c r="AC17" s="4">
        <v>901.61860465116274</v>
      </c>
      <c r="AD17" s="4">
        <v>697.79473684210529</v>
      </c>
      <c r="AE17" s="4">
        <v>1281.4849999999999</v>
      </c>
      <c r="AF17" s="4">
        <f>SUM(Data_Set[[#This Row],[JAN 2021]:[DEC 2021]])</f>
        <v>13361.204453950775</v>
      </c>
    </row>
    <row r="18" spans="1:32">
      <c r="A18" t="s">
        <v>10</v>
      </c>
      <c r="B18" t="s">
        <v>53</v>
      </c>
      <c r="C18" t="s">
        <v>0</v>
      </c>
      <c r="D18" t="s">
        <v>45</v>
      </c>
      <c r="E18" t="str">
        <f>INDEX('Mapping Table'!C:C,MATCH(Data_Set[[#This Row],[Geography]],'Mapping Table'!A:A,))</f>
        <v>Dave Tabloid</v>
      </c>
      <c r="F18" t="str">
        <f>INDEX('Mapping Table'!D:D,MATCH(Data_Set[[#This Row],[Channel]],'Mapping Table'!B:B,))</f>
        <v>Brad Nunez</v>
      </c>
      <c r="G18" s="4">
        <v>21.739130434782609</v>
      </c>
      <c r="H18" s="4">
        <v>11.111111111111112</v>
      </c>
      <c r="I18" s="4">
        <v>13.675213675213676</v>
      </c>
      <c r="J18" s="4">
        <v>0.78740157480314954</v>
      </c>
      <c r="K18" s="4">
        <v>0</v>
      </c>
      <c r="L18" s="4">
        <v>0</v>
      </c>
      <c r="M18" s="4">
        <v>0</v>
      </c>
      <c r="N18" s="4">
        <v>37.5</v>
      </c>
      <c r="O18" s="4">
        <v>2.6315789473684212</v>
      </c>
      <c r="P18" s="4">
        <v>0</v>
      </c>
      <c r="Q18" s="4">
        <v>1.6528925619834711</v>
      </c>
      <c r="R18" s="4">
        <v>25.806451612903228</v>
      </c>
      <c r="S18" s="4">
        <f>SUM(Data_Set[[#This Row],[JAN 2020]:[DEC 2020]])</f>
        <v>114.90377991816568</v>
      </c>
      <c r="T18" s="4">
        <v>43.410852713178294</v>
      </c>
      <c r="U18" s="4">
        <v>0</v>
      </c>
      <c r="V18" s="4">
        <v>149.10714285714283</v>
      </c>
      <c r="W18" s="4">
        <v>11.627906976744185</v>
      </c>
      <c r="X18" s="4">
        <v>25</v>
      </c>
      <c r="Y18" s="4">
        <v>14.018691588785046</v>
      </c>
      <c r="Z18" s="4">
        <v>15.596330275229356</v>
      </c>
      <c r="AA18" s="4">
        <v>137.03703703703704</v>
      </c>
      <c r="AB18" s="4">
        <v>28.695652173913047</v>
      </c>
      <c r="AC18" s="4">
        <v>8.0357142857142847</v>
      </c>
      <c r="AD18" s="4">
        <v>23.80952380952381</v>
      </c>
      <c r="AE18" s="4">
        <v>9.4339622641509422</v>
      </c>
      <c r="AF18" s="4">
        <f>SUM(Data_Set[[#This Row],[JAN 2021]:[DEC 2021]])</f>
        <v>465.77281398141884</v>
      </c>
    </row>
    <row r="19" spans="1:32">
      <c r="A19" t="s">
        <v>10</v>
      </c>
      <c r="B19" t="s">
        <v>53</v>
      </c>
      <c r="C19" t="s">
        <v>0</v>
      </c>
      <c r="D19" t="s">
        <v>3</v>
      </c>
      <c r="E19" t="str">
        <f>INDEX('Mapping Table'!C:C,MATCH(Data_Set[[#This Row],[Geography]],'Mapping Table'!A:A,))</f>
        <v>Dave Tabloid</v>
      </c>
      <c r="F19" t="str">
        <f>INDEX('Mapping Table'!D:D,MATCH(Data_Set[[#This Row],[Channel]],'Mapping Table'!B:B,))</f>
        <v>Brad Nunez</v>
      </c>
      <c r="G19" s="4">
        <v>472.35478260869564</v>
      </c>
      <c r="H19" s="4">
        <v>199.14299065420559</v>
      </c>
      <c r="I19" s="4">
        <v>98.373983739837399</v>
      </c>
      <c r="J19" s="4">
        <v>78.571428571428569</v>
      </c>
      <c r="K19" s="4">
        <v>86.1111111111111</v>
      </c>
      <c r="L19" s="4">
        <v>74.166666666666671</v>
      </c>
      <c r="M19" s="4">
        <v>159.13043478260872</v>
      </c>
      <c r="N19" s="4">
        <v>176.98412698412699</v>
      </c>
      <c r="O19" s="4">
        <v>62.068965517241381</v>
      </c>
      <c r="P19" s="4">
        <v>100</v>
      </c>
      <c r="Q19" s="4">
        <v>69.230769230769226</v>
      </c>
      <c r="R19" s="4">
        <v>367.3973684210527</v>
      </c>
      <c r="S19" s="4">
        <f>SUM(Data_Set[[#This Row],[JAN 2020]:[DEC 2020]])</f>
        <v>1943.532628287744</v>
      </c>
      <c r="T19" s="4">
        <v>450.38759689922477</v>
      </c>
      <c r="U19" s="4">
        <v>297.83170731707321</v>
      </c>
      <c r="V19" s="4">
        <v>113.33333333333334</v>
      </c>
      <c r="W19" s="4">
        <v>137.2093023255814</v>
      </c>
      <c r="X19" s="4">
        <v>137.79527559055117</v>
      </c>
      <c r="Y19" s="4">
        <v>228.09917355371903</v>
      </c>
      <c r="Z19" s="4">
        <v>358.92857142857139</v>
      </c>
      <c r="AA19" s="4">
        <v>256.09756097560978</v>
      </c>
      <c r="AB19" s="4">
        <v>126.36363636363636</v>
      </c>
      <c r="AC19" s="4">
        <v>252.83018867924528</v>
      </c>
      <c r="AD19" s="4">
        <v>97.52066115702479</v>
      </c>
      <c r="AE19" s="4">
        <v>271.42857142857144</v>
      </c>
      <c r="AF19" s="4">
        <f>SUM(Data_Set[[#This Row],[JAN 2021]:[DEC 2021]])</f>
        <v>2727.8255790521421</v>
      </c>
    </row>
    <row r="20" spans="1:32">
      <c r="A20" t="s">
        <v>10</v>
      </c>
      <c r="B20" t="s">
        <v>53</v>
      </c>
      <c r="C20" t="s">
        <v>4</v>
      </c>
      <c r="D20" t="s">
        <v>3</v>
      </c>
      <c r="E20" t="str">
        <f>INDEX('Mapping Table'!C:C,MATCH(Data_Set[[#This Row],[Geography]],'Mapping Table'!A:A,))</f>
        <v>Dave Tabloid</v>
      </c>
      <c r="F20" t="str">
        <f>INDEX('Mapping Table'!D:D,MATCH(Data_Set[[#This Row],[Channel]],'Mapping Table'!B:B,))</f>
        <v>Brad Nunez</v>
      </c>
      <c r="G20" s="4">
        <v>39.859649122807021</v>
      </c>
      <c r="H20" s="4">
        <v>217.4375</v>
      </c>
      <c r="I20" s="4">
        <v>5.2592592592592586</v>
      </c>
      <c r="J20" s="4">
        <v>17.909909909909906</v>
      </c>
      <c r="K20" s="4">
        <v>10.739495798319327</v>
      </c>
      <c r="L20" s="4">
        <v>15.008130081300814</v>
      </c>
      <c r="M20" s="4">
        <v>0</v>
      </c>
      <c r="N20" s="4">
        <v>3.5798319327731094</v>
      </c>
      <c r="O20" s="4">
        <v>0</v>
      </c>
      <c r="P20" s="4">
        <v>8.3529411764705888</v>
      </c>
      <c r="Q20" s="4">
        <v>13.312499999999998</v>
      </c>
      <c r="R20" s="4">
        <v>60.504347826086956</v>
      </c>
      <c r="S20" s="4">
        <f>SUM(Data_Set[[#This Row],[JAN 2020]:[DEC 2020]])</f>
        <v>391.96356510692704</v>
      </c>
      <c r="T20" s="4">
        <v>278.453125</v>
      </c>
      <c r="U20" s="4">
        <v>926.31775700934566</v>
      </c>
      <c r="V20" s="4">
        <v>-638.44961240310079</v>
      </c>
      <c r="W20" s="4">
        <v>2.6055045871559628</v>
      </c>
      <c r="X20" s="4">
        <v>74.913385826771659</v>
      </c>
      <c r="Y20" s="4">
        <v>128.47619047619048</v>
      </c>
      <c r="Z20" s="4">
        <v>289.81967213114751</v>
      </c>
      <c r="AA20" s="4">
        <v>156.4406779661017</v>
      </c>
      <c r="AB20" s="4">
        <v>135.54545454545453</v>
      </c>
      <c r="AC20" s="4">
        <v>46.472727272727269</v>
      </c>
      <c r="AD20" s="4">
        <v>15.351351351351349</v>
      </c>
      <c r="AE20" s="4">
        <v>258.07936507936506</v>
      </c>
      <c r="AF20" s="4">
        <f>SUM(Data_Set[[#This Row],[JAN 2021]:[DEC 2021]])</f>
        <v>1674.0255988425104</v>
      </c>
    </row>
    <row r="21" spans="1:32">
      <c r="A21" t="s">
        <v>10</v>
      </c>
      <c r="B21" t="s">
        <v>53</v>
      </c>
      <c r="C21" t="s">
        <v>0</v>
      </c>
      <c r="D21" t="s">
        <v>2</v>
      </c>
      <c r="E21" t="str">
        <f>INDEX('Mapping Table'!C:C,MATCH(Data_Set[[#This Row],[Geography]],'Mapping Table'!A:A,))</f>
        <v>Dave Tabloid</v>
      </c>
      <c r="F21" t="str">
        <f>INDEX('Mapping Table'!D:D,MATCH(Data_Set[[#This Row],[Channel]],'Mapping Table'!B:B,))</f>
        <v>Brad Nunez</v>
      </c>
      <c r="G21" s="4">
        <v>37.815126050420169</v>
      </c>
      <c r="H21" s="4">
        <v>11.111111111111111</v>
      </c>
      <c r="I21" s="4">
        <v>14.615384615384615</v>
      </c>
      <c r="J21" s="4">
        <v>8.59375</v>
      </c>
      <c r="K21" s="4">
        <v>2.6548672566371683</v>
      </c>
      <c r="L21" s="4">
        <v>36.434108527131784</v>
      </c>
      <c r="M21" s="4">
        <v>21.739130434782609</v>
      </c>
      <c r="N21" s="4">
        <v>20.353982300884958</v>
      </c>
      <c r="O21" s="4">
        <v>176.03305785123968</v>
      </c>
      <c r="P21" s="4">
        <v>27.906976744186046</v>
      </c>
      <c r="Q21" s="4">
        <v>7.8947368421052637</v>
      </c>
      <c r="R21" s="4">
        <v>310.92436974789916</v>
      </c>
      <c r="S21" s="4">
        <f>SUM(Data_Set[[#This Row],[JAN 2020]:[DEC 2020]])</f>
        <v>676.07660148178252</v>
      </c>
      <c r="T21" s="4">
        <v>954.12844036697243</v>
      </c>
      <c r="U21" s="4">
        <v>1145.2830188679245</v>
      </c>
      <c r="V21" s="4">
        <v>-599.14529914529919</v>
      </c>
      <c r="W21" s="4">
        <v>-38.095238095238095</v>
      </c>
      <c r="X21" s="4">
        <v>388.8</v>
      </c>
      <c r="Y21" s="4">
        <v>260.90909090909088</v>
      </c>
      <c r="Z21" s="4">
        <v>395.72649572649573</v>
      </c>
      <c r="AA21" s="4">
        <v>296.55172413793105</v>
      </c>
      <c r="AB21" s="4">
        <v>207.47663551401868</v>
      </c>
      <c r="AC21" s="4">
        <v>436.52173913043481</v>
      </c>
      <c r="AD21" s="4">
        <v>164.34782608695653</v>
      </c>
      <c r="AE21" s="4">
        <v>114.51612903225806</v>
      </c>
      <c r="AF21" s="4">
        <f>SUM(Data_Set[[#This Row],[JAN 2021]:[DEC 2021]])</f>
        <v>3727.0205625315452</v>
      </c>
    </row>
    <row r="22" spans="1:32">
      <c r="A22" t="s">
        <v>9</v>
      </c>
      <c r="B22" t="s">
        <v>53</v>
      </c>
      <c r="C22" t="s">
        <v>0</v>
      </c>
      <c r="D22" t="s">
        <v>1</v>
      </c>
      <c r="E22" t="str">
        <f>INDEX('Mapping Table'!C:C,MATCH(Data_Set[[#This Row],[Geography]],'Mapping Table'!A:A,))</f>
        <v>Chris Watermarker</v>
      </c>
      <c r="F22" t="str">
        <f>INDEX('Mapping Table'!D:D,MATCH(Data_Set[[#This Row],[Channel]],'Mapping Table'!B:B,))</f>
        <v>Brad Nunez</v>
      </c>
      <c r="G22" s="4">
        <v>5778.9554621848738</v>
      </c>
      <c r="H22" s="4">
        <v>3628.4071428571424</v>
      </c>
      <c r="I22" s="4">
        <v>5312.7272727272721</v>
      </c>
      <c r="J22" s="4">
        <v>5681.666666666667</v>
      </c>
      <c r="K22" s="4">
        <v>12038.888888888889</v>
      </c>
      <c r="L22" s="4">
        <v>5366.666666666667</v>
      </c>
      <c r="M22" s="4">
        <v>12576.106194690266</v>
      </c>
      <c r="N22" s="4">
        <v>11704.761904761905</v>
      </c>
      <c r="O22" s="4">
        <v>5780.6722689075632</v>
      </c>
      <c r="P22" s="4">
        <v>6872.0338983050851</v>
      </c>
      <c r="Q22" s="4">
        <v>6606.5573770491801</v>
      </c>
      <c r="R22" s="4">
        <v>6923.2142857142853</v>
      </c>
      <c r="S22" s="4">
        <f>SUM(Data_Set[[#This Row],[JAN 2020]:[DEC 2020]])</f>
        <v>88270.658029419807</v>
      </c>
      <c r="T22" s="4">
        <v>8495.6436363636367</v>
      </c>
      <c r="U22" s="4">
        <v>6091.4285714285716</v>
      </c>
      <c r="V22" s="4">
        <v>7262.9921259842522</v>
      </c>
      <c r="W22" s="4">
        <v>5971.9298245614036</v>
      </c>
      <c r="X22" s="4">
        <v>8064.6017699115055</v>
      </c>
      <c r="Y22" s="4">
        <v>9165.8036036036028</v>
      </c>
      <c r="Z22" s="4">
        <v>4929.8801801801801</v>
      </c>
      <c r="AA22" s="4">
        <v>7524.545454545454</v>
      </c>
      <c r="AB22" s="4">
        <v>4713.8211382113823</v>
      </c>
      <c r="AC22" s="4">
        <v>5562.1848739495799</v>
      </c>
      <c r="AD22" s="4">
        <v>6206.5420560747662</v>
      </c>
      <c r="AE22" s="4">
        <v>5547.5806451612907</v>
      </c>
      <c r="AF22" s="4">
        <f>SUM(Data_Set[[#This Row],[JAN 2021]:[DEC 2021]])</f>
        <v>79536.953879975641</v>
      </c>
    </row>
    <row r="23" spans="1:32">
      <c r="A23" t="s">
        <v>9</v>
      </c>
      <c r="B23" t="s">
        <v>53</v>
      </c>
      <c r="C23" t="s">
        <v>4</v>
      </c>
      <c r="D23" t="s">
        <v>1</v>
      </c>
      <c r="E23" t="str">
        <f>INDEX('Mapping Table'!C:C,MATCH(Data_Set[[#This Row],[Geography]],'Mapping Table'!A:A,))</f>
        <v>Chris Watermarker</v>
      </c>
      <c r="F23" t="str">
        <f>INDEX('Mapping Table'!D:D,MATCH(Data_Set[[#This Row],[Channel]],'Mapping Table'!B:B,))</f>
        <v>Brad Nunez</v>
      </c>
      <c r="G23" s="4">
        <v>10360.082910714284</v>
      </c>
      <c r="H23" s="4">
        <v>6335.802576</v>
      </c>
      <c r="I23" s="4">
        <v>11223.211009174311</v>
      </c>
      <c r="J23" s="4">
        <v>8446.4339469026545</v>
      </c>
      <c r="K23" s="4">
        <v>12113.840133333331</v>
      </c>
      <c r="L23" s="4">
        <v>9301</v>
      </c>
      <c r="M23" s="4">
        <v>15603.164341463415</v>
      </c>
      <c r="N23" s="4">
        <v>18917.850467289718</v>
      </c>
      <c r="O23" s="4">
        <v>8961.6535433070858</v>
      </c>
      <c r="P23" s="4">
        <v>7568.0320000000011</v>
      </c>
      <c r="Q23" s="4">
        <v>9767.8110236220473</v>
      </c>
      <c r="R23" s="4">
        <v>6483.8214285714284</v>
      </c>
      <c r="S23" s="4">
        <f>SUM(Data_Set[[#This Row],[JAN 2020]:[DEC 2020]])</f>
        <v>125082.70338037828</v>
      </c>
      <c r="T23" s="4">
        <v>8546.7008547008554</v>
      </c>
      <c r="U23" s="4">
        <v>13126.280701754386</v>
      </c>
      <c r="V23" s="4">
        <v>15267.933884297521</v>
      </c>
      <c r="W23" s="4">
        <v>12337.771428571428</v>
      </c>
      <c r="X23" s="4">
        <v>20417.840707964602</v>
      </c>
      <c r="Y23" s="4">
        <v>17971.801652892562</v>
      </c>
      <c r="Z23" s="4">
        <v>8478.0173913043473</v>
      </c>
      <c r="AA23" s="4">
        <v>12382.144144144144</v>
      </c>
      <c r="AB23" s="4">
        <v>9255.2711864406774</v>
      </c>
      <c r="AC23" s="4">
        <v>15161.542857142857</v>
      </c>
      <c r="AD23" s="4">
        <v>12684.018518518518</v>
      </c>
      <c r="AE23" s="4">
        <v>7950.7758620689656</v>
      </c>
      <c r="AF23" s="4">
        <f>SUM(Data_Set[[#This Row],[JAN 2021]:[DEC 2021]])</f>
        <v>153580.09918980082</v>
      </c>
    </row>
    <row r="24" spans="1:32">
      <c r="A24" t="s">
        <v>9</v>
      </c>
      <c r="B24" t="s">
        <v>53</v>
      </c>
      <c r="C24" t="s">
        <v>5</v>
      </c>
      <c r="D24" t="s">
        <v>1</v>
      </c>
      <c r="E24" t="str">
        <f>INDEX('Mapping Table'!C:C,MATCH(Data_Set[[#This Row],[Geography]],'Mapping Table'!A:A,))</f>
        <v>Chris Watermarker</v>
      </c>
      <c r="F24" t="str">
        <f>INDEX('Mapping Table'!D:D,MATCH(Data_Set[[#This Row],[Channel]],'Mapping Table'!B:B,))</f>
        <v>Brad Nunez</v>
      </c>
      <c r="G24" s="4">
        <v>2584.77436635514</v>
      </c>
      <c r="H24" s="4">
        <v>2148.5343706422013</v>
      </c>
      <c r="I24" s="4">
        <v>2202.3543859649126</v>
      </c>
      <c r="J24" s="4">
        <v>2187.8399999999997</v>
      </c>
      <c r="K24" s="4">
        <v>2553.3321100917428</v>
      </c>
      <c r="L24" s="4">
        <v>2237.328455284553</v>
      </c>
      <c r="M24" s="4">
        <v>4491.7481481481473</v>
      </c>
      <c r="N24" s="4">
        <v>2598.5437499999998</v>
      </c>
      <c r="O24" s="4">
        <v>1625.889430894309</v>
      </c>
      <c r="P24" s="4">
        <v>2464.7599999999998</v>
      </c>
      <c r="Q24" s="4">
        <v>2443.4666666666667</v>
      </c>
      <c r="R24" s="4">
        <v>2296.496551724138</v>
      </c>
      <c r="S24" s="4">
        <f>SUM(Data_Set[[#This Row],[JAN 2020]:[DEC 2020]])</f>
        <v>29835.068235771811</v>
      </c>
      <c r="T24" s="4">
        <v>4198.9122807017548</v>
      </c>
      <c r="U24" s="4">
        <v>1656.7339130434784</v>
      </c>
      <c r="V24" s="4">
        <v>3679.3539823008855</v>
      </c>
      <c r="W24" s="4">
        <v>1267.3137931034485</v>
      </c>
      <c r="X24" s="4">
        <v>1617.2095238095237</v>
      </c>
      <c r="Y24" s="4">
        <v>3577.1627118644069</v>
      </c>
      <c r="Z24" s="4">
        <v>3868.6421052631586</v>
      </c>
      <c r="AA24" s="4">
        <v>2492.9882352941177</v>
      </c>
      <c r="AB24" s="4">
        <v>2598.8722222222223</v>
      </c>
      <c r="AC24" s="4">
        <v>3187.7815126050423</v>
      </c>
      <c r="AD24" s="4">
        <v>1937.4080000000001</v>
      </c>
      <c r="AE24" s="4">
        <v>2751.2181818181821</v>
      </c>
      <c r="AF24" s="4">
        <f>SUM(Data_Set[[#This Row],[JAN 2021]:[DEC 2021]])</f>
        <v>32833.596462026217</v>
      </c>
    </row>
    <row r="25" spans="1:32">
      <c r="A25" t="s">
        <v>9</v>
      </c>
      <c r="B25" t="s">
        <v>53</v>
      </c>
      <c r="C25" t="s">
        <v>6</v>
      </c>
      <c r="D25" t="s">
        <v>1</v>
      </c>
      <c r="E25" t="str">
        <f>INDEX('Mapping Table'!C:C,MATCH(Data_Set[[#This Row],[Geography]],'Mapping Table'!A:A,))</f>
        <v>Chris Watermarker</v>
      </c>
      <c r="F25" t="str">
        <f>INDEX('Mapping Table'!D:D,MATCH(Data_Set[[#This Row],[Channel]],'Mapping Table'!B:B,))</f>
        <v>Brad Nunez</v>
      </c>
      <c r="G25" s="4">
        <v>1344.599556923077</v>
      </c>
      <c r="H25" s="4">
        <v>1269.9343527272727</v>
      </c>
      <c r="I25" s="4">
        <v>1642.7611111111109</v>
      </c>
      <c r="J25" s="4">
        <v>1294.3388429752067</v>
      </c>
      <c r="K25" s="4">
        <v>1626.078504672897</v>
      </c>
      <c r="L25" s="4">
        <v>1549.6220338983053</v>
      </c>
      <c r="M25" s="4">
        <v>3418.3858407079647</v>
      </c>
      <c r="N25" s="4">
        <v>725.78947368421052</v>
      </c>
      <c r="O25" s="4">
        <v>2303.915</v>
      </c>
      <c r="P25" s="4">
        <v>2827.9626168224299</v>
      </c>
      <c r="Q25" s="4">
        <v>2936.2205607476631</v>
      </c>
      <c r="R25" s="4">
        <v>1426.8428571428572</v>
      </c>
      <c r="S25" s="4">
        <f>SUM(Data_Set[[#This Row],[JAN 2020]:[DEC 2020]])</f>
        <v>22366.450751412995</v>
      </c>
      <c r="T25" s="4">
        <v>2565.041025641026</v>
      </c>
      <c r="U25" s="4">
        <v>1399.2051282051282</v>
      </c>
      <c r="V25" s="4">
        <v>1084.2163636363634</v>
      </c>
      <c r="W25" s="4">
        <v>1082.5150000000001</v>
      </c>
      <c r="X25" s="4">
        <v>808.15813953488362</v>
      </c>
      <c r="Y25" s="4">
        <v>3491.6070796460181</v>
      </c>
      <c r="Z25" s="4">
        <v>2145.3823008849563</v>
      </c>
      <c r="AA25" s="4">
        <v>2546.6727272727271</v>
      </c>
      <c r="AB25" s="4">
        <v>2101.0878504672896</v>
      </c>
      <c r="AC25" s="4">
        <v>2514.8457142857142</v>
      </c>
      <c r="AD25" s="4">
        <v>2319.3962264150941</v>
      </c>
      <c r="AE25" s="4">
        <v>1341.6205128205129</v>
      </c>
      <c r="AF25" s="4">
        <f>SUM(Data_Set[[#This Row],[JAN 2021]:[DEC 2021]])</f>
        <v>23399.748068809713</v>
      </c>
    </row>
    <row r="26" spans="1:32">
      <c r="A26" t="s">
        <v>9</v>
      </c>
      <c r="B26" t="s">
        <v>53</v>
      </c>
      <c r="C26" t="s">
        <v>0</v>
      </c>
      <c r="D26" t="s">
        <v>45</v>
      </c>
      <c r="E26" t="str">
        <f>INDEX('Mapping Table'!C:C,MATCH(Data_Set[[#This Row],[Geography]],'Mapping Table'!A:A,))</f>
        <v>Chris Watermarker</v>
      </c>
      <c r="F26" t="str">
        <f>INDEX('Mapping Table'!D:D,MATCH(Data_Set[[#This Row],[Channel]],'Mapping Table'!B:B,))</f>
        <v>Brad Nunez</v>
      </c>
      <c r="G26" s="4">
        <v>30.19230769230769</v>
      </c>
      <c r="H26" s="4">
        <v>73.188695652173919</v>
      </c>
      <c r="I26" s="4">
        <v>55.85585585585585</v>
      </c>
      <c r="J26" s="4">
        <v>64.761904761904759</v>
      </c>
      <c r="K26" s="4">
        <v>316.81415929203541</v>
      </c>
      <c r="L26" s="4">
        <v>50</v>
      </c>
      <c r="M26" s="4">
        <v>118.42105263157896</v>
      </c>
      <c r="N26" s="4">
        <v>60.833333333333336</v>
      </c>
      <c r="O26" s="4">
        <v>96.551724137931046</v>
      </c>
      <c r="P26" s="4">
        <v>0</v>
      </c>
      <c r="Q26" s="4">
        <v>55.371900826446286</v>
      </c>
      <c r="R26" s="4">
        <v>26.890756302521009</v>
      </c>
      <c r="S26" s="4">
        <f>SUM(Data_Set[[#This Row],[JAN 2020]:[DEC 2020]])</f>
        <v>948.88169048608836</v>
      </c>
      <c r="T26" s="4">
        <v>142.51968503937007</v>
      </c>
      <c r="U26" s="4">
        <v>-4.7619047619047619</v>
      </c>
      <c r="V26" s="4">
        <v>73.636363636363626</v>
      </c>
      <c r="W26" s="4">
        <v>-0.82644628099173556</v>
      </c>
      <c r="X26" s="4">
        <v>6.6115702479338845</v>
      </c>
      <c r="Y26" s="4">
        <v>-0.9174311926605504</v>
      </c>
      <c r="Z26" s="4">
        <v>18.64406779661017</v>
      </c>
      <c r="AA26" s="4">
        <v>47.58064516129032</v>
      </c>
      <c r="AB26" s="4">
        <v>29.729729729729726</v>
      </c>
      <c r="AC26" s="4">
        <v>0.85470085470085477</v>
      </c>
      <c r="AD26" s="4">
        <v>16.521739130434785</v>
      </c>
      <c r="AE26" s="4">
        <v>15.573770491803279</v>
      </c>
      <c r="AF26" s="4">
        <f>SUM(Data_Set[[#This Row],[JAN 2021]:[DEC 2021]])</f>
        <v>345.16648985267966</v>
      </c>
    </row>
    <row r="27" spans="1:32">
      <c r="A27" t="s">
        <v>9</v>
      </c>
      <c r="B27" t="s">
        <v>53</v>
      </c>
      <c r="C27" t="s">
        <v>0</v>
      </c>
      <c r="D27" t="s">
        <v>3</v>
      </c>
      <c r="E27" t="str">
        <f>INDEX('Mapping Table'!C:C,MATCH(Data_Set[[#This Row],[Geography]],'Mapping Table'!A:A,))</f>
        <v>Chris Watermarker</v>
      </c>
      <c r="F27" t="str">
        <f>INDEX('Mapping Table'!D:D,MATCH(Data_Set[[#This Row],[Channel]],'Mapping Table'!B:B,))</f>
        <v>Brad Nunez</v>
      </c>
      <c r="G27" s="4">
        <v>1185.1898437499999</v>
      </c>
      <c r="H27" s="4">
        <v>688.40250000000003</v>
      </c>
      <c r="I27" s="4">
        <v>1393.3962264150944</v>
      </c>
      <c r="J27" s="4">
        <v>1277.3109243697479</v>
      </c>
      <c r="K27" s="4">
        <v>1054.3103448275863</v>
      </c>
      <c r="L27" s="4">
        <v>1053.913043478261</v>
      </c>
      <c r="M27" s="4">
        <v>1096.8253968253969</v>
      </c>
      <c r="N27" s="4">
        <v>1725.5813953488371</v>
      </c>
      <c r="O27" s="4">
        <v>1019.327731092437</v>
      </c>
      <c r="P27" s="4">
        <v>793.04347826086962</v>
      </c>
      <c r="Q27" s="4">
        <v>980</v>
      </c>
      <c r="R27" s="4">
        <v>763.39285714285711</v>
      </c>
      <c r="S27" s="4">
        <f>SUM(Data_Set[[#This Row],[JAN 2020]:[DEC 2020]])</f>
        <v>13030.693741511088</v>
      </c>
      <c r="T27" s="4">
        <v>1100.8</v>
      </c>
      <c r="U27" s="4">
        <v>1058.8588235294117</v>
      </c>
      <c r="V27" s="4">
        <v>1413.3858267716535</v>
      </c>
      <c r="W27" s="4">
        <v>931.24999999999989</v>
      </c>
      <c r="X27" s="4">
        <v>704.16666666666674</v>
      </c>
      <c r="Y27" s="4">
        <v>1676.1538461538462</v>
      </c>
      <c r="Z27" s="4">
        <v>295.3488372093023</v>
      </c>
      <c r="AA27" s="4">
        <v>783.33333333333337</v>
      </c>
      <c r="AB27" s="4">
        <v>1074.7747747747746</v>
      </c>
      <c r="AC27" s="4">
        <v>1115.0943396226414</v>
      </c>
      <c r="AD27" s="4">
        <v>676.42276422764223</v>
      </c>
      <c r="AE27" s="4">
        <v>874.28571428571422</v>
      </c>
      <c r="AF27" s="4">
        <f>SUM(Data_Set[[#This Row],[JAN 2021]:[DEC 2021]])</f>
        <v>11703.874926574985</v>
      </c>
    </row>
    <row r="28" spans="1:32">
      <c r="A28" t="s">
        <v>9</v>
      </c>
      <c r="B28" t="s">
        <v>53</v>
      </c>
      <c r="C28" t="s">
        <v>4</v>
      </c>
      <c r="D28" t="s">
        <v>3</v>
      </c>
      <c r="E28" t="str">
        <f>INDEX('Mapping Table'!C:C,MATCH(Data_Set[[#This Row],[Geography]],'Mapping Table'!A:A,))</f>
        <v>Chris Watermarker</v>
      </c>
      <c r="F28" t="str">
        <f>INDEX('Mapping Table'!D:D,MATCH(Data_Set[[#This Row],[Channel]],'Mapping Table'!B:B,))</f>
        <v>Brad Nunez</v>
      </c>
      <c r="G28" s="4">
        <v>442.03895867768591</v>
      </c>
      <c r="H28" s="4">
        <v>320.37793043478263</v>
      </c>
      <c r="I28" s="4">
        <v>384.73504273504273</v>
      </c>
      <c r="J28" s="4">
        <v>190.15652173913045</v>
      </c>
      <c r="K28" s="4">
        <v>289.68</v>
      </c>
      <c r="L28" s="4">
        <v>544.51968503937007</v>
      </c>
      <c r="M28" s="4">
        <v>589.66101694915255</v>
      </c>
      <c r="N28" s="4">
        <v>459.56363636363631</v>
      </c>
      <c r="O28" s="4">
        <v>63.234375</v>
      </c>
      <c r="P28" s="4">
        <v>226.27642276422765</v>
      </c>
      <c r="Q28" s="4">
        <v>164.72</v>
      </c>
      <c r="R28" s="4">
        <v>263.71428571428572</v>
      </c>
      <c r="S28" s="4">
        <f>SUM(Data_Set[[#This Row],[JAN 2020]:[DEC 2020]])</f>
        <v>3938.6778754173138</v>
      </c>
      <c r="T28" s="4">
        <v>362.38400000000001</v>
      </c>
      <c r="U28" s="4">
        <v>537.84070796460185</v>
      </c>
      <c r="V28" s="4">
        <v>1570.1142857142856</v>
      </c>
      <c r="W28" s="4">
        <v>362.765625</v>
      </c>
      <c r="X28" s="4">
        <v>396.52830188679241</v>
      </c>
      <c r="Y28" s="4">
        <v>740.24074074074076</v>
      </c>
      <c r="Z28" s="4">
        <v>160.52173913043478</v>
      </c>
      <c r="AA28" s="4">
        <v>367.05660377358487</v>
      </c>
      <c r="AB28" s="4">
        <v>610.86792452830184</v>
      </c>
      <c r="AC28" s="4">
        <v>116.07936507936508</v>
      </c>
      <c r="AD28" s="4">
        <v>73.21875</v>
      </c>
      <c r="AE28" s="4">
        <v>321.62393162393164</v>
      </c>
      <c r="AF28" s="4">
        <f>SUM(Data_Set[[#This Row],[JAN 2021]:[DEC 2021]])</f>
        <v>5619.2419754420398</v>
      </c>
    </row>
    <row r="29" spans="1:32">
      <c r="A29" t="s">
        <v>9</v>
      </c>
      <c r="B29" t="s">
        <v>53</v>
      </c>
      <c r="C29" t="s">
        <v>0</v>
      </c>
      <c r="D29" t="s">
        <v>2</v>
      </c>
      <c r="E29" t="str">
        <f>INDEX('Mapping Table'!C:C,MATCH(Data_Set[[#This Row],[Geography]],'Mapping Table'!A:A,))</f>
        <v>Chris Watermarker</v>
      </c>
      <c r="F29" t="str">
        <f>INDEX('Mapping Table'!D:D,MATCH(Data_Set[[#This Row],[Channel]],'Mapping Table'!B:B,))</f>
        <v>Brad Nunez</v>
      </c>
      <c r="G29" s="4">
        <v>512.15779816513748</v>
      </c>
      <c r="H29" s="4">
        <v>553.86341463414635</v>
      </c>
      <c r="I29" s="4">
        <v>458.97435897435901</v>
      </c>
      <c r="J29" s="4">
        <v>693.04347826086962</v>
      </c>
      <c r="K29" s="4">
        <v>819.09090909090901</v>
      </c>
      <c r="L29" s="4">
        <v>674.13793103448279</v>
      </c>
      <c r="M29" s="4">
        <v>1352.8301886792451</v>
      </c>
      <c r="N29" s="4">
        <v>1087.5968992248061</v>
      </c>
      <c r="O29" s="4">
        <v>423.63636363636363</v>
      </c>
      <c r="P29" s="4">
        <v>439.04761904761904</v>
      </c>
      <c r="Q29" s="4">
        <v>474.4</v>
      </c>
      <c r="R29" s="4">
        <v>1019.1666666666667</v>
      </c>
      <c r="S29" s="4">
        <f>SUM(Data_Set[[#This Row],[JAN 2020]:[DEC 2020]])</f>
        <v>8507.945627414605</v>
      </c>
      <c r="T29" s="4">
        <v>1026.9230769230769</v>
      </c>
      <c r="U29" s="4">
        <v>969.37984496124034</v>
      </c>
      <c r="V29" s="4">
        <v>1971.0016129032258</v>
      </c>
      <c r="W29" s="4">
        <v>1535.7142857142856</v>
      </c>
      <c r="X29" s="4">
        <v>810</v>
      </c>
      <c r="Y29" s="4">
        <v>1260.1769911504425</v>
      </c>
      <c r="Z29" s="4">
        <v>434.5454545454545</v>
      </c>
      <c r="AA29" s="4">
        <v>1061.4035087719299</v>
      </c>
      <c r="AB29" s="4">
        <v>1011.0236220472441</v>
      </c>
      <c r="AC29" s="4">
        <v>1005.6603773584906</v>
      </c>
      <c r="AD29" s="4">
        <v>562.79069767441854</v>
      </c>
      <c r="AE29" s="4">
        <v>517.59259259259261</v>
      </c>
      <c r="AF29" s="4">
        <f>SUM(Data_Set[[#This Row],[JAN 2021]:[DEC 2021]])</f>
        <v>12166.212064642399</v>
      </c>
    </row>
    <row r="30" spans="1:32">
      <c r="A30" t="s">
        <v>11</v>
      </c>
      <c r="B30" t="s">
        <v>52</v>
      </c>
      <c r="C30" t="s">
        <v>0</v>
      </c>
      <c r="D30" t="s">
        <v>1</v>
      </c>
      <c r="E30" t="str">
        <f>INDEX('Mapping Table'!C:C,MATCH(Data_Set[[#This Row],[Geography]],'Mapping Table'!A:A,))</f>
        <v>Mike Mike</v>
      </c>
      <c r="F30" t="str">
        <f>INDEX('Mapping Table'!D:D,MATCH(Data_Set[[#This Row],[Channel]],'Mapping Table'!B:B,))</f>
        <v>Brian Bombay</v>
      </c>
      <c r="G30" s="4">
        <v>7763.807438016529</v>
      </c>
      <c r="H30" s="4">
        <v>6620.4992000000002</v>
      </c>
      <c r="I30" s="4">
        <v>6041.0490740740734</v>
      </c>
      <c r="J30" s="4">
        <v>583.98981481481474</v>
      </c>
      <c r="K30" s="4">
        <v>849.69008264462809</v>
      </c>
      <c r="L30" s="4">
        <v>1315.8333333333335</v>
      </c>
      <c r="M30" s="4">
        <v>875.8027522935779</v>
      </c>
      <c r="N30" s="4">
        <v>1242.8371900826448</v>
      </c>
      <c r="O30" s="4">
        <v>1493.9811965811969</v>
      </c>
      <c r="P30" s="4">
        <v>1526.014285714286</v>
      </c>
      <c r="Q30" s="4">
        <v>1214.0055555555555</v>
      </c>
      <c r="R30" s="4">
        <v>1021.4912280701756</v>
      </c>
      <c r="S30" s="4">
        <f>SUM(Data_Set[[#This Row],[JAN 2020]:[DEC 2020]])</f>
        <v>30549.001151180815</v>
      </c>
      <c r="T30" s="4">
        <v>1038.4782608695652</v>
      </c>
      <c r="U30" s="4">
        <v>1132.0871794871796</v>
      </c>
      <c r="V30" s="4">
        <v>1345.0697247706421</v>
      </c>
      <c r="W30" s="4">
        <v>961.12177419354839</v>
      </c>
      <c r="X30" s="4">
        <v>1761.2490909090907</v>
      </c>
      <c r="Y30" s="4">
        <v>1422.6708661417322</v>
      </c>
      <c r="Z30" s="4">
        <v>2003.4981132075472</v>
      </c>
      <c r="AA30" s="4">
        <v>350</v>
      </c>
      <c r="AB30" s="4">
        <v>2084.9537037037035</v>
      </c>
      <c r="AC30" s="4">
        <v>1556.9105691056911</v>
      </c>
      <c r="AD30" s="4">
        <v>1457.2065573770492</v>
      </c>
      <c r="AE30" s="4">
        <v>1558.1775700934579</v>
      </c>
      <c r="AF30" s="4">
        <f>SUM(Data_Set[[#This Row],[JAN 2021]:[DEC 2021]])</f>
        <v>16671.42340985921</v>
      </c>
    </row>
    <row r="31" spans="1:32">
      <c r="A31" t="s">
        <v>11</v>
      </c>
      <c r="B31" t="s">
        <v>52</v>
      </c>
      <c r="C31" t="s">
        <v>4</v>
      </c>
      <c r="D31" t="s">
        <v>1</v>
      </c>
      <c r="E31" t="str">
        <f>INDEX('Mapping Table'!C:C,MATCH(Data_Set[[#This Row],[Geography]],'Mapping Table'!A:A,))</f>
        <v>Mike Mike</v>
      </c>
      <c r="F31" t="str">
        <f>INDEX('Mapping Table'!D:D,MATCH(Data_Set[[#This Row],[Channel]],'Mapping Table'!B:B,))</f>
        <v>Brian Bombay</v>
      </c>
      <c r="G31" s="4">
        <v>5034.7042879999999</v>
      </c>
      <c r="H31" s="4">
        <v>5257.351451327434</v>
      </c>
      <c r="I31" s="4">
        <v>4235.354973913044</v>
      </c>
      <c r="J31" s="4">
        <v>1314.1026614173229</v>
      </c>
      <c r="K31" s="4">
        <v>2967.6234953271028</v>
      </c>
      <c r="L31" s="4">
        <v>3552.4592389380537</v>
      </c>
      <c r="M31" s="4">
        <v>1937.5992037037036</v>
      </c>
      <c r="N31" s="4">
        <v>2297.142875</v>
      </c>
      <c r="O31" s="4">
        <v>1945.8503428571428</v>
      </c>
      <c r="P31" s="4">
        <v>1380.7214476190477</v>
      </c>
      <c r="Q31" s="4">
        <v>2283.2412363636363</v>
      </c>
      <c r="R31" s="4">
        <v>1185.8824153846153</v>
      </c>
      <c r="S31" s="4">
        <f>SUM(Data_Set[[#This Row],[JAN 2020]:[DEC 2020]])</f>
        <v>33392.033629851103</v>
      </c>
      <c r="T31" s="4">
        <v>1110.7920168067228</v>
      </c>
      <c r="U31" s="4">
        <v>1256.2161946902656</v>
      </c>
      <c r="V31" s="4">
        <v>2909.2853831775697</v>
      </c>
      <c r="W31" s="4">
        <v>1459.461464566929</v>
      </c>
      <c r="X31" s="4">
        <v>2208.7577547169808</v>
      </c>
      <c r="Y31" s="4">
        <v>2018.3928547008547</v>
      </c>
      <c r="Z31" s="4">
        <v>1969.7469830508478</v>
      </c>
      <c r="AA31" s="4">
        <v>2055.9148376068379</v>
      </c>
      <c r="AB31" s="4">
        <v>2608.2991071428569</v>
      </c>
      <c r="AC31" s="4">
        <v>2989.2901785714284</v>
      </c>
      <c r="AD31" s="4">
        <v>2171.1717166666667</v>
      </c>
      <c r="AE31" s="4">
        <v>2034.2358870967741</v>
      </c>
      <c r="AF31" s="4">
        <f>SUM(Data_Set[[#This Row],[JAN 2021]:[DEC 2021]])</f>
        <v>24791.56437879473</v>
      </c>
    </row>
    <row r="32" spans="1:32">
      <c r="A32" t="s">
        <v>11</v>
      </c>
      <c r="B32" t="s">
        <v>52</v>
      </c>
      <c r="C32" t="s">
        <v>5</v>
      </c>
      <c r="D32" t="s">
        <v>1</v>
      </c>
      <c r="E32" t="str">
        <f>INDEX('Mapping Table'!C:C,MATCH(Data_Set[[#This Row],[Geography]],'Mapping Table'!A:A,))</f>
        <v>Mike Mike</v>
      </c>
      <c r="F32" t="str">
        <f>INDEX('Mapping Table'!D:D,MATCH(Data_Set[[#This Row],[Channel]],'Mapping Table'!B:B,))</f>
        <v>Brian Bombay</v>
      </c>
      <c r="G32" s="4">
        <v>309.63307692307694</v>
      </c>
      <c r="H32" s="4">
        <v>315.83837119999998</v>
      </c>
      <c r="I32" s="4">
        <v>664.75675675675666</v>
      </c>
      <c r="J32" s="4">
        <v>242.43187047619045</v>
      </c>
      <c r="K32" s="4">
        <v>269.42079999999999</v>
      </c>
      <c r="L32" s="4">
        <v>344.19111964285713</v>
      </c>
      <c r="M32" s="4">
        <v>327.05396637168144</v>
      </c>
      <c r="N32" s="4">
        <v>314.45740740740735</v>
      </c>
      <c r="O32" s="4">
        <v>318.27288135593221</v>
      </c>
      <c r="P32" s="4">
        <v>331.32400566037734</v>
      </c>
      <c r="Q32" s="4">
        <v>259.09858857142854</v>
      </c>
      <c r="R32" s="4">
        <v>298.43121439999999</v>
      </c>
      <c r="S32" s="4">
        <f>SUM(Data_Set[[#This Row],[JAN 2020]:[DEC 2020]])</f>
        <v>3994.9100587657085</v>
      </c>
      <c r="T32" s="4">
        <v>283.59434782608702</v>
      </c>
      <c r="U32" s="4">
        <v>232.58961439999999</v>
      </c>
      <c r="V32" s="4">
        <v>322.18576923076921</v>
      </c>
      <c r="W32" s="4">
        <v>332.65081967213115</v>
      </c>
      <c r="X32" s="4">
        <v>208.26666666666665</v>
      </c>
      <c r="Y32" s="4">
        <v>299.93333333333334</v>
      </c>
      <c r="Z32" s="4">
        <v>317.60398559999999</v>
      </c>
      <c r="AA32" s="4">
        <v>336.84672897196259</v>
      </c>
      <c r="AB32" s="4">
        <v>309.12598425196848</v>
      </c>
      <c r="AC32" s="4">
        <v>407.86557377049184</v>
      </c>
      <c r="AD32" s="4">
        <v>348.48376068376069</v>
      </c>
      <c r="AE32" s="4">
        <v>267.35346379310346</v>
      </c>
      <c r="AF32" s="4">
        <f>SUM(Data_Set[[#This Row],[JAN 2021]:[DEC 2021]])</f>
        <v>3666.5000482002743</v>
      </c>
    </row>
    <row r="33" spans="1:32">
      <c r="A33" t="s">
        <v>11</v>
      </c>
      <c r="B33" t="s">
        <v>52</v>
      </c>
      <c r="C33" t="s">
        <v>6</v>
      </c>
      <c r="D33" t="s">
        <v>1</v>
      </c>
      <c r="E33" t="str">
        <f>INDEX('Mapping Table'!C:C,MATCH(Data_Set[[#This Row],[Geography]],'Mapping Table'!A:A,))</f>
        <v>Mike Mike</v>
      </c>
      <c r="F33" t="str">
        <f>INDEX('Mapping Table'!D:D,MATCH(Data_Set[[#This Row],[Channel]],'Mapping Table'!B:B,))</f>
        <v>Brian Bombay</v>
      </c>
      <c r="G33" s="4">
        <v>337.22460000000001</v>
      </c>
      <c r="H33" s="4">
        <v>277.20854999999995</v>
      </c>
      <c r="I33" s="4">
        <v>369.64363636363635</v>
      </c>
      <c r="J33" s="4">
        <v>186.48880840336136</v>
      </c>
      <c r="K33" s="4">
        <v>229.12615384615381</v>
      </c>
      <c r="L33" s="4">
        <v>283.68</v>
      </c>
      <c r="M33" s="4">
        <v>274.09827818181816</v>
      </c>
      <c r="N33" s="4">
        <v>172.74001983471075</v>
      </c>
      <c r="O33" s="4">
        <v>251.77560975609759</v>
      </c>
      <c r="P33" s="4">
        <v>270.03905094339621</v>
      </c>
      <c r="Q33" s="4">
        <v>208.68053097345134</v>
      </c>
      <c r="R33" s="4">
        <v>251.17500000000001</v>
      </c>
      <c r="S33" s="4">
        <f>SUM(Data_Set[[#This Row],[JAN 2020]:[DEC 2020]])</f>
        <v>3111.8802383026264</v>
      </c>
      <c r="T33" s="4">
        <v>202.69453125000001</v>
      </c>
      <c r="U33" s="4">
        <v>211.68416111111111</v>
      </c>
      <c r="V33" s="4">
        <v>281.92297297297296</v>
      </c>
      <c r="W33" s="4">
        <v>248.55140186915887</v>
      </c>
      <c r="X33" s="4">
        <v>179.11846153846153</v>
      </c>
      <c r="Y33" s="4">
        <v>252.84161999999998</v>
      </c>
      <c r="Z33" s="4">
        <v>292.46324500000003</v>
      </c>
      <c r="AA33" s="4">
        <v>202.08387096774194</v>
      </c>
      <c r="AB33" s="4">
        <v>328.30472142857138</v>
      </c>
      <c r="AC33" s="4">
        <v>220.42702702702701</v>
      </c>
      <c r="AD33" s="4">
        <v>185.28648648648647</v>
      </c>
      <c r="AE33" s="4">
        <v>221.79815263157897</v>
      </c>
      <c r="AF33" s="4">
        <f>SUM(Data_Set[[#This Row],[JAN 2021]:[DEC 2021]])</f>
        <v>2827.1766522831099</v>
      </c>
    </row>
    <row r="34" spans="1:32">
      <c r="A34" t="s">
        <v>11</v>
      </c>
      <c r="B34" t="s">
        <v>52</v>
      </c>
      <c r="C34" t="s">
        <v>0</v>
      </c>
      <c r="D34" t="s">
        <v>45</v>
      </c>
      <c r="E34" t="str">
        <f>INDEX('Mapping Table'!C:C,MATCH(Data_Set[[#This Row],[Geography]],'Mapping Table'!A:A,))</f>
        <v>Mike Mike</v>
      </c>
      <c r="F34" t="str">
        <f>INDEX('Mapping Table'!D:D,MATCH(Data_Set[[#This Row],[Channel]],'Mapping Table'!B:B,))</f>
        <v>Brian Bombay</v>
      </c>
      <c r="G34" s="4">
        <v>0</v>
      </c>
      <c r="I34" s="4">
        <v>0.92592592592592582</v>
      </c>
      <c r="K34" s="4">
        <v>4.6728971962616823</v>
      </c>
      <c r="L34" s="4">
        <v>0</v>
      </c>
      <c r="M34" s="4">
        <v>3.1746031746031744</v>
      </c>
      <c r="N34" s="4">
        <v>2.7272727272727271</v>
      </c>
      <c r="O34" s="4">
        <v>0.76923076923076916</v>
      </c>
      <c r="P34" s="4">
        <v>1.6666666666666667</v>
      </c>
      <c r="Q34" s="4">
        <v>1.5384615384615383</v>
      </c>
      <c r="R34" s="4">
        <v>1.6949152542372883</v>
      </c>
      <c r="S34" s="4">
        <f>SUM(Data_Set[[#This Row],[JAN 2020]:[DEC 2020]])</f>
        <v>17.169973252659769</v>
      </c>
      <c r="T34" s="4">
        <v>2.3809523809523809</v>
      </c>
      <c r="V34" s="4">
        <v>2.3622047244094486</v>
      </c>
      <c r="X34" s="4">
        <v>2.34375</v>
      </c>
      <c r="Y34" s="4">
        <v>5.982905982905983</v>
      </c>
      <c r="Z34" s="4">
        <v>0.78125</v>
      </c>
      <c r="AA34" s="4">
        <v>1356.521739130435</v>
      </c>
      <c r="AB34" s="4">
        <v>5.0847457627118651</v>
      </c>
      <c r="AC34" s="4">
        <v>0.82644628099173556</v>
      </c>
      <c r="AD34" s="4">
        <v>3.1007751937984493</v>
      </c>
      <c r="AE34" s="4">
        <v>0.80645161290322587</v>
      </c>
      <c r="AF34" s="4">
        <f>SUM(Data_Set[[#This Row],[JAN 2021]:[DEC 2021]])</f>
        <v>1380.1912210691082</v>
      </c>
    </row>
    <row r="35" spans="1:32">
      <c r="A35" t="s">
        <v>11</v>
      </c>
      <c r="B35" t="s">
        <v>52</v>
      </c>
      <c r="C35" t="s">
        <v>0</v>
      </c>
      <c r="D35" t="s">
        <v>3</v>
      </c>
      <c r="E35" t="str">
        <f>INDEX('Mapping Table'!C:C,MATCH(Data_Set[[#This Row],[Geography]],'Mapping Table'!A:A,))</f>
        <v>Mike Mike</v>
      </c>
      <c r="F35" t="str">
        <f>INDEX('Mapping Table'!D:D,MATCH(Data_Set[[#This Row],[Channel]],'Mapping Table'!B:B,))</f>
        <v>Brian Bombay</v>
      </c>
      <c r="G35" s="4">
        <v>2886.046511627907</v>
      </c>
      <c r="H35" s="4">
        <v>3827.1774774774776</v>
      </c>
      <c r="I35" s="4">
        <v>3076.9008771929825</v>
      </c>
      <c r="J35" s="4">
        <v>681.74603174603169</v>
      </c>
      <c r="K35" s="4">
        <v>4133.333333333333</v>
      </c>
      <c r="L35" s="4">
        <v>1924.7177966101694</v>
      </c>
      <c r="M35" s="4">
        <v>741.58878504672896</v>
      </c>
      <c r="N35" s="4">
        <v>2074.9238532110089</v>
      </c>
      <c r="O35" s="4">
        <v>2761.9047619047619</v>
      </c>
      <c r="P35" s="4">
        <v>933.47758620689672</v>
      </c>
      <c r="Q35" s="4">
        <v>1705.6025210084033</v>
      </c>
      <c r="R35" s="4">
        <v>1915.0721739130438</v>
      </c>
      <c r="S35" s="4">
        <f>SUM(Data_Set[[#This Row],[JAN 2020]:[DEC 2020]])</f>
        <v>26662.491709278747</v>
      </c>
      <c r="T35" s="4">
        <v>2535.593220338983</v>
      </c>
      <c r="U35" s="4">
        <v>1457.6146551724139</v>
      </c>
      <c r="V35" s="4">
        <v>1766.0550458715595</v>
      </c>
      <c r="W35" s="4">
        <v>777.19298245614038</v>
      </c>
      <c r="X35" s="4">
        <v>878.44827586206907</v>
      </c>
      <c r="Y35" s="4">
        <v>1756.5573770491803</v>
      </c>
      <c r="Z35" s="4">
        <v>1812</v>
      </c>
      <c r="AA35" s="4">
        <v>2387.3949579831933</v>
      </c>
      <c r="AB35" s="4">
        <v>1298.8461538461538</v>
      </c>
      <c r="AC35" s="4">
        <v>1820.4724409448818</v>
      </c>
      <c r="AD35" s="4">
        <v>1257.9943089430894</v>
      </c>
      <c r="AE35" s="4">
        <v>2050.8064516129034</v>
      </c>
      <c r="AF35" s="4">
        <f>SUM(Data_Set[[#This Row],[JAN 2021]:[DEC 2021]])</f>
        <v>19798.975870080569</v>
      </c>
    </row>
    <row r="36" spans="1:32">
      <c r="A36" t="s">
        <v>11</v>
      </c>
      <c r="B36" t="s">
        <v>52</v>
      </c>
      <c r="C36" t="s">
        <v>4</v>
      </c>
      <c r="D36" t="s">
        <v>3</v>
      </c>
      <c r="E36" t="str">
        <f>INDEX('Mapping Table'!C:C,MATCH(Data_Set[[#This Row],[Geography]],'Mapping Table'!A:A,))</f>
        <v>Mike Mike</v>
      </c>
      <c r="F36" t="str">
        <f>INDEX('Mapping Table'!D:D,MATCH(Data_Set[[#This Row],[Channel]],'Mapping Table'!B:B,))</f>
        <v>Brian Bombay</v>
      </c>
      <c r="G36" s="4">
        <v>4.5806451612903221</v>
      </c>
      <c r="H36" s="4">
        <v>3.641025641025641</v>
      </c>
      <c r="I36" s="4">
        <v>9.8307692307692296</v>
      </c>
      <c r="J36" s="4">
        <v>3.4918032786885247</v>
      </c>
      <c r="K36" s="4">
        <v>3.9082568807339446</v>
      </c>
      <c r="L36" s="4">
        <v>8.719298245614036</v>
      </c>
      <c r="M36" s="4">
        <v>11.833333333333334</v>
      </c>
      <c r="N36" s="4">
        <v>594.70085470085473</v>
      </c>
      <c r="O36" s="4">
        <v>234.078125</v>
      </c>
      <c r="P36" s="4">
        <v>42.37096774193548</v>
      </c>
      <c r="Q36" s="4">
        <v>122.45871559633025</v>
      </c>
      <c r="R36" s="4">
        <v>116.39344262295083</v>
      </c>
      <c r="S36" s="4">
        <f>SUM(Data_Set[[#This Row],[JAN 2020]:[DEC 2020]])</f>
        <v>1156.0072374335264</v>
      </c>
      <c r="T36" s="4">
        <v>256.95238095238096</v>
      </c>
      <c r="U36" s="4">
        <v>238.97560975609755</v>
      </c>
      <c r="V36" s="4">
        <v>197.41463414634146</v>
      </c>
      <c r="W36" s="4">
        <v>224.52991452991452</v>
      </c>
      <c r="X36" s="4">
        <v>113.11864406779661</v>
      </c>
      <c r="Y36" s="4">
        <v>331.33333333333331</v>
      </c>
      <c r="Z36" s="4">
        <v>138.61904761904762</v>
      </c>
      <c r="AA36" s="4">
        <v>74.317757009345783</v>
      </c>
      <c r="AB36" s="4">
        <v>87.678914285714285</v>
      </c>
      <c r="AC36" s="4">
        <v>118.91056910569105</v>
      </c>
      <c r="AD36" s="4">
        <v>17.612403100775193</v>
      </c>
      <c r="AE36" s="4">
        <v>51.757009345794394</v>
      </c>
      <c r="AF36" s="4">
        <f>SUM(Data_Set[[#This Row],[JAN 2021]:[DEC 2021]])</f>
        <v>1851.2202172522329</v>
      </c>
    </row>
    <row r="37" spans="1:32">
      <c r="A37" t="s">
        <v>11</v>
      </c>
      <c r="B37" t="s">
        <v>52</v>
      </c>
      <c r="C37" t="s">
        <v>0</v>
      </c>
      <c r="D37" t="s">
        <v>2</v>
      </c>
      <c r="E37" t="str">
        <f>INDEX('Mapping Table'!C:C,MATCH(Data_Set[[#This Row],[Geography]],'Mapping Table'!A:A,))</f>
        <v>Mike Mike</v>
      </c>
      <c r="F37" t="str">
        <f>INDEX('Mapping Table'!D:D,MATCH(Data_Set[[#This Row],[Channel]],'Mapping Table'!B:B,))</f>
        <v>Brian Bombay</v>
      </c>
      <c r="G37" s="4">
        <v>86.04651162790698</v>
      </c>
      <c r="H37" s="4">
        <v>37.719298245614041</v>
      </c>
      <c r="I37" s="4">
        <v>192.72727272727272</v>
      </c>
      <c r="J37" s="4">
        <v>67.741935483870975</v>
      </c>
      <c r="K37" s="4">
        <v>259.50413223140498</v>
      </c>
      <c r="L37" s="4">
        <v>350</v>
      </c>
      <c r="M37" s="4">
        <v>347.19626168224295</v>
      </c>
      <c r="N37" s="4">
        <v>347.16981132075472</v>
      </c>
      <c r="O37" s="4">
        <v>288.79310344827587</v>
      </c>
      <c r="P37" s="4">
        <v>62.295081967213115</v>
      </c>
      <c r="Q37" s="4">
        <v>76.068376068376068</v>
      </c>
      <c r="R37" s="4">
        <v>236.8</v>
      </c>
      <c r="S37" s="4">
        <f>SUM(Data_Set[[#This Row],[JAN 2020]:[DEC 2020]])</f>
        <v>2352.0617848029324</v>
      </c>
      <c r="T37" s="4">
        <v>263.07692307692309</v>
      </c>
      <c r="U37" s="4">
        <v>707.89473684210532</v>
      </c>
      <c r="V37" s="4">
        <v>224.77876106194694</v>
      </c>
      <c r="W37" s="4">
        <v>157.93650793650792</v>
      </c>
      <c r="X37" s="4">
        <v>160.65573770491804</v>
      </c>
      <c r="Y37" s="4">
        <v>162.93103448275863</v>
      </c>
      <c r="Z37" s="4">
        <v>222.48062015503876</v>
      </c>
      <c r="AA37" s="4">
        <v>99.1869918699187</v>
      </c>
      <c r="AB37" s="4">
        <v>153.38983050847457</v>
      </c>
      <c r="AC37" s="4">
        <v>153.50877192982458</v>
      </c>
      <c r="AD37" s="4">
        <v>61.818181818181813</v>
      </c>
      <c r="AE37" s="4">
        <v>83.928571428571416</v>
      </c>
      <c r="AF37" s="4">
        <f>SUM(Data_Set[[#This Row],[JAN 2021]:[DEC 2021]])</f>
        <v>2451.58666881517</v>
      </c>
    </row>
    <row r="38" spans="1:32">
      <c r="A38" t="s">
        <v>11</v>
      </c>
      <c r="B38" t="s">
        <v>49</v>
      </c>
      <c r="C38" t="s">
        <v>0</v>
      </c>
      <c r="D38" t="s">
        <v>1</v>
      </c>
      <c r="E38" t="str">
        <f>INDEX('Mapping Table'!C:C,MATCH(Data_Set[[#This Row],[Geography]],'Mapping Table'!A:A,))</f>
        <v>Mike Mike</v>
      </c>
      <c r="F38" t="str">
        <f>INDEX('Mapping Table'!D:D,MATCH(Data_Set[[#This Row],[Channel]],'Mapping Table'!B:B,))</f>
        <v>Brian Bombay</v>
      </c>
      <c r="G38" s="4">
        <v>123709.17952755906</v>
      </c>
      <c r="H38" s="4">
        <v>105068.43543307086</v>
      </c>
      <c r="I38" s="4">
        <v>65905.92032520326</v>
      </c>
      <c r="J38" s="4">
        <v>1846.5336283185843</v>
      </c>
      <c r="K38" s="4">
        <v>15606.799999999997</v>
      </c>
      <c r="L38" s="4">
        <v>69242.755855855852</v>
      </c>
      <c r="M38" s="4">
        <v>74841.152032520331</v>
      </c>
      <c r="N38" s="4">
        <v>66452.240769230761</v>
      </c>
      <c r="O38" s="4">
        <v>85139.764705882364</v>
      </c>
      <c r="P38" s="4">
        <v>88604.67876106195</v>
      </c>
      <c r="Q38" s="4">
        <v>52470.896062992128</v>
      </c>
      <c r="R38" s="4">
        <v>51062.566666666666</v>
      </c>
      <c r="S38" s="4">
        <f>SUM(Data_Set[[#This Row],[JAN 2020]:[DEC 2020]])</f>
        <v>799950.9237683618</v>
      </c>
      <c r="T38" s="4">
        <v>62763.824299065418</v>
      </c>
      <c r="U38" s="4">
        <v>77372.402752293565</v>
      </c>
      <c r="V38" s="4">
        <v>114108.21181818181</v>
      </c>
      <c r="W38" s="4">
        <v>107334.4025</v>
      </c>
      <c r="X38" s="4">
        <v>108797.1511627907</v>
      </c>
      <c r="Y38" s="4">
        <v>164014.79553571428</v>
      </c>
      <c r="Z38" s="4">
        <v>147812.72380952383</v>
      </c>
      <c r="AA38" s="4">
        <v>171935.82336448599</v>
      </c>
      <c r="AB38" s="4">
        <v>170147.02232142855</v>
      </c>
      <c r="AC38" s="4">
        <v>149498.52727272725</v>
      </c>
      <c r="AD38" s="4">
        <v>135903.4386554622</v>
      </c>
      <c r="AE38" s="4">
        <v>151233.33243243242</v>
      </c>
      <c r="AF38" s="4">
        <f>SUM(Data_Set[[#This Row],[JAN 2021]:[DEC 2021]])</f>
        <v>1560921.655924106</v>
      </c>
    </row>
    <row r="39" spans="1:32">
      <c r="A39" t="s">
        <v>11</v>
      </c>
      <c r="B39" t="s">
        <v>49</v>
      </c>
      <c r="C39" t="s">
        <v>4</v>
      </c>
      <c r="D39" t="s">
        <v>1</v>
      </c>
      <c r="E39" t="str">
        <f>INDEX('Mapping Table'!C:C,MATCH(Data_Set[[#This Row],[Geography]],'Mapping Table'!A:A,))</f>
        <v>Mike Mike</v>
      </c>
      <c r="F39" t="str">
        <f>INDEX('Mapping Table'!D:D,MATCH(Data_Set[[#This Row],[Channel]],'Mapping Table'!B:B,))</f>
        <v>Brian Bombay</v>
      </c>
      <c r="G39" s="4">
        <v>3792.5266226415092</v>
      </c>
      <c r="H39" s="4">
        <v>3734.1441052631585</v>
      </c>
      <c r="I39" s="4">
        <v>2986.4086981132077</v>
      </c>
      <c r="J39" s="4">
        <v>1275.0126915887849</v>
      </c>
      <c r="K39" s="4">
        <v>2238.5345937499997</v>
      </c>
      <c r="L39" s="4">
        <v>2498.7407903225808</v>
      </c>
      <c r="M39" s="4">
        <v>2859.7655193798446</v>
      </c>
      <c r="N39" s="4">
        <v>3388.3663008849562</v>
      </c>
      <c r="O39" s="4">
        <v>3198.9642752293576</v>
      </c>
      <c r="P39" s="4">
        <v>3040.9515535714286</v>
      </c>
      <c r="Q39" s="4">
        <v>2713.0438857142858</v>
      </c>
      <c r="R39" s="4">
        <v>1907.6646093750001</v>
      </c>
      <c r="S39" s="4">
        <f>SUM(Data_Set[[#This Row],[JAN 2020]:[DEC 2020]])</f>
        <v>33634.123645834115</v>
      </c>
      <c r="T39" s="4">
        <v>2200.2900000000004</v>
      </c>
      <c r="U39" s="4">
        <v>2452.6163928571423</v>
      </c>
      <c r="V39" s="4">
        <v>3717.4243963963963</v>
      </c>
      <c r="W39" s="4">
        <v>4734.9439122807016</v>
      </c>
      <c r="X39" s="4">
        <v>3935.1580353982304</v>
      </c>
      <c r="Y39" s="4">
        <v>4054.462646153846</v>
      </c>
      <c r="Z39" s="4">
        <v>4264.1168640000005</v>
      </c>
      <c r="AA39" s="4">
        <v>4759.029923809524</v>
      </c>
      <c r="AB39" s="4">
        <v>4087.7261071428566</v>
      </c>
      <c r="AC39" s="4">
        <v>3130.1868307692307</v>
      </c>
      <c r="AD39" s="4">
        <v>4016.4361284403672</v>
      </c>
      <c r="AE39" s="4">
        <v>3027.4247438016528</v>
      </c>
      <c r="AF39" s="4">
        <f>SUM(Data_Set[[#This Row],[JAN 2021]:[DEC 2021]])</f>
        <v>44379.815981049942</v>
      </c>
    </row>
    <row r="40" spans="1:32">
      <c r="A40" t="s">
        <v>11</v>
      </c>
      <c r="B40" t="s">
        <v>49</v>
      </c>
      <c r="C40" t="s">
        <v>5</v>
      </c>
      <c r="D40" t="s">
        <v>1</v>
      </c>
      <c r="E40" t="str">
        <f>INDEX('Mapping Table'!C:C,MATCH(Data_Set[[#This Row],[Geography]],'Mapping Table'!A:A,))</f>
        <v>Mike Mike</v>
      </c>
      <c r="F40" t="str">
        <f>INDEX('Mapping Table'!D:D,MATCH(Data_Set[[#This Row],[Channel]],'Mapping Table'!B:B,))</f>
        <v>Brian Bombay</v>
      </c>
      <c r="G40" s="4">
        <v>503.50186915887843</v>
      </c>
      <c r="H40" s="4">
        <v>457.03625</v>
      </c>
      <c r="I40" s="4">
        <v>374.34955779816511</v>
      </c>
      <c r="J40" s="4">
        <v>263.19951132075471</v>
      </c>
      <c r="K40" s="4">
        <v>322.60078124999995</v>
      </c>
      <c r="L40" s="4">
        <v>470.63499999999999</v>
      </c>
      <c r="M40" s="4">
        <v>541.15499999999997</v>
      </c>
      <c r="N40" s="4">
        <v>459.12826666666672</v>
      </c>
      <c r="O40" s="4">
        <v>494.57543859649132</v>
      </c>
      <c r="P40" s="4">
        <v>476.77429743589744</v>
      </c>
      <c r="Q40" s="4">
        <v>443.83190923076921</v>
      </c>
      <c r="R40" s="4">
        <v>371.92173333333335</v>
      </c>
      <c r="S40" s="4">
        <f>SUM(Data_Set[[#This Row],[JAN 2020]:[DEC 2020]])</f>
        <v>5178.7096147909569</v>
      </c>
      <c r="T40" s="4">
        <v>406.97708333333333</v>
      </c>
      <c r="U40" s="4">
        <v>392.76775645161291</v>
      </c>
      <c r="V40" s="4">
        <v>549.26862222222223</v>
      </c>
      <c r="W40" s="4">
        <v>1576.8900773584905</v>
      </c>
      <c r="X40" s="4">
        <v>404.2</v>
      </c>
      <c r="Y40" s="4">
        <v>504.19956101694913</v>
      </c>
      <c r="Z40" s="4">
        <v>574.995543362832</v>
      </c>
      <c r="AA40" s="4">
        <v>657.66366226415084</v>
      </c>
      <c r="AB40" s="4">
        <v>585.1185185185185</v>
      </c>
      <c r="AC40" s="4">
        <v>492.83548387096772</v>
      </c>
      <c r="AD40" s="4">
        <v>516.22241379310344</v>
      </c>
      <c r="AE40" s="4">
        <v>451.84355897435904</v>
      </c>
      <c r="AF40" s="4">
        <f>SUM(Data_Set[[#This Row],[JAN 2021]:[DEC 2021]])</f>
        <v>7112.9822811665399</v>
      </c>
    </row>
    <row r="41" spans="1:32">
      <c r="A41" t="s">
        <v>11</v>
      </c>
      <c r="B41" t="s">
        <v>49</v>
      </c>
      <c r="C41" t="s">
        <v>6</v>
      </c>
      <c r="D41" t="s">
        <v>1</v>
      </c>
      <c r="E41" t="str">
        <f>INDEX('Mapping Table'!C:C,MATCH(Data_Set[[#This Row],[Geography]],'Mapping Table'!A:A,))</f>
        <v>Mike Mike</v>
      </c>
      <c r="F41" t="str">
        <f>INDEX('Mapping Table'!D:D,MATCH(Data_Set[[#This Row],[Channel]],'Mapping Table'!B:B,))</f>
        <v>Brian Bombay</v>
      </c>
      <c r="G41" s="4">
        <v>178.6617024390244</v>
      </c>
      <c r="H41" s="4">
        <v>176.34677419354838</v>
      </c>
      <c r="I41" s="4">
        <v>173.29561463414635</v>
      </c>
      <c r="J41" s="4">
        <v>143.89990363636363</v>
      </c>
      <c r="K41" s="4">
        <v>142.20937499999999</v>
      </c>
      <c r="L41" s="4">
        <v>209.21674883720931</v>
      </c>
      <c r="M41" s="4">
        <v>311.31494311926599</v>
      </c>
      <c r="N41" s="4">
        <v>187.31620840336134</v>
      </c>
      <c r="O41" s="4">
        <v>210.07918524590164</v>
      </c>
      <c r="P41" s="4">
        <v>268.85223214285713</v>
      </c>
      <c r="Q41" s="4">
        <v>199.14507580645162</v>
      </c>
      <c r="R41" s="4">
        <v>214.60652598425199</v>
      </c>
      <c r="S41" s="4">
        <f>SUM(Data_Set[[#This Row],[JAN 2020]:[DEC 2020]])</f>
        <v>2414.9442894423819</v>
      </c>
      <c r="T41" s="4">
        <v>196.76670236220471</v>
      </c>
      <c r="U41" s="4">
        <v>188.21076923076922</v>
      </c>
      <c r="V41" s="4">
        <v>247.21917540983608</v>
      </c>
      <c r="W41" s="4">
        <v>250.94085142857139</v>
      </c>
      <c r="X41" s="4">
        <v>232.25263157894736</v>
      </c>
      <c r="Y41" s="4">
        <v>383.09464285714279</v>
      </c>
      <c r="Z41" s="4">
        <v>337.78103207547167</v>
      </c>
      <c r="AA41" s="4">
        <v>285.64999999999998</v>
      </c>
      <c r="AB41" s="4">
        <v>248.15952558139534</v>
      </c>
      <c r="AC41" s="4">
        <v>192.82391520000002</v>
      </c>
      <c r="AD41" s="4">
        <v>218.68762631578952</v>
      </c>
      <c r="AE41" s="4">
        <v>199.88292682926829</v>
      </c>
      <c r="AF41" s="4">
        <f>SUM(Data_Set[[#This Row],[JAN 2021]:[DEC 2021]])</f>
        <v>2981.469798869397</v>
      </c>
    </row>
    <row r="42" spans="1:32">
      <c r="A42" t="s">
        <v>11</v>
      </c>
      <c r="B42" t="s">
        <v>49</v>
      </c>
      <c r="C42" t="s">
        <v>0</v>
      </c>
      <c r="D42" t="s">
        <v>45</v>
      </c>
      <c r="E42" t="str">
        <f>INDEX('Mapping Table'!C:C,MATCH(Data_Set[[#This Row],[Geography]],'Mapping Table'!A:A,))</f>
        <v>Mike Mike</v>
      </c>
      <c r="F42" t="str">
        <f>INDEX('Mapping Table'!D:D,MATCH(Data_Set[[#This Row],[Channel]],'Mapping Table'!B:B,))</f>
        <v>Brian Bombay</v>
      </c>
      <c r="G42" s="4">
        <v>12.931034482758621</v>
      </c>
      <c r="H42" s="4">
        <v>9.5652173913043494</v>
      </c>
      <c r="I42" s="4">
        <v>12.820512820512821</v>
      </c>
      <c r="J42" s="4">
        <v>-5.5045871559633026</v>
      </c>
      <c r="K42" s="4">
        <v>4.2016806722689077</v>
      </c>
      <c r="L42" s="4">
        <v>6.4220183486238529</v>
      </c>
      <c r="M42" s="4">
        <v>20.161290322580644</v>
      </c>
      <c r="N42" s="4">
        <v>10.714285714285714</v>
      </c>
      <c r="O42" s="4">
        <v>9.1743119266055047</v>
      </c>
      <c r="P42" s="4">
        <v>26.605504587155963</v>
      </c>
      <c r="Q42" s="4">
        <v>22.033898305084747</v>
      </c>
      <c r="R42" s="4">
        <v>13.076923076923077</v>
      </c>
      <c r="S42" s="4">
        <f>SUM(Data_Set[[#This Row],[JAN 2020]:[DEC 2020]])</f>
        <v>142.20209049214091</v>
      </c>
      <c r="T42" s="4">
        <v>18.333333333333336</v>
      </c>
      <c r="U42" s="4">
        <v>32.142857142857139</v>
      </c>
      <c r="V42" s="4">
        <v>32.307692307692307</v>
      </c>
      <c r="W42" s="4">
        <v>80.373831775700936</v>
      </c>
      <c r="X42" s="4">
        <v>85.365853658536594</v>
      </c>
      <c r="Y42" s="4">
        <v>358.53658536585368</v>
      </c>
      <c r="Z42" s="4">
        <v>345.87155963302752</v>
      </c>
      <c r="AA42" s="4">
        <v>355.75221238938059</v>
      </c>
      <c r="AB42" s="4">
        <v>113.55932203389831</v>
      </c>
      <c r="AC42" s="4">
        <v>330.08849557522126</v>
      </c>
      <c r="AD42" s="4">
        <v>511.00917431192659</v>
      </c>
      <c r="AE42" s="4">
        <v>461.73913043478262</v>
      </c>
      <c r="AF42" s="4">
        <f>SUM(Data_Set[[#This Row],[JAN 2021]:[DEC 2021]])</f>
        <v>2725.0800479622108</v>
      </c>
    </row>
    <row r="43" spans="1:32">
      <c r="A43" t="s">
        <v>11</v>
      </c>
      <c r="B43" t="s">
        <v>49</v>
      </c>
      <c r="C43" t="s">
        <v>0</v>
      </c>
      <c r="D43" t="s">
        <v>3</v>
      </c>
      <c r="E43" t="str">
        <f>INDEX('Mapping Table'!C:C,MATCH(Data_Set[[#This Row],[Geography]],'Mapping Table'!A:A,))</f>
        <v>Mike Mike</v>
      </c>
      <c r="F43" t="str">
        <f>INDEX('Mapping Table'!D:D,MATCH(Data_Set[[#This Row],[Channel]],'Mapping Table'!B:B,))</f>
        <v>Brian Bombay</v>
      </c>
      <c r="G43" s="4">
        <v>11826.185321100917</v>
      </c>
      <c r="H43" s="4">
        <v>10834.945283018867</v>
      </c>
      <c r="I43" s="4">
        <v>6509.2764150943385</v>
      </c>
      <c r="J43" s="4">
        <v>361.79911504424786</v>
      </c>
      <c r="K43" s="4">
        <v>1351.9884615384615</v>
      </c>
      <c r="L43" s="4">
        <v>6739.0076190476184</v>
      </c>
      <c r="M43" s="4">
        <v>8230.0683333333345</v>
      </c>
      <c r="N43" s="4">
        <v>7767.7376146788993</v>
      </c>
      <c r="O43" s="4">
        <v>7374.3991525423726</v>
      </c>
      <c r="P43" s="4">
        <v>6921.4876033057853</v>
      </c>
      <c r="Q43" s="4">
        <v>4979.9925619834712</v>
      </c>
      <c r="R43" s="4">
        <v>3958.9097560975611</v>
      </c>
      <c r="S43" s="4">
        <f>SUM(Data_Set[[#This Row],[JAN 2020]:[DEC 2020]])</f>
        <v>76855.797236785875</v>
      </c>
      <c r="T43" s="4">
        <v>4384.1928571428571</v>
      </c>
      <c r="U43" s="4">
        <v>5692.3435897435902</v>
      </c>
      <c r="V43" s="4">
        <v>8380.0284482758634</v>
      </c>
      <c r="W43" s="4">
        <v>10499.288034188034</v>
      </c>
      <c r="X43" s="4">
        <v>8589.7435897435898</v>
      </c>
      <c r="Y43" s="4">
        <v>9237.3280991735537</v>
      </c>
      <c r="Z43" s="4">
        <v>10814.617213114754</v>
      </c>
      <c r="AA43" s="4">
        <v>10729.888188976378</v>
      </c>
      <c r="AB43" s="4">
        <v>9954.3307086614168</v>
      </c>
      <c r="AC43" s="4">
        <v>9575.444262295081</v>
      </c>
      <c r="AD43" s="4">
        <v>8054.429133858268</v>
      </c>
      <c r="AE43" s="4">
        <v>9415.2027027027016</v>
      </c>
      <c r="AF43" s="4">
        <f>SUM(Data_Set[[#This Row],[JAN 2021]:[DEC 2021]])</f>
        <v>105326.83682787609</v>
      </c>
    </row>
    <row r="44" spans="1:32">
      <c r="A44" t="s">
        <v>11</v>
      </c>
      <c r="B44" t="s">
        <v>49</v>
      </c>
      <c r="C44" t="s">
        <v>4</v>
      </c>
      <c r="D44" t="s">
        <v>3</v>
      </c>
      <c r="E44" t="str">
        <f>INDEX('Mapping Table'!C:C,MATCH(Data_Set[[#This Row],[Geography]],'Mapping Table'!A:A,))</f>
        <v>Mike Mike</v>
      </c>
      <c r="F44" t="str">
        <f>INDEX('Mapping Table'!D:D,MATCH(Data_Set[[#This Row],[Channel]],'Mapping Table'!B:B,))</f>
        <v>Brian Bombay</v>
      </c>
      <c r="G44" s="4">
        <v>75.982456140350891</v>
      </c>
      <c r="H44" s="4">
        <v>21.846153846153847</v>
      </c>
      <c r="I44" s="4">
        <v>11.833333333333334</v>
      </c>
      <c r="J44" s="4">
        <v>-2.4912280701754388</v>
      </c>
      <c r="K44" s="4">
        <v>6.9218301886792446</v>
      </c>
      <c r="L44" s="4">
        <v>17.092592592592592</v>
      </c>
      <c r="M44" s="4">
        <v>13.23728813559322</v>
      </c>
      <c r="N44" s="4">
        <v>34.185185185185183</v>
      </c>
      <c r="O44" s="4">
        <v>89.933333333333337</v>
      </c>
      <c r="P44" s="4">
        <v>56.559322033898304</v>
      </c>
      <c r="Q44" s="4">
        <v>273.18095238095236</v>
      </c>
      <c r="R44" s="4">
        <v>89.407407407407405</v>
      </c>
      <c r="S44" s="4">
        <f>SUM(Data_Set[[#This Row],[JAN 2020]:[DEC 2020]])</f>
        <v>687.68862650730421</v>
      </c>
      <c r="T44" s="4">
        <v>38.097560975609753</v>
      </c>
      <c r="U44" s="4">
        <v>40.233333333333334</v>
      </c>
      <c r="V44" s="4">
        <v>42.930232558139537</v>
      </c>
      <c r="W44" s="4">
        <v>124.11023622047244</v>
      </c>
      <c r="X44" s="4">
        <v>66.630769230769232</v>
      </c>
      <c r="Y44" s="4">
        <v>93.565891472868216</v>
      </c>
      <c r="Z44" s="4">
        <v>93.903225806451616</v>
      </c>
      <c r="AA44" s="4">
        <v>93.114754098360649</v>
      </c>
      <c r="AB44" s="4">
        <v>212.36036036036035</v>
      </c>
      <c r="AC44" s="4">
        <v>45.596330275229356</v>
      </c>
      <c r="AD44" s="4">
        <v>32.064516129032256</v>
      </c>
      <c r="AE44" s="4">
        <v>29.894736842105264</v>
      </c>
      <c r="AF44" s="4">
        <f>SUM(Data_Set[[#This Row],[JAN 2021]:[DEC 2021]])</f>
        <v>912.50194730273199</v>
      </c>
    </row>
    <row r="45" spans="1:32">
      <c r="A45" t="s">
        <v>11</v>
      </c>
      <c r="B45" t="s">
        <v>49</v>
      </c>
      <c r="C45" t="s">
        <v>0</v>
      </c>
      <c r="D45" t="s">
        <v>2</v>
      </c>
      <c r="E45" t="str">
        <f>INDEX('Mapping Table'!C:C,MATCH(Data_Set[[#This Row],[Geography]],'Mapping Table'!A:A,))</f>
        <v>Mike Mike</v>
      </c>
      <c r="F45" t="str">
        <f>INDEX('Mapping Table'!D:D,MATCH(Data_Set[[#This Row],[Channel]],'Mapping Table'!B:B,))</f>
        <v>Brian Bombay</v>
      </c>
      <c r="G45" s="4">
        <v>162.80991735537191</v>
      </c>
      <c r="H45" s="4">
        <v>214.61538461538461</v>
      </c>
      <c r="I45" s="4">
        <v>136.1344537815126</v>
      </c>
      <c r="J45" s="4">
        <v>5.882352941176471</v>
      </c>
      <c r="K45" s="4">
        <v>11.023622047244094</v>
      </c>
      <c r="L45" s="4">
        <v>71.929824561403521</v>
      </c>
      <c r="M45" s="4">
        <v>95.798319327731093</v>
      </c>
      <c r="N45" s="4">
        <v>66.21621621621621</v>
      </c>
      <c r="O45" s="4">
        <v>102.63157894736842</v>
      </c>
      <c r="P45" s="4">
        <v>108.97435897435898</v>
      </c>
      <c r="Q45" s="4">
        <v>33.59375</v>
      </c>
      <c r="R45" s="4">
        <v>47.2</v>
      </c>
      <c r="S45" s="4">
        <f>SUM(Data_Set[[#This Row],[JAN 2020]:[DEC 2020]])</f>
        <v>1056.809778767768</v>
      </c>
      <c r="T45" s="4">
        <v>62.608695652173921</v>
      </c>
      <c r="U45" s="4">
        <v>95.867768595041326</v>
      </c>
      <c r="V45" s="4">
        <v>106.4</v>
      </c>
      <c r="W45" s="4">
        <v>235.51401869158877</v>
      </c>
      <c r="X45" s="4">
        <v>474.10714285714283</v>
      </c>
      <c r="Y45" s="4">
        <v>557.14285714285711</v>
      </c>
      <c r="Z45" s="4">
        <v>1008.9622641509434</v>
      </c>
      <c r="AA45" s="4">
        <v>998.30508474576277</v>
      </c>
      <c r="AB45" s="4">
        <v>795.72649572649573</v>
      </c>
      <c r="AC45" s="4">
        <v>1598.1651376146788</v>
      </c>
      <c r="AD45" s="4">
        <v>632.47863247863256</v>
      </c>
      <c r="AE45" s="4">
        <v>290.75630252100842</v>
      </c>
      <c r="AF45" s="4">
        <f>SUM(Data_Set[[#This Row],[JAN 2021]:[DEC 2021]])</f>
        <v>6856.0344001763251</v>
      </c>
    </row>
    <row r="46" spans="1:32">
      <c r="A46" t="s">
        <v>42</v>
      </c>
      <c r="B46" t="s">
        <v>52</v>
      </c>
      <c r="C46" t="s">
        <v>0</v>
      </c>
      <c r="D46" t="s">
        <v>1</v>
      </c>
      <c r="E46" t="str">
        <f>INDEX('Mapping Table'!C:C,MATCH(Data_Set[[#This Row],[Geography]],'Mapping Table'!A:A,))</f>
        <v>Josh Tech</v>
      </c>
      <c r="F46" t="str">
        <f>INDEX('Mapping Table'!D:D,MATCH(Data_Set[[#This Row],[Channel]],'Mapping Table'!B:B,))</f>
        <v>Brian Bombay</v>
      </c>
      <c r="G46" s="4">
        <v>-221.53846153846152</v>
      </c>
      <c r="M46" s="4">
        <v>0</v>
      </c>
      <c r="N46" s="4">
        <v>0</v>
      </c>
      <c r="S46" s="4">
        <f>SUM(Data_Set[[#This Row],[JAN 2020]:[DEC 2020]])</f>
        <v>-221.53846153846152</v>
      </c>
      <c r="T46" s="4">
        <v>0</v>
      </c>
      <c r="Z46" s="4">
        <v>13.913043478260871</v>
      </c>
      <c r="AA46" s="4">
        <v>-13.114754098360656</v>
      </c>
      <c r="AD46" s="4"/>
      <c r="AE46" s="4"/>
      <c r="AF46" s="4">
        <f>SUM(Data_Set[[#This Row],[JAN 2021]:[DEC 2021]])</f>
        <v>0.79828937990021487</v>
      </c>
    </row>
    <row r="47" spans="1:32">
      <c r="A47" t="s">
        <v>42</v>
      </c>
      <c r="B47" t="s">
        <v>52</v>
      </c>
      <c r="C47" t="s">
        <v>4</v>
      </c>
      <c r="D47" t="s">
        <v>1</v>
      </c>
      <c r="E47" t="str">
        <f>INDEX('Mapping Table'!C:C,MATCH(Data_Set[[#This Row],[Geography]],'Mapping Table'!A:A,))</f>
        <v>Josh Tech</v>
      </c>
      <c r="F47" t="str">
        <f>INDEX('Mapping Table'!D:D,MATCH(Data_Set[[#This Row],[Channel]],'Mapping Table'!B:B,))</f>
        <v>Brian Bombay</v>
      </c>
      <c r="G47" s="4">
        <v>-261.38053097345136</v>
      </c>
      <c r="S47" s="4">
        <f>SUM(Data_Set[[#This Row],[JAN 2020]:[DEC 2020]])</f>
        <v>-261.38053097345136</v>
      </c>
      <c r="T47" s="4">
        <v>0</v>
      </c>
      <c r="AD47" s="4"/>
      <c r="AE47" s="4"/>
      <c r="AF47" s="4">
        <f>SUM(Data_Set[[#This Row],[JAN 2021]:[DEC 2021]])</f>
        <v>0</v>
      </c>
    </row>
    <row r="48" spans="1:32">
      <c r="A48" t="s">
        <v>42</v>
      </c>
      <c r="B48" t="s">
        <v>52</v>
      </c>
      <c r="C48" t="s">
        <v>0</v>
      </c>
      <c r="D48" t="s">
        <v>45</v>
      </c>
      <c r="E48" t="str">
        <f>INDEX('Mapping Table'!C:C,MATCH(Data_Set[[#This Row],[Geography]],'Mapping Table'!A:A,))</f>
        <v>Josh Tech</v>
      </c>
      <c r="F48" t="str">
        <f>INDEX('Mapping Table'!D:D,MATCH(Data_Set[[#This Row],[Channel]],'Mapping Table'!B:B,))</f>
        <v>Brian Bombay</v>
      </c>
      <c r="M48" s="4">
        <v>0</v>
      </c>
      <c r="N48" s="4">
        <v>0</v>
      </c>
      <c r="S48" s="4">
        <f>SUM(Data_Set[[#This Row],[JAN 2020]:[DEC 2020]])</f>
        <v>0</v>
      </c>
      <c r="Z48" s="4">
        <v>13.223140495867769</v>
      </c>
      <c r="AA48" s="4">
        <v>-12.403100775193797</v>
      </c>
      <c r="AD48" s="4"/>
      <c r="AE48" s="4"/>
      <c r="AF48" s="4">
        <f>SUM(Data_Set[[#This Row],[JAN 2021]:[DEC 2021]])</f>
        <v>0.82003972067397157</v>
      </c>
    </row>
    <row r="49" spans="1:32">
      <c r="A49" t="s">
        <v>42</v>
      </c>
      <c r="B49" t="s">
        <v>52</v>
      </c>
      <c r="C49" t="s">
        <v>0</v>
      </c>
      <c r="D49" t="s">
        <v>3</v>
      </c>
      <c r="E49" t="str">
        <f>INDEX('Mapping Table'!C:C,MATCH(Data_Set[[#This Row],[Geography]],'Mapping Table'!A:A,))</f>
        <v>Josh Tech</v>
      </c>
      <c r="F49" t="str">
        <f>INDEX('Mapping Table'!D:D,MATCH(Data_Set[[#This Row],[Channel]],'Mapping Table'!B:B,))</f>
        <v>Brian Bombay</v>
      </c>
      <c r="G49" s="4">
        <v>-236.0655737704918</v>
      </c>
      <c r="M49" s="4">
        <v>0</v>
      </c>
      <c r="N49" s="4">
        <v>26.016260162601625</v>
      </c>
      <c r="O49" s="4">
        <v>-25.806451612903228</v>
      </c>
      <c r="S49" s="4">
        <f>SUM(Data_Set[[#This Row],[JAN 2020]:[DEC 2020]])</f>
        <v>-235.85576522079339</v>
      </c>
      <c r="T49" s="4">
        <v>0</v>
      </c>
      <c r="Z49" s="4">
        <v>12.5</v>
      </c>
      <c r="AA49" s="4">
        <v>-14.545454545454545</v>
      </c>
      <c r="AB49" s="4">
        <v>0</v>
      </c>
      <c r="AD49" s="4"/>
      <c r="AE49" s="4"/>
      <c r="AF49" s="4">
        <f>SUM(Data_Set[[#This Row],[JAN 2021]:[DEC 2021]])</f>
        <v>-2.045454545454545</v>
      </c>
    </row>
    <row r="50" spans="1:32">
      <c r="A50" t="s">
        <v>42</v>
      </c>
      <c r="B50" t="s">
        <v>49</v>
      </c>
      <c r="C50" t="s">
        <v>0</v>
      </c>
      <c r="D50" t="s">
        <v>1</v>
      </c>
      <c r="E50" t="str">
        <f>INDEX('Mapping Table'!C:C,MATCH(Data_Set[[#This Row],[Geography]],'Mapping Table'!A:A,))</f>
        <v>Josh Tech</v>
      </c>
      <c r="F50" t="str">
        <f>INDEX('Mapping Table'!D:D,MATCH(Data_Set[[#This Row],[Channel]],'Mapping Table'!B:B,))</f>
        <v>Brian Bombay</v>
      </c>
      <c r="G50" s="4">
        <v>16000</v>
      </c>
      <c r="H50" s="4">
        <v>8863.076923076922</v>
      </c>
      <c r="I50" s="4">
        <v>4392.7927927927922</v>
      </c>
      <c r="J50" s="4">
        <v>2732.4074074074074</v>
      </c>
      <c r="K50" s="4">
        <v>10568.80733944954</v>
      </c>
      <c r="L50" s="4">
        <v>3661.0169491525426</v>
      </c>
      <c r="M50" s="4">
        <v>5305.2631578947376</v>
      </c>
      <c r="N50" s="4">
        <v>-360.74766355140184</v>
      </c>
      <c r="O50" s="4">
        <v>4500</v>
      </c>
      <c r="P50" s="4">
        <v>4804.1322314049585</v>
      </c>
      <c r="Q50" s="4">
        <v>3456</v>
      </c>
      <c r="R50" s="4">
        <v>9931.0344827586214</v>
      </c>
      <c r="S50" s="4">
        <f>SUM(Data_Set[[#This Row],[JAN 2020]:[DEC 2020]])</f>
        <v>73853.783620386122</v>
      </c>
      <c r="T50" s="4">
        <v>7638.2608695652179</v>
      </c>
      <c r="U50" s="4">
        <v>4500</v>
      </c>
      <c r="V50" s="4">
        <v>13047.154471544716</v>
      </c>
      <c r="W50" s="4">
        <v>10074.074074074073</v>
      </c>
      <c r="X50" s="4">
        <v>4760.3305785123966</v>
      </c>
      <c r="Y50" s="4">
        <v>2461.5384615384619</v>
      </c>
      <c r="Z50" s="4">
        <v>8737.7358490566039</v>
      </c>
      <c r="AA50" s="4">
        <v>2646.7289719626165</v>
      </c>
      <c r="AB50" s="4">
        <v>518.91891891891885</v>
      </c>
      <c r="AC50" s="4">
        <v>1012.5</v>
      </c>
      <c r="AD50" s="4">
        <v>284.11214953271025</v>
      </c>
      <c r="AE50" s="4">
        <v>0</v>
      </c>
      <c r="AF50" s="4">
        <f>SUM(Data_Set[[#This Row],[JAN 2021]:[DEC 2021]])</f>
        <v>55681.354344705709</v>
      </c>
    </row>
    <row r="51" spans="1:32">
      <c r="A51" t="s">
        <v>42</v>
      </c>
      <c r="B51" t="s">
        <v>49</v>
      </c>
      <c r="C51" t="s">
        <v>0</v>
      </c>
      <c r="D51" t="s">
        <v>45</v>
      </c>
      <c r="E51" t="str">
        <f>INDEX('Mapping Table'!C:C,MATCH(Data_Set[[#This Row],[Geography]],'Mapping Table'!A:A,))</f>
        <v>Josh Tech</v>
      </c>
      <c r="F51" t="str">
        <f>INDEX('Mapping Table'!D:D,MATCH(Data_Set[[#This Row],[Channel]],'Mapping Table'!B:B,))</f>
        <v>Brian Bombay</v>
      </c>
      <c r="G51" s="4">
        <v>73.394495412844037</v>
      </c>
      <c r="H51" s="4">
        <v>60.377358490566031</v>
      </c>
      <c r="I51" s="4">
        <v>38.4</v>
      </c>
      <c r="M51" s="4">
        <v>0</v>
      </c>
      <c r="S51" s="4">
        <f>SUM(Data_Set[[#This Row],[JAN 2020]:[DEC 2020]])</f>
        <v>172.17185390341007</v>
      </c>
      <c r="T51" s="4">
        <v>0</v>
      </c>
      <c r="U51" s="4">
        <v>0</v>
      </c>
      <c r="V51" s="4">
        <v>266.66666666666663</v>
      </c>
      <c r="Z51" s="4">
        <v>538.31775700934577</v>
      </c>
      <c r="AD51" s="4"/>
      <c r="AE51" s="4"/>
      <c r="AF51" s="4">
        <f>SUM(Data_Set[[#This Row],[JAN 2021]:[DEC 2021]])</f>
        <v>804.9844236760124</v>
      </c>
    </row>
    <row r="52" spans="1:32">
      <c r="A52" t="s">
        <v>42</v>
      </c>
      <c r="B52" t="s">
        <v>49</v>
      </c>
      <c r="C52" t="s">
        <v>0</v>
      </c>
      <c r="D52" t="s">
        <v>3</v>
      </c>
      <c r="E52" t="str">
        <f>INDEX('Mapping Table'!C:C,MATCH(Data_Set[[#This Row],[Geography]],'Mapping Table'!A:A,))</f>
        <v>Josh Tech</v>
      </c>
      <c r="F52" t="str">
        <f>INDEX('Mapping Table'!D:D,MATCH(Data_Set[[#This Row],[Channel]],'Mapping Table'!B:B,))</f>
        <v>Brian Bombay</v>
      </c>
      <c r="G52" s="4">
        <v>1062.4000000000001</v>
      </c>
      <c r="H52" s="4">
        <v>714.04958677685954</v>
      </c>
      <c r="I52" s="4">
        <v>0</v>
      </c>
      <c r="J52" s="4">
        <v>-475.42372881355936</v>
      </c>
      <c r="L52" s="4">
        <v>0</v>
      </c>
      <c r="M52" s="4">
        <v>0</v>
      </c>
      <c r="N52" s="4">
        <v>-155.66037735849056</v>
      </c>
      <c r="O52" s="4">
        <v>0</v>
      </c>
      <c r="P52" s="4">
        <v>0</v>
      </c>
      <c r="Q52" s="4">
        <v>38.4</v>
      </c>
      <c r="R52" s="4">
        <v>15.094339622641508</v>
      </c>
      <c r="S52" s="4">
        <f>SUM(Data_Set[[#This Row],[JAN 2020]:[DEC 2020]])</f>
        <v>1198.8598202274513</v>
      </c>
      <c r="T52" s="4">
        <v>26.016260162601625</v>
      </c>
      <c r="U52" s="4">
        <v>0</v>
      </c>
      <c r="V52" s="4">
        <v>179.31034482758622</v>
      </c>
      <c r="W52" s="4">
        <v>74.074074074074076</v>
      </c>
      <c r="Y52" s="4">
        <v>56.637168141592923</v>
      </c>
      <c r="Z52" s="4">
        <v>518.09523809523807</v>
      </c>
      <c r="AA52" s="4">
        <v>720</v>
      </c>
      <c r="AB52" s="4">
        <v>53.333333333333336</v>
      </c>
      <c r="AC52" s="4">
        <v>254.20560747663549</v>
      </c>
      <c r="AD52" s="4">
        <v>156.09756097560975</v>
      </c>
      <c r="AE52" s="4">
        <v>0</v>
      </c>
      <c r="AF52" s="4">
        <f>SUM(Data_Set[[#This Row],[JAN 2021]:[DEC 2021]])</f>
        <v>2037.7695870866714</v>
      </c>
    </row>
    <row r="53" spans="1:32">
      <c r="A53" t="s">
        <v>10</v>
      </c>
      <c r="B53" t="s">
        <v>52</v>
      </c>
      <c r="C53" t="s">
        <v>0</v>
      </c>
      <c r="D53" t="s">
        <v>1</v>
      </c>
      <c r="E53" t="str">
        <f>INDEX('Mapping Table'!C:C,MATCH(Data_Set[[#This Row],[Geography]],'Mapping Table'!A:A,))</f>
        <v>Dave Tabloid</v>
      </c>
      <c r="F53" t="str">
        <f>INDEX('Mapping Table'!D:D,MATCH(Data_Set[[#This Row],[Channel]],'Mapping Table'!B:B,))</f>
        <v>Brian Bombay</v>
      </c>
      <c r="G53" s="4">
        <v>2990.2787037037037</v>
      </c>
      <c r="H53" s="4">
        <v>2195.4068376068381</v>
      </c>
      <c r="I53" s="4">
        <v>1913.206779661017</v>
      </c>
      <c r="J53" s="4">
        <v>2009.8826446280993</v>
      </c>
      <c r="K53" s="4">
        <v>1327.5879032258065</v>
      </c>
      <c r="L53" s="4">
        <v>958.97117117117114</v>
      </c>
      <c r="M53" s="4">
        <v>1053.3330434782611</v>
      </c>
      <c r="N53" s="4">
        <v>1238.1321428571428</v>
      </c>
      <c r="O53" s="4">
        <v>973.17899159663875</v>
      </c>
      <c r="P53" s="4">
        <v>920.97826086956525</v>
      </c>
      <c r="Q53" s="4">
        <v>820.73543307086595</v>
      </c>
      <c r="R53" s="4">
        <v>1481.4817460317458</v>
      </c>
      <c r="S53" s="4">
        <f>SUM(Data_Set[[#This Row],[JAN 2020]:[DEC 2020]])</f>
        <v>17883.173657900858</v>
      </c>
      <c r="T53" s="4">
        <v>1373.7938596491229</v>
      </c>
      <c r="U53" s="4">
        <v>1499.1</v>
      </c>
      <c r="V53" s="4">
        <v>1853.9991869918699</v>
      </c>
      <c r="W53" s="4">
        <v>1790.3344262295084</v>
      </c>
      <c r="X53" s="4">
        <v>2463.4299999999998</v>
      </c>
      <c r="Y53" s="4">
        <v>1605.4367187499997</v>
      </c>
      <c r="Z53" s="4">
        <v>3002.7027027027025</v>
      </c>
      <c r="AA53" s="4">
        <v>2334.9925925925922</v>
      </c>
      <c r="AB53" s="4">
        <v>1326.2102564102565</v>
      </c>
      <c r="AC53" s="4">
        <v>2479.2452830188677</v>
      </c>
      <c r="AD53" s="4">
        <v>1554.0504672897196</v>
      </c>
      <c r="AE53" s="4">
        <v>1818.3051282051283</v>
      </c>
      <c r="AF53" s="4">
        <f>SUM(Data_Set[[#This Row],[JAN 2021]:[DEC 2021]])</f>
        <v>23101.600621839767</v>
      </c>
    </row>
    <row r="54" spans="1:32">
      <c r="A54" t="s">
        <v>10</v>
      </c>
      <c r="B54" t="s">
        <v>52</v>
      </c>
      <c r="C54" t="s">
        <v>4</v>
      </c>
      <c r="D54" t="s">
        <v>1</v>
      </c>
      <c r="E54" t="str">
        <f>INDEX('Mapping Table'!C:C,MATCH(Data_Set[[#This Row],[Geography]],'Mapping Table'!A:A,))</f>
        <v>Dave Tabloid</v>
      </c>
      <c r="F54" t="str">
        <f>INDEX('Mapping Table'!D:D,MATCH(Data_Set[[#This Row],[Channel]],'Mapping Table'!B:B,))</f>
        <v>Brian Bombay</v>
      </c>
      <c r="G54" s="4">
        <v>1290.4310542635658</v>
      </c>
      <c r="H54" s="4">
        <v>1759.2945486725666</v>
      </c>
      <c r="I54" s="4">
        <v>1956.3312952380952</v>
      </c>
      <c r="J54" s="4">
        <v>1733.0005901639347</v>
      </c>
      <c r="K54" s="4">
        <v>2987.9664273504277</v>
      </c>
      <c r="L54" s="4">
        <v>2804.4429345794392</v>
      </c>
      <c r="M54" s="4">
        <v>1740.2136724137933</v>
      </c>
      <c r="N54" s="4">
        <v>2634.7352631578947</v>
      </c>
      <c r="O54" s="4">
        <v>1892.1766250000001</v>
      </c>
      <c r="P54" s="4">
        <v>982.72691379310356</v>
      </c>
      <c r="Q54" s="4">
        <v>1670.0619999999999</v>
      </c>
      <c r="R54" s="4">
        <v>899.97252892561983</v>
      </c>
      <c r="S54" s="4">
        <f>SUM(Data_Set[[#This Row],[JAN 2020]:[DEC 2020]])</f>
        <v>22351.353853558441</v>
      </c>
      <c r="T54" s="4">
        <v>1372.5671864406781</v>
      </c>
      <c r="U54" s="4">
        <v>1629.1683278688524</v>
      </c>
      <c r="V54" s="4">
        <v>2919.1129333333333</v>
      </c>
      <c r="W54" s="4">
        <v>2241.3534871794873</v>
      </c>
      <c r="X54" s="4">
        <v>3444.8759689922481</v>
      </c>
      <c r="Y54" s="4">
        <v>2567.1915813953487</v>
      </c>
      <c r="Z54" s="4">
        <v>3756.629418803419</v>
      </c>
      <c r="AA54" s="4">
        <v>2791.9562880000003</v>
      </c>
      <c r="AB54" s="4">
        <v>1623.973372881356</v>
      </c>
      <c r="AC54" s="4">
        <v>2843.9760000000001</v>
      </c>
      <c r="AD54" s="4">
        <v>1970.461732142857</v>
      </c>
      <c r="AE54" s="4">
        <v>2211.8305084745766</v>
      </c>
      <c r="AF54" s="4">
        <f>SUM(Data_Set[[#This Row],[JAN 2021]:[DEC 2021]])</f>
        <v>29373.096805512156</v>
      </c>
    </row>
    <row r="55" spans="1:32">
      <c r="A55" t="s">
        <v>10</v>
      </c>
      <c r="B55" t="s">
        <v>52</v>
      </c>
      <c r="C55" t="s">
        <v>5</v>
      </c>
      <c r="D55" t="s">
        <v>1</v>
      </c>
      <c r="E55" t="str">
        <f>INDEX('Mapping Table'!C:C,MATCH(Data_Set[[#This Row],[Geography]],'Mapping Table'!A:A,))</f>
        <v>Dave Tabloid</v>
      </c>
      <c r="F55" t="str">
        <f>INDEX('Mapping Table'!D:D,MATCH(Data_Set[[#This Row],[Channel]],'Mapping Table'!B:B,))</f>
        <v>Brian Bombay</v>
      </c>
      <c r="G55" s="4">
        <v>225.43440366972476</v>
      </c>
      <c r="H55" s="4">
        <v>271.37533220338986</v>
      </c>
      <c r="I55" s="4">
        <v>403.33333333333331</v>
      </c>
      <c r="J55" s="4">
        <v>266.87967479674796</v>
      </c>
      <c r="K55" s="4">
        <v>309.45568596491228</v>
      </c>
      <c r="L55" s="4">
        <v>420.4242307692308</v>
      </c>
      <c r="M55" s="4">
        <v>307.2369369369369</v>
      </c>
      <c r="N55" s="4">
        <v>328.98572845528457</v>
      </c>
      <c r="O55" s="4">
        <v>274.79959212598425</v>
      </c>
      <c r="P55" s="4">
        <v>188.8628358974359</v>
      </c>
      <c r="Q55" s="4">
        <v>166.44754634146341</v>
      </c>
      <c r="R55" s="4">
        <v>517.05842419354849</v>
      </c>
      <c r="S55" s="4">
        <f>SUM(Data_Set[[#This Row],[JAN 2020]:[DEC 2020]])</f>
        <v>3680.2937246879928</v>
      </c>
      <c r="T55" s="4">
        <v>505.16148849557527</v>
      </c>
      <c r="U55" s="4">
        <v>372.1443873015873</v>
      </c>
      <c r="V55" s="4">
        <v>310.90653846153845</v>
      </c>
      <c r="W55" s="4">
        <v>441.46666666666664</v>
      </c>
      <c r="X55" s="4">
        <v>468.7</v>
      </c>
      <c r="Y55" s="4">
        <v>887.17310924369758</v>
      </c>
      <c r="Z55" s="4">
        <v>1203.1778540983607</v>
      </c>
      <c r="AA55" s="4">
        <v>667.9906920353983</v>
      </c>
      <c r="AB55" s="4">
        <v>441.46666666666664</v>
      </c>
      <c r="AC55" s="4">
        <v>536.28828411214954</v>
      </c>
      <c r="AD55" s="4">
        <v>206.245045045045</v>
      </c>
      <c r="AE55" s="4">
        <v>520.85839115044246</v>
      </c>
      <c r="AF55" s="4">
        <f>SUM(Data_Set[[#This Row],[JAN 2021]:[DEC 2021]])</f>
        <v>6561.579123277128</v>
      </c>
    </row>
    <row r="56" spans="1:32">
      <c r="A56" t="s">
        <v>10</v>
      </c>
      <c r="B56" t="s">
        <v>52</v>
      </c>
      <c r="C56" t="s">
        <v>6</v>
      </c>
      <c r="D56" t="s">
        <v>1</v>
      </c>
      <c r="E56" t="str">
        <f>INDEX('Mapping Table'!C:C,MATCH(Data_Set[[#This Row],[Geography]],'Mapping Table'!A:A,))</f>
        <v>Dave Tabloid</v>
      </c>
      <c r="F56" t="str">
        <f>INDEX('Mapping Table'!D:D,MATCH(Data_Set[[#This Row],[Channel]],'Mapping Table'!B:B,))</f>
        <v>Brian Bombay</v>
      </c>
      <c r="G56" s="4">
        <v>195.98171379310347</v>
      </c>
      <c r="H56" s="4">
        <v>170.11216216216215</v>
      </c>
      <c r="I56" s="4">
        <v>215.52738095238095</v>
      </c>
      <c r="J56" s="4">
        <v>190.43333333333334</v>
      </c>
      <c r="K56" s="4">
        <v>199.31698487394956</v>
      </c>
      <c r="L56" s="4">
        <v>353.13568760330577</v>
      </c>
      <c r="M56" s="4">
        <v>189.87738923076924</v>
      </c>
      <c r="N56" s="4">
        <v>197.16761694915257</v>
      </c>
      <c r="O56" s="4">
        <v>177.21685932203391</v>
      </c>
      <c r="P56" s="4">
        <v>102.80906718750001</v>
      </c>
      <c r="Q56" s="4">
        <v>171.16604210526319</v>
      </c>
      <c r="R56" s="4">
        <v>736.17390280373832</v>
      </c>
      <c r="S56" s="4">
        <f>SUM(Data_Set[[#This Row],[JAN 2020]:[DEC 2020]])</f>
        <v>2898.9181403166926</v>
      </c>
      <c r="T56" s="4">
        <v>280.21905981308407</v>
      </c>
      <c r="U56" s="4">
        <v>488.67396694214875</v>
      </c>
      <c r="V56" s="4">
        <v>179.42972972972973</v>
      </c>
      <c r="W56" s="4">
        <v>322.16971132075469</v>
      </c>
      <c r="X56" s="4">
        <v>382.8033282051282</v>
      </c>
      <c r="Y56" s="4">
        <v>774.64958677685956</v>
      </c>
      <c r="Z56" s="4">
        <v>763.2220171875</v>
      </c>
      <c r="AA56" s="4">
        <v>192.91585365853658</v>
      </c>
      <c r="AB56" s="4">
        <v>207.31904761904761</v>
      </c>
      <c r="AC56" s="4">
        <v>461.42121206896553</v>
      </c>
      <c r="AD56" s="4">
        <v>376.3824341463415</v>
      </c>
      <c r="AE56" s="4">
        <v>320.60442477876109</v>
      </c>
      <c r="AF56" s="4">
        <f>SUM(Data_Set[[#This Row],[JAN 2021]:[DEC 2021]])</f>
        <v>4749.8103722468577</v>
      </c>
    </row>
    <row r="57" spans="1:32">
      <c r="A57" t="s">
        <v>10</v>
      </c>
      <c r="B57" t="s">
        <v>52</v>
      </c>
      <c r="C57" t="s">
        <v>0</v>
      </c>
      <c r="D57" t="s">
        <v>45</v>
      </c>
      <c r="E57" t="str">
        <f>INDEX('Mapping Table'!C:C,MATCH(Data_Set[[#This Row],[Geography]],'Mapping Table'!A:A,))</f>
        <v>Dave Tabloid</v>
      </c>
      <c r="F57" t="str">
        <f>INDEX('Mapping Table'!D:D,MATCH(Data_Set[[#This Row],[Channel]],'Mapping Table'!B:B,))</f>
        <v>Brian Bombay</v>
      </c>
      <c r="G57" s="4">
        <v>2.6086956521739131</v>
      </c>
      <c r="H57" s="4">
        <v>5.8035714285714279</v>
      </c>
      <c r="I57" s="4">
        <v>2.3076923076923075</v>
      </c>
      <c r="J57" s="4">
        <v>-0.81300813008130079</v>
      </c>
      <c r="K57" s="4">
        <v>2.6548672566371683</v>
      </c>
      <c r="L57" s="4">
        <v>3.2520325203252032</v>
      </c>
      <c r="M57" s="4">
        <v>1.6528925619834711</v>
      </c>
      <c r="N57" s="4">
        <v>5.9322033898305087</v>
      </c>
      <c r="O57" s="4">
        <v>4.3103448275862073</v>
      </c>
      <c r="P57" s="4">
        <v>4.545454545454545</v>
      </c>
      <c r="Q57" s="4">
        <v>2.7027027027027026</v>
      </c>
      <c r="R57" s="4">
        <v>5.9322033898305087</v>
      </c>
      <c r="S57" s="4">
        <f>SUM(Data_Set[[#This Row],[JAN 2020]:[DEC 2020]])</f>
        <v>40.889652452706656</v>
      </c>
      <c r="T57" s="4">
        <v>6.9767441860465116</v>
      </c>
      <c r="U57" s="4">
        <v>9.8214285714285712</v>
      </c>
      <c r="V57" s="4">
        <v>2.5862068965517242</v>
      </c>
      <c r="W57" s="4">
        <v>15</v>
      </c>
      <c r="X57" s="4">
        <v>6.3063063063063058</v>
      </c>
      <c r="Y57" s="4">
        <v>23.684210526315791</v>
      </c>
      <c r="Z57" s="4">
        <v>3.4782608695652177</v>
      </c>
      <c r="AA57" s="4">
        <v>10.317460317460318</v>
      </c>
      <c r="AB57" s="4">
        <v>25.862068965517242</v>
      </c>
      <c r="AC57" s="4">
        <v>5.3571428571428568</v>
      </c>
      <c r="AD57" s="4">
        <v>21.666666666666668</v>
      </c>
      <c r="AE57" s="4">
        <v>19.672131147540984</v>
      </c>
      <c r="AF57" s="4">
        <f>SUM(Data_Set[[#This Row],[JAN 2021]:[DEC 2021]])</f>
        <v>150.72862731054221</v>
      </c>
    </row>
    <row r="58" spans="1:32">
      <c r="A58" t="s">
        <v>10</v>
      </c>
      <c r="B58" t="s">
        <v>52</v>
      </c>
      <c r="C58" t="s">
        <v>0</v>
      </c>
      <c r="D58" t="s">
        <v>3</v>
      </c>
      <c r="E58" t="str">
        <f>INDEX('Mapping Table'!C:C,MATCH(Data_Set[[#This Row],[Geography]],'Mapping Table'!A:A,))</f>
        <v>Dave Tabloid</v>
      </c>
      <c r="F58" t="str">
        <f>INDEX('Mapping Table'!D:D,MATCH(Data_Set[[#This Row],[Channel]],'Mapping Table'!B:B,))</f>
        <v>Brian Bombay</v>
      </c>
      <c r="G58" s="4">
        <v>875.63025210084038</v>
      </c>
      <c r="H58" s="4">
        <v>1043.75</v>
      </c>
      <c r="I58" s="4">
        <v>979.296875</v>
      </c>
      <c r="J58" s="4">
        <v>956.23084112149525</v>
      </c>
      <c r="K58" s="4">
        <v>2672.0338983050847</v>
      </c>
      <c r="L58" s="4">
        <v>1519.047619047619</v>
      </c>
      <c r="M58" s="4">
        <v>264.48114754098361</v>
      </c>
      <c r="N58" s="4">
        <v>1456.6672000000001</v>
      </c>
      <c r="O58" s="4">
        <v>1409.1269841269841</v>
      </c>
      <c r="P58" s="4">
        <v>629.91803278688531</v>
      </c>
      <c r="Q58" s="4">
        <v>716.21621621621614</v>
      </c>
      <c r="R58" s="4">
        <v>1997.5806451612902</v>
      </c>
      <c r="S58" s="4">
        <f>SUM(Data_Set[[#This Row],[JAN 2020]:[DEC 2020]])</f>
        <v>14519.979711407399</v>
      </c>
      <c r="T58" s="4">
        <v>2040.8695652173915</v>
      </c>
      <c r="U58" s="4">
        <v>1130.6649122807019</v>
      </c>
      <c r="V58" s="4">
        <v>1085.217391304348</v>
      </c>
      <c r="W58" s="4">
        <v>199.1472440944882</v>
      </c>
      <c r="X58" s="4">
        <v>743.39622641509425</v>
      </c>
      <c r="Y58" s="4">
        <v>792.62295081967216</v>
      </c>
      <c r="Z58" s="4">
        <v>1504.5045045045044</v>
      </c>
      <c r="AA58" s="4">
        <v>1025</v>
      </c>
      <c r="AB58" s="4">
        <v>1201.9047619047619</v>
      </c>
      <c r="AC58" s="4">
        <v>1457.8207692307692</v>
      </c>
      <c r="AD58" s="4">
        <v>896.54056603773574</v>
      </c>
      <c r="AE58" s="4">
        <v>725.60512820512827</v>
      </c>
      <c r="AF58" s="4">
        <f>SUM(Data_Set[[#This Row],[JAN 2021]:[DEC 2021]])</f>
        <v>12803.294020014597</v>
      </c>
    </row>
    <row r="59" spans="1:32">
      <c r="A59" t="s">
        <v>10</v>
      </c>
      <c r="B59" t="s">
        <v>52</v>
      </c>
      <c r="C59" t="s">
        <v>4</v>
      </c>
      <c r="D59" t="s">
        <v>3</v>
      </c>
      <c r="E59" t="str">
        <f>INDEX('Mapping Table'!C:C,MATCH(Data_Set[[#This Row],[Geography]],'Mapping Table'!A:A,))</f>
        <v>Dave Tabloid</v>
      </c>
      <c r="F59" t="str">
        <f>INDEX('Mapping Table'!D:D,MATCH(Data_Set[[#This Row],[Channel]],'Mapping Table'!B:B,))</f>
        <v>Brian Bombay</v>
      </c>
      <c r="G59" s="4">
        <v>4.5079365079365079</v>
      </c>
      <c r="H59" s="4">
        <v>18.933333333333334</v>
      </c>
      <c r="I59" s="4">
        <v>19.661538461538459</v>
      </c>
      <c r="J59" s="4">
        <v>24.113207547169807</v>
      </c>
      <c r="K59" s="4">
        <v>15.008130081300814</v>
      </c>
      <c r="L59" s="4">
        <v>17.909909909909906</v>
      </c>
      <c r="M59" s="4">
        <v>11.269841269841269</v>
      </c>
      <c r="N59" s="4">
        <v>405.88333333333333</v>
      </c>
      <c r="O59" s="4">
        <v>38.409836065573771</v>
      </c>
      <c r="P59" s="4">
        <v>12.396825396825395</v>
      </c>
      <c r="Q59" s="4">
        <v>50.345454545454544</v>
      </c>
      <c r="R59" s="4">
        <v>60.15356666666667</v>
      </c>
      <c r="S59" s="4">
        <f>SUM(Data_Set[[#This Row],[JAN 2020]:[DEC 2020]])</f>
        <v>678.59291311888387</v>
      </c>
      <c r="T59" s="4">
        <v>69.68518518518519</v>
      </c>
      <c r="U59" s="4">
        <v>60.126126126126117</v>
      </c>
      <c r="V59" s="4">
        <v>219.55384615384617</v>
      </c>
      <c r="W59" s="4">
        <v>172.76666666666668</v>
      </c>
      <c r="X59" s="4">
        <v>203.37288135593221</v>
      </c>
      <c r="Y59" s="4">
        <v>390.7933884297521</v>
      </c>
      <c r="Z59" s="4">
        <v>353.75438596491227</v>
      </c>
      <c r="AA59" s="4">
        <v>250.24590163934428</v>
      </c>
      <c r="AB59" s="4">
        <v>212.36036036036035</v>
      </c>
      <c r="AC59" s="4">
        <v>327.69230769230768</v>
      </c>
      <c r="AD59" s="4">
        <v>54.218181818181812</v>
      </c>
      <c r="AE59" s="4">
        <v>35.788617886178862</v>
      </c>
      <c r="AF59" s="4">
        <f>SUM(Data_Set[[#This Row],[JAN 2021]:[DEC 2021]])</f>
        <v>2350.3578492787938</v>
      </c>
    </row>
    <row r="60" spans="1:32">
      <c r="A60" t="s">
        <v>10</v>
      </c>
      <c r="B60" t="s">
        <v>52</v>
      </c>
      <c r="C60" t="s">
        <v>0</v>
      </c>
      <c r="D60" t="s">
        <v>2</v>
      </c>
      <c r="E60" t="str">
        <f>INDEX('Mapping Table'!C:C,MATCH(Data_Set[[#This Row],[Geography]],'Mapping Table'!A:A,))</f>
        <v>Dave Tabloid</v>
      </c>
      <c r="F60" t="str">
        <f>INDEX('Mapping Table'!D:D,MATCH(Data_Set[[#This Row],[Channel]],'Mapping Table'!B:B,))</f>
        <v>Brian Bombay</v>
      </c>
      <c r="G60" s="4">
        <v>51.376146788990823</v>
      </c>
      <c r="H60" s="4">
        <v>40.625</v>
      </c>
      <c r="I60" s="4">
        <v>209.375</v>
      </c>
      <c r="J60" s="4">
        <v>144.06779661016949</v>
      </c>
      <c r="K60" s="4">
        <v>571.304347826087</v>
      </c>
      <c r="L60" s="4">
        <v>224.59016393442624</v>
      </c>
      <c r="M60" s="4">
        <v>59.230769230769226</v>
      </c>
      <c r="N60" s="4">
        <v>386.66666666666669</v>
      </c>
      <c r="O60" s="4">
        <v>68</v>
      </c>
      <c r="P60" s="4">
        <v>119.99999999999999</v>
      </c>
      <c r="Q60" s="4">
        <v>68.468468468468458</v>
      </c>
      <c r="R60" s="4">
        <v>240.1639344262295</v>
      </c>
      <c r="S60" s="4">
        <f>SUM(Data_Set[[#This Row],[JAN 2020]:[DEC 2020]])</f>
        <v>2183.8682939518076</v>
      </c>
      <c r="T60" s="4">
        <v>203.14960629921259</v>
      </c>
      <c r="U60" s="4">
        <v>156.41025641025641</v>
      </c>
      <c r="V60" s="4">
        <v>368.18181818181813</v>
      </c>
      <c r="W60" s="4">
        <v>163.28125</v>
      </c>
      <c r="X60" s="4">
        <v>113.82113821138212</v>
      </c>
      <c r="Y60" s="4">
        <v>178.76106194690269</v>
      </c>
      <c r="Z60" s="4">
        <v>288.13559322033899</v>
      </c>
      <c r="AA60" s="4">
        <v>216.8</v>
      </c>
      <c r="AB60" s="4">
        <v>130.57851239669421</v>
      </c>
      <c r="AC60" s="4">
        <v>286.11111111111109</v>
      </c>
      <c r="AD60" s="4">
        <v>109.82142857142856</v>
      </c>
      <c r="AE60" s="4">
        <v>50</v>
      </c>
      <c r="AF60" s="4">
        <f>SUM(Data_Set[[#This Row],[JAN 2021]:[DEC 2021]])</f>
        <v>2265.0517763491443</v>
      </c>
    </row>
    <row r="61" spans="1:32">
      <c r="A61" t="s">
        <v>10</v>
      </c>
      <c r="B61" t="s">
        <v>49</v>
      </c>
      <c r="C61" t="s">
        <v>0</v>
      </c>
      <c r="D61" t="s">
        <v>1</v>
      </c>
      <c r="E61" t="str">
        <f>INDEX('Mapping Table'!C:C,MATCH(Data_Set[[#This Row],[Geography]],'Mapping Table'!A:A,))</f>
        <v>Dave Tabloid</v>
      </c>
      <c r="F61" t="str">
        <f>INDEX('Mapping Table'!D:D,MATCH(Data_Set[[#This Row],[Channel]],'Mapping Table'!B:B,))</f>
        <v>Brian Bombay</v>
      </c>
      <c r="G61" s="4">
        <v>145288.57685950416</v>
      </c>
      <c r="H61" s="4">
        <v>137123.07155963301</v>
      </c>
      <c r="I61" s="4">
        <v>62799.382307692314</v>
      </c>
      <c r="J61" s="4">
        <v>4753.4946153846149</v>
      </c>
      <c r="K61" s="4">
        <v>28255.241592920356</v>
      </c>
      <c r="L61" s="4">
        <v>70297.322656250006</v>
      </c>
      <c r="M61" s="4">
        <v>79870.623893805314</v>
      </c>
      <c r="N61" s="4">
        <v>67510.935658914721</v>
      </c>
      <c r="O61" s="4">
        <v>91466.382608695654</v>
      </c>
      <c r="P61" s="4">
        <v>96183.637499999997</v>
      </c>
      <c r="Q61" s="4">
        <v>68464.656034482759</v>
      </c>
      <c r="R61" s="4">
        <v>68954.394285714268</v>
      </c>
      <c r="S61" s="4">
        <f>SUM(Data_Set[[#This Row],[JAN 2020]:[DEC 2020]])</f>
        <v>920967.71957299707</v>
      </c>
      <c r="T61" s="4">
        <v>68306.006722689082</v>
      </c>
      <c r="U61" s="4">
        <v>78400.607999999993</v>
      </c>
      <c r="V61" s="4">
        <v>114270.8031496063</v>
      </c>
      <c r="W61" s="4">
        <v>116579.21300813009</v>
      </c>
      <c r="X61" s="4">
        <v>144146.16972477065</v>
      </c>
      <c r="Y61" s="4">
        <v>184848.7504672897</v>
      </c>
      <c r="Z61" s="4">
        <v>192096.44299065418</v>
      </c>
      <c r="AA61" s="4">
        <v>180318.83999999997</v>
      </c>
      <c r="AB61" s="4">
        <v>157551.53362068968</v>
      </c>
      <c r="AC61" s="4">
        <v>131997.23228346455</v>
      </c>
      <c r="AD61" s="4">
        <v>164616.73207547169</v>
      </c>
      <c r="AE61" s="4">
        <v>165524.54107142857</v>
      </c>
      <c r="AF61" s="4">
        <f>SUM(Data_Set[[#This Row],[JAN 2021]:[DEC 2021]])</f>
        <v>1698656.8731141943</v>
      </c>
    </row>
    <row r="62" spans="1:32">
      <c r="A62" t="s">
        <v>10</v>
      </c>
      <c r="B62" t="s">
        <v>49</v>
      </c>
      <c r="C62" t="s">
        <v>4</v>
      </c>
      <c r="D62" t="s">
        <v>1</v>
      </c>
      <c r="E62" t="str">
        <f>INDEX('Mapping Table'!C:C,MATCH(Data_Set[[#This Row],[Geography]],'Mapping Table'!A:A,))</f>
        <v>Dave Tabloid</v>
      </c>
      <c r="F62" t="str">
        <f>INDEX('Mapping Table'!D:D,MATCH(Data_Set[[#This Row],[Channel]],'Mapping Table'!B:B,))</f>
        <v>Brian Bombay</v>
      </c>
      <c r="G62" s="4">
        <v>6355.9904409448818</v>
      </c>
      <c r="H62" s="4">
        <v>6746.5918319327729</v>
      </c>
      <c r="I62" s="4">
        <v>6514.3991596638662</v>
      </c>
      <c r="J62" s="4">
        <v>5005.8995254237288</v>
      </c>
      <c r="K62" s="4">
        <v>7196.584981481481</v>
      </c>
      <c r="L62" s="4">
        <v>8008.8787563025217</v>
      </c>
      <c r="M62" s="4">
        <v>10814.469631578948</v>
      </c>
      <c r="N62" s="4">
        <v>9126.3376134453774</v>
      </c>
      <c r="O62" s="4">
        <v>8870.6841311475418</v>
      </c>
      <c r="P62" s="4">
        <v>5526.7675593220338</v>
      </c>
      <c r="Q62" s="4">
        <v>6079.3994240000002</v>
      </c>
      <c r="R62" s="4">
        <v>6556.6514629629628</v>
      </c>
      <c r="S62" s="4">
        <f>SUM(Data_Set[[#This Row],[JAN 2020]:[DEC 2020]])</f>
        <v>86802.654518206124</v>
      </c>
      <c r="T62" s="4">
        <v>5088.2439680000007</v>
      </c>
      <c r="U62" s="4">
        <v>6893.7960495867774</v>
      </c>
      <c r="V62" s="4">
        <v>8299.917459016393</v>
      </c>
      <c r="W62" s="4">
        <v>8181.1574153846141</v>
      </c>
      <c r="X62" s="4">
        <v>9700.169705426355</v>
      </c>
      <c r="Y62" s="4">
        <v>12158.041136</v>
      </c>
      <c r="Z62" s="4">
        <v>11687.043750000001</v>
      </c>
      <c r="AA62" s="4">
        <v>10714.985950819671</v>
      </c>
      <c r="AB62" s="4">
        <v>11068.414529914531</v>
      </c>
      <c r="AC62" s="4">
        <v>10186.320175438597</v>
      </c>
      <c r="AD62" s="4">
        <v>10321.547826086959</v>
      </c>
      <c r="AE62" s="4">
        <v>9234.0800517241387</v>
      </c>
      <c r="AF62" s="4">
        <f>SUM(Data_Set[[#This Row],[JAN 2021]:[DEC 2021]])</f>
        <v>113533.71801739805</v>
      </c>
    </row>
    <row r="63" spans="1:32">
      <c r="A63" t="s">
        <v>10</v>
      </c>
      <c r="B63" t="s">
        <v>49</v>
      </c>
      <c r="C63" t="s">
        <v>5</v>
      </c>
      <c r="D63" t="s">
        <v>1</v>
      </c>
      <c r="E63" t="str">
        <f>INDEX('Mapping Table'!C:C,MATCH(Data_Set[[#This Row],[Geography]],'Mapping Table'!A:A,))</f>
        <v>Dave Tabloid</v>
      </c>
      <c r="F63" t="str">
        <f>INDEX('Mapping Table'!D:D,MATCH(Data_Set[[#This Row],[Channel]],'Mapping Table'!B:B,))</f>
        <v>Brian Bombay</v>
      </c>
      <c r="G63" s="4">
        <v>1480.1273666666666</v>
      </c>
      <c r="H63" s="4">
        <v>1890.085013084112</v>
      </c>
      <c r="I63" s="4">
        <v>1733.1876222222224</v>
      </c>
      <c r="J63" s="4">
        <v>1619.9203539823011</v>
      </c>
      <c r="K63" s="4">
        <v>1969.3252173913047</v>
      </c>
      <c r="L63" s="4">
        <v>2305.3696581196582</v>
      </c>
      <c r="M63" s="4">
        <v>2879.0621582608701</v>
      </c>
      <c r="N63" s="4">
        <v>2225.1829849056603</v>
      </c>
      <c r="O63" s="4">
        <v>1223.1484375</v>
      </c>
      <c r="P63" s="4">
        <v>1380.7442000000001</v>
      </c>
      <c r="Q63" s="4">
        <v>1662.2571428571428</v>
      </c>
      <c r="R63" s="4">
        <v>2446.338317757009</v>
      </c>
      <c r="S63" s="4">
        <f>SUM(Data_Set[[#This Row],[JAN 2020]:[DEC 2020]])</f>
        <v>22814.748472746949</v>
      </c>
      <c r="T63" s="4">
        <v>2137.5961538461543</v>
      </c>
      <c r="U63" s="4">
        <v>2172.274419512195</v>
      </c>
      <c r="V63" s="4">
        <v>2265.1676991150448</v>
      </c>
      <c r="W63" s="4">
        <v>2296.3522123893808</v>
      </c>
      <c r="X63" s="4">
        <v>1149.1785411764706</v>
      </c>
      <c r="Y63" s="4">
        <v>1738.8380952380953</v>
      </c>
      <c r="Z63" s="4">
        <v>2545.4407407407407</v>
      </c>
      <c r="AA63" s="4">
        <v>2123.6724666666669</v>
      </c>
      <c r="AB63" s="4">
        <v>2708.14</v>
      </c>
      <c r="AC63" s="4">
        <v>2667.3120374999999</v>
      </c>
      <c r="AD63" s="4">
        <v>2156.9714727272726</v>
      </c>
      <c r="AE63" s="4">
        <v>1565.0662455284553</v>
      </c>
      <c r="AF63" s="4">
        <f>SUM(Data_Set[[#This Row],[JAN 2021]:[DEC 2021]])</f>
        <v>25526.010084440477</v>
      </c>
    </row>
    <row r="64" spans="1:32">
      <c r="A64" t="s">
        <v>10</v>
      </c>
      <c r="B64" t="s">
        <v>49</v>
      </c>
      <c r="C64" t="s">
        <v>6</v>
      </c>
      <c r="D64" t="s">
        <v>1</v>
      </c>
      <c r="E64" t="str">
        <f>INDEX('Mapping Table'!C:C,MATCH(Data_Set[[#This Row],[Geography]],'Mapping Table'!A:A,))</f>
        <v>Dave Tabloid</v>
      </c>
      <c r="F64" t="str">
        <f>INDEX('Mapping Table'!D:D,MATCH(Data_Set[[#This Row],[Channel]],'Mapping Table'!B:B,))</f>
        <v>Brian Bombay</v>
      </c>
      <c r="G64" s="4">
        <v>1394.097196261682</v>
      </c>
      <c r="H64" s="4">
        <v>1165.9738830508475</v>
      </c>
      <c r="I64" s="4">
        <v>1173.8340974358975</v>
      </c>
      <c r="J64" s="4">
        <v>1227.1534460176993</v>
      </c>
      <c r="K64" s="4">
        <v>1277.7322314049588</v>
      </c>
      <c r="L64" s="4">
        <v>1515.5319444444444</v>
      </c>
      <c r="M64" s="4">
        <v>1769.0297627906975</v>
      </c>
      <c r="N64" s="4">
        <v>1171.1278301886794</v>
      </c>
      <c r="O64" s="4">
        <v>1016.3338582677164</v>
      </c>
      <c r="P64" s="4">
        <v>1543.2192</v>
      </c>
      <c r="Q64" s="4">
        <v>1457.0836363636361</v>
      </c>
      <c r="R64" s="4">
        <v>1451.4559322033899</v>
      </c>
      <c r="S64" s="4">
        <f>SUM(Data_Set[[#This Row],[JAN 2020]:[DEC 2020]])</f>
        <v>16162.573018429648</v>
      </c>
      <c r="T64" s="4">
        <v>1339.7739876106195</v>
      </c>
      <c r="U64" s="4">
        <v>1532.9062499999998</v>
      </c>
      <c r="V64" s="4">
        <v>1589.1080769230766</v>
      </c>
      <c r="W64" s="4">
        <v>1272.8801886792451</v>
      </c>
      <c r="X64" s="4">
        <v>1242.8768754098362</v>
      </c>
      <c r="Y64" s="4">
        <v>1935.6432</v>
      </c>
      <c r="Z64" s="4">
        <v>1904.2128440366971</v>
      </c>
      <c r="AA64" s="4">
        <v>2010.2137239669421</v>
      </c>
      <c r="AB64" s="4">
        <v>1232.0383151999999</v>
      </c>
      <c r="AC64" s="4">
        <v>1340.8607999999999</v>
      </c>
      <c r="AD64" s="4">
        <v>1325.3291338582676</v>
      </c>
      <c r="AE64" s="4">
        <v>1222.0512396694216</v>
      </c>
      <c r="AF64" s="4">
        <f>SUM(Data_Set[[#This Row],[JAN 2021]:[DEC 2021]])</f>
        <v>17947.894635354107</v>
      </c>
    </row>
    <row r="65" spans="1:32">
      <c r="A65" t="s">
        <v>10</v>
      </c>
      <c r="B65" t="s">
        <v>49</v>
      </c>
      <c r="C65" t="s">
        <v>0</v>
      </c>
      <c r="D65" t="s">
        <v>45</v>
      </c>
      <c r="E65" t="str">
        <f>INDEX('Mapping Table'!C:C,MATCH(Data_Set[[#This Row],[Geography]],'Mapping Table'!A:A,))</f>
        <v>Dave Tabloid</v>
      </c>
      <c r="F65" t="str">
        <f>INDEX('Mapping Table'!D:D,MATCH(Data_Set[[#This Row],[Channel]],'Mapping Table'!B:B,))</f>
        <v>Brian Bombay</v>
      </c>
      <c r="G65" s="4">
        <v>53.968253968253968</v>
      </c>
      <c r="H65" s="4">
        <v>114.28571428571428</v>
      </c>
      <c r="I65" s="4">
        <v>48.031496062992126</v>
      </c>
      <c r="J65" s="4">
        <v>6.5040650406504064</v>
      </c>
      <c r="K65" s="4">
        <v>67.272727272727266</v>
      </c>
      <c r="L65" s="4">
        <v>134.54545454545453</v>
      </c>
      <c r="M65" s="4">
        <v>62.857142857142854</v>
      </c>
      <c r="N65" s="4">
        <v>50</v>
      </c>
      <c r="O65" s="4">
        <v>110.25641025641026</v>
      </c>
      <c r="P65" s="4">
        <v>89.915966386554629</v>
      </c>
      <c r="Q65" s="4">
        <v>42.73504273504274</v>
      </c>
      <c r="R65" s="4">
        <v>42.990654205607477</v>
      </c>
      <c r="S65" s="4">
        <f>SUM(Data_Set[[#This Row],[JAN 2020]:[DEC 2020]])</f>
        <v>823.36292761655045</v>
      </c>
      <c r="T65" s="4">
        <v>102.4</v>
      </c>
      <c r="U65" s="4">
        <v>72.131147540983605</v>
      </c>
      <c r="V65" s="4">
        <v>251.81818181818178</v>
      </c>
      <c r="W65" s="4">
        <v>647.008547008547</v>
      </c>
      <c r="X65" s="4">
        <v>1037.007874015748</v>
      </c>
      <c r="Y65" s="4">
        <v>1862.0967741935483</v>
      </c>
      <c r="Z65" s="4">
        <v>1072.0720720720719</v>
      </c>
      <c r="AA65" s="4">
        <v>1322.6890756302521</v>
      </c>
      <c r="AB65" s="4">
        <v>1479.6747967479675</v>
      </c>
      <c r="AC65" s="4">
        <v>2118.181818181818</v>
      </c>
      <c r="AD65" s="4">
        <v>3468.7499999999995</v>
      </c>
      <c r="AE65" s="4">
        <v>2316.3793103448279</v>
      </c>
      <c r="AF65" s="4">
        <f>SUM(Data_Set[[#This Row],[JAN 2021]:[DEC 2021]])</f>
        <v>15750.209597553947</v>
      </c>
    </row>
    <row r="66" spans="1:32">
      <c r="A66" t="s">
        <v>10</v>
      </c>
      <c r="B66" t="s">
        <v>49</v>
      </c>
      <c r="C66" t="s">
        <v>0</v>
      </c>
      <c r="D66" t="s">
        <v>3</v>
      </c>
      <c r="E66" t="str">
        <f>INDEX('Mapping Table'!C:C,MATCH(Data_Set[[#This Row],[Geography]],'Mapping Table'!A:A,))</f>
        <v>Dave Tabloid</v>
      </c>
      <c r="F66" t="str">
        <f>INDEX('Mapping Table'!D:D,MATCH(Data_Set[[#This Row],[Channel]],'Mapping Table'!B:B,))</f>
        <v>Brian Bombay</v>
      </c>
      <c r="G66" s="4">
        <v>20198.817886178862</v>
      </c>
      <c r="H66" s="4">
        <v>17036.372897196263</v>
      </c>
      <c r="I66" s="4">
        <v>9370.4474576271205</v>
      </c>
      <c r="J66" s="4">
        <v>1281.9819819819818</v>
      </c>
      <c r="K66" s="4">
        <v>4638.5198113207543</v>
      </c>
      <c r="L66" s="4">
        <v>10800.581578947369</v>
      </c>
      <c r="M66" s="4">
        <v>11773.929357798164</v>
      </c>
      <c r="N66" s="4">
        <v>10784.758771929826</v>
      </c>
      <c r="O66" s="4">
        <v>13026.84144144144</v>
      </c>
      <c r="P66" s="4">
        <v>12896.294444444444</v>
      </c>
      <c r="Q66" s="4">
        <v>9363.5873873873861</v>
      </c>
      <c r="R66" s="4">
        <v>7379.8124031007756</v>
      </c>
      <c r="S66" s="4">
        <f>SUM(Data_Set[[#This Row],[JAN 2020]:[DEC 2020]])</f>
        <v>128551.94541935439</v>
      </c>
      <c r="T66" s="4">
        <v>10179.12523364486</v>
      </c>
      <c r="U66" s="4">
        <v>9657.3250000000007</v>
      </c>
      <c r="V66" s="4">
        <v>12762.669672131147</v>
      </c>
      <c r="W66" s="4">
        <v>13522.7075</v>
      </c>
      <c r="X66" s="4">
        <v>13596.257407407407</v>
      </c>
      <c r="Y66" s="4">
        <v>14425.284615384615</v>
      </c>
      <c r="Z66" s="4">
        <v>16019.251851851852</v>
      </c>
      <c r="AA66" s="4">
        <v>18698.676635514017</v>
      </c>
      <c r="AB66" s="4">
        <v>17119.891304347828</v>
      </c>
      <c r="AC66" s="4">
        <v>17544.622727272726</v>
      </c>
      <c r="AD66" s="4">
        <v>15593.714754098361</v>
      </c>
      <c r="AE66" s="4">
        <v>17321.32072072072</v>
      </c>
      <c r="AF66" s="4">
        <f>SUM(Data_Set[[#This Row],[JAN 2021]:[DEC 2021]])</f>
        <v>176440.84742237354</v>
      </c>
    </row>
    <row r="67" spans="1:32">
      <c r="A67" t="s">
        <v>10</v>
      </c>
      <c r="B67" t="s">
        <v>49</v>
      </c>
      <c r="C67" t="s">
        <v>4</v>
      </c>
      <c r="D67" t="s">
        <v>3</v>
      </c>
      <c r="E67" t="str">
        <f>INDEX('Mapping Table'!C:C,MATCH(Data_Set[[#This Row],[Geography]],'Mapping Table'!A:A,))</f>
        <v>Dave Tabloid</v>
      </c>
      <c r="F67" t="str">
        <f>INDEX('Mapping Table'!D:D,MATCH(Data_Set[[#This Row],[Channel]],'Mapping Table'!B:B,))</f>
        <v>Brian Bombay</v>
      </c>
      <c r="G67" s="4">
        <v>212.99999999999997</v>
      </c>
      <c r="H67" s="4">
        <v>167.45283018867923</v>
      </c>
      <c r="I67" s="4">
        <v>127.68067226890757</v>
      </c>
      <c r="J67" s="4">
        <v>212.40336134453781</v>
      </c>
      <c r="K67" s="4">
        <v>155.94642857142856</v>
      </c>
      <c r="L67" s="4">
        <v>174.49152542372883</v>
      </c>
      <c r="M67" s="4">
        <v>337.90740740740739</v>
      </c>
      <c r="N67" s="4">
        <v>233.37391304347827</v>
      </c>
      <c r="O67" s="4">
        <v>303.00787401574803</v>
      </c>
      <c r="P67" s="4">
        <v>421.98113207547169</v>
      </c>
      <c r="Q67" s="4">
        <v>428.60550458715596</v>
      </c>
      <c r="R67" s="4">
        <v>291.10000000000002</v>
      </c>
      <c r="S67" s="4">
        <f>SUM(Data_Set[[#This Row],[JAN 2020]:[DEC 2020]])</f>
        <v>3066.9506489265432</v>
      </c>
      <c r="T67" s="4">
        <v>158.2285714285714</v>
      </c>
      <c r="U67" s="4">
        <v>175.49056603773585</v>
      </c>
      <c r="V67" s="4">
        <v>389.67441860465118</v>
      </c>
      <c r="W67" s="4">
        <v>346.125</v>
      </c>
      <c r="X67" s="4">
        <v>290.0683760683761</v>
      </c>
      <c r="Y67" s="4">
        <v>617.53488372093022</v>
      </c>
      <c r="Z67" s="4">
        <v>654.43478260869574</v>
      </c>
      <c r="AA67" s="4">
        <v>496.32380952380947</v>
      </c>
      <c r="AB67" s="4">
        <v>499.67924528301882</v>
      </c>
      <c r="AC67" s="4">
        <v>298.88709677419354</v>
      </c>
      <c r="AD67" s="4">
        <v>227.86046511627907</v>
      </c>
      <c r="AE67" s="4">
        <v>436.61682242990651</v>
      </c>
      <c r="AF67" s="4">
        <f>SUM(Data_Set[[#This Row],[JAN 2021]:[DEC 2021]])</f>
        <v>4590.9240375961672</v>
      </c>
    </row>
    <row r="68" spans="1:32">
      <c r="A68" t="s">
        <v>10</v>
      </c>
      <c r="B68" t="s">
        <v>49</v>
      </c>
      <c r="C68" t="s">
        <v>0</v>
      </c>
      <c r="D68" t="s">
        <v>2</v>
      </c>
      <c r="E68" t="str">
        <f>INDEX('Mapping Table'!C:C,MATCH(Data_Set[[#This Row],[Geography]],'Mapping Table'!A:A,))</f>
        <v>Dave Tabloid</v>
      </c>
      <c r="F68" t="str">
        <f>INDEX('Mapping Table'!D:D,MATCH(Data_Set[[#This Row],[Channel]],'Mapping Table'!B:B,))</f>
        <v>Brian Bombay</v>
      </c>
      <c r="G68" s="4">
        <v>3142.4132075471698</v>
      </c>
      <c r="H68" s="4">
        <v>2386.71875</v>
      </c>
      <c r="I68" s="4">
        <v>1566.1538461538462</v>
      </c>
      <c r="J68" s="4">
        <v>639.0625</v>
      </c>
      <c r="K68" s="4">
        <v>1193.2203389830509</v>
      </c>
      <c r="L68" s="4">
        <v>1799.4517543859652</v>
      </c>
      <c r="M68" s="4">
        <v>1782.3809523809523</v>
      </c>
      <c r="N68" s="4">
        <v>1908.9285714285713</v>
      </c>
      <c r="O68" s="4">
        <v>2181.0344827586209</v>
      </c>
      <c r="P68" s="4">
        <v>2123.4417391304351</v>
      </c>
      <c r="Q68" s="4">
        <v>2142.5925925925926</v>
      </c>
      <c r="R68" s="4">
        <v>2208.2568807339449</v>
      </c>
      <c r="S68" s="4">
        <f>SUM(Data_Set[[#This Row],[JAN 2020]:[DEC 2020]])</f>
        <v>23073.655616095144</v>
      </c>
      <c r="T68" s="4">
        <v>2058.9566929133857</v>
      </c>
      <c r="U68" s="4">
        <v>2737.0689655172414</v>
      </c>
      <c r="V68" s="4">
        <v>4856.9078947368425</v>
      </c>
      <c r="W68" s="4">
        <v>4542.908771929825</v>
      </c>
      <c r="X68" s="4">
        <v>4820.6534482758625</v>
      </c>
      <c r="Y68" s="4">
        <v>4409.6000000000004</v>
      </c>
      <c r="Z68" s="4">
        <v>4828.181818181818</v>
      </c>
      <c r="AA68" s="4">
        <v>6350.4761904761899</v>
      </c>
      <c r="AB68" s="4">
        <v>7590</v>
      </c>
      <c r="AC68" s="4">
        <v>7631.9335999999994</v>
      </c>
      <c r="AD68" s="4">
        <v>5800.9259259259252</v>
      </c>
      <c r="AE68" s="4">
        <v>4176.5975000000008</v>
      </c>
      <c r="AF68" s="4">
        <f>SUM(Data_Set[[#This Row],[JAN 2021]:[DEC 2021]])</f>
        <v>59804.21080795709</v>
      </c>
    </row>
    <row r="69" spans="1:32">
      <c r="A69" t="s">
        <v>9</v>
      </c>
      <c r="B69" t="s">
        <v>52</v>
      </c>
      <c r="C69" t="s">
        <v>0</v>
      </c>
      <c r="D69" t="s">
        <v>1</v>
      </c>
      <c r="E69" t="str">
        <f>INDEX('Mapping Table'!C:C,MATCH(Data_Set[[#This Row],[Geography]],'Mapping Table'!A:A,))</f>
        <v>Chris Watermarker</v>
      </c>
      <c r="F69" t="str">
        <f>INDEX('Mapping Table'!D:D,MATCH(Data_Set[[#This Row],[Channel]],'Mapping Table'!B:B,))</f>
        <v>Brian Bombay</v>
      </c>
      <c r="G69" s="4">
        <v>1817.4044247787613</v>
      </c>
      <c r="H69" s="4">
        <v>3474.3320754716979</v>
      </c>
      <c r="I69" s="4">
        <v>285.61858407079649</v>
      </c>
      <c r="J69" s="4">
        <v>547.66260162601623</v>
      </c>
      <c r="K69" s="4">
        <v>924.00082644628094</v>
      </c>
      <c r="L69" s="4">
        <v>1333.9330508474577</v>
      </c>
      <c r="M69" s="4">
        <v>1056.3956140350876</v>
      </c>
      <c r="N69" s="4">
        <v>2024.9296610169492</v>
      </c>
      <c r="O69" s="4">
        <v>1120.0467213114755</v>
      </c>
      <c r="P69" s="4">
        <v>1298.69173553719</v>
      </c>
      <c r="Q69" s="4">
        <v>1206.1851562499999</v>
      </c>
      <c r="R69" s="4">
        <v>1359.56953125</v>
      </c>
      <c r="S69" s="4">
        <f>SUM(Data_Set[[#This Row],[JAN 2020]:[DEC 2020]])</f>
        <v>16448.769982641712</v>
      </c>
      <c r="T69" s="4">
        <v>1323.9121739130435</v>
      </c>
      <c r="U69" s="4">
        <v>1222.8070175438597</v>
      </c>
      <c r="V69" s="4">
        <v>1818.1102362204724</v>
      </c>
      <c r="W69" s="4">
        <v>1385.0857142857144</v>
      </c>
      <c r="X69" s="4">
        <v>1463.4845454545455</v>
      </c>
      <c r="Y69" s="4">
        <v>1538.2</v>
      </c>
      <c r="Z69" s="4">
        <v>1491.0714285714284</v>
      </c>
      <c r="AA69" s="4">
        <v>1193.0771653543306</v>
      </c>
      <c r="AB69" s="4">
        <v>1252.6992</v>
      </c>
      <c r="AC69" s="4">
        <v>1188.0619047619048</v>
      </c>
      <c r="AD69" s="4">
        <v>5429.0522935779818</v>
      </c>
      <c r="AE69" s="4">
        <v>1295.7692307692307</v>
      </c>
      <c r="AF69" s="4">
        <f>SUM(Data_Set[[#This Row],[JAN 2021]:[DEC 2021]])</f>
        <v>20601.330910452511</v>
      </c>
    </row>
    <row r="70" spans="1:32">
      <c r="A70" t="s">
        <v>9</v>
      </c>
      <c r="B70" t="s">
        <v>52</v>
      </c>
      <c r="C70" t="s">
        <v>4</v>
      </c>
      <c r="D70" t="s">
        <v>1</v>
      </c>
      <c r="E70" t="str">
        <f>INDEX('Mapping Table'!C:C,MATCH(Data_Set[[#This Row],[Geography]],'Mapping Table'!A:A,))</f>
        <v>Chris Watermarker</v>
      </c>
      <c r="F70" t="str">
        <f>INDEX('Mapping Table'!D:D,MATCH(Data_Set[[#This Row],[Channel]],'Mapping Table'!B:B,))</f>
        <v>Brian Bombay</v>
      </c>
      <c r="G70" s="4">
        <v>1771.3819338842975</v>
      </c>
      <c r="H70" s="4">
        <v>1790.036366972477</v>
      </c>
      <c r="I70" s="4">
        <v>1629.6445511811023</v>
      </c>
      <c r="J70" s="4">
        <v>1791.0859008264465</v>
      </c>
      <c r="K70" s="4">
        <v>2011.9472857142855</v>
      </c>
      <c r="L70" s="4">
        <v>2381.9642882882881</v>
      </c>
      <c r="M70" s="4">
        <v>1966.4717076923075</v>
      </c>
      <c r="N70" s="4">
        <v>2482.9177119999999</v>
      </c>
      <c r="O70" s="4">
        <v>1714.7827102803737</v>
      </c>
      <c r="P70" s="4">
        <v>1672.1906972477063</v>
      </c>
      <c r="Q70" s="4">
        <v>1171.2538666666669</v>
      </c>
      <c r="R70" s="4">
        <v>1578.9404786324787</v>
      </c>
      <c r="S70" s="4">
        <f>SUM(Data_Set[[#This Row],[JAN 2020]:[DEC 2020]])</f>
        <v>21962.61749938643</v>
      </c>
      <c r="T70" s="4">
        <v>1138.8214205607476</v>
      </c>
      <c r="U70" s="4">
        <v>1442.7223865546218</v>
      </c>
      <c r="V70" s="4">
        <v>2104.4144144144143</v>
      </c>
      <c r="W70" s="4">
        <v>1595.3153846153843</v>
      </c>
      <c r="X70" s="4">
        <v>1653.452472440945</v>
      </c>
      <c r="Y70" s="4">
        <v>1803.6887731092436</v>
      </c>
      <c r="Z70" s="4">
        <v>1660.0476190476188</v>
      </c>
      <c r="AA70" s="4">
        <v>1796.8916666666667</v>
      </c>
      <c r="AB70" s="4">
        <v>2028.0761509433964</v>
      </c>
      <c r="AC70" s="4">
        <v>1946.5828867924529</v>
      </c>
      <c r="AD70" s="4">
        <v>1694.6620330578512</v>
      </c>
      <c r="AE70" s="4">
        <v>1302.1828253968254</v>
      </c>
      <c r="AF70" s="4">
        <f>SUM(Data_Set[[#This Row],[JAN 2021]:[DEC 2021]])</f>
        <v>20166.858033600169</v>
      </c>
    </row>
    <row r="71" spans="1:32">
      <c r="A71" t="s">
        <v>9</v>
      </c>
      <c r="B71" t="s">
        <v>52</v>
      </c>
      <c r="C71" t="s">
        <v>5</v>
      </c>
      <c r="D71" t="s">
        <v>1</v>
      </c>
      <c r="E71" t="str">
        <f>INDEX('Mapping Table'!C:C,MATCH(Data_Set[[#This Row],[Geography]],'Mapping Table'!A:A,))</f>
        <v>Chris Watermarker</v>
      </c>
      <c r="F71" t="str">
        <f>INDEX('Mapping Table'!D:D,MATCH(Data_Set[[#This Row],[Channel]],'Mapping Table'!B:B,))</f>
        <v>Brian Bombay</v>
      </c>
      <c r="G71" s="4">
        <v>287.01640000000003</v>
      </c>
      <c r="H71" s="4">
        <v>273.24725826771652</v>
      </c>
      <c r="I71" s="4">
        <v>322.15135135135137</v>
      </c>
      <c r="J71" s="4">
        <v>340.06790642201832</v>
      </c>
      <c r="K71" s="4">
        <v>344.46382666666665</v>
      </c>
      <c r="L71" s="4">
        <v>304.33506612903221</v>
      </c>
      <c r="M71" s="4">
        <v>330.2995953125</v>
      </c>
      <c r="N71" s="4">
        <v>305.00344827586207</v>
      </c>
      <c r="O71" s="4">
        <v>335.18215892857143</v>
      </c>
      <c r="P71" s="4">
        <v>321.29909909909907</v>
      </c>
      <c r="Q71" s="4">
        <v>238.30381355932207</v>
      </c>
      <c r="R71" s="4">
        <v>313.29917903225805</v>
      </c>
      <c r="S71" s="4">
        <f>SUM(Data_Set[[#This Row],[JAN 2020]:[DEC 2020]])</f>
        <v>3714.6691030443972</v>
      </c>
      <c r="T71" s="4">
        <v>290.85715999999996</v>
      </c>
      <c r="U71" s="4">
        <v>220.21639344262294</v>
      </c>
      <c r="V71" s="4">
        <v>325.78212857142859</v>
      </c>
      <c r="W71" s="4">
        <v>335.24912280701761</v>
      </c>
      <c r="X71" s="4">
        <v>163.44751500000001</v>
      </c>
      <c r="Y71" s="4">
        <v>352.72521284403666</v>
      </c>
      <c r="Z71" s="4">
        <v>295.83999999999997</v>
      </c>
      <c r="AA71" s="4">
        <v>334.85426857142858</v>
      </c>
      <c r="AB71" s="4">
        <v>301.99230769230769</v>
      </c>
      <c r="AC71" s="4">
        <v>363.98476190476191</v>
      </c>
      <c r="AD71" s="4">
        <v>332.97035423728812</v>
      </c>
      <c r="AE71" s="4">
        <v>315.62</v>
      </c>
      <c r="AF71" s="4">
        <f>SUM(Data_Set[[#This Row],[JAN 2021]:[DEC 2021]])</f>
        <v>3633.5392250708919</v>
      </c>
    </row>
    <row r="72" spans="1:32">
      <c r="A72" t="s">
        <v>9</v>
      </c>
      <c r="B72" t="s">
        <v>52</v>
      </c>
      <c r="C72" t="s">
        <v>6</v>
      </c>
      <c r="D72" t="s">
        <v>1</v>
      </c>
      <c r="E72" t="str">
        <f>INDEX('Mapping Table'!C:C,MATCH(Data_Set[[#This Row],[Geography]],'Mapping Table'!A:A,))</f>
        <v>Chris Watermarker</v>
      </c>
      <c r="F72" t="str">
        <f>INDEX('Mapping Table'!D:D,MATCH(Data_Set[[#This Row],[Channel]],'Mapping Table'!B:B,))</f>
        <v>Brian Bombay</v>
      </c>
      <c r="G72" s="4">
        <v>219.78416347826089</v>
      </c>
      <c r="H72" s="4">
        <v>229.52321320754714</v>
      </c>
      <c r="I72" s="4">
        <v>201.30937499999999</v>
      </c>
      <c r="J72" s="4">
        <v>186.98852459016393</v>
      </c>
      <c r="K72" s="4">
        <v>250.49724770642197</v>
      </c>
      <c r="L72" s="4">
        <v>223.05483870967743</v>
      </c>
      <c r="M72" s="4">
        <v>256.87559055118112</v>
      </c>
      <c r="N72" s="4">
        <v>202.78348623853208</v>
      </c>
      <c r="O72" s="4">
        <v>230.74695652173912</v>
      </c>
      <c r="P72" s="4">
        <v>331.8042857142857</v>
      </c>
      <c r="Q72" s="4">
        <v>190.37522123893805</v>
      </c>
      <c r="R72" s="4">
        <v>264.85524285714285</v>
      </c>
      <c r="S72" s="4">
        <f>SUM(Data_Set[[#This Row],[JAN 2020]:[DEC 2020]])</f>
        <v>2788.5981458138904</v>
      </c>
      <c r="T72" s="4">
        <v>204.03571428571428</v>
      </c>
      <c r="U72" s="4">
        <v>180.1142857142857</v>
      </c>
      <c r="V72" s="4">
        <v>252.61887413793104</v>
      </c>
      <c r="W72" s="4">
        <v>149.91219512195121</v>
      </c>
      <c r="X72" s="4">
        <v>189.10499047619047</v>
      </c>
      <c r="Y72" s="4">
        <v>294.70135135135132</v>
      </c>
      <c r="Z72" s="4">
        <v>217.73684210526318</v>
      </c>
      <c r="AA72" s="4">
        <v>220.57795275590553</v>
      </c>
      <c r="AB72" s="4">
        <v>243.15428571428572</v>
      </c>
      <c r="AC72" s="4">
        <v>234.68047142857139</v>
      </c>
      <c r="AD72" s="4">
        <v>250.82973157894739</v>
      </c>
      <c r="AE72" s="4">
        <v>221.79516724137935</v>
      </c>
      <c r="AF72" s="4">
        <f>SUM(Data_Set[[#This Row],[JAN 2021]:[DEC 2021]])</f>
        <v>2659.2618619117761</v>
      </c>
    </row>
    <row r="73" spans="1:32">
      <c r="A73" t="s">
        <v>9</v>
      </c>
      <c r="B73" t="s">
        <v>52</v>
      </c>
      <c r="C73" t="s">
        <v>0</v>
      </c>
      <c r="D73" t="s">
        <v>45</v>
      </c>
      <c r="E73" t="str">
        <f>INDEX('Mapping Table'!C:C,MATCH(Data_Set[[#This Row],[Geography]],'Mapping Table'!A:A,))</f>
        <v>Chris Watermarker</v>
      </c>
      <c r="F73" t="str">
        <f>INDEX('Mapping Table'!D:D,MATCH(Data_Set[[#This Row],[Channel]],'Mapping Table'!B:B,))</f>
        <v>Brian Bombay</v>
      </c>
      <c r="G73" s="4">
        <v>3.4482758620689657</v>
      </c>
      <c r="H73" s="4">
        <v>2.6548672566371683</v>
      </c>
      <c r="I73" s="4">
        <v>1.5765765765765765</v>
      </c>
      <c r="J73" s="4">
        <v>5.6603773584905657</v>
      </c>
      <c r="K73" s="4">
        <v>5.4545454545454541</v>
      </c>
      <c r="L73" s="4">
        <v>5.9322033898305087</v>
      </c>
      <c r="M73" s="4">
        <v>7.6271186440677967</v>
      </c>
      <c r="N73" s="4">
        <v>5.1282051282051286</v>
      </c>
      <c r="O73" s="4">
        <v>-4.545454545454545</v>
      </c>
      <c r="P73" s="4">
        <v>4.9586776859504136</v>
      </c>
      <c r="Q73" s="4">
        <v>9.4488188976377945</v>
      </c>
      <c r="R73" s="4">
        <v>6.6115702479338845</v>
      </c>
      <c r="S73" s="4">
        <f>SUM(Data_Set[[#This Row],[JAN 2020]:[DEC 2020]])</f>
        <v>53.955781956489709</v>
      </c>
      <c r="T73" s="4">
        <v>6.3636363636363633</v>
      </c>
      <c r="U73" s="4">
        <v>5.8333333333333339</v>
      </c>
      <c r="V73" s="4">
        <v>14.678899082568806</v>
      </c>
      <c r="W73" s="4">
        <v>14.285714285714286</v>
      </c>
      <c r="X73" s="4">
        <v>11.71875</v>
      </c>
      <c r="Y73" s="4">
        <v>11.382113821138212</v>
      </c>
      <c r="Z73" s="4">
        <v>10.769230769230768</v>
      </c>
      <c r="AA73" s="4">
        <v>5.46875</v>
      </c>
      <c r="AB73" s="4">
        <v>7.1428571428571423</v>
      </c>
      <c r="AC73" s="4">
        <v>26.956521739130437</v>
      </c>
      <c r="AD73" s="4">
        <v>29.6</v>
      </c>
      <c r="AE73" s="4">
        <v>16.923076923076923</v>
      </c>
      <c r="AF73" s="4">
        <f>SUM(Data_Set[[#This Row],[JAN 2021]:[DEC 2021]])</f>
        <v>161.1228834606863</v>
      </c>
    </row>
    <row r="74" spans="1:32">
      <c r="A74" t="s">
        <v>9</v>
      </c>
      <c r="B74" t="s">
        <v>52</v>
      </c>
      <c r="C74" t="s">
        <v>0</v>
      </c>
      <c r="D74" t="s">
        <v>3</v>
      </c>
      <c r="E74" t="str">
        <f>INDEX('Mapping Table'!C:C,MATCH(Data_Set[[#This Row],[Geography]],'Mapping Table'!A:A,))</f>
        <v>Chris Watermarker</v>
      </c>
      <c r="F74" t="str">
        <f>INDEX('Mapping Table'!D:D,MATCH(Data_Set[[#This Row],[Channel]],'Mapping Table'!B:B,))</f>
        <v>Brian Bombay</v>
      </c>
      <c r="G74" s="4">
        <v>1129.7104347826087</v>
      </c>
      <c r="H74" s="4">
        <v>1318.4</v>
      </c>
      <c r="I74" s="4">
        <v>1325.681818181818</v>
      </c>
      <c r="J74" s="4">
        <v>887.73584905660368</v>
      </c>
      <c r="K74" s="4">
        <v>2267.5675675675675</v>
      </c>
      <c r="L74" s="4">
        <v>390.95581395348836</v>
      </c>
      <c r="M74" s="4">
        <v>272.56384615384616</v>
      </c>
      <c r="N74" s="4">
        <v>1457.1871559633028</v>
      </c>
      <c r="O74" s="4">
        <v>1009.2592592592592</v>
      </c>
      <c r="P74" s="4">
        <v>200.78740157480314</v>
      </c>
      <c r="Q74" s="4">
        <v>868.10344827586209</v>
      </c>
      <c r="R74" s="4">
        <v>993.20925925925917</v>
      </c>
      <c r="S74" s="4">
        <f>SUM(Data_Set[[#This Row],[JAN 2020]:[DEC 2020]])</f>
        <v>12121.16185402842</v>
      </c>
      <c r="T74" s="4">
        <v>1065.6407692307694</v>
      </c>
      <c r="U74" s="4">
        <v>694.21487603305786</v>
      </c>
      <c r="V74" s="4">
        <v>591.07142857142856</v>
      </c>
      <c r="W74" s="4">
        <v>330.08849557522126</v>
      </c>
      <c r="X74" s="4">
        <v>627.64227642276421</v>
      </c>
      <c r="Y74" s="4">
        <v>671.68141592920358</v>
      </c>
      <c r="Z74" s="4">
        <v>873.84615384615381</v>
      </c>
      <c r="AA74" s="4">
        <v>800.67177419354834</v>
      </c>
      <c r="AB74" s="4">
        <v>967.52136752136755</v>
      </c>
      <c r="AC74" s="4">
        <v>1318.9189189189187</v>
      </c>
      <c r="AD74" s="4">
        <v>357.71574074074073</v>
      </c>
      <c r="AE74" s="4">
        <v>902.18037383177557</v>
      </c>
      <c r="AF74" s="4">
        <f>SUM(Data_Set[[#This Row],[JAN 2021]:[DEC 2021]])</f>
        <v>9201.1935908149499</v>
      </c>
    </row>
    <row r="75" spans="1:32">
      <c r="A75" t="s">
        <v>9</v>
      </c>
      <c r="B75" t="s">
        <v>52</v>
      </c>
      <c r="C75" t="s">
        <v>4</v>
      </c>
      <c r="D75" t="s">
        <v>3</v>
      </c>
      <c r="E75" t="str">
        <f>INDEX('Mapping Table'!C:C,MATCH(Data_Set[[#This Row],[Geography]],'Mapping Table'!A:A,))</f>
        <v>Chris Watermarker</v>
      </c>
      <c r="F75" t="str">
        <f>INDEX('Mapping Table'!D:D,MATCH(Data_Set[[#This Row],[Channel]],'Mapping Table'!B:B,))</f>
        <v>Brian Bombay</v>
      </c>
      <c r="G75" s="4">
        <v>8.8062015503875966</v>
      </c>
      <c r="H75" s="4">
        <v>4.7731092436974789</v>
      </c>
      <c r="I75" s="4">
        <v>11.833333333333334</v>
      </c>
      <c r="J75" s="4">
        <v>8.7964601769911503</v>
      </c>
      <c r="K75" s="4">
        <v>7.8888888888888884</v>
      </c>
      <c r="L75" s="4">
        <v>7.0413223140495864</v>
      </c>
      <c r="M75" s="4">
        <v>268.74380165289256</v>
      </c>
      <c r="N75" s="4">
        <v>227.66942148760333</v>
      </c>
      <c r="O75" s="4">
        <v>66.440366972477065</v>
      </c>
      <c r="P75" s="4">
        <v>9.8307692307692296</v>
      </c>
      <c r="Q75" s="4">
        <v>1.2456140350877194</v>
      </c>
      <c r="R75" s="4">
        <v>31.555555555555554</v>
      </c>
      <c r="S75" s="4">
        <f>SUM(Data_Set[[#This Row],[JAN 2020]:[DEC 2020]])</f>
        <v>654.62484444173333</v>
      </c>
      <c r="T75" s="4">
        <v>23.11627906976744</v>
      </c>
      <c r="U75" s="4">
        <v>19.96875</v>
      </c>
      <c r="V75" s="4">
        <v>93.421052631578959</v>
      </c>
      <c r="W75" s="4">
        <v>46.932203389830512</v>
      </c>
      <c r="X75" s="4">
        <v>82.529914529914535</v>
      </c>
      <c r="Y75" s="4">
        <v>60.16949152542373</v>
      </c>
      <c r="Z75" s="4">
        <v>121.53153153153153</v>
      </c>
      <c r="AA75" s="4">
        <v>54.095238095238095</v>
      </c>
      <c r="AB75" s="4">
        <v>24.793650793650791</v>
      </c>
      <c r="AC75" s="4">
        <v>7.8888888888888884</v>
      </c>
      <c r="AD75" s="4">
        <v>5.3584905660377355</v>
      </c>
      <c r="AE75" s="4">
        <v>20.457627118644069</v>
      </c>
      <c r="AF75" s="4">
        <f>SUM(Data_Set[[#This Row],[JAN 2021]:[DEC 2021]])</f>
        <v>560.26311814050632</v>
      </c>
    </row>
    <row r="76" spans="1:32">
      <c r="A76" t="s">
        <v>9</v>
      </c>
      <c r="B76" t="s">
        <v>52</v>
      </c>
      <c r="C76" t="s">
        <v>0</v>
      </c>
      <c r="D76" t="s">
        <v>2</v>
      </c>
      <c r="E76" t="str">
        <f>INDEX('Mapping Table'!C:C,MATCH(Data_Set[[#This Row],[Geography]],'Mapping Table'!A:A,))</f>
        <v>Chris Watermarker</v>
      </c>
      <c r="F76" t="str">
        <f>INDEX('Mapping Table'!D:D,MATCH(Data_Set[[#This Row],[Channel]],'Mapping Table'!B:B,))</f>
        <v>Brian Bombay</v>
      </c>
      <c r="G76" s="4">
        <v>2.8301886792452828</v>
      </c>
      <c r="H76" s="4">
        <v>4.5871559633027523</v>
      </c>
      <c r="I76" s="4">
        <v>53.539823008849559</v>
      </c>
      <c r="J76" s="4">
        <v>19.811320754716981</v>
      </c>
      <c r="K76" s="4">
        <v>52.777777777777771</v>
      </c>
      <c r="L76" s="4">
        <v>172.35772357723579</v>
      </c>
      <c r="M76" s="4">
        <v>226.12612612612611</v>
      </c>
      <c r="N76" s="4">
        <v>613.20754716981128</v>
      </c>
      <c r="O76" s="4">
        <v>45.045045045045043</v>
      </c>
      <c r="P76" s="4">
        <v>9.0090090090090076</v>
      </c>
      <c r="Q76" s="4">
        <v>-24.793388429752067</v>
      </c>
      <c r="R76" s="4">
        <v>152.5</v>
      </c>
      <c r="S76" s="4">
        <f>SUM(Data_Set[[#This Row],[JAN 2020]:[DEC 2020]])</f>
        <v>1326.9983286813679</v>
      </c>
      <c r="T76" s="4">
        <v>202.77777777777777</v>
      </c>
      <c r="U76" s="4">
        <v>365.625</v>
      </c>
      <c r="V76" s="4">
        <v>160.18518518518516</v>
      </c>
      <c r="W76" s="4">
        <v>40.869565217391305</v>
      </c>
      <c r="X76" s="4">
        <v>107.01754385964914</v>
      </c>
      <c r="Y76" s="4">
        <v>48.412698412698411</v>
      </c>
      <c r="Z76" s="4">
        <v>119.49152542372882</v>
      </c>
      <c r="AA76" s="4">
        <v>111.01694915254238</v>
      </c>
      <c r="AB76" s="4">
        <v>78.294573643410857</v>
      </c>
      <c r="AC76" s="4">
        <v>153.7037037037037</v>
      </c>
      <c r="AD76" s="4">
        <v>47.881355932203391</v>
      </c>
      <c r="AE76" s="4">
        <v>42.857142857142854</v>
      </c>
      <c r="AF76" s="4">
        <f>SUM(Data_Set[[#This Row],[JAN 2021]:[DEC 2021]])</f>
        <v>1478.1330211654338</v>
      </c>
    </row>
    <row r="77" spans="1:32">
      <c r="A77" t="s">
        <v>9</v>
      </c>
      <c r="B77" t="s">
        <v>49</v>
      </c>
      <c r="C77" t="s">
        <v>0</v>
      </c>
      <c r="D77" t="s">
        <v>1</v>
      </c>
      <c r="E77" t="str">
        <f>INDEX('Mapping Table'!C:C,MATCH(Data_Set[[#This Row],[Geography]],'Mapping Table'!A:A,))</f>
        <v>Chris Watermarker</v>
      </c>
      <c r="F77" t="str">
        <f>INDEX('Mapping Table'!D:D,MATCH(Data_Set[[#This Row],[Channel]],'Mapping Table'!B:B,))</f>
        <v>Brian Bombay</v>
      </c>
      <c r="G77" s="4">
        <v>107382.31935483871</v>
      </c>
      <c r="H77" s="4">
        <v>115162.71517857141</v>
      </c>
      <c r="I77" s="4">
        <v>57722.016923076924</v>
      </c>
      <c r="J77" s="4">
        <v>4887.3</v>
      </c>
      <c r="K77" s="4">
        <v>28982.875</v>
      </c>
      <c r="L77" s="4">
        <v>65520.08682170543</v>
      </c>
      <c r="M77" s="4">
        <v>56411.372173913049</v>
      </c>
      <c r="N77" s="4">
        <v>63491.323423423426</v>
      </c>
      <c r="O77" s="4">
        <v>85118.277876106193</v>
      </c>
      <c r="P77" s="4">
        <v>98433.256302521011</v>
      </c>
      <c r="Q77" s="4">
        <v>85583.157377049181</v>
      </c>
      <c r="R77" s="4">
        <v>97520.642857142841</v>
      </c>
      <c r="S77" s="4">
        <f>SUM(Data_Set[[#This Row],[JAN 2020]:[DEC 2020]])</f>
        <v>866215.34328834817</v>
      </c>
      <c r="T77" s="4">
        <v>83574.17480314961</v>
      </c>
      <c r="U77" s="4">
        <v>86643.094400000002</v>
      </c>
      <c r="V77" s="4">
        <v>145122.52869565217</v>
      </c>
      <c r="W77" s="4">
        <v>130741.35952380953</v>
      </c>
      <c r="X77" s="4">
        <v>150086.88073394494</v>
      </c>
      <c r="Y77" s="4">
        <v>174863.55545454542</v>
      </c>
      <c r="Z77" s="4">
        <v>140316.56511627906</v>
      </c>
      <c r="AA77" s="4">
        <v>166689.51559633025</v>
      </c>
      <c r="AB77" s="4">
        <v>146133.25573770492</v>
      </c>
      <c r="AC77" s="4">
        <v>142570.11854838708</v>
      </c>
      <c r="AD77" s="4">
        <v>132809.67165354331</v>
      </c>
      <c r="AE77" s="4">
        <v>154299.6700854701</v>
      </c>
      <c r="AF77" s="4">
        <f>SUM(Data_Set[[#This Row],[JAN 2021]:[DEC 2021]])</f>
        <v>1653850.3903488165</v>
      </c>
    </row>
    <row r="78" spans="1:32">
      <c r="A78" t="s">
        <v>9</v>
      </c>
      <c r="B78" t="s">
        <v>49</v>
      </c>
      <c r="C78" t="s">
        <v>4</v>
      </c>
      <c r="D78" t="s">
        <v>1</v>
      </c>
      <c r="E78" t="str">
        <f>INDEX('Mapping Table'!C:C,MATCH(Data_Set[[#This Row],[Geography]],'Mapping Table'!A:A,))</f>
        <v>Chris Watermarker</v>
      </c>
      <c r="F78" t="str">
        <f>INDEX('Mapping Table'!D:D,MATCH(Data_Set[[#This Row],[Channel]],'Mapping Table'!B:B,))</f>
        <v>Brian Bombay</v>
      </c>
      <c r="G78" s="4">
        <v>4389.2421875</v>
      </c>
      <c r="H78" s="4">
        <v>3911.318393162393</v>
      </c>
      <c r="I78" s="4">
        <v>4061.5556283185842</v>
      </c>
      <c r="J78" s="4">
        <v>3989.7717279999997</v>
      </c>
      <c r="K78" s="4">
        <v>4921.6024062500001</v>
      </c>
      <c r="L78" s="4">
        <v>4463.693538461539</v>
      </c>
      <c r="M78" s="4">
        <v>5754.5918392857138</v>
      </c>
      <c r="N78" s="4">
        <v>4424.8807768595043</v>
      </c>
      <c r="O78" s="4">
        <v>3928.8205000000003</v>
      </c>
      <c r="P78" s="4">
        <v>3656.996336448598</v>
      </c>
      <c r="Q78" s="4">
        <v>3694.7543103448279</v>
      </c>
      <c r="R78" s="4">
        <v>2597.7104462809916</v>
      </c>
      <c r="S78" s="4">
        <f>SUM(Data_Set[[#This Row],[JAN 2020]:[DEC 2020]])</f>
        <v>49794.938090912154</v>
      </c>
      <c r="T78" s="4">
        <v>2596.3872695652176</v>
      </c>
      <c r="U78" s="4">
        <v>4447.4170095238096</v>
      </c>
      <c r="V78" s="4">
        <v>3631.7746829268299</v>
      </c>
      <c r="W78" s="4">
        <v>4543.9045759999999</v>
      </c>
      <c r="X78" s="4">
        <v>5068.8408062015505</v>
      </c>
      <c r="Y78" s="4">
        <v>4419.8931451612898</v>
      </c>
      <c r="Z78" s="4">
        <v>4970.872950819672</v>
      </c>
      <c r="AA78" s="4">
        <v>4407.5038759689924</v>
      </c>
      <c r="AB78" s="4">
        <v>3619.0725426356589</v>
      </c>
      <c r="AC78" s="4">
        <v>4970.3008474576272</v>
      </c>
      <c r="AD78" s="4">
        <v>3817.7967076923078</v>
      </c>
      <c r="AE78" s="4">
        <v>4058.787118110236</v>
      </c>
      <c r="AF78" s="4">
        <f>SUM(Data_Set[[#This Row],[JAN 2021]:[DEC 2021]])</f>
        <v>50552.551532063197</v>
      </c>
    </row>
    <row r="79" spans="1:32">
      <c r="A79" t="s">
        <v>9</v>
      </c>
      <c r="B79" t="s">
        <v>49</v>
      </c>
      <c r="C79" t="s">
        <v>5</v>
      </c>
      <c r="D79" t="s">
        <v>1</v>
      </c>
      <c r="E79" t="str">
        <f>INDEX('Mapping Table'!C:C,MATCH(Data_Set[[#This Row],[Geography]],'Mapping Table'!A:A,))</f>
        <v>Chris Watermarker</v>
      </c>
      <c r="F79" t="str">
        <f>INDEX('Mapping Table'!D:D,MATCH(Data_Set[[#This Row],[Channel]],'Mapping Table'!B:B,))</f>
        <v>Brian Bombay</v>
      </c>
      <c r="G79" s="4">
        <v>436.12203389830512</v>
      </c>
      <c r="H79" s="4">
        <v>342.43636363636364</v>
      </c>
      <c r="I79" s="4">
        <v>252.75937499999998</v>
      </c>
      <c r="J79" s="4">
        <v>228.73913333333334</v>
      </c>
      <c r="K79" s="4">
        <v>316.0309734513275</v>
      </c>
      <c r="L79" s="4">
        <v>365.2</v>
      </c>
      <c r="M79" s="4">
        <v>430.52971351351351</v>
      </c>
      <c r="N79" s="4">
        <v>441.80728103448286</v>
      </c>
      <c r="O79" s="4">
        <v>430.91040347826089</v>
      </c>
      <c r="P79" s="4">
        <v>361.45510654205606</v>
      </c>
      <c r="Q79" s="4">
        <v>309.32698412698414</v>
      </c>
      <c r="R79" s="4">
        <v>461.1749999999999</v>
      </c>
      <c r="S79" s="4">
        <f>SUM(Data_Set[[#This Row],[JAN 2020]:[DEC 2020]])</f>
        <v>4376.4923680146267</v>
      </c>
      <c r="T79" s="4">
        <v>363.64587155963301</v>
      </c>
      <c r="U79" s="4">
        <v>337.53713944954126</v>
      </c>
      <c r="V79" s="4">
        <v>460.1063406779661</v>
      </c>
      <c r="W79" s="4">
        <v>477.4205607476635</v>
      </c>
      <c r="X79" s="4">
        <v>250.3132743362832</v>
      </c>
      <c r="Y79" s="4">
        <v>441.74086956521745</v>
      </c>
      <c r="Z79" s="4">
        <v>333.82884615384614</v>
      </c>
      <c r="AA79" s="4">
        <v>413.39581121495326</v>
      </c>
      <c r="AB79" s="4">
        <v>337.09699316239318</v>
      </c>
      <c r="AC79" s="4">
        <v>372.48750000000001</v>
      </c>
      <c r="AD79" s="4">
        <v>407.50769230769231</v>
      </c>
      <c r="AE79" s="4">
        <v>457.23333333333329</v>
      </c>
      <c r="AF79" s="4">
        <f>SUM(Data_Set[[#This Row],[JAN 2021]:[DEC 2021]])</f>
        <v>4652.3142325085228</v>
      </c>
    </row>
    <row r="80" spans="1:32">
      <c r="A80" t="s">
        <v>9</v>
      </c>
      <c r="B80" t="s">
        <v>49</v>
      </c>
      <c r="C80" t="s">
        <v>6</v>
      </c>
      <c r="D80" t="s">
        <v>1</v>
      </c>
      <c r="E80" t="str">
        <f>INDEX('Mapping Table'!C:C,MATCH(Data_Set[[#This Row],[Geography]],'Mapping Table'!A:A,))</f>
        <v>Chris Watermarker</v>
      </c>
      <c r="F80" t="str">
        <f>INDEX('Mapping Table'!D:D,MATCH(Data_Set[[#This Row],[Channel]],'Mapping Table'!B:B,))</f>
        <v>Brian Bombay</v>
      </c>
      <c r="G80" s="4">
        <v>234.46133385826772</v>
      </c>
      <c r="H80" s="4">
        <v>255.93648999999999</v>
      </c>
      <c r="I80" s="4">
        <v>244.55172413793105</v>
      </c>
      <c r="J80" s="4">
        <v>210.22714285714284</v>
      </c>
      <c r="K80" s="4">
        <v>207.01048292682927</v>
      </c>
      <c r="L80" s="4">
        <v>280.27038461538461</v>
      </c>
      <c r="M80" s="4">
        <v>305.16722777777773</v>
      </c>
      <c r="N80" s="4">
        <v>192.27584390243902</v>
      </c>
      <c r="O80" s="4">
        <v>250.17491718749997</v>
      </c>
      <c r="P80" s="4">
        <v>352.11448598130841</v>
      </c>
      <c r="Q80" s="4">
        <v>248.4395142857143</v>
      </c>
      <c r="R80" s="4">
        <v>382.55598857142854</v>
      </c>
      <c r="S80" s="4">
        <f>SUM(Data_Set[[#This Row],[JAN 2020]:[DEC 2020]])</f>
        <v>3163.1855361017233</v>
      </c>
      <c r="T80" s="4">
        <v>238.27263966942149</v>
      </c>
      <c r="U80" s="4">
        <v>266.86083529411763</v>
      </c>
      <c r="V80" s="4">
        <v>431.50265504587151</v>
      </c>
      <c r="W80" s="4">
        <v>308.34782608695656</v>
      </c>
      <c r="X80" s="4">
        <v>273.96981769911508</v>
      </c>
      <c r="Y80" s="4">
        <v>378.24</v>
      </c>
      <c r="Z80" s="4">
        <v>281.85022677165352</v>
      </c>
      <c r="AA80" s="4">
        <v>247.23530307692306</v>
      </c>
      <c r="AB80" s="4">
        <v>257.17638151260508</v>
      </c>
      <c r="AC80" s="4">
        <v>334.56610169491529</v>
      </c>
      <c r="AD80" s="4">
        <v>278.6142857142857</v>
      </c>
      <c r="AE80" s="4">
        <v>342.70453384615382</v>
      </c>
      <c r="AF80" s="4">
        <f>SUM(Data_Set[[#This Row],[JAN 2021]:[DEC 2021]])</f>
        <v>3639.340606412019</v>
      </c>
    </row>
    <row r="81" spans="1:32">
      <c r="A81" t="s">
        <v>9</v>
      </c>
      <c r="B81" t="s">
        <v>49</v>
      </c>
      <c r="C81" t="s">
        <v>0</v>
      </c>
      <c r="D81" t="s">
        <v>45</v>
      </c>
      <c r="E81" t="str">
        <f>INDEX('Mapping Table'!C:C,MATCH(Data_Set[[#This Row],[Geography]],'Mapping Table'!A:A,))</f>
        <v>Chris Watermarker</v>
      </c>
      <c r="F81" t="str">
        <f>INDEX('Mapping Table'!D:D,MATCH(Data_Set[[#This Row],[Channel]],'Mapping Table'!B:B,))</f>
        <v>Brian Bombay</v>
      </c>
      <c r="G81" s="4">
        <v>55.462184873949582</v>
      </c>
      <c r="H81" s="4">
        <v>26.495726495726498</v>
      </c>
      <c r="I81" s="4">
        <v>69.298245614035096</v>
      </c>
      <c r="J81" s="4">
        <v>0</v>
      </c>
      <c r="K81" s="4">
        <v>377.35849056603774</v>
      </c>
      <c r="L81" s="4">
        <v>164.8</v>
      </c>
      <c r="M81" s="4">
        <v>145.04504504504504</v>
      </c>
      <c r="N81" s="4">
        <v>19.23076923076923</v>
      </c>
      <c r="O81" s="4">
        <v>44.827586206896555</v>
      </c>
      <c r="P81" s="4">
        <v>56.074766355140184</v>
      </c>
      <c r="Q81" s="4">
        <v>48.717948717948723</v>
      </c>
      <c r="R81" s="4">
        <v>305.60747663551399</v>
      </c>
      <c r="S81" s="4">
        <f>SUM(Data_Set[[#This Row],[JAN 2020]:[DEC 2020]])</f>
        <v>1312.9182397410627</v>
      </c>
      <c r="T81" s="4">
        <v>47.787610619469028</v>
      </c>
      <c r="U81" s="4">
        <v>92.622950819672127</v>
      </c>
      <c r="V81" s="4">
        <v>141.46341463414635</v>
      </c>
      <c r="W81" s="4">
        <v>1101.7391304347827</v>
      </c>
      <c r="X81" s="4">
        <v>1369.6428571428571</v>
      </c>
      <c r="Y81" s="4">
        <v>791.53846153846155</v>
      </c>
      <c r="Z81" s="4">
        <v>120.37037037037037</v>
      </c>
      <c r="AA81" s="4">
        <v>196.49122807017545</v>
      </c>
      <c r="AB81" s="4">
        <v>362.96296296296293</v>
      </c>
      <c r="AC81" s="4">
        <v>1658.3333333333335</v>
      </c>
      <c r="AD81" s="4">
        <v>3362.2047244094488</v>
      </c>
      <c r="AE81" s="4">
        <v>923.77049180327867</v>
      </c>
      <c r="AF81" s="4">
        <f>SUM(Data_Set[[#This Row],[JAN 2021]:[DEC 2021]])</f>
        <v>10168.927536138959</v>
      </c>
    </row>
    <row r="82" spans="1:32">
      <c r="A82" t="s">
        <v>9</v>
      </c>
      <c r="B82" t="s">
        <v>49</v>
      </c>
      <c r="C82" t="s">
        <v>0</v>
      </c>
      <c r="D82" t="s">
        <v>3</v>
      </c>
      <c r="E82" t="str">
        <f>INDEX('Mapping Table'!C:C,MATCH(Data_Set[[#This Row],[Geography]],'Mapping Table'!A:A,))</f>
        <v>Chris Watermarker</v>
      </c>
      <c r="F82" t="str">
        <f>INDEX('Mapping Table'!D:D,MATCH(Data_Set[[#This Row],[Channel]],'Mapping Table'!B:B,))</f>
        <v>Brian Bombay</v>
      </c>
      <c r="G82" s="4">
        <v>18177.538181818181</v>
      </c>
      <c r="H82" s="4">
        <v>16010.522033898307</v>
      </c>
      <c r="I82" s="4">
        <v>9321.4738461538454</v>
      </c>
      <c r="J82" s="4">
        <v>630.23255813953483</v>
      </c>
      <c r="K82" s="4">
        <v>5626.0926229508195</v>
      </c>
      <c r="L82" s="4">
        <v>10173.181746031747</v>
      </c>
      <c r="M82" s="4">
        <v>10221.933962264151</v>
      </c>
      <c r="N82" s="4">
        <v>10543.246551724138</v>
      </c>
      <c r="O82" s="4">
        <v>13174.099099099098</v>
      </c>
      <c r="P82" s="4">
        <v>12808.050847457627</v>
      </c>
      <c r="Q82" s="4">
        <v>12782.105357142857</v>
      </c>
      <c r="R82" s="4">
        <v>11514.001639344262</v>
      </c>
      <c r="S82" s="4">
        <f>SUM(Data_Set[[#This Row],[JAN 2020]:[DEC 2020]])</f>
        <v>130982.47844602459</v>
      </c>
      <c r="T82" s="4">
        <v>9965.8396825396831</v>
      </c>
      <c r="U82" s="4">
        <v>9768.5849206349194</v>
      </c>
      <c r="V82" s="4">
        <v>16174.834126984128</v>
      </c>
      <c r="W82" s="4">
        <v>18336.185585585587</v>
      </c>
      <c r="X82" s="4">
        <v>12205.46875</v>
      </c>
      <c r="Y82" s="4">
        <v>12470.486111111109</v>
      </c>
      <c r="Z82" s="4">
        <v>9947.9664000000012</v>
      </c>
      <c r="AA82" s="4">
        <v>11178.74909090909</v>
      </c>
      <c r="AB82" s="4">
        <v>11161.794067796611</v>
      </c>
      <c r="AC82" s="4">
        <v>14522.559459459457</v>
      </c>
      <c r="AD82" s="4">
        <v>11611.441269841269</v>
      </c>
      <c r="AE82" s="4">
        <v>12086.136363636362</v>
      </c>
      <c r="AF82" s="4">
        <f>SUM(Data_Set[[#This Row],[JAN 2021]:[DEC 2021]])</f>
        <v>149430.0458284982</v>
      </c>
    </row>
    <row r="83" spans="1:32">
      <c r="A83" t="s">
        <v>9</v>
      </c>
      <c r="B83" t="s">
        <v>49</v>
      </c>
      <c r="C83" t="s">
        <v>4</v>
      </c>
      <c r="D83" t="s">
        <v>3</v>
      </c>
      <c r="E83" t="str">
        <f>INDEX('Mapping Table'!C:C,MATCH(Data_Set[[#This Row],[Geography]],'Mapping Table'!A:A,))</f>
        <v>Chris Watermarker</v>
      </c>
      <c r="F83" t="str">
        <f>INDEX('Mapping Table'!D:D,MATCH(Data_Set[[#This Row],[Channel]],'Mapping Table'!B:B,))</f>
        <v>Brian Bombay</v>
      </c>
      <c r="G83" s="4">
        <v>28.84375</v>
      </c>
      <c r="H83" s="4">
        <v>38.035714285714285</v>
      </c>
      <c r="I83" s="4">
        <v>12.456140350877194</v>
      </c>
      <c r="J83" s="4">
        <v>0</v>
      </c>
      <c r="K83" s="4">
        <v>9.1192660550458697</v>
      </c>
      <c r="L83" s="4">
        <v>17.592920353982301</v>
      </c>
      <c r="M83" s="4">
        <v>21.747747747747745</v>
      </c>
      <c r="N83" s="4">
        <v>3.3543307086614171</v>
      </c>
      <c r="O83" s="4">
        <v>20.09433962264151</v>
      </c>
      <c r="P83" s="4">
        <v>42.467289719626166</v>
      </c>
      <c r="Q83" s="4">
        <v>25.214953271028037</v>
      </c>
      <c r="R83" s="4">
        <v>53.25</v>
      </c>
      <c r="S83" s="4">
        <f>SUM(Data_Set[[#This Row],[JAN 2020]:[DEC 2020]])</f>
        <v>272.17645211532454</v>
      </c>
      <c r="T83" s="4">
        <v>42.074074074074069</v>
      </c>
      <c r="U83" s="4">
        <v>22.362204724409448</v>
      </c>
      <c r="V83" s="4">
        <v>56.8</v>
      </c>
      <c r="W83" s="4">
        <v>89.684210526315795</v>
      </c>
      <c r="X83" s="4">
        <v>48.460317460317462</v>
      </c>
      <c r="Y83" s="4">
        <v>30.603448275862071</v>
      </c>
      <c r="Z83" s="4">
        <v>32.272727272727273</v>
      </c>
      <c r="AA83" s="4">
        <v>22.351851851851851</v>
      </c>
      <c r="AB83" s="4">
        <v>39.050000000000004</v>
      </c>
      <c r="AC83" s="4">
        <v>21.934959349593498</v>
      </c>
      <c r="AD83" s="4">
        <v>15.904</v>
      </c>
      <c r="AE83" s="4">
        <v>62.973913043478269</v>
      </c>
      <c r="AF83" s="4">
        <f>SUM(Data_Set[[#This Row],[JAN 2021]:[DEC 2021]])</f>
        <v>484.47170657862972</v>
      </c>
    </row>
    <row r="84" spans="1:32">
      <c r="A84" t="s">
        <v>9</v>
      </c>
      <c r="B84" t="s">
        <v>49</v>
      </c>
      <c r="C84" t="s">
        <v>0</v>
      </c>
      <c r="D84" t="s">
        <v>2</v>
      </c>
      <c r="E84" t="str">
        <f>INDEX('Mapping Table'!C:C,MATCH(Data_Set[[#This Row],[Geography]],'Mapping Table'!A:A,))</f>
        <v>Chris Watermarker</v>
      </c>
      <c r="F84" t="str">
        <f>INDEX('Mapping Table'!D:D,MATCH(Data_Set[[#This Row],[Channel]],'Mapping Table'!B:B,))</f>
        <v>Brian Bombay</v>
      </c>
      <c r="G84" s="4">
        <v>347.82608695652175</v>
      </c>
      <c r="H84" s="4">
        <v>140.51724137931035</v>
      </c>
      <c r="I84" s="4">
        <v>649.61240310077517</v>
      </c>
      <c r="J84" s="4">
        <v>7.7868852459016393</v>
      </c>
      <c r="K84" s="4">
        <v>345.38461538461536</v>
      </c>
      <c r="L84" s="4">
        <v>447.4576271186441</v>
      </c>
      <c r="M84" s="4">
        <v>229.20353982300887</v>
      </c>
      <c r="N84" s="4">
        <v>226.36363636363635</v>
      </c>
      <c r="O84" s="4">
        <v>274.19354838709677</v>
      </c>
      <c r="P84" s="4">
        <v>360.83333333333337</v>
      </c>
      <c r="Q84" s="4">
        <v>310.83333333333337</v>
      </c>
      <c r="R84" s="4">
        <v>304.09836065573774</v>
      </c>
      <c r="S84" s="4">
        <f>SUM(Data_Set[[#This Row],[JAN 2020]:[DEC 2020]])</f>
        <v>3644.1106110819151</v>
      </c>
      <c r="T84" s="4">
        <v>548.77049180327867</v>
      </c>
      <c r="U84" s="4">
        <v>530.48780487804879</v>
      </c>
      <c r="V84" s="4">
        <v>949.99999999999989</v>
      </c>
      <c r="W84" s="4">
        <v>1159.0551181102362</v>
      </c>
      <c r="X84" s="4">
        <v>1705.8333333333335</v>
      </c>
      <c r="Y84" s="4">
        <v>1515.702479338843</v>
      </c>
      <c r="Z84" s="4">
        <v>1120.9302325581396</v>
      </c>
      <c r="AA84" s="4">
        <v>1124.8</v>
      </c>
      <c r="AB84" s="4">
        <v>1679.2</v>
      </c>
      <c r="AC84" s="4">
        <v>2967.826086956522</v>
      </c>
      <c r="AD84" s="4">
        <v>1785.3317073170733</v>
      </c>
      <c r="AE84" s="4">
        <v>1391.3793103448277</v>
      </c>
      <c r="AF84" s="4">
        <f>SUM(Data_Set[[#This Row],[JAN 2021]:[DEC 2021]])</f>
        <v>16479.316564640299</v>
      </c>
    </row>
    <row r="85" spans="1:32">
      <c r="A85" t="s">
        <v>11</v>
      </c>
      <c r="B85" t="s">
        <v>48</v>
      </c>
      <c r="C85" t="s">
        <v>0</v>
      </c>
      <c r="D85" t="s">
        <v>1</v>
      </c>
      <c r="E85" t="str">
        <f>INDEX('Mapping Table'!C:C,MATCH(Data_Set[[#This Row],[Geography]],'Mapping Table'!A:A,))</f>
        <v>Mike Mike</v>
      </c>
      <c r="F85" t="str">
        <f>INDEX('Mapping Table'!D:D,MATCH(Data_Set[[#This Row],[Channel]],'Mapping Table'!B:B,))</f>
        <v>Chuck Billabong</v>
      </c>
      <c r="G85" s="4">
        <v>578.15806451612912</v>
      </c>
      <c r="H85" s="4">
        <v>679.9518867924528</v>
      </c>
      <c r="I85" s="4">
        <v>688.7347457627119</v>
      </c>
      <c r="J85" s="4">
        <v>406.02184873949579</v>
      </c>
      <c r="K85" s="4">
        <v>402.1484375</v>
      </c>
      <c r="L85" s="4">
        <v>504.8384615384615</v>
      </c>
      <c r="M85" s="4">
        <v>572.40672268907565</v>
      </c>
      <c r="N85" s="4">
        <v>662.8649122807019</v>
      </c>
      <c r="O85" s="4">
        <v>555.14705882352939</v>
      </c>
      <c r="P85" s="4">
        <v>652.78869565217394</v>
      </c>
      <c r="Q85" s="4">
        <v>613.46446280991745</v>
      </c>
      <c r="R85" s="4">
        <v>774.48476190476185</v>
      </c>
      <c r="S85" s="4">
        <f>SUM(Data_Set[[#This Row],[JAN 2020]:[DEC 2020]])</f>
        <v>7091.0100590094116</v>
      </c>
      <c r="T85" s="4">
        <v>571.06299212598424</v>
      </c>
      <c r="U85" s="4">
        <v>545.42682926829264</v>
      </c>
      <c r="V85" s="4">
        <v>1090.1967213114754</v>
      </c>
      <c r="W85" s="4">
        <v>1209.2991999999999</v>
      </c>
      <c r="X85" s="4">
        <v>1285.259433962264</v>
      </c>
      <c r="Y85" s="4">
        <v>976.33913043478265</v>
      </c>
      <c r="Z85" s="4">
        <v>1002.8617391304348</v>
      </c>
      <c r="AA85" s="4">
        <v>882.21076923076919</v>
      </c>
      <c r="AB85" s="4">
        <v>1275.8178571428571</v>
      </c>
      <c r="AC85" s="4">
        <v>1603.1436363636362</v>
      </c>
      <c r="AD85" s="4">
        <v>1128.452380952381</v>
      </c>
      <c r="AE85" s="4">
        <v>657.92682926829264</v>
      </c>
      <c r="AF85" s="4">
        <f>SUM(Data_Set[[#This Row],[JAN 2021]:[DEC 2021]])</f>
        <v>12227.997519191169</v>
      </c>
    </row>
    <row r="86" spans="1:32">
      <c r="A86" t="s">
        <v>11</v>
      </c>
      <c r="B86" t="s">
        <v>48</v>
      </c>
      <c r="C86" t="s">
        <v>4</v>
      </c>
      <c r="D86" t="s">
        <v>1</v>
      </c>
      <c r="E86" t="str">
        <f>INDEX('Mapping Table'!C:C,MATCH(Data_Set[[#This Row],[Geography]],'Mapping Table'!A:A,))</f>
        <v>Mike Mike</v>
      </c>
      <c r="F86" t="str">
        <f>INDEX('Mapping Table'!D:D,MATCH(Data_Set[[#This Row],[Channel]],'Mapping Table'!B:B,))</f>
        <v>Chuck Billabong</v>
      </c>
      <c r="G86" s="4">
        <v>3858.9745409836069</v>
      </c>
      <c r="H86" s="4">
        <v>5034.2613495934957</v>
      </c>
      <c r="I86" s="4">
        <v>5735.1134385964915</v>
      </c>
      <c r="J86" s="4">
        <v>4625.7222678571425</v>
      </c>
      <c r="K86" s="4">
        <v>3725.4897024793386</v>
      </c>
      <c r="L86" s="4">
        <v>4405.888095238095</v>
      </c>
      <c r="M86" s="4">
        <v>4647.6468518518514</v>
      </c>
      <c r="N86" s="4">
        <v>5342.9655818181809</v>
      </c>
      <c r="O86" s="4">
        <v>4810.4886065573764</v>
      </c>
      <c r="P86" s="4">
        <v>4086.2031130434784</v>
      </c>
      <c r="Q86" s="4">
        <v>4889.4873271028036</v>
      </c>
      <c r="R86" s="4">
        <v>3716.1143047619048</v>
      </c>
      <c r="S86" s="4">
        <f>SUM(Data_Set[[#This Row],[JAN 2020]:[DEC 2020]])</f>
        <v>54878.355179883758</v>
      </c>
      <c r="T86" s="4">
        <v>2844.1422735042738</v>
      </c>
      <c r="U86" s="4">
        <v>4732.2209999999995</v>
      </c>
      <c r="V86" s="4">
        <v>8402.3491472868209</v>
      </c>
      <c r="W86" s="4">
        <v>11363.140336283186</v>
      </c>
      <c r="X86" s="4">
        <v>9357.7622812499994</v>
      </c>
      <c r="Y86" s="4">
        <v>8018.2938740157479</v>
      </c>
      <c r="Z86" s="4">
        <v>14505.511709090908</v>
      </c>
      <c r="AA86" s="4">
        <v>9355.1658449612405</v>
      </c>
      <c r="AB86" s="4">
        <v>10461.649456140352</v>
      </c>
      <c r="AC86" s="4">
        <v>19716.304766666668</v>
      </c>
      <c r="AD86" s="4">
        <v>7640.5952456140358</v>
      </c>
      <c r="AE86" s="4">
        <v>6401.9956822429904</v>
      </c>
      <c r="AF86" s="4">
        <f>SUM(Data_Set[[#This Row],[JAN 2021]:[DEC 2021]])</f>
        <v>112799.13161705623</v>
      </c>
    </row>
    <row r="87" spans="1:32">
      <c r="A87" t="s">
        <v>11</v>
      </c>
      <c r="B87" t="s">
        <v>48</v>
      </c>
      <c r="C87" t="s">
        <v>5</v>
      </c>
      <c r="D87" t="s">
        <v>1</v>
      </c>
      <c r="E87" t="str">
        <f>INDEX('Mapping Table'!C:C,MATCH(Data_Set[[#This Row],[Geography]],'Mapping Table'!A:A,))</f>
        <v>Mike Mike</v>
      </c>
      <c r="F87" t="str">
        <f>INDEX('Mapping Table'!D:D,MATCH(Data_Set[[#This Row],[Channel]],'Mapping Table'!B:B,))</f>
        <v>Chuck Billabong</v>
      </c>
      <c r="G87" s="4">
        <v>1510.9258607142856</v>
      </c>
      <c r="H87" s="4">
        <v>819.80282459016394</v>
      </c>
      <c r="I87" s="4">
        <v>1253.3101929203542</v>
      </c>
      <c r="J87" s="4">
        <v>1035.7284845528457</v>
      </c>
      <c r="K87" s="4">
        <v>638.11228730158734</v>
      </c>
      <c r="L87" s="4">
        <v>921.64549918699174</v>
      </c>
      <c r="M87" s="4">
        <v>1275.9571709677418</v>
      </c>
      <c r="N87" s="4">
        <v>1282.1221716814161</v>
      </c>
      <c r="O87" s="4">
        <v>968.61271929824568</v>
      </c>
      <c r="P87" s="4">
        <v>1121.0894957983194</v>
      </c>
      <c r="Q87" s="4">
        <v>877.70124655172424</v>
      </c>
      <c r="R87" s="4">
        <v>728.34609375000002</v>
      </c>
      <c r="S87" s="4">
        <f>SUM(Data_Set[[#This Row],[JAN 2020]:[DEC 2020]])</f>
        <v>12433.354047313676</v>
      </c>
      <c r="T87" s="4">
        <v>779.84872881355932</v>
      </c>
      <c r="U87" s="4">
        <v>1052.855867226891</v>
      </c>
      <c r="V87" s="4">
        <v>1182.0075732142857</v>
      </c>
      <c r="W87" s="4">
        <v>1191.5637228346457</v>
      </c>
      <c r="X87" s="4">
        <v>817.82544642857135</v>
      </c>
      <c r="Y87" s="4">
        <v>1266.4468468468467</v>
      </c>
      <c r="Z87" s="4">
        <v>1043.1057999999998</v>
      </c>
      <c r="AA87" s="4">
        <v>1935.8775333333331</v>
      </c>
      <c r="AB87" s="4">
        <v>2626.3468589285712</v>
      </c>
      <c r="AC87" s="4">
        <v>1323.6181818181819</v>
      </c>
      <c r="AD87" s="4">
        <v>1416.3724850000001</v>
      </c>
      <c r="AE87" s="4">
        <v>1049.1893723577236</v>
      </c>
      <c r="AF87" s="4">
        <f>SUM(Data_Set[[#This Row],[JAN 2021]:[DEC 2021]])</f>
        <v>15685.058416802607</v>
      </c>
    </row>
    <row r="88" spans="1:32">
      <c r="A88" t="s">
        <v>11</v>
      </c>
      <c r="B88" t="s">
        <v>48</v>
      </c>
      <c r="C88" t="s">
        <v>6</v>
      </c>
      <c r="D88" t="s">
        <v>1</v>
      </c>
      <c r="E88" t="str">
        <f>INDEX('Mapping Table'!C:C,MATCH(Data_Set[[#This Row],[Geography]],'Mapping Table'!A:A,))</f>
        <v>Mike Mike</v>
      </c>
      <c r="F88" t="str">
        <f>INDEX('Mapping Table'!D:D,MATCH(Data_Set[[#This Row],[Channel]],'Mapping Table'!B:B,))</f>
        <v>Chuck Billabong</v>
      </c>
      <c r="G88" s="4">
        <v>713.10998095238097</v>
      </c>
      <c r="H88" s="4">
        <v>884.21409642857145</v>
      </c>
      <c r="I88" s="4">
        <v>832.5997055555556</v>
      </c>
      <c r="J88" s="4">
        <v>654.12954545454545</v>
      </c>
      <c r="K88" s="4">
        <v>587.50547419354837</v>
      </c>
      <c r="L88" s="4">
        <v>1126.8742157894737</v>
      </c>
      <c r="M88" s="4">
        <v>762.17644537815136</v>
      </c>
      <c r="N88" s="4">
        <v>663.42172131147538</v>
      </c>
      <c r="O88" s="4">
        <v>850.86162545454533</v>
      </c>
      <c r="P88" s="4">
        <v>1270.1704731707318</v>
      </c>
      <c r="Q88" s="4">
        <v>689.33445378151259</v>
      </c>
      <c r="R88" s="4">
        <v>671.93767906976734</v>
      </c>
      <c r="S88" s="4">
        <f>SUM(Data_Set[[#This Row],[JAN 2020]:[DEC 2020]])</f>
        <v>9706.3354165402598</v>
      </c>
      <c r="T88" s="4">
        <v>956.10195849056595</v>
      </c>
      <c r="U88" s="4">
        <v>826.56558813559332</v>
      </c>
      <c r="V88" s="4">
        <v>971.55428095238096</v>
      </c>
      <c r="W88" s="4">
        <v>839.31932773109236</v>
      </c>
      <c r="X88" s="4">
        <v>831.64760917431192</v>
      </c>
      <c r="Y88" s="4">
        <v>1115.2889945454544</v>
      </c>
      <c r="Z88" s="4">
        <v>1051.4871482142855</v>
      </c>
      <c r="AA88" s="4">
        <v>863.46101694915262</v>
      </c>
      <c r="AB88" s="4">
        <v>1010.4616924528302</v>
      </c>
      <c r="AC88" s="4">
        <v>742.36710468749993</v>
      </c>
      <c r="AD88" s="4">
        <v>849.5625</v>
      </c>
      <c r="AE88" s="4">
        <v>760.64760535714277</v>
      </c>
      <c r="AF88" s="4">
        <f>SUM(Data_Set[[#This Row],[JAN 2021]:[DEC 2021]])</f>
        <v>10818.46482669031</v>
      </c>
    </row>
    <row r="89" spans="1:32">
      <c r="A89" t="s">
        <v>11</v>
      </c>
      <c r="B89" t="s">
        <v>48</v>
      </c>
      <c r="C89" t="s">
        <v>0</v>
      </c>
      <c r="D89" t="s">
        <v>45</v>
      </c>
      <c r="E89" t="str">
        <f>INDEX('Mapping Table'!C:C,MATCH(Data_Set[[#This Row],[Geography]],'Mapping Table'!A:A,))</f>
        <v>Mike Mike</v>
      </c>
      <c r="F89" t="str">
        <f>INDEX('Mapping Table'!D:D,MATCH(Data_Set[[#This Row],[Channel]],'Mapping Table'!B:B,))</f>
        <v>Chuck Billabong</v>
      </c>
      <c r="G89" s="4">
        <v>0</v>
      </c>
      <c r="I89" s="4">
        <v>-1.1261261261261259</v>
      </c>
      <c r="P89" s="4">
        <v>0.84745762711864414</v>
      </c>
      <c r="S89" s="4">
        <f>SUM(Data_Set[[#This Row],[JAN 2020]:[DEC 2020]])</f>
        <v>-0.27866849900748181</v>
      </c>
      <c r="T89" s="4">
        <v>0.87719298245614041</v>
      </c>
      <c r="V89" s="4">
        <v>0</v>
      </c>
      <c r="AC89" s="4">
        <v>4.2735042735042734</v>
      </c>
      <c r="AD89" s="4"/>
      <c r="AE89" s="4"/>
      <c r="AF89" s="4">
        <f>SUM(Data_Set[[#This Row],[JAN 2021]:[DEC 2021]])</f>
        <v>5.1506972559604138</v>
      </c>
    </row>
    <row r="90" spans="1:32">
      <c r="A90" t="s">
        <v>11</v>
      </c>
      <c r="B90" t="s">
        <v>48</v>
      </c>
      <c r="C90" t="s">
        <v>0</v>
      </c>
      <c r="D90" t="s">
        <v>3</v>
      </c>
      <c r="E90" t="str">
        <f>INDEX('Mapping Table'!C:C,MATCH(Data_Set[[#This Row],[Geography]],'Mapping Table'!A:A,))</f>
        <v>Mike Mike</v>
      </c>
      <c r="F90" t="str">
        <f>INDEX('Mapping Table'!D:D,MATCH(Data_Set[[#This Row],[Channel]],'Mapping Table'!B:B,))</f>
        <v>Chuck Billabong</v>
      </c>
      <c r="G90" s="4">
        <v>611.548031496063</v>
      </c>
      <c r="H90" s="4">
        <v>926.04957983193287</v>
      </c>
      <c r="I90" s="4">
        <v>2533.4697478991598</v>
      </c>
      <c r="J90" s="4">
        <v>942.10438596491235</v>
      </c>
      <c r="K90" s="4">
        <v>455.59921875000003</v>
      </c>
      <c r="L90" s="4">
        <v>888.55130434782609</v>
      </c>
      <c r="M90" s="4">
        <v>1146.2450450450451</v>
      </c>
      <c r="N90" s="4">
        <v>840.94568965517249</v>
      </c>
      <c r="O90" s="4">
        <v>1127.1189655172416</v>
      </c>
      <c r="P90" s="4">
        <v>1306.4471698113207</v>
      </c>
      <c r="Q90" s="4">
        <v>927.20854700854716</v>
      </c>
      <c r="R90" s="4">
        <v>1253.746511627907</v>
      </c>
      <c r="S90" s="4">
        <f>SUM(Data_Set[[#This Row],[JAN 2020]:[DEC 2020]])</f>
        <v>12959.034196955128</v>
      </c>
      <c r="T90" s="4">
        <v>1342.2957983193278</v>
      </c>
      <c r="U90" s="4">
        <v>1189.564347826087</v>
      </c>
      <c r="V90" s="4">
        <v>1164.7532786885247</v>
      </c>
      <c r="W90" s="4">
        <v>1016.6666666666667</v>
      </c>
      <c r="X90" s="4">
        <v>926.75350877192989</v>
      </c>
      <c r="Y90" s="4">
        <v>1099.0811023622048</v>
      </c>
      <c r="Z90" s="4">
        <v>1792.6423423423423</v>
      </c>
      <c r="AA90" s="4">
        <v>1737.3</v>
      </c>
      <c r="AB90" s="4">
        <v>1029.0023622047245</v>
      </c>
      <c r="AC90" s="4">
        <v>1018.8982142857142</v>
      </c>
      <c r="AD90" s="4">
        <v>1242.6980952380952</v>
      </c>
      <c r="AE90" s="4">
        <v>1228.459433962264</v>
      </c>
      <c r="AF90" s="4">
        <f>SUM(Data_Set[[#This Row],[JAN 2021]:[DEC 2021]])</f>
        <v>14788.11515066788</v>
      </c>
    </row>
    <row r="91" spans="1:32">
      <c r="A91" t="s">
        <v>11</v>
      </c>
      <c r="B91" t="s">
        <v>48</v>
      </c>
      <c r="C91" t="s">
        <v>4</v>
      </c>
      <c r="D91" t="s">
        <v>3</v>
      </c>
      <c r="E91" t="str">
        <f>INDEX('Mapping Table'!C:C,MATCH(Data_Set[[#This Row],[Geography]],'Mapping Table'!A:A,))</f>
        <v>Mike Mike</v>
      </c>
      <c r="F91" t="str">
        <f>INDEX('Mapping Table'!D:D,MATCH(Data_Set[[#This Row],[Channel]],'Mapping Table'!B:B,))</f>
        <v>Chuck Billabong</v>
      </c>
      <c r="G91" s="4">
        <v>179.6991150442478</v>
      </c>
      <c r="H91" s="4">
        <v>145.9448596491228</v>
      </c>
      <c r="I91" s="4">
        <v>177.02628799999999</v>
      </c>
      <c r="J91" s="4">
        <v>207.83636363636361</v>
      </c>
      <c r="K91" s="4">
        <v>211.54636842105265</v>
      </c>
      <c r="L91" s="4">
        <v>171.953125</v>
      </c>
      <c r="M91" s="4">
        <v>227.94736842105266</v>
      </c>
      <c r="N91" s="4">
        <v>204.61417322834646</v>
      </c>
      <c r="O91" s="4">
        <v>185.58571666666666</v>
      </c>
      <c r="P91" s="4">
        <v>82.395499999999998</v>
      </c>
      <c r="Q91" s="4">
        <v>103.68253968253967</v>
      </c>
      <c r="R91" s="4">
        <v>156.28975471698112</v>
      </c>
      <c r="S91" s="4">
        <f>SUM(Data_Set[[#This Row],[JAN 2020]:[DEC 2020]])</f>
        <v>2054.5211724663736</v>
      </c>
      <c r="T91" s="4">
        <v>85.915966386554615</v>
      </c>
      <c r="U91" s="4">
        <v>157.64406779661019</v>
      </c>
      <c r="V91" s="4">
        <v>242.37931034482762</v>
      </c>
      <c r="W91" s="4">
        <v>190.84800000000001</v>
      </c>
      <c r="X91" s="4">
        <v>175.92920353982305</v>
      </c>
      <c r="Y91" s="4">
        <v>190.88524590163934</v>
      </c>
      <c r="Z91" s="4">
        <v>155.94642857142856</v>
      </c>
      <c r="AA91" s="4">
        <v>171.07086614173227</v>
      </c>
      <c r="AB91" s="4">
        <v>228.26168224299064</v>
      </c>
      <c r="AC91" s="4">
        <v>301.41509433962261</v>
      </c>
      <c r="AD91" s="4">
        <v>289.16363636363633</v>
      </c>
      <c r="AE91" s="4">
        <v>385.26229508196718</v>
      </c>
      <c r="AF91" s="4">
        <f>SUM(Data_Set[[#This Row],[JAN 2021]:[DEC 2021]])</f>
        <v>2574.7217967108322</v>
      </c>
    </row>
    <row r="92" spans="1:32">
      <c r="A92" t="s">
        <v>11</v>
      </c>
      <c r="B92" t="s">
        <v>48</v>
      </c>
      <c r="C92" t="s">
        <v>0</v>
      </c>
      <c r="D92" t="s">
        <v>2</v>
      </c>
      <c r="E92" t="str">
        <f>INDEX('Mapping Table'!C:C,MATCH(Data_Set[[#This Row],[Geography]],'Mapping Table'!A:A,))</f>
        <v>Mike Mike</v>
      </c>
      <c r="F92" t="str">
        <f>INDEX('Mapping Table'!D:D,MATCH(Data_Set[[#This Row],[Channel]],'Mapping Table'!B:B,))</f>
        <v>Chuck Billabong</v>
      </c>
      <c r="G92" s="4">
        <v>1494.140625</v>
      </c>
      <c r="H92" s="4">
        <v>560.47008547008545</v>
      </c>
      <c r="I92" s="4">
        <v>1094.9579831932774</v>
      </c>
      <c r="J92" s="4">
        <v>1165.5999999999999</v>
      </c>
      <c r="K92" s="4">
        <v>1545.5607476635514</v>
      </c>
      <c r="L92" s="4">
        <v>1296.7592592592591</v>
      </c>
      <c r="M92" s="4">
        <v>932.52032520325201</v>
      </c>
      <c r="N92" s="4">
        <v>1269.4915254237289</v>
      </c>
      <c r="O92" s="4">
        <v>1109.7345132743365</v>
      </c>
      <c r="P92" s="4">
        <v>1156.3492063492063</v>
      </c>
      <c r="Q92" s="4">
        <v>1430.275229357798</v>
      </c>
      <c r="R92" s="4">
        <v>1106.4220183486239</v>
      </c>
      <c r="S92" s="4">
        <f>SUM(Data_Set[[#This Row],[JAN 2020]:[DEC 2020]])</f>
        <v>14162.281518543119</v>
      </c>
      <c r="T92" s="4">
        <v>1556.9230769230769</v>
      </c>
      <c r="U92" s="4">
        <v>1146.4000000000001</v>
      </c>
      <c r="V92" s="4">
        <v>1254.1666666666667</v>
      </c>
      <c r="W92" s="4">
        <v>1150</v>
      </c>
      <c r="X92" s="4">
        <v>2288.5714285714284</v>
      </c>
      <c r="Y92" s="4">
        <v>963.55140186915878</v>
      </c>
      <c r="Z92" s="4">
        <v>1057.6576576576576</v>
      </c>
      <c r="AA92" s="4">
        <v>1519.6261682242989</v>
      </c>
      <c r="AB92" s="4">
        <v>1532.608695652174</v>
      </c>
      <c r="AC92" s="4">
        <v>1434.3220338983051</v>
      </c>
      <c r="AD92" s="4">
        <v>815</v>
      </c>
      <c r="AE92" s="4">
        <v>768.59504132231405</v>
      </c>
      <c r="AF92" s="4">
        <f>SUM(Data_Set[[#This Row],[JAN 2021]:[DEC 2021]])</f>
        <v>15487.422170785079</v>
      </c>
    </row>
    <row r="93" spans="1:32">
      <c r="A93" t="s">
        <v>42</v>
      </c>
      <c r="B93" t="s">
        <v>48</v>
      </c>
      <c r="C93" t="s">
        <v>0</v>
      </c>
      <c r="D93" t="s">
        <v>1</v>
      </c>
      <c r="E93" t="str">
        <f>INDEX('Mapping Table'!C:C,MATCH(Data_Set[[#This Row],[Geography]],'Mapping Table'!A:A,))</f>
        <v>Josh Tech</v>
      </c>
      <c r="F93" t="str">
        <f>INDEX('Mapping Table'!D:D,MATCH(Data_Set[[#This Row],[Channel]],'Mapping Table'!B:B,))</f>
        <v>Chuck Billabong</v>
      </c>
      <c r="G93" s="4">
        <v>1230.7692307692309</v>
      </c>
      <c r="H93" s="4">
        <v>4253.9682539682535</v>
      </c>
      <c r="I93" s="4">
        <v>5293.4579439252329</v>
      </c>
      <c r="J93" s="4">
        <v>2206.4516129032259</v>
      </c>
      <c r="K93" s="4">
        <v>1708.4745762711866</v>
      </c>
      <c r="L93" s="4">
        <v>2322.5806451612902</v>
      </c>
      <c r="M93" s="4">
        <v>1053.6585365853659</v>
      </c>
      <c r="N93" s="4">
        <v>2107.3170731707319</v>
      </c>
      <c r="O93" s="4">
        <v>1784.0707964601772</v>
      </c>
      <c r="P93" s="4">
        <v>3939.6226415094338</v>
      </c>
      <c r="Q93" s="4">
        <v>4149.1525423728817</v>
      </c>
      <c r="R93" s="4">
        <v>492.30769230769232</v>
      </c>
      <c r="S93" s="4">
        <f>SUM(Data_Set[[#This Row],[JAN 2020]:[DEC 2020]])</f>
        <v>30541.831545404704</v>
      </c>
      <c r="T93" s="4">
        <v>833.05785123966939</v>
      </c>
      <c r="U93" s="4">
        <v>2438.7096774193546</v>
      </c>
      <c r="V93" s="4">
        <v>1766.4</v>
      </c>
      <c r="W93" s="4">
        <v>3552.5423728813562</v>
      </c>
      <c r="X93" s="4">
        <v>9176.0683760683769</v>
      </c>
      <c r="Y93" s="4">
        <v>304.76190476190476</v>
      </c>
      <c r="Z93" s="4">
        <v>633.96226415094338</v>
      </c>
      <c r="AA93" s="4">
        <v>375.6521739130435</v>
      </c>
      <c r="AB93" s="4">
        <v>457.14285714285717</v>
      </c>
      <c r="AC93" s="4">
        <v>914.28571428571433</v>
      </c>
      <c r="AD93" s="4">
        <v>996.92307692307691</v>
      </c>
      <c r="AE93" s="4">
        <v>1288.8888888888889</v>
      </c>
      <c r="AF93" s="4">
        <f>SUM(Data_Set[[#This Row],[JAN 2021]:[DEC 2021]])</f>
        <v>22738.39515767519</v>
      </c>
    </row>
    <row r="94" spans="1:32">
      <c r="A94" t="s">
        <v>42</v>
      </c>
      <c r="B94" t="s">
        <v>48</v>
      </c>
      <c r="C94" t="s">
        <v>4</v>
      </c>
      <c r="D94" t="s">
        <v>1</v>
      </c>
      <c r="E94" t="str">
        <f>INDEX('Mapping Table'!C:C,MATCH(Data_Set[[#This Row],[Geography]],'Mapping Table'!A:A,))</f>
        <v>Josh Tech</v>
      </c>
      <c r="F94" t="str">
        <f>INDEX('Mapping Table'!D:D,MATCH(Data_Set[[#This Row],[Channel]],'Mapping Table'!B:B,))</f>
        <v>Chuck Billabong</v>
      </c>
      <c r="G94" s="4">
        <v>6358.4444444444453</v>
      </c>
      <c r="H94" s="4">
        <v>20835.590163934427</v>
      </c>
      <c r="I94" s="4">
        <v>18580.766355140186</v>
      </c>
      <c r="J94" s="4">
        <v>14718.991150442478</v>
      </c>
      <c r="K94" s="4">
        <v>5031.5752212389389</v>
      </c>
      <c r="L94" s="4">
        <v>10385.756521739131</v>
      </c>
      <c r="M94" s="4">
        <v>7073.4579439252338</v>
      </c>
      <c r="N94" s="4">
        <v>15167.135135135135</v>
      </c>
      <c r="O94" s="4">
        <v>9829.1403508771928</v>
      </c>
      <c r="P94" s="4">
        <v>15213.586206896551</v>
      </c>
      <c r="Q94" s="4">
        <v>11568.266666666666</v>
      </c>
      <c r="R94" s="4">
        <v>3587.5094339622642</v>
      </c>
      <c r="S94" s="4">
        <f>SUM(Data_Set[[#This Row],[JAN 2020]:[DEC 2020]])</f>
        <v>138350.21959440265</v>
      </c>
      <c r="T94" s="4">
        <v>7714.8867924528295</v>
      </c>
      <c r="U94" s="4">
        <v>9100.203125</v>
      </c>
      <c r="V94" s="4">
        <v>15182.992248062015</v>
      </c>
      <c r="W94" s="4">
        <v>17294.901639344262</v>
      </c>
      <c r="X94" s="4">
        <v>21896.399999999998</v>
      </c>
      <c r="Y94" s="4">
        <v>14396.528</v>
      </c>
      <c r="Z94" s="4">
        <v>9425.1056910569096</v>
      </c>
      <c r="AA94" s="4">
        <v>7084.2222222222235</v>
      </c>
      <c r="AB94" s="4">
        <v>10148.440366972476</v>
      </c>
      <c r="AC94" s="4">
        <v>10123.225806451612</v>
      </c>
      <c r="AD94" s="4">
        <v>1130.4961240310076</v>
      </c>
      <c r="AE94" s="4">
        <v>5685.1636363636362</v>
      </c>
      <c r="AF94" s="4">
        <f>SUM(Data_Set[[#This Row],[JAN 2021]:[DEC 2021]])</f>
        <v>129182.56565195696</v>
      </c>
    </row>
    <row r="95" spans="1:32">
      <c r="A95" t="s">
        <v>42</v>
      </c>
      <c r="B95" t="s">
        <v>48</v>
      </c>
      <c r="C95" t="s">
        <v>5</v>
      </c>
      <c r="D95" t="s">
        <v>1</v>
      </c>
      <c r="E95" t="str">
        <f>INDEX('Mapping Table'!C:C,MATCH(Data_Set[[#This Row],[Geography]],'Mapping Table'!A:A,))</f>
        <v>Josh Tech</v>
      </c>
      <c r="F95" t="str">
        <f>INDEX('Mapping Table'!D:D,MATCH(Data_Set[[#This Row],[Channel]],'Mapping Table'!B:B,))</f>
        <v>Chuck Billabong</v>
      </c>
      <c r="G95" s="4">
        <v>2861.6499999999996</v>
      </c>
      <c r="H95" s="4">
        <v>10319.283333333333</v>
      </c>
      <c r="I95" s="4">
        <v>7342.0111111111109</v>
      </c>
      <c r="J95" s="4">
        <v>4923.8146341463416</v>
      </c>
      <c r="K95" s="4">
        <v>1851.1135593220338</v>
      </c>
      <c r="L95" s="4">
        <v>5202.9999999999991</v>
      </c>
      <c r="M95" s="4">
        <v>3161.0679245283018</v>
      </c>
      <c r="N95" s="4">
        <v>5082</v>
      </c>
      <c r="O95" s="4">
        <v>6730.3322580645154</v>
      </c>
      <c r="P95" s="4">
        <v>5983.45</v>
      </c>
      <c r="Q95" s="4">
        <v>7959.6771929824563</v>
      </c>
      <c r="R95" s="4">
        <v>344.13543307086616</v>
      </c>
      <c r="S95" s="4">
        <f>SUM(Data_Set[[#This Row],[JAN 2020]:[DEC 2020]])</f>
        <v>61761.535446558955</v>
      </c>
      <c r="T95" s="4">
        <v>979.38823529411764</v>
      </c>
      <c r="U95" s="4">
        <v>13123.6</v>
      </c>
      <c r="V95" s="4">
        <v>4006.3100000000004</v>
      </c>
      <c r="W95" s="4">
        <v>12545.551401869157</v>
      </c>
      <c r="X95" s="4">
        <v>6233.1853211009166</v>
      </c>
      <c r="Y95" s="4">
        <v>1442.2350877192982</v>
      </c>
      <c r="Z95" s="4">
        <v>6252.9049180327866</v>
      </c>
      <c r="AA95" s="4">
        <v>2757.1452991452993</v>
      </c>
      <c r="AB95" s="4">
        <v>7636.6612903225796</v>
      </c>
      <c r="AC95" s="4">
        <v>6489.5599999999995</v>
      </c>
      <c r="AD95" s="4">
        <v>1361.5327102803737</v>
      </c>
      <c r="AE95" s="4">
        <v>884.04955752212402</v>
      </c>
      <c r="AF95" s="4">
        <f>SUM(Data_Set[[#This Row],[JAN 2021]:[DEC 2021]])</f>
        <v>63712.123821286637</v>
      </c>
    </row>
    <row r="96" spans="1:32">
      <c r="A96" t="s">
        <v>42</v>
      </c>
      <c r="B96" t="s">
        <v>48</v>
      </c>
      <c r="C96" t="s">
        <v>6</v>
      </c>
      <c r="D96" t="s">
        <v>1</v>
      </c>
      <c r="E96" t="str">
        <f>INDEX('Mapping Table'!C:C,MATCH(Data_Set[[#This Row],[Geography]],'Mapping Table'!A:A,))</f>
        <v>Josh Tech</v>
      </c>
      <c r="F96" t="str">
        <f>INDEX('Mapping Table'!D:D,MATCH(Data_Set[[#This Row],[Channel]],'Mapping Table'!B:B,))</f>
        <v>Chuck Billabong</v>
      </c>
      <c r="G96" s="4">
        <v>1220.0644067796611</v>
      </c>
      <c r="H96" s="4">
        <v>3663.2467741935488</v>
      </c>
      <c r="I96" s="4">
        <v>3226.8599999999997</v>
      </c>
      <c r="J96" s="4">
        <v>2610.009756097561</v>
      </c>
      <c r="K96" s="4">
        <v>1083.5</v>
      </c>
      <c r="L96" s="4">
        <v>5448.7317073170725</v>
      </c>
      <c r="M96" s="4">
        <v>1520.6270270270268</v>
      </c>
      <c r="N96" s="4">
        <v>5531.7599999999993</v>
      </c>
      <c r="O96" s="4">
        <v>2905.990243902439</v>
      </c>
      <c r="P96" s="4">
        <v>2245.8000000000002</v>
      </c>
      <c r="Q96" s="4">
        <v>5403.7274336283199</v>
      </c>
      <c r="R96" s="4">
        <v>647.53043478260872</v>
      </c>
      <c r="S96" s="4">
        <f>SUM(Data_Set[[#This Row],[JAN 2020]:[DEC 2020]])</f>
        <v>35507.847783728233</v>
      </c>
      <c r="T96" s="4">
        <v>746.85663716814167</v>
      </c>
      <c r="U96" s="4">
        <v>4395.088073394495</v>
      </c>
      <c r="V96" s="4">
        <v>3712.3168141592919</v>
      </c>
      <c r="W96" s="4">
        <v>4393.0999999999995</v>
      </c>
      <c r="X96" s="4">
        <v>3622.6702702702701</v>
      </c>
      <c r="Y96" s="4">
        <v>1565.6953846153845</v>
      </c>
      <c r="Z96" s="4">
        <v>1826.5245283018867</v>
      </c>
      <c r="AA96" s="4">
        <v>1511.8854545454544</v>
      </c>
      <c r="AB96" s="4">
        <v>965.29999999999984</v>
      </c>
      <c r="AC96" s="4">
        <v>1787.184</v>
      </c>
      <c r="AD96" s="4">
        <v>425.52</v>
      </c>
      <c r="AE96" s="4">
        <v>400.97076923076918</v>
      </c>
      <c r="AF96" s="4">
        <f>SUM(Data_Set[[#This Row],[JAN 2021]:[DEC 2021]])</f>
        <v>25353.111931685693</v>
      </c>
    </row>
    <row r="97" spans="1:32">
      <c r="A97" t="s">
        <v>42</v>
      </c>
      <c r="B97" t="s">
        <v>48</v>
      </c>
      <c r="C97" t="s">
        <v>0</v>
      </c>
      <c r="D97" t="s">
        <v>3</v>
      </c>
      <c r="E97" t="str">
        <f>INDEX('Mapping Table'!C:C,MATCH(Data_Set[[#This Row],[Geography]],'Mapping Table'!A:A,))</f>
        <v>Josh Tech</v>
      </c>
      <c r="F97" t="str">
        <f>INDEX('Mapping Table'!D:D,MATCH(Data_Set[[#This Row],[Channel]],'Mapping Table'!B:B,))</f>
        <v>Chuck Billabong</v>
      </c>
      <c r="G97" s="4">
        <v>885.95041322314057</v>
      </c>
      <c r="H97" s="4">
        <v>1600</v>
      </c>
      <c r="I97" s="4">
        <v>1664</v>
      </c>
      <c r="J97" s="4">
        <v>2208.8495575221241</v>
      </c>
      <c r="K97" s="4">
        <v>1969.1666666666667</v>
      </c>
      <c r="L97" s="4">
        <v>781.39534883720933</v>
      </c>
      <c r="M97" s="4">
        <v>1261.0169491525423</v>
      </c>
      <c r="N97" s="4">
        <v>1662.015503875969</v>
      </c>
      <c r="O97" s="4">
        <v>1868.8</v>
      </c>
      <c r="P97" s="4">
        <v>2783.1932773109247</v>
      </c>
      <c r="Q97" s="4">
        <v>4421.0526315789475</v>
      </c>
      <c r="R97" s="4">
        <v>344.73684210526318</v>
      </c>
      <c r="S97" s="4">
        <f>SUM(Data_Set[[#This Row],[JAN 2020]:[DEC 2020]])</f>
        <v>21450.177190272789</v>
      </c>
      <c r="T97" s="4">
        <v>2272.2689075630251</v>
      </c>
      <c r="U97" s="4">
        <v>1733.3333333333335</v>
      </c>
      <c r="V97" s="4">
        <v>4037.5</v>
      </c>
      <c r="W97" s="4">
        <v>4839.3442622950824</v>
      </c>
      <c r="X97" s="4">
        <v>3294.3396226415093</v>
      </c>
      <c r="Y97" s="4">
        <v>6118.5185185185182</v>
      </c>
      <c r="Z97" s="4">
        <v>1558.9743589743591</v>
      </c>
      <c r="AA97" s="4">
        <v>3761.4035087719303</v>
      </c>
      <c r="AB97" s="4">
        <v>1233.0275229357796</v>
      </c>
      <c r="AC97" s="4">
        <v>1908.2568807339449</v>
      </c>
      <c r="AD97" s="4">
        <v>2673.8738738738734</v>
      </c>
      <c r="AE97" s="4">
        <v>275.40983606557376</v>
      </c>
      <c r="AF97" s="4">
        <f>SUM(Data_Set[[#This Row],[JAN 2021]:[DEC 2021]])</f>
        <v>33706.250625706933</v>
      </c>
    </row>
    <row r="98" spans="1:32">
      <c r="A98" t="s">
        <v>42</v>
      </c>
      <c r="B98" t="s">
        <v>48</v>
      </c>
      <c r="C98" t="s">
        <v>4</v>
      </c>
      <c r="D98" t="s">
        <v>3</v>
      </c>
      <c r="E98" t="str">
        <f>INDEX('Mapping Table'!C:C,MATCH(Data_Set[[#This Row],[Geography]],'Mapping Table'!A:A,))</f>
        <v>Josh Tech</v>
      </c>
      <c r="F98" t="str">
        <f>INDEX('Mapping Table'!D:D,MATCH(Data_Set[[#This Row],[Channel]],'Mapping Table'!B:B,))</f>
        <v>Chuck Billabong</v>
      </c>
      <c r="G98" s="4">
        <v>82.410714285714278</v>
      </c>
      <c r="H98" s="4">
        <v>57.240310077519382</v>
      </c>
      <c r="I98" s="4">
        <v>372.58715596330273</v>
      </c>
      <c r="J98" s="4">
        <v>291.4736842105263</v>
      </c>
      <c r="K98" s="4">
        <v>316.4571428571428</v>
      </c>
      <c r="L98" s="4">
        <v>56.8</v>
      </c>
      <c r="M98" s="4">
        <v>76.916666666666671</v>
      </c>
      <c r="N98" s="4">
        <v>257.58139534883719</v>
      </c>
      <c r="O98" s="4">
        <v>187.72881355932205</v>
      </c>
      <c r="P98" s="4">
        <v>103.376</v>
      </c>
      <c r="Q98" s="4">
        <v>261.63779527559052</v>
      </c>
      <c r="R98" s="4">
        <v>45.024390243902445</v>
      </c>
      <c r="S98" s="4">
        <f>SUM(Data_Set[[#This Row],[JAN 2020]:[DEC 2020]])</f>
        <v>2109.2340684885244</v>
      </c>
      <c r="T98" s="4">
        <v>545.00952380952378</v>
      </c>
      <c r="U98" s="4">
        <v>191.98399999999998</v>
      </c>
      <c r="V98" s="4">
        <v>0</v>
      </c>
      <c r="W98" s="4">
        <v>448.56074766355135</v>
      </c>
      <c r="X98" s="4">
        <v>279.22689075630251</v>
      </c>
      <c r="Y98" s="4">
        <v>284</v>
      </c>
      <c r="Z98" s="4">
        <v>0</v>
      </c>
      <c r="AA98" s="4">
        <v>0</v>
      </c>
      <c r="AB98" s="4">
        <v>0</v>
      </c>
      <c r="AC98" s="4">
        <v>0</v>
      </c>
      <c r="AD98" s="4">
        <v>0</v>
      </c>
      <c r="AE98" s="4">
        <v>68.370370370370367</v>
      </c>
      <c r="AF98" s="4">
        <f>SUM(Data_Set[[#This Row],[JAN 2021]:[DEC 2021]])</f>
        <v>1817.1515325997482</v>
      </c>
    </row>
    <row r="99" spans="1:32">
      <c r="A99" t="s">
        <v>42</v>
      </c>
      <c r="B99" t="s">
        <v>48</v>
      </c>
      <c r="C99" t="s">
        <v>0</v>
      </c>
      <c r="D99" t="s">
        <v>2</v>
      </c>
      <c r="E99" t="str">
        <f>INDEX('Mapping Table'!C:C,MATCH(Data_Set[[#This Row],[Geography]],'Mapping Table'!A:A,))</f>
        <v>Josh Tech</v>
      </c>
      <c r="F99" t="str">
        <f>INDEX('Mapping Table'!D:D,MATCH(Data_Set[[#This Row],[Channel]],'Mapping Table'!B:B,))</f>
        <v>Chuck Billabong</v>
      </c>
      <c r="G99" s="4">
        <v>421.0526315789474</v>
      </c>
      <c r="H99" s="4">
        <v>757.89473684210532</v>
      </c>
      <c r="I99" s="4">
        <v>3468.90756302521</v>
      </c>
      <c r="J99" s="4">
        <v>2666.666666666667</v>
      </c>
      <c r="K99" s="4">
        <v>2115.748031496063</v>
      </c>
      <c r="L99" s="4">
        <v>566.92913385826773</v>
      </c>
      <c r="M99" s="4">
        <v>2088.1355932203392</v>
      </c>
      <c r="N99" s="4">
        <v>1196.3963963963963</v>
      </c>
      <c r="O99" s="4">
        <v>2096.5517241379312</v>
      </c>
      <c r="P99" s="4">
        <v>1061.8181818181818</v>
      </c>
      <c r="Q99" s="4">
        <v>4027.118644067797</v>
      </c>
      <c r="R99" s="4">
        <v>533.33333333333326</v>
      </c>
      <c r="S99" s="4">
        <f>SUM(Data_Set[[#This Row],[JAN 2020]:[DEC 2020]])</f>
        <v>21000.552636441236</v>
      </c>
      <c r="T99" s="4">
        <v>3038.5321100917431</v>
      </c>
      <c r="U99" s="4">
        <v>1495.0819672131147</v>
      </c>
      <c r="V99" s="4">
        <v>3064.6153846153843</v>
      </c>
      <c r="W99" s="4">
        <v>5978.181818181818</v>
      </c>
      <c r="X99" s="4">
        <v>1884.1121495327102</v>
      </c>
      <c r="Y99" s="4">
        <v>1676.1904761904761</v>
      </c>
      <c r="Z99" s="4">
        <v>3262.5</v>
      </c>
      <c r="AA99" s="4">
        <v>1340.5405405405404</v>
      </c>
      <c r="AB99" s="4">
        <v>1389.4736842105265</v>
      </c>
      <c r="AC99" s="4">
        <v>2019.047619047619</v>
      </c>
      <c r="AD99" s="4">
        <v>2683.464566929134</v>
      </c>
      <c r="AE99" s="4">
        <v>3919.2660550458713</v>
      </c>
      <c r="AF99" s="4">
        <f>SUM(Data_Set[[#This Row],[JAN 2021]:[DEC 2021]])</f>
        <v>31751.006371598938</v>
      </c>
    </row>
    <row r="100" spans="1:32">
      <c r="A100" t="s">
        <v>10</v>
      </c>
      <c r="B100" t="s">
        <v>48</v>
      </c>
      <c r="C100" t="s">
        <v>0</v>
      </c>
      <c r="D100" t="s">
        <v>1</v>
      </c>
      <c r="E100" t="str">
        <f>INDEX('Mapping Table'!C:C,MATCH(Data_Set[[#This Row],[Geography]],'Mapping Table'!A:A,))</f>
        <v>Dave Tabloid</v>
      </c>
      <c r="F100" t="str">
        <f>INDEX('Mapping Table'!D:D,MATCH(Data_Set[[#This Row],[Channel]],'Mapping Table'!B:B,))</f>
        <v>Chuck Billabong</v>
      </c>
      <c r="G100" s="4">
        <v>995.4153846153846</v>
      </c>
      <c r="H100" s="4">
        <v>1658.7553719008265</v>
      </c>
      <c r="I100" s="4">
        <v>1497.7618181818182</v>
      </c>
      <c r="J100" s="4">
        <v>938.04561403508785</v>
      </c>
      <c r="K100" s="4">
        <v>1021.3533333333334</v>
      </c>
      <c r="L100" s="4">
        <v>1526.6087719298248</v>
      </c>
      <c r="M100" s="4">
        <v>1365.0590551181101</v>
      </c>
      <c r="N100" s="4">
        <v>1363.4983471074381</v>
      </c>
      <c r="O100" s="4">
        <v>1423.1</v>
      </c>
      <c r="P100" s="4">
        <v>1350.7146551724138</v>
      </c>
      <c r="Q100" s="4">
        <v>1444.2527131782945</v>
      </c>
      <c r="R100" s="4">
        <v>1730.0716981132075</v>
      </c>
      <c r="S100" s="4">
        <f>SUM(Data_Set[[#This Row],[JAN 2020]:[DEC 2020]])</f>
        <v>16314.636762685741</v>
      </c>
      <c r="T100" s="4">
        <v>1156.7439024390244</v>
      </c>
      <c r="U100" s="4">
        <v>1427.6756097560976</v>
      </c>
      <c r="V100" s="4">
        <v>2724.105357142857</v>
      </c>
      <c r="W100" s="4">
        <v>2863.5237704918031</v>
      </c>
      <c r="X100" s="4">
        <v>4241.3110169491529</v>
      </c>
      <c r="Y100" s="4">
        <v>4428.7775700934581</v>
      </c>
      <c r="Z100" s="4">
        <v>4463.0531249999995</v>
      </c>
      <c r="AA100" s="4">
        <v>2434.2130081300811</v>
      </c>
      <c r="AB100" s="4">
        <v>1992.9824561403511</v>
      </c>
      <c r="AC100" s="4">
        <v>1933.9252100840338</v>
      </c>
      <c r="AD100" s="4">
        <v>2122.5382608695654</v>
      </c>
      <c r="AE100" s="4">
        <v>1971.8850467289717</v>
      </c>
      <c r="AF100" s="4">
        <f>SUM(Data_Set[[#This Row],[JAN 2021]:[DEC 2021]])</f>
        <v>31760.734333825396</v>
      </c>
    </row>
    <row r="101" spans="1:32">
      <c r="A101" t="s">
        <v>10</v>
      </c>
      <c r="B101" t="s">
        <v>48</v>
      </c>
      <c r="C101" t="s">
        <v>4</v>
      </c>
      <c r="D101" t="s">
        <v>1</v>
      </c>
      <c r="E101" t="str">
        <f>INDEX('Mapping Table'!C:C,MATCH(Data_Set[[#This Row],[Geography]],'Mapping Table'!A:A,))</f>
        <v>Dave Tabloid</v>
      </c>
      <c r="F101" t="str">
        <f>INDEX('Mapping Table'!D:D,MATCH(Data_Set[[#This Row],[Channel]],'Mapping Table'!B:B,))</f>
        <v>Chuck Billabong</v>
      </c>
      <c r="G101" s="4">
        <v>7938.171588785046</v>
      </c>
      <c r="H101" s="4">
        <v>12807.439261261259</v>
      </c>
      <c r="I101" s="4">
        <v>13654.37971171171</v>
      </c>
      <c r="J101" s="4">
        <v>8950.542732142856</v>
      </c>
      <c r="K101" s="4">
        <v>11795.690185185185</v>
      </c>
      <c r="L101" s="4">
        <v>10732.787136000001</v>
      </c>
      <c r="M101" s="4">
        <v>9715.2080833333348</v>
      </c>
      <c r="N101" s="4">
        <v>10305.621097345133</v>
      </c>
      <c r="O101" s="4">
        <v>10618.993364341084</v>
      </c>
      <c r="P101" s="4">
        <v>7870.6353148148146</v>
      </c>
      <c r="Q101" s="4">
        <v>11737.542784000001</v>
      </c>
      <c r="R101" s="4">
        <v>8737.8372037037043</v>
      </c>
      <c r="S101" s="4">
        <f>SUM(Data_Set[[#This Row],[JAN 2020]:[DEC 2020]])</f>
        <v>124864.84846262416</v>
      </c>
      <c r="T101" s="4">
        <v>6895.0372000000007</v>
      </c>
      <c r="U101" s="4">
        <v>9754.8497500000012</v>
      </c>
      <c r="V101" s="4">
        <v>15880.160935779815</v>
      </c>
      <c r="W101" s="4">
        <v>14352.819914529915</v>
      </c>
      <c r="X101" s="4">
        <v>20532.097982905983</v>
      </c>
      <c r="Y101" s="4">
        <v>15498.785983471076</v>
      </c>
      <c r="Z101" s="4">
        <v>15877.122780952381</v>
      </c>
      <c r="AA101" s="4">
        <v>14953.671016949153</v>
      </c>
      <c r="AB101" s="4">
        <v>20071.334857142854</v>
      </c>
      <c r="AC101" s="4">
        <v>12631.359209677419</v>
      </c>
      <c r="AD101" s="4">
        <v>13929.348000000002</v>
      </c>
      <c r="AE101" s="4">
        <v>11373.831603773584</v>
      </c>
      <c r="AF101" s="4">
        <f>SUM(Data_Set[[#This Row],[JAN 2021]:[DEC 2021]])</f>
        <v>171750.41923518217</v>
      </c>
    </row>
    <row r="102" spans="1:32">
      <c r="A102" t="s">
        <v>10</v>
      </c>
      <c r="B102" t="s">
        <v>48</v>
      </c>
      <c r="C102" t="s">
        <v>5</v>
      </c>
      <c r="D102" t="s">
        <v>1</v>
      </c>
      <c r="E102" t="str">
        <f>INDEX('Mapping Table'!C:C,MATCH(Data_Set[[#This Row],[Geography]],'Mapping Table'!A:A,))</f>
        <v>Dave Tabloid</v>
      </c>
      <c r="F102" t="str">
        <f>INDEX('Mapping Table'!D:D,MATCH(Data_Set[[#This Row],[Channel]],'Mapping Table'!B:B,))</f>
        <v>Chuck Billabong</v>
      </c>
      <c r="G102" s="4">
        <v>3680.9533552000003</v>
      </c>
      <c r="H102" s="4">
        <v>4007.8166780487804</v>
      </c>
      <c r="I102" s="4">
        <v>3320.5270083333335</v>
      </c>
      <c r="J102" s="4">
        <v>3421.6485132743378</v>
      </c>
      <c r="K102" s="4">
        <v>3293.1852048780488</v>
      </c>
      <c r="L102" s="4">
        <v>4237.8471953124999</v>
      </c>
      <c r="M102" s="4">
        <v>4414.8798654867269</v>
      </c>
      <c r="N102" s="4">
        <v>5129.7456867924529</v>
      </c>
      <c r="O102" s="4">
        <v>3548.3869696000002</v>
      </c>
      <c r="P102" s="4">
        <v>4812.775875925925</v>
      </c>
      <c r="Q102" s="4">
        <v>3391.0822192982459</v>
      </c>
      <c r="R102" s="4">
        <v>2985.2734431034487</v>
      </c>
      <c r="S102" s="4">
        <f>SUM(Data_Set[[#This Row],[JAN 2020]:[DEC 2020]])</f>
        <v>46244.122015253794</v>
      </c>
      <c r="T102" s="4">
        <v>2629.4993653543306</v>
      </c>
      <c r="U102" s="4">
        <v>5119.3649999999989</v>
      </c>
      <c r="V102" s="4">
        <v>4278.5480780952375</v>
      </c>
      <c r="W102" s="4">
        <v>5680.2418283018878</v>
      </c>
      <c r="X102" s="4">
        <v>2505.6399280000001</v>
      </c>
      <c r="Y102" s="4">
        <v>4653.2428877192988</v>
      </c>
      <c r="Z102" s="4">
        <v>4536.2793606557379</v>
      </c>
      <c r="AA102" s="4">
        <v>3725.6643424000004</v>
      </c>
      <c r="AB102" s="4">
        <v>7871.0002962962953</v>
      </c>
      <c r="AC102" s="4">
        <v>4613.3656488188981</v>
      </c>
      <c r="AD102" s="4">
        <v>3785.6340000000005</v>
      </c>
      <c r="AE102" s="4">
        <v>3688.1998627118642</v>
      </c>
      <c r="AF102" s="4">
        <f>SUM(Data_Set[[#This Row],[JAN 2021]:[DEC 2021]])</f>
        <v>53086.68059835356</v>
      </c>
    </row>
    <row r="103" spans="1:32">
      <c r="A103" t="s">
        <v>10</v>
      </c>
      <c r="B103" t="s">
        <v>48</v>
      </c>
      <c r="C103" t="s">
        <v>6</v>
      </c>
      <c r="D103" t="s">
        <v>1</v>
      </c>
      <c r="E103" t="str">
        <f>INDEX('Mapping Table'!C:C,MATCH(Data_Set[[#This Row],[Geography]],'Mapping Table'!A:A,))</f>
        <v>Dave Tabloid</v>
      </c>
      <c r="F103" t="str">
        <f>INDEX('Mapping Table'!D:D,MATCH(Data_Set[[#This Row],[Channel]],'Mapping Table'!B:B,))</f>
        <v>Chuck Billabong</v>
      </c>
      <c r="G103" s="4">
        <v>2088.9564799999998</v>
      </c>
      <c r="H103" s="4">
        <v>3458.2021657142855</v>
      </c>
      <c r="I103" s="4">
        <v>2309.5144904761905</v>
      </c>
      <c r="J103" s="4">
        <v>2377.0205008695652</v>
      </c>
      <c r="K103" s="4">
        <v>2074.2184016129036</v>
      </c>
      <c r="L103" s="4">
        <v>3153.3286739495802</v>
      </c>
      <c r="M103" s="4">
        <v>2554.7298212389383</v>
      </c>
      <c r="N103" s="4">
        <v>2308.4765032258065</v>
      </c>
      <c r="O103" s="4">
        <v>2446.6504265624999</v>
      </c>
      <c r="P103" s="4">
        <v>2969.3629570093453</v>
      </c>
      <c r="Q103" s="4">
        <v>2260.6189813953488</v>
      </c>
      <c r="R103" s="4">
        <v>2600.3172599999998</v>
      </c>
      <c r="S103" s="4">
        <f>SUM(Data_Set[[#This Row],[JAN 2020]:[DEC 2020]])</f>
        <v>30601.396662054467</v>
      </c>
      <c r="T103" s="4">
        <v>2191.2028086206901</v>
      </c>
      <c r="U103" s="4">
        <v>2787.0117743119263</v>
      </c>
      <c r="V103" s="4">
        <v>3317.6612399999999</v>
      </c>
      <c r="W103" s="4">
        <v>2686.4999444444443</v>
      </c>
      <c r="X103" s="4">
        <v>2011.819876363636</v>
      </c>
      <c r="Y103" s="4">
        <v>2978.2662628571429</v>
      </c>
      <c r="Z103" s="4">
        <v>2309.8694512820516</v>
      </c>
      <c r="AA103" s="4">
        <v>2316.6909344262294</v>
      </c>
      <c r="AB103" s="4">
        <v>2349.9422820512823</v>
      </c>
      <c r="AC103" s="4">
        <v>2022.8347487603307</v>
      </c>
      <c r="AD103" s="4">
        <v>1915.66543</v>
      </c>
      <c r="AE103" s="4">
        <v>1894.8207984374999</v>
      </c>
      <c r="AF103" s="4">
        <f>SUM(Data_Set[[#This Row],[JAN 2021]:[DEC 2021]])</f>
        <v>28782.285551555236</v>
      </c>
    </row>
    <row r="104" spans="1:32">
      <c r="A104" t="s">
        <v>10</v>
      </c>
      <c r="B104" t="s">
        <v>48</v>
      </c>
      <c r="C104" t="s">
        <v>0</v>
      </c>
      <c r="D104" t="s">
        <v>45</v>
      </c>
      <c r="E104" t="str">
        <f>INDEX('Mapping Table'!C:C,MATCH(Data_Set[[#This Row],[Geography]],'Mapping Table'!A:A,))</f>
        <v>Dave Tabloid</v>
      </c>
      <c r="F104" t="str">
        <f>INDEX('Mapping Table'!D:D,MATCH(Data_Set[[#This Row],[Channel]],'Mapping Table'!B:B,))</f>
        <v>Chuck Billabong</v>
      </c>
      <c r="H104" s="4">
        <v>198.17890625000001</v>
      </c>
      <c r="I104" s="4">
        <v>74.358974358974365</v>
      </c>
      <c r="J104" s="4">
        <v>-62.295081967213115</v>
      </c>
      <c r="L104" s="4">
        <v>1.6528925619834711</v>
      </c>
      <c r="M104" s="4">
        <v>-0.9174311926605504</v>
      </c>
      <c r="N104" s="4">
        <v>-0.92592592592592582</v>
      </c>
      <c r="Q104" s="4">
        <v>-0.8</v>
      </c>
      <c r="R104" s="4">
        <v>0.90909090909090906</v>
      </c>
      <c r="S104" s="4">
        <f>SUM(Data_Set[[#This Row],[JAN 2020]:[DEC 2020]])</f>
        <v>210.16142499424913</v>
      </c>
      <c r="U104" s="4">
        <v>0.77519379844961234</v>
      </c>
      <c r="V104" s="4">
        <v>0</v>
      </c>
      <c r="W104" s="4">
        <v>0</v>
      </c>
      <c r="Y104" s="4">
        <v>0</v>
      </c>
      <c r="Z104" s="4">
        <v>0</v>
      </c>
      <c r="AA104" s="4">
        <v>0</v>
      </c>
      <c r="AD104" s="4">
        <v>5.2631578947368425</v>
      </c>
      <c r="AE104" s="4">
        <v>0</v>
      </c>
      <c r="AF104" s="4">
        <f>SUM(Data_Set[[#This Row],[JAN 2021]:[DEC 2021]])</f>
        <v>6.0383516931864545</v>
      </c>
    </row>
    <row r="105" spans="1:32">
      <c r="A105" t="s">
        <v>10</v>
      </c>
      <c r="B105" t="s">
        <v>48</v>
      </c>
      <c r="C105" t="s">
        <v>0</v>
      </c>
      <c r="D105" t="s">
        <v>3</v>
      </c>
      <c r="E105" t="str">
        <f>INDEX('Mapping Table'!C:C,MATCH(Data_Set[[#This Row],[Geography]],'Mapping Table'!A:A,))</f>
        <v>Dave Tabloid</v>
      </c>
      <c r="F105" t="str">
        <f>INDEX('Mapping Table'!D:D,MATCH(Data_Set[[#This Row],[Channel]],'Mapping Table'!B:B,))</f>
        <v>Chuck Billabong</v>
      </c>
      <c r="G105" s="4">
        <v>1329.6151785714285</v>
      </c>
      <c r="H105" s="4">
        <v>1530.11328125</v>
      </c>
      <c r="I105" s="4">
        <v>2782.1477064220185</v>
      </c>
      <c r="J105" s="4">
        <v>1834.9654545454543</v>
      </c>
      <c r="K105" s="4">
        <v>1567.2495327102804</v>
      </c>
      <c r="L105" s="4">
        <v>2173.4933333333333</v>
      </c>
      <c r="M105" s="4">
        <v>2312.7964285714284</v>
      </c>
      <c r="N105" s="4">
        <v>1645.4935483870968</v>
      </c>
      <c r="O105" s="4">
        <v>2461.3661157024794</v>
      </c>
      <c r="P105" s="4">
        <v>1483.5102564102565</v>
      </c>
      <c r="Q105" s="4">
        <v>2048.5752136752139</v>
      </c>
      <c r="R105" s="4">
        <v>2441.7711864406779</v>
      </c>
      <c r="S105" s="4">
        <f>SUM(Data_Set[[#This Row],[JAN 2020]:[DEC 2020]])</f>
        <v>23611.097236019665</v>
      </c>
      <c r="T105" s="4">
        <v>1874.8102803738318</v>
      </c>
      <c r="U105" s="4">
        <v>2541.4754545454543</v>
      </c>
      <c r="V105" s="4">
        <v>3162.062857142857</v>
      </c>
      <c r="W105" s="4">
        <v>2038.9730769230769</v>
      </c>
      <c r="X105" s="4">
        <v>1797.0888888888887</v>
      </c>
      <c r="Y105" s="4">
        <v>2594.801834862385</v>
      </c>
      <c r="Z105" s="4">
        <v>2967.8818181818178</v>
      </c>
      <c r="AA105" s="4">
        <v>3178.0401639344263</v>
      </c>
      <c r="AB105" s="4">
        <v>2353.3622807017546</v>
      </c>
      <c r="AC105" s="4">
        <v>2268.6712962962961</v>
      </c>
      <c r="AD105" s="4">
        <v>2136.3256410256413</v>
      </c>
      <c r="AE105" s="4">
        <v>1606.3682926829269</v>
      </c>
      <c r="AF105" s="4">
        <f>SUM(Data_Set[[#This Row],[JAN 2021]:[DEC 2021]])</f>
        <v>28519.86188555936</v>
      </c>
    </row>
    <row r="106" spans="1:32">
      <c r="A106" t="s">
        <v>10</v>
      </c>
      <c r="B106" t="s">
        <v>48</v>
      </c>
      <c r="C106" t="s">
        <v>4</v>
      </c>
      <c r="D106" t="s">
        <v>3</v>
      </c>
      <c r="E106" t="str">
        <f>INDEX('Mapping Table'!C:C,MATCH(Data_Set[[#This Row],[Geography]],'Mapping Table'!A:A,))</f>
        <v>Dave Tabloid</v>
      </c>
      <c r="F106" t="str">
        <f>INDEX('Mapping Table'!D:D,MATCH(Data_Set[[#This Row],[Channel]],'Mapping Table'!B:B,))</f>
        <v>Chuck Billabong</v>
      </c>
      <c r="G106" s="4">
        <v>335.84126984126988</v>
      </c>
      <c r="H106" s="4">
        <v>510.9712222222222</v>
      </c>
      <c r="I106" s="4">
        <v>447.41269841269843</v>
      </c>
      <c r="J106" s="4">
        <v>518.7653035714286</v>
      </c>
      <c r="K106" s="4">
        <v>394.68681538461533</v>
      </c>
      <c r="L106" s="4">
        <v>533.45945945945937</v>
      </c>
      <c r="M106" s="4">
        <v>530.39919626168228</v>
      </c>
      <c r="N106" s="4">
        <v>398.48062015503871</v>
      </c>
      <c r="O106" s="4">
        <v>529.76923076923083</v>
      </c>
      <c r="P106" s="4">
        <v>378.66666666666669</v>
      </c>
      <c r="Q106" s="4">
        <v>407.96825396825392</v>
      </c>
      <c r="R106" s="4">
        <v>402.12389380530976</v>
      </c>
      <c r="S106" s="4">
        <f>SUM(Data_Set[[#This Row],[JAN 2020]:[DEC 2020]])</f>
        <v>5388.5446305178757</v>
      </c>
      <c r="T106" s="4">
        <v>348.32478632478637</v>
      </c>
      <c r="U106" s="4">
        <v>336.74285714285713</v>
      </c>
      <c r="V106" s="4">
        <v>573.96638655462186</v>
      </c>
      <c r="W106" s="4">
        <v>539.16206722689071</v>
      </c>
      <c r="X106" s="4">
        <v>390.22480620155039</v>
      </c>
      <c r="Y106" s="4">
        <v>534.50943396226421</v>
      </c>
      <c r="Z106" s="4">
        <v>574.25201886792445</v>
      </c>
      <c r="AA106" s="4">
        <v>431.77235772357727</v>
      </c>
      <c r="AB106" s="4">
        <v>518.66483076923078</v>
      </c>
      <c r="AC106" s="4">
        <v>628.16949152542372</v>
      </c>
      <c r="AD106" s="4">
        <v>814.606296875</v>
      </c>
      <c r="AE106" s="4">
        <v>769.73015873015879</v>
      </c>
      <c r="AF106" s="4">
        <f>SUM(Data_Set[[#This Row],[JAN 2021]:[DEC 2021]])</f>
        <v>6460.1254919042867</v>
      </c>
    </row>
    <row r="107" spans="1:32">
      <c r="A107" t="s">
        <v>10</v>
      </c>
      <c r="B107" t="s">
        <v>48</v>
      </c>
      <c r="C107" t="s">
        <v>0</v>
      </c>
      <c r="D107" t="s">
        <v>2</v>
      </c>
      <c r="E107" t="str">
        <f>INDEX('Mapping Table'!C:C,MATCH(Data_Set[[#This Row],[Geography]],'Mapping Table'!A:A,))</f>
        <v>Dave Tabloid</v>
      </c>
      <c r="F107" t="str">
        <f>INDEX('Mapping Table'!D:D,MATCH(Data_Set[[#This Row],[Channel]],'Mapping Table'!B:B,))</f>
        <v>Chuck Billabong</v>
      </c>
      <c r="G107" s="4">
        <v>1645.4545454545455</v>
      </c>
      <c r="H107" s="4">
        <v>2128.8135593220341</v>
      </c>
      <c r="I107" s="4">
        <v>2558.5629921259842</v>
      </c>
      <c r="J107" s="4">
        <v>2591.5178571428569</v>
      </c>
      <c r="K107" s="4">
        <v>2303.7037037037035</v>
      </c>
      <c r="L107" s="4">
        <v>3496.788990825688</v>
      </c>
      <c r="M107" s="4">
        <v>2248.3193277310925</v>
      </c>
      <c r="N107" s="4">
        <v>3070.6896551724139</v>
      </c>
      <c r="O107" s="4">
        <v>2243.5664000000002</v>
      </c>
      <c r="P107" s="4">
        <v>1782.4324324324323</v>
      </c>
      <c r="Q107" s="4">
        <v>3014.347826086957</v>
      </c>
      <c r="R107" s="4">
        <v>2511.0619469026551</v>
      </c>
      <c r="S107" s="4">
        <f>SUM(Data_Set[[#This Row],[JAN 2020]:[DEC 2020]])</f>
        <v>29595.259236900361</v>
      </c>
      <c r="T107" s="4">
        <v>2194.0476190476188</v>
      </c>
      <c r="U107" s="4">
        <v>2351.3017857142854</v>
      </c>
      <c r="V107" s="4">
        <v>2865.0862068965521</v>
      </c>
      <c r="W107" s="4">
        <v>2737.2093023255811</v>
      </c>
      <c r="X107" s="4">
        <v>2920.5426356589146</v>
      </c>
      <c r="Y107" s="4">
        <v>2496.4852173913046</v>
      </c>
      <c r="Z107" s="4">
        <v>2430.7339449541282</v>
      </c>
      <c r="AA107" s="4">
        <v>2586.4406779661017</v>
      </c>
      <c r="AB107" s="4">
        <v>3765.1376146788989</v>
      </c>
      <c r="AC107" s="4">
        <v>2254.0983606557379</v>
      </c>
      <c r="AD107" s="4">
        <v>1475.2032520325204</v>
      </c>
      <c r="AE107" s="4">
        <v>1579.2</v>
      </c>
      <c r="AF107" s="4">
        <f>SUM(Data_Set[[#This Row],[JAN 2021]:[DEC 2021]])</f>
        <v>29655.48661732164</v>
      </c>
    </row>
    <row r="108" spans="1:32">
      <c r="A108" t="s">
        <v>9</v>
      </c>
      <c r="B108" t="s">
        <v>48</v>
      </c>
      <c r="C108" t="s">
        <v>0</v>
      </c>
      <c r="D108" t="s">
        <v>1</v>
      </c>
      <c r="E108" t="str">
        <f>INDEX('Mapping Table'!C:C,MATCH(Data_Set[[#This Row],[Geography]],'Mapping Table'!A:A,))</f>
        <v>Chris Watermarker</v>
      </c>
      <c r="F108" t="str">
        <f>INDEX('Mapping Table'!D:D,MATCH(Data_Set[[#This Row],[Channel]],'Mapping Table'!B:B,))</f>
        <v>Chuck Billabong</v>
      </c>
      <c r="G108" s="4">
        <v>1667.1117117117115</v>
      </c>
      <c r="H108" s="4">
        <v>1662.6504504504503</v>
      </c>
      <c r="I108" s="4">
        <v>1842.1406504065042</v>
      </c>
      <c r="J108" s="4">
        <v>1039.2700787401575</v>
      </c>
      <c r="K108" s="4">
        <v>1178.9308411214952</v>
      </c>
      <c r="L108" s="4">
        <v>1851.0685714285714</v>
      </c>
      <c r="M108" s="4">
        <v>1545.1425196850394</v>
      </c>
      <c r="N108" s="4">
        <v>1523.7105691056911</v>
      </c>
      <c r="O108" s="4">
        <v>1811.0703703703703</v>
      </c>
      <c r="P108" s="4">
        <v>1423.9487394957985</v>
      </c>
      <c r="Q108" s="4">
        <v>1482.1265625000001</v>
      </c>
      <c r="R108" s="4">
        <v>1631.1121495327102</v>
      </c>
      <c r="S108" s="4">
        <f>SUM(Data_Set[[#This Row],[JAN 2020]:[DEC 2020]])</f>
        <v>18658.283214548501</v>
      </c>
      <c r="T108" s="4">
        <v>1108.3640350877195</v>
      </c>
      <c r="U108" s="4">
        <v>1366.6652892561983</v>
      </c>
      <c r="V108" s="4">
        <v>1694.5651785714285</v>
      </c>
      <c r="W108" s="4">
        <v>1688.3319999999999</v>
      </c>
      <c r="X108" s="4">
        <v>1648.2040650406504</v>
      </c>
      <c r="Y108" s="4">
        <v>1699.0958333333333</v>
      </c>
      <c r="Z108" s="4">
        <v>1845.5675675675673</v>
      </c>
      <c r="AA108" s="4">
        <v>1866.4724770642199</v>
      </c>
      <c r="AB108" s="4">
        <v>1601.5076190476191</v>
      </c>
      <c r="AC108" s="4">
        <v>1951.2169811320753</v>
      </c>
      <c r="AD108" s="4">
        <v>1658.6622807017545</v>
      </c>
      <c r="AE108" s="4">
        <v>1774.6267857142857</v>
      </c>
      <c r="AF108" s="4">
        <f>SUM(Data_Set[[#This Row],[JAN 2021]:[DEC 2021]])</f>
        <v>19903.280112516852</v>
      </c>
    </row>
    <row r="109" spans="1:32">
      <c r="A109" t="s">
        <v>9</v>
      </c>
      <c r="B109" t="s">
        <v>48</v>
      </c>
      <c r="C109" t="s">
        <v>4</v>
      </c>
      <c r="D109" t="s">
        <v>1</v>
      </c>
      <c r="E109" t="str">
        <f>INDEX('Mapping Table'!C:C,MATCH(Data_Set[[#This Row],[Geography]],'Mapping Table'!A:A,))</f>
        <v>Chris Watermarker</v>
      </c>
      <c r="F109" t="str">
        <f>INDEX('Mapping Table'!D:D,MATCH(Data_Set[[#This Row],[Channel]],'Mapping Table'!B:B,))</f>
        <v>Chuck Billabong</v>
      </c>
      <c r="G109" s="4">
        <v>9337.4323773584911</v>
      </c>
      <c r="H109" s="4">
        <v>8622.5137759999998</v>
      </c>
      <c r="I109" s="4">
        <v>12961.624698113206</v>
      </c>
      <c r="J109" s="4">
        <v>7930.4471403508778</v>
      </c>
      <c r="K109" s="4">
        <v>9112.9562113821139</v>
      </c>
      <c r="L109" s="4">
        <v>8668.6729076923075</v>
      </c>
      <c r="M109" s="4">
        <v>9959.2986495726491</v>
      </c>
      <c r="N109" s="4">
        <v>8381.6491746031752</v>
      </c>
      <c r="O109" s="4">
        <v>9199.1953114754106</v>
      </c>
      <c r="P109" s="4">
        <v>8921.3879814814809</v>
      </c>
      <c r="Q109" s="4">
        <v>9865.747523809523</v>
      </c>
      <c r="R109" s="4">
        <v>6491.2786825396824</v>
      </c>
      <c r="S109" s="4">
        <f>SUM(Data_Set[[#This Row],[JAN 2020]:[DEC 2020]])</f>
        <v>109452.20443437892</v>
      </c>
      <c r="T109" s="4">
        <v>6682.8858738738727</v>
      </c>
      <c r="U109" s="4">
        <v>7812.714904761905</v>
      </c>
      <c r="V109" s="4">
        <v>12284.397009523809</v>
      </c>
      <c r="W109" s="4">
        <v>10877.308588235293</v>
      </c>
      <c r="X109" s="4">
        <v>12424.131967741936</v>
      </c>
      <c r="Y109" s="4">
        <v>10239.417923076922</v>
      </c>
      <c r="Z109" s="4">
        <v>12429.565433962263</v>
      </c>
      <c r="AA109" s="4">
        <v>13667.092754716979</v>
      </c>
      <c r="AB109" s="4">
        <v>9134.8698307692302</v>
      </c>
      <c r="AC109" s="4">
        <v>13013.513345132746</v>
      </c>
      <c r="AD109" s="4">
        <v>12070.833245283018</v>
      </c>
      <c r="AE109" s="4">
        <v>7248.2480000000005</v>
      </c>
      <c r="AF109" s="4">
        <f>SUM(Data_Set[[#This Row],[JAN 2021]:[DEC 2021]])</f>
        <v>127884.97887707799</v>
      </c>
    </row>
    <row r="110" spans="1:32">
      <c r="A110" t="s">
        <v>9</v>
      </c>
      <c r="B110" t="s">
        <v>48</v>
      </c>
      <c r="C110" t="s">
        <v>5</v>
      </c>
      <c r="D110" t="s">
        <v>1</v>
      </c>
      <c r="E110" t="str">
        <f>INDEX('Mapping Table'!C:C,MATCH(Data_Set[[#This Row],[Geography]],'Mapping Table'!A:A,))</f>
        <v>Chris Watermarker</v>
      </c>
      <c r="F110" t="str">
        <f>INDEX('Mapping Table'!D:D,MATCH(Data_Set[[#This Row],[Channel]],'Mapping Table'!B:B,))</f>
        <v>Chuck Billabong</v>
      </c>
      <c r="G110" s="4">
        <v>3402.6656799999996</v>
      </c>
      <c r="H110" s="4">
        <v>2521.9999237288139</v>
      </c>
      <c r="I110" s="4">
        <v>2713.5872399999998</v>
      </c>
      <c r="J110" s="4">
        <v>2308.2699162393164</v>
      </c>
      <c r="K110" s="4">
        <v>2071.0135433962264</v>
      </c>
      <c r="L110" s="4">
        <v>2532.7377243697479</v>
      </c>
      <c r="M110" s="4">
        <v>2875.6209263157898</v>
      </c>
      <c r="N110" s="4">
        <v>3220.7150094339622</v>
      </c>
      <c r="O110" s="4">
        <v>2545.5151944444442</v>
      </c>
      <c r="P110" s="4">
        <v>2614.2138990990989</v>
      </c>
      <c r="Q110" s="4">
        <v>2437.9400090090089</v>
      </c>
      <c r="R110" s="4">
        <v>1888.0268000000001</v>
      </c>
      <c r="S110" s="4">
        <f>SUM(Data_Set[[#This Row],[JAN 2020]:[DEC 2020]])</f>
        <v>31132.305866036408</v>
      </c>
      <c r="T110" s="4">
        <v>1848.4151999999999</v>
      </c>
      <c r="U110" s="4">
        <v>2412.6089281249997</v>
      </c>
      <c r="V110" s="4">
        <v>2777.129424347826</v>
      </c>
      <c r="W110" s="4">
        <v>3305.0717333333337</v>
      </c>
      <c r="X110" s="4">
        <v>2006.0470571428568</v>
      </c>
      <c r="Y110" s="4">
        <v>2747.4758169491524</v>
      </c>
      <c r="Z110" s="4">
        <v>2640.2499237288134</v>
      </c>
      <c r="AA110" s="4">
        <v>5936.5874165137611</v>
      </c>
      <c r="AB110" s="4">
        <v>4353.6210000000001</v>
      </c>
      <c r="AC110" s="4">
        <v>2988.6131177419356</v>
      </c>
      <c r="AD110" s="4">
        <v>3165.732401709402</v>
      </c>
      <c r="AE110" s="4">
        <v>3546.4503904761905</v>
      </c>
      <c r="AF110" s="4">
        <f>SUM(Data_Set[[#This Row],[JAN 2021]:[DEC 2021]])</f>
        <v>37728.002410068264</v>
      </c>
    </row>
    <row r="111" spans="1:32">
      <c r="A111" t="s">
        <v>9</v>
      </c>
      <c r="B111" t="s">
        <v>48</v>
      </c>
      <c r="C111" t="s">
        <v>6</v>
      </c>
      <c r="D111" t="s">
        <v>1</v>
      </c>
      <c r="E111" t="str">
        <f>INDEX('Mapping Table'!C:C,MATCH(Data_Set[[#This Row],[Geography]],'Mapping Table'!A:A,))</f>
        <v>Chris Watermarker</v>
      </c>
      <c r="F111" t="str">
        <f>INDEX('Mapping Table'!D:D,MATCH(Data_Set[[#This Row],[Channel]],'Mapping Table'!B:B,))</f>
        <v>Chuck Billabong</v>
      </c>
      <c r="G111" s="4">
        <v>2176.4773885714285</v>
      </c>
      <c r="H111" s="4">
        <v>2188.3270486956521</v>
      </c>
      <c r="I111" s="4">
        <v>2300.8502691588783</v>
      </c>
      <c r="J111" s="4">
        <v>1947.5991823008851</v>
      </c>
      <c r="K111" s="4">
        <v>1938.8243217391305</v>
      </c>
      <c r="L111" s="4">
        <v>2208.6943627906976</v>
      </c>
      <c r="M111" s="4">
        <v>2263.2422508196723</v>
      </c>
      <c r="N111" s="4">
        <v>1711.7456203124998</v>
      </c>
      <c r="O111" s="4">
        <v>1826.8341441860466</v>
      </c>
      <c r="P111" s="4">
        <v>3342.9909769911505</v>
      </c>
      <c r="Q111" s="4">
        <v>1710.1808881889765</v>
      </c>
      <c r="R111" s="4">
        <v>2267.361464150943</v>
      </c>
      <c r="S111" s="4">
        <f>SUM(Data_Set[[#This Row],[JAN 2020]:[DEC 2020]])</f>
        <v>25883.127917905964</v>
      </c>
      <c r="T111" s="4">
        <v>1877.6801237288137</v>
      </c>
      <c r="U111" s="4">
        <v>2244.2180196428571</v>
      </c>
      <c r="V111" s="4">
        <v>2340.4413216000003</v>
      </c>
      <c r="W111" s="4">
        <v>2279.8279239669423</v>
      </c>
      <c r="X111" s="4">
        <v>1606.2495826771653</v>
      </c>
      <c r="Y111" s="4">
        <v>2537.1980222222219</v>
      </c>
      <c r="Z111" s="4">
        <v>2232.4270634146342</v>
      </c>
      <c r="AA111" s="4">
        <v>2535.3193009345791</v>
      </c>
      <c r="AB111" s="4">
        <v>2199.7235843478265</v>
      </c>
      <c r="AC111" s="4">
        <v>2348.8616444444442</v>
      </c>
      <c r="AD111" s="4">
        <v>2255.3796220183485</v>
      </c>
      <c r="AE111" s="4">
        <v>1845.1804921874998</v>
      </c>
      <c r="AF111" s="4">
        <f>SUM(Data_Set[[#This Row],[JAN 2021]:[DEC 2021]])</f>
        <v>26302.506701185332</v>
      </c>
    </row>
    <row r="112" spans="1:32">
      <c r="A112" t="s">
        <v>9</v>
      </c>
      <c r="B112" t="s">
        <v>48</v>
      </c>
      <c r="C112" t="s">
        <v>0</v>
      </c>
      <c r="D112" t="s">
        <v>45</v>
      </c>
      <c r="E112" t="str">
        <f>INDEX('Mapping Table'!C:C,MATCH(Data_Set[[#This Row],[Geography]],'Mapping Table'!A:A,))</f>
        <v>Chris Watermarker</v>
      </c>
      <c r="F112" t="str">
        <f>INDEX('Mapping Table'!D:D,MATCH(Data_Set[[#This Row],[Channel]],'Mapping Table'!B:B,))</f>
        <v>Chuck Billabong</v>
      </c>
      <c r="G112" s="4">
        <v>-0.81967213114754101</v>
      </c>
      <c r="I112" s="4">
        <v>0.81967213114754101</v>
      </c>
      <c r="J112" s="4">
        <v>4.032258064516129</v>
      </c>
      <c r="K112" s="4">
        <v>0</v>
      </c>
      <c r="N112" s="4">
        <v>0</v>
      </c>
      <c r="O112" s="4">
        <v>-0.94339622641509424</v>
      </c>
      <c r="P112" s="4">
        <v>0</v>
      </c>
      <c r="R112" s="4">
        <v>-0.93457943925233644</v>
      </c>
      <c r="S112" s="4">
        <f>SUM(Data_Set[[#This Row],[JAN 2020]:[DEC 2020]])</f>
        <v>2.1542823988486983</v>
      </c>
      <c r="T112" s="4">
        <v>0</v>
      </c>
      <c r="V112" s="4">
        <v>0.85470085470085477</v>
      </c>
      <c r="W112" s="4">
        <v>-0.94339622641509424</v>
      </c>
      <c r="X112" s="4">
        <v>0.9174311926605504</v>
      </c>
      <c r="AA112" s="4">
        <v>-0.85470085470085477</v>
      </c>
      <c r="AB112" s="4">
        <v>0</v>
      </c>
      <c r="AC112" s="4">
        <v>-0.84745762711864414</v>
      </c>
      <c r="AD112" s="4"/>
      <c r="AE112" s="4">
        <v>0.94339622641509424</v>
      </c>
      <c r="AF112" s="4">
        <f>SUM(Data_Set[[#This Row],[JAN 2021]:[DEC 2021]])</f>
        <v>6.9973565541906257E-2</v>
      </c>
    </row>
    <row r="113" spans="1:32">
      <c r="A113" t="s">
        <v>9</v>
      </c>
      <c r="B113" t="s">
        <v>48</v>
      </c>
      <c r="C113" t="s">
        <v>0</v>
      </c>
      <c r="D113" t="s">
        <v>3</v>
      </c>
      <c r="E113" t="str">
        <f>INDEX('Mapping Table'!C:C,MATCH(Data_Set[[#This Row],[Geography]],'Mapping Table'!A:A,))</f>
        <v>Chris Watermarker</v>
      </c>
      <c r="F113" t="str">
        <f>INDEX('Mapping Table'!D:D,MATCH(Data_Set[[#This Row],[Channel]],'Mapping Table'!B:B,))</f>
        <v>Chuck Billabong</v>
      </c>
      <c r="G113" s="4">
        <v>1193.4833333333333</v>
      </c>
      <c r="H113" s="4">
        <v>1362.6304687499999</v>
      </c>
      <c r="I113" s="4">
        <v>2517.2962264150942</v>
      </c>
      <c r="J113" s="4">
        <v>1326.56171875</v>
      </c>
      <c r="K113" s="4">
        <v>1404.2452830188679</v>
      </c>
      <c r="L113" s="4">
        <v>1213.8873015873016</v>
      </c>
      <c r="M113" s="4">
        <v>1597.4103448275864</v>
      </c>
      <c r="N113" s="4">
        <v>1837.6934579439253</v>
      </c>
      <c r="O113" s="4">
        <v>1893.041739130435</v>
      </c>
      <c r="P113" s="4">
        <v>1304.0992063492063</v>
      </c>
      <c r="Q113" s="4">
        <v>1397.8972972972972</v>
      </c>
      <c r="R113" s="4">
        <v>1800.9611570247935</v>
      </c>
      <c r="S113" s="4">
        <f>SUM(Data_Set[[#This Row],[JAN 2020]:[DEC 2020]])</f>
        <v>18849.207534427842</v>
      </c>
      <c r="T113" s="4">
        <v>1488.8376146788989</v>
      </c>
      <c r="U113" s="4">
        <v>1859.1304347826087</v>
      </c>
      <c r="V113" s="4">
        <v>1886.3385245901641</v>
      </c>
      <c r="W113" s="4">
        <v>1691.4626016260161</v>
      </c>
      <c r="X113" s="4">
        <v>1569.6252336448597</v>
      </c>
      <c r="Y113" s="4">
        <v>1846.6648</v>
      </c>
      <c r="Z113" s="4">
        <v>3701.0327433628327</v>
      </c>
      <c r="AA113" s="4">
        <v>1788.5328000000002</v>
      </c>
      <c r="AB113" s="4">
        <v>1429.1666666666667</v>
      </c>
      <c r="AC113" s="4">
        <v>1571.5145454545452</v>
      </c>
      <c r="AD113" s="4">
        <v>1582.7037735849055</v>
      </c>
      <c r="AE113" s="4">
        <v>1125.2601562500001</v>
      </c>
      <c r="AF113" s="4">
        <f>SUM(Data_Set[[#This Row],[JAN 2021]:[DEC 2021]])</f>
        <v>21540.269894641497</v>
      </c>
    </row>
    <row r="114" spans="1:32">
      <c r="A114" t="s">
        <v>9</v>
      </c>
      <c r="B114" t="s">
        <v>48</v>
      </c>
      <c r="C114" t="s">
        <v>4</v>
      </c>
      <c r="D114" t="s">
        <v>3</v>
      </c>
      <c r="E114" t="str">
        <f>INDEX('Mapping Table'!C:C,MATCH(Data_Set[[#This Row],[Geography]],'Mapping Table'!A:A,))</f>
        <v>Chris Watermarker</v>
      </c>
      <c r="F114" t="str">
        <f>INDEX('Mapping Table'!D:D,MATCH(Data_Set[[#This Row],[Channel]],'Mapping Table'!B:B,))</f>
        <v>Chuck Billabong</v>
      </c>
      <c r="G114" s="4">
        <v>388.49056603773585</v>
      </c>
      <c r="H114" s="4">
        <v>377.42105263157896</v>
      </c>
      <c r="I114" s="4">
        <v>491.83636363636356</v>
      </c>
      <c r="J114" s="4">
        <v>492.41935483870969</v>
      </c>
      <c r="K114" s="4">
        <v>397.6</v>
      </c>
      <c r="L114" s="4">
        <v>542.30476190476179</v>
      </c>
      <c r="M114" s="4">
        <v>515.49579831932783</v>
      </c>
      <c r="N114" s="4">
        <v>473.14512698412699</v>
      </c>
      <c r="O114" s="4">
        <v>516.65178571428567</v>
      </c>
      <c r="P114" s="4">
        <v>439.04940186915888</v>
      </c>
      <c r="Q114" s="4">
        <v>382.47066071428566</v>
      </c>
      <c r="R114" s="4">
        <v>475.50458715596324</v>
      </c>
      <c r="S114" s="4">
        <f>SUM(Data_Set[[#This Row],[JAN 2020]:[DEC 2020]])</f>
        <v>5492.389459806298</v>
      </c>
      <c r="T114" s="4">
        <v>381.2962962962963</v>
      </c>
      <c r="U114" s="4">
        <v>301.4590163934426</v>
      </c>
      <c r="V114" s="4">
        <v>484.25641025641033</v>
      </c>
      <c r="W114" s="4">
        <v>609.04930973451337</v>
      </c>
      <c r="X114" s="4">
        <v>418.78640000000001</v>
      </c>
      <c r="Y114" s="4">
        <v>421.02761344537817</v>
      </c>
      <c r="Z114" s="4">
        <v>475.67825225225226</v>
      </c>
      <c r="AA114" s="4">
        <v>319.5</v>
      </c>
      <c r="AB114" s="4">
        <v>324.72868217054258</v>
      </c>
      <c r="AC114" s="4">
        <v>313.89473684210526</v>
      </c>
      <c r="AD114" s="4">
        <v>493.85840707964604</v>
      </c>
      <c r="AE114" s="4">
        <v>544.72131147540983</v>
      </c>
      <c r="AF114" s="4">
        <f>SUM(Data_Set[[#This Row],[JAN 2021]:[DEC 2021]])</f>
        <v>5088.2564359459966</v>
      </c>
    </row>
    <row r="115" spans="1:32">
      <c r="A115" t="s">
        <v>9</v>
      </c>
      <c r="B115" t="s">
        <v>48</v>
      </c>
      <c r="C115" t="s">
        <v>0</v>
      </c>
      <c r="D115" t="s">
        <v>2</v>
      </c>
      <c r="E115" t="str">
        <f>INDEX('Mapping Table'!C:C,MATCH(Data_Set[[#This Row],[Geography]],'Mapping Table'!A:A,))</f>
        <v>Chris Watermarker</v>
      </c>
      <c r="F115" t="str">
        <f>INDEX('Mapping Table'!D:D,MATCH(Data_Set[[#This Row],[Channel]],'Mapping Table'!B:B,))</f>
        <v>Chuck Billabong</v>
      </c>
      <c r="G115" s="4">
        <v>1729.6875</v>
      </c>
      <c r="H115" s="4">
        <v>1502.9661016949153</v>
      </c>
      <c r="I115" s="4">
        <v>1926.3392857142856</v>
      </c>
      <c r="J115" s="4">
        <v>2044.758064516129</v>
      </c>
      <c r="K115" s="4">
        <v>1870.6422018348621</v>
      </c>
      <c r="L115" s="4">
        <v>2332.8125</v>
      </c>
      <c r="M115" s="4">
        <v>1743.3884297520663</v>
      </c>
      <c r="N115" s="4">
        <v>1978.2608695652175</v>
      </c>
      <c r="O115" s="4">
        <v>1763.2075471698113</v>
      </c>
      <c r="P115" s="4">
        <v>2132.4074074074074</v>
      </c>
      <c r="Q115" s="4">
        <v>2382.8703703703704</v>
      </c>
      <c r="R115" s="4">
        <v>1592.741935483871</v>
      </c>
      <c r="S115" s="4">
        <f>SUM(Data_Set[[#This Row],[JAN 2020]:[DEC 2020]])</f>
        <v>23000.08221350894</v>
      </c>
      <c r="T115" s="4">
        <v>2614.227642276423</v>
      </c>
      <c r="U115" s="4">
        <v>1571.171171171171</v>
      </c>
      <c r="V115" s="4">
        <v>2165.4545454545455</v>
      </c>
      <c r="W115" s="4">
        <v>2399.1803278688526</v>
      </c>
      <c r="X115" s="4">
        <v>3314.2201834862385</v>
      </c>
      <c r="Y115" s="4">
        <v>1177.3076923076924</v>
      </c>
      <c r="Z115" s="4">
        <v>1615.8914728682171</v>
      </c>
      <c r="AA115" s="4">
        <v>1981.8965517241381</v>
      </c>
      <c r="AB115" s="4">
        <v>2774.166666666667</v>
      </c>
      <c r="AC115" s="4">
        <v>1710.655737704918</v>
      </c>
      <c r="AD115" s="4">
        <v>1783.3333333333333</v>
      </c>
      <c r="AE115" s="4">
        <v>954.42477876106204</v>
      </c>
      <c r="AF115" s="4">
        <f>SUM(Data_Set[[#This Row],[JAN 2021]:[DEC 2021]])</f>
        <v>24061.930103623257</v>
      </c>
    </row>
    <row r="116" spans="1:32">
      <c r="A116" t="s">
        <v>11</v>
      </c>
      <c r="B116" t="s">
        <v>50</v>
      </c>
      <c r="C116" t="s">
        <v>0</v>
      </c>
      <c r="D116" t="s">
        <v>1</v>
      </c>
      <c r="E116" t="str">
        <f>INDEX('Mapping Table'!C:C,MATCH(Data_Set[[#This Row],[Geography]],'Mapping Table'!A:A,))</f>
        <v>Mike Mike</v>
      </c>
      <c r="F116" t="str">
        <f>INDEX('Mapping Table'!D:D,MATCH(Data_Set[[#This Row],[Channel]],'Mapping Table'!B:B,))</f>
        <v>Geoff Walker</v>
      </c>
      <c r="G116" s="4">
        <v>15913.293043478263</v>
      </c>
      <c r="H116" s="4">
        <v>13652.869767441862</v>
      </c>
      <c r="I116" s="4">
        <v>13066.837288135594</v>
      </c>
      <c r="J116" s="4">
        <v>7732.6740157480308</v>
      </c>
      <c r="K116" s="4">
        <v>11433.758878504672</v>
      </c>
      <c r="L116" s="4">
        <v>18064.268867924526</v>
      </c>
      <c r="M116" s="4">
        <v>19961.980952380953</v>
      </c>
      <c r="N116" s="4">
        <v>16672.713675213676</v>
      </c>
      <c r="O116" s="4">
        <v>19254.085714285713</v>
      </c>
      <c r="P116" s="4">
        <v>16741.733064516127</v>
      </c>
      <c r="Q116" s="4">
        <v>14006.341284403668</v>
      </c>
      <c r="R116" s="4">
        <v>15379.5</v>
      </c>
      <c r="S116" s="4">
        <f>SUM(Data_Set[[#This Row],[JAN 2020]:[DEC 2020]])</f>
        <v>181880.05655203309</v>
      </c>
      <c r="T116" s="4">
        <v>13148.904918032787</v>
      </c>
      <c r="U116" s="4">
        <v>11583.956666666667</v>
      </c>
      <c r="V116" s="4">
        <v>18690.976146788991</v>
      </c>
      <c r="W116" s="4">
        <v>16837.69761904762</v>
      </c>
      <c r="X116" s="4">
        <v>21339.053271028035</v>
      </c>
      <c r="Y116" s="4">
        <v>23598.85950413223</v>
      </c>
      <c r="Z116" s="4">
        <v>23765.285950413225</v>
      </c>
      <c r="AA116" s="4">
        <v>26017.684545454544</v>
      </c>
      <c r="AB116" s="4">
        <v>25129.657272727269</v>
      </c>
      <c r="AC116" s="4">
        <v>23563.283962264148</v>
      </c>
      <c r="AD116" s="4">
        <v>20030.35891472868</v>
      </c>
      <c r="AE116" s="4">
        <v>22261.23043478261</v>
      </c>
      <c r="AF116" s="4">
        <f>SUM(Data_Set[[#This Row],[JAN 2021]:[DEC 2021]])</f>
        <v>245966.94920606675</v>
      </c>
    </row>
    <row r="117" spans="1:32">
      <c r="A117" t="s">
        <v>11</v>
      </c>
      <c r="B117" t="s">
        <v>50</v>
      </c>
      <c r="C117" t="s">
        <v>4</v>
      </c>
      <c r="D117" t="s">
        <v>1</v>
      </c>
      <c r="E117" t="str">
        <f>INDEX('Mapping Table'!C:C,MATCH(Data_Set[[#This Row],[Geography]],'Mapping Table'!A:A,))</f>
        <v>Mike Mike</v>
      </c>
      <c r="F117" t="str">
        <f>INDEX('Mapping Table'!D:D,MATCH(Data_Set[[#This Row],[Channel]],'Mapping Table'!B:B,))</f>
        <v>Geoff Walker</v>
      </c>
      <c r="G117" s="4">
        <v>21049.978188679244</v>
      </c>
      <c r="H117" s="4">
        <v>17430.303032258063</v>
      </c>
      <c r="I117" s="4">
        <v>15754.642252100843</v>
      </c>
      <c r="J117" s="4">
        <v>12071.20882051282</v>
      </c>
      <c r="K117" s="4">
        <v>18190.994946428567</v>
      </c>
      <c r="L117" s="4">
        <v>21136.3583125</v>
      </c>
      <c r="M117" s="4">
        <v>22530.174174603173</v>
      </c>
      <c r="N117" s="4">
        <v>23497.838133333335</v>
      </c>
      <c r="O117" s="4">
        <v>27881.287523809526</v>
      </c>
      <c r="P117" s="4">
        <v>19211.664256410259</v>
      </c>
      <c r="Q117" s="4">
        <v>18517.124737704919</v>
      </c>
      <c r="R117" s="4">
        <v>16675.833111111111</v>
      </c>
      <c r="S117" s="4">
        <f>SUM(Data_Set[[#This Row],[JAN 2020]:[DEC 2020]])</f>
        <v>233947.40748945187</v>
      </c>
      <c r="T117" s="4">
        <v>16591.921983193275</v>
      </c>
      <c r="U117" s="4">
        <v>18035.083495798321</v>
      </c>
      <c r="V117" s="4">
        <v>24279.977683333334</v>
      </c>
      <c r="W117" s="4">
        <v>28206.583943396225</v>
      </c>
      <c r="X117" s="4">
        <v>28510.317663716818</v>
      </c>
      <c r="Y117" s="4">
        <v>37821.779315315311</v>
      </c>
      <c r="Z117" s="4">
        <v>35616.869610169495</v>
      </c>
      <c r="AA117" s="4">
        <v>31228.772984126987</v>
      </c>
      <c r="AB117" s="4">
        <v>34955.289118110239</v>
      </c>
      <c r="AC117" s="4">
        <v>28314.792047999996</v>
      </c>
      <c r="AD117" s="4">
        <v>36327.616759259254</v>
      </c>
      <c r="AE117" s="4">
        <v>26593.814890756305</v>
      </c>
      <c r="AF117" s="4">
        <f>SUM(Data_Set[[#This Row],[JAN 2021]:[DEC 2021]])</f>
        <v>346482.81949517556</v>
      </c>
    </row>
    <row r="118" spans="1:32">
      <c r="A118" t="s">
        <v>11</v>
      </c>
      <c r="B118" t="s">
        <v>50</v>
      </c>
      <c r="C118" t="s">
        <v>5</v>
      </c>
      <c r="D118" t="s">
        <v>1</v>
      </c>
      <c r="E118" t="str">
        <f>INDEX('Mapping Table'!C:C,MATCH(Data_Set[[#This Row],[Geography]],'Mapping Table'!A:A,))</f>
        <v>Mike Mike</v>
      </c>
      <c r="F118" t="str">
        <f>INDEX('Mapping Table'!D:D,MATCH(Data_Set[[#This Row],[Channel]],'Mapping Table'!B:B,))</f>
        <v>Geoff Walker</v>
      </c>
      <c r="G118" s="4">
        <v>2587.8205272727273</v>
      </c>
      <c r="H118" s="4">
        <v>2759.385648148148</v>
      </c>
      <c r="I118" s="4">
        <v>2355.9725661290327</v>
      </c>
      <c r="J118" s="4">
        <v>2415.2757508771933</v>
      </c>
      <c r="K118" s="4">
        <v>2600.7316634146341</v>
      </c>
      <c r="L118" s="4">
        <v>4019.8206741379308</v>
      </c>
      <c r="M118" s="4">
        <v>4214.6209357798161</v>
      </c>
      <c r="N118" s="4">
        <v>3819.6861607142851</v>
      </c>
      <c r="O118" s="4">
        <v>4327.7338954128445</v>
      </c>
      <c r="P118" s="4">
        <v>3790.4249166666664</v>
      </c>
      <c r="Q118" s="4">
        <v>3047.9708695652175</v>
      </c>
      <c r="R118" s="4">
        <v>3370.3439814814815</v>
      </c>
      <c r="S118" s="4">
        <f>SUM(Data_Set[[#This Row],[JAN 2020]:[DEC 2020]])</f>
        <v>39309.787589599975</v>
      </c>
      <c r="T118" s="4">
        <v>2636.1257830769232</v>
      </c>
      <c r="U118" s="4">
        <v>2854.3201596491231</v>
      </c>
      <c r="V118" s="4">
        <v>4047.8744370370364</v>
      </c>
      <c r="W118" s="4">
        <v>4332.5081577981646</v>
      </c>
      <c r="X118" s="4">
        <v>2095.2643711999999</v>
      </c>
      <c r="Y118" s="4">
        <v>5111.2732745762714</v>
      </c>
      <c r="Z118" s="4">
        <v>5764.3542169230759</v>
      </c>
      <c r="AA118" s="4">
        <v>6281.744175384616</v>
      </c>
      <c r="AB118" s="4">
        <v>5793.879048818897</v>
      </c>
      <c r="AC118" s="4">
        <v>5642.3377405405399</v>
      </c>
      <c r="AD118" s="4">
        <v>5644.0586362068971</v>
      </c>
      <c r="AE118" s="4">
        <v>4951.6571747747739</v>
      </c>
      <c r="AF118" s="4">
        <f>SUM(Data_Set[[#This Row],[JAN 2021]:[DEC 2021]])</f>
        <v>55155.397175986313</v>
      </c>
    </row>
    <row r="119" spans="1:32">
      <c r="A119" t="s">
        <v>11</v>
      </c>
      <c r="B119" t="s">
        <v>50</v>
      </c>
      <c r="C119" t="s">
        <v>6</v>
      </c>
      <c r="D119" t="s">
        <v>1</v>
      </c>
      <c r="E119" t="str">
        <f>INDEX('Mapping Table'!C:C,MATCH(Data_Set[[#This Row],[Geography]],'Mapping Table'!A:A,))</f>
        <v>Mike Mike</v>
      </c>
      <c r="F119" t="str">
        <f>INDEX('Mapping Table'!D:D,MATCH(Data_Set[[#This Row],[Channel]],'Mapping Table'!B:B,))</f>
        <v>Geoff Walker</v>
      </c>
      <c r="G119" s="4">
        <v>1927.8747160714283</v>
      </c>
      <c r="H119" s="4">
        <v>1619.538655462185</v>
      </c>
      <c r="I119" s="4">
        <v>1576.9775107438018</v>
      </c>
      <c r="J119" s="4">
        <v>1696.1884348623851</v>
      </c>
      <c r="K119" s="4">
        <v>2043.2092067796611</v>
      </c>
      <c r="L119" s="4">
        <v>2994.0620431034486</v>
      </c>
      <c r="M119" s="4">
        <v>2987.5005813084113</v>
      </c>
      <c r="N119" s="4">
        <v>2100.3577596774194</v>
      </c>
      <c r="O119" s="4">
        <v>3071.5179230769231</v>
      </c>
      <c r="P119" s="4">
        <v>3106.6746777777776</v>
      </c>
      <c r="Q119" s="4">
        <v>1967.232882644628</v>
      </c>
      <c r="R119" s="4">
        <v>2229.8953180327867</v>
      </c>
      <c r="S119" s="4">
        <f>SUM(Data_Set[[#This Row],[JAN 2020]:[DEC 2020]])</f>
        <v>27321.029709540857</v>
      </c>
      <c r="T119" s="4">
        <v>2104.8776052631579</v>
      </c>
      <c r="U119" s="4">
        <v>1759.8678883720931</v>
      </c>
      <c r="V119" s="4">
        <v>2251.8976190476192</v>
      </c>
      <c r="W119" s="4">
        <v>2098.2349611111108</v>
      </c>
      <c r="X119" s="4">
        <v>1999.9085399999999</v>
      </c>
      <c r="Y119" s="4">
        <v>4524.6182944444436</v>
      </c>
      <c r="Z119" s="4">
        <v>4433.5199844827584</v>
      </c>
      <c r="AA119" s="4">
        <v>3943.0790484375002</v>
      </c>
      <c r="AB119" s="4">
        <v>4729.2638307692305</v>
      </c>
      <c r="AC119" s="4">
        <v>3151.83478487395</v>
      </c>
      <c r="AD119" s="4">
        <v>3079.4089764705882</v>
      </c>
      <c r="AE119" s="4">
        <v>3296.4972730434788</v>
      </c>
      <c r="AF119" s="4">
        <f>SUM(Data_Set[[#This Row],[JAN 2021]:[DEC 2021]])</f>
        <v>37373.008806315935</v>
      </c>
    </row>
    <row r="120" spans="1:32">
      <c r="A120" t="s">
        <v>11</v>
      </c>
      <c r="B120" t="s">
        <v>50</v>
      </c>
      <c r="C120" t="s">
        <v>0</v>
      </c>
      <c r="D120" t="s">
        <v>45</v>
      </c>
      <c r="E120" t="str">
        <f>INDEX('Mapping Table'!C:C,MATCH(Data_Set[[#This Row],[Geography]],'Mapping Table'!A:A,))</f>
        <v>Mike Mike</v>
      </c>
      <c r="F120" t="str">
        <f>INDEX('Mapping Table'!D:D,MATCH(Data_Set[[#This Row],[Channel]],'Mapping Table'!B:B,))</f>
        <v>Geoff Walker</v>
      </c>
      <c r="G120" s="4">
        <v>10.377358490566037</v>
      </c>
      <c r="H120" s="4">
        <v>0.86206896551724144</v>
      </c>
      <c r="I120" s="4">
        <v>21.6</v>
      </c>
      <c r="J120" s="4">
        <v>-1.0227272727272727</v>
      </c>
      <c r="K120" s="4">
        <v>14.678899082568806</v>
      </c>
      <c r="L120" s="4">
        <v>11.864406779661017</v>
      </c>
      <c r="M120" s="4">
        <v>22.641509433962263</v>
      </c>
      <c r="N120" s="4">
        <v>-5.5555555555555554</v>
      </c>
      <c r="O120" s="4">
        <v>116.98113207547169</v>
      </c>
      <c r="P120" s="4">
        <v>5.9322033898305087</v>
      </c>
      <c r="Q120" s="4">
        <v>10.4</v>
      </c>
      <c r="R120" s="4">
        <v>7.7887850467289708</v>
      </c>
      <c r="S120" s="4">
        <f>SUM(Data_Set[[#This Row],[JAN 2020]:[DEC 2020]])</f>
        <v>216.5480804360237</v>
      </c>
      <c r="T120" s="4">
        <v>8.3333333333333339</v>
      </c>
      <c r="U120" s="4">
        <v>2.7131782945736433</v>
      </c>
      <c r="V120" s="4">
        <v>22.222222222222221</v>
      </c>
      <c r="W120" s="4">
        <v>5.691056910569106</v>
      </c>
      <c r="X120" s="4">
        <v>34.375</v>
      </c>
      <c r="Y120" s="4">
        <v>181.65137614678898</v>
      </c>
      <c r="Z120" s="4">
        <v>81.308411214953267</v>
      </c>
      <c r="AA120" s="4">
        <v>33.898305084745765</v>
      </c>
      <c r="AB120" s="4">
        <v>75.438596491228083</v>
      </c>
      <c r="AC120" s="4">
        <v>269.81132075471697</v>
      </c>
      <c r="AD120" s="4">
        <v>137.81512605042016</v>
      </c>
      <c r="AE120" s="4">
        <v>97.674418604651166</v>
      </c>
      <c r="AF120" s="4">
        <f>SUM(Data_Set[[#This Row],[JAN 2021]:[DEC 2021]])</f>
        <v>950.93234510820275</v>
      </c>
    </row>
    <row r="121" spans="1:32">
      <c r="A121" t="s">
        <v>11</v>
      </c>
      <c r="B121" t="s">
        <v>50</v>
      </c>
      <c r="C121" t="s">
        <v>0</v>
      </c>
      <c r="D121" t="s">
        <v>3</v>
      </c>
      <c r="E121" t="str">
        <f>INDEX('Mapping Table'!C:C,MATCH(Data_Set[[#This Row],[Geography]],'Mapping Table'!A:A,))</f>
        <v>Mike Mike</v>
      </c>
      <c r="F121" t="str">
        <f>INDEX('Mapping Table'!D:D,MATCH(Data_Set[[#This Row],[Channel]],'Mapping Table'!B:B,))</f>
        <v>Geoff Walker</v>
      </c>
      <c r="G121" s="4">
        <v>2018.2242990654204</v>
      </c>
      <c r="H121" s="4">
        <v>2044.0085714285713</v>
      </c>
      <c r="I121" s="4">
        <v>2235.2188679245282</v>
      </c>
      <c r="J121" s="4">
        <v>1451.2457943925233</v>
      </c>
      <c r="K121" s="4">
        <v>1725.4464285714284</v>
      </c>
      <c r="L121" s="4">
        <v>2526.9869158878505</v>
      </c>
      <c r="M121" s="4">
        <v>2430.6972477064219</v>
      </c>
      <c r="N121" s="4">
        <v>2136.4931034482761</v>
      </c>
      <c r="O121" s="4">
        <v>3271.9675438596496</v>
      </c>
      <c r="P121" s="4">
        <v>2124.6758620689657</v>
      </c>
      <c r="Q121" s="4">
        <v>1714.600826446281</v>
      </c>
      <c r="R121" s="4">
        <v>1964.6833333333334</v>
      </c>
      <c r="S121" s="4">
        <f>SUM(Data_Set[[#This Row],[JAN 2020]:[DEC 2020]])</f>
        <v>25644.248794133251</v>
      </c>
      <c r="T121" s="4">
        <v>1558.2664</v>
      </c>
      <c r="U121" s="4">
        <v>1683.8351851851851</v>
      </c>
      <c r="V121" s="4">
        <v>2006.7796610169491</v>
      </c>
      <c r="W121" s="4">
        <v>2199.5361111111106</v>
      </c>
      <c r="X121" s="4">
        <v>1981.8664000000001</v>
      </c>
      <c r="Y121" s="4">
        <v>2679.4871794871797</v>
      </c>
      <c r="Z121" s="4">
        <v>2765.707079646018</v>
      </c>
      <c r="AA121" s="4">
        <v>2999.0740740740739</v>
      </c>
      <c r="AB121" s="4">
        <v>2891.6663636363633</v>
      </c>
      <c r="AC121" s="4">
        <v>3075.7142857142858</v>
      </c>
      <c r="AD121" s="4">
        <v>2271.0609374999999</v>
      </c>
      <c r="AE121" s="4">
        <v>2327.3812499999999</v>
      </c>
      <c r="AF121" s="4">
        <f>SUM(Data_Set[[#This Row],[JAN 2021]:[DEC 2021]])</f>
        <v>28440.374927371162</v>
      </c>
    </row>
    <row r="122" spans="1:32">
      <c r="A122" t="s">
        <v>11</v>
      </c>
      <c r="B122" t="s">
        <v>50</v>
      </c>
      <c r="C122" t="s">
        <v>4</v>
      </c>
      <c r="D122" t="s">
        <v>3</v>
      </c>
      <c r="E122" t="str">
        <f>INDEX('Mapping Table'!C:C,MATCH(Data_Set[[#This Row],[Geography]],'Mapping Table'!A:A,))</f>
        <v>Mike Mike</v>
      </c>
      <c r="F122" t="str">
        <f>INDEX('Mapping Table'!D:D,MATCH(Data_Set[[#This Row],[Channel]],'Mapping Table'!B:B,))</f>
        <v>Geoff Walker</v>
      </c>
      <c r="G122" s="4">
        <v>21.03663247863248</v>
      </c>
      <c r="H122" s="4">
        <v>38.727272727272727</v>
      </c>
      <c r="I122" s="4">
        <v>30.240740740740737</v>
      </c>
      <c r="J122" s="4">
        <v>13.582608695652175</v>
      </c>
      <c r="K122" s="4">
        <v>4.8135593220338979</v>
      </c>
      <c r="L122" s="4">
        <v>52.027157024793389</v>
      </c>
      <c r="M122" s="4">
        <v>56.8</v>
      </c>
      <c r="N122" s="4">
        <v>6.7623025210084045</v>
      </c>
      <c r="O122" s="4">
        <v>873.32174774774774</v>
      </c>
      <c r="P122" s="4">
        <v>104.37606837606839</v>
      </c>
      <c r="Q122" s="4">
        <v>38.527131782945737</v>
      </c>
      <c r="R122" s="4">
        <v>44.068965517241381</v>
      </c>
      <c r="S122" s="4">
        <f>SUM(Data_Set[[#This Row],[JAN 2020]:[DEC 2020]])</f>
        <v>1284.2841869341371</v>
      </c>
      <c r="T122" s="4">
        <v>60.208000000000006</v>
      </c>
      <c r="U122" s="4">
        <v>32.212962962962962</v>
      </c>
      <c r="V122" s="4">
        <v>72.31481481481481</v>
      </c>
      <c r="W122" s="4">
        <v>54.715596330275226</v>
      </c>
      <c r="X122" s="4">
        <v>33.20967741935484</v>
      </c>
      <c r="Y122" s="4">
        <v>63.434426229508198</v>
      </c>
      <c r="Z122" s="4">
        <v>91.094339622641513</v>
      </c>
      <c r="AA122" s="4">
        <v>106.78399999999999</v>
      </c>
      <c r="AB122" s="4">
        <v>93.565891472868216</v>
      </c>
      <c r="AC122" s="4">
        <v>78.765625</v>
      </c>
      <c r="AD122" s="4">
        <v>34.648000000000003</v>
      </c>
      <c r="AE122" s="4">
        <v>81.495652173913044</v>
      </c>
      <c r="AF122" s="4">
        <f>SUM(Data_Set[[#This Row],[JAN 2021]:[DEC 2021]])</f>
        <v>802.44898602633884</v>
      </c>
    </row>
    <row r="123" spans="1:32">
      <c r="A123" t="s">
        <v>11</v>
      </c>
      <c r="B123" t="s">
        <v>50</v>
      </c>
      <c r="C123" t="s">
        <v>0</v>
      </c>
      <c r="D123" t="s">
        <v>2</v>
      </c>
      <c r="E123" t="str">
        <f>INDEX('Mapping Table'!C:C,MATCH(Data_Set[[#This Row],[Geography]],'Mapping Table'!A:A,))</f>
        <v>Mike Mike</v>
      </c>
      <c r="F123" t="str">
        <f>INDEX('Mapping Table'!D:D,MATCH(Data_Set[[#This Row],[Channel]],'Mapping Table'!B:B,))</f>
        <v>Geoff Walker</v>
      </c>
      <c r="G123" s="4">
        <v>373.83177570093454</v>
      </c>
      <c r="H123" s="4">
        <v>120.93023255813954</v>
      </c>
      <c r="I123" s="4">
        <v>-66.517857142857139</v>
      </c>
      <c r="J123" s="4">
        <v>61.818181818181813</v>
      </c>
      <c r="K123" s="4">
        <v>186.88524590163934</v>
      </c>
      <c r="L123" s="4">
        <v>242.12962962962962</v>
      </c>
      <c r="M123" s="4">
        <v>185.77981651376146</v>
      </c>
      <c r="N123" s="4">
        <v>185</v>
      </c>
      <c r="O123" s="4">
        <v>1272.7642276422764</v>
      </c>
      <c r="P123" s="4">
        <v>178.97196261682242</v>
      </c>
      <c r="Q123" s="4">
        <v>115.04424778761063</v>
      </c>
      <c r="R123" s="4">
        <v>185.45454545454544</v>
      </c>
      <c r="S123" s="4">
        <f>SUM(Data_Set[[#This Row],[JAN 2020]:[DEC 2020]])</f>
        <v>3042.0920084806844</v>
      </c>
      <c r="T123" s="4">
        <v>4884.1880341880342</v>
      </c>
      <c r="U123" s="4">
        <v>739.15094339622635</v>
      </c>
      <c r="V123" s="4">
        <v>1038.3333333333335</v>
      </c>
      <c r="W123" s="4">
        <v>888.39285714285711</v>
      </c>
      <c r="X123" s="4">
        <v>899.99999999999989</v>
      </c>
      <c r="Y123" s="4">
        <v>871.37096774193549</v>
      </c>
      <c r="Z123" s="4">
        <v>1050.8928571428571</v>
      </c>
      <c r="AA123" s="4">
        <v>910.52631578947376</v>
      </c>
      <c r="AB123" s="4">
        <v>1167.5925925925926</v>
      </c>
      <c r="AC123" s="4">
        <v>736.36363636363637</v>
      </c>
      <c r="AD123" s="4">
        <v>472.41379310344831</v>
      </c>
      <c r="AE123" s="4">
        <v>382.11382113821139</v>
      </c>
      <c r="AF123" s="4">
        <f>SUM(Data_Set[[#This Row],[JAN 2021]:[DEC 2021]])</f>
        <v>14041.339151932605</v>
      </c>
    </row>
    <row r="124" spans="1:32">
      <c r="A124" t="s">
        <v>11</v>
      </c>
      <c r="B124" t="s">
        <v>43</v>
      </c>
      <c r="C124" t="s">
        <v>0</v>
      </c>
      <c r="D124" t="s">
        <v>1</v>
      </c>
      <c r="E124" t="str">
        <f>INDEX('Mapping Table'!C:C,MATCH(Data_Set[[#This Row],[Geography]],'Mapping Table'!A:A,))</f>
        <v>Mike Mike</v>
      </c>
      <c r="F124" t="str">
        <f>INDEX('Mapping Table'!D:D,MATCH(Data_Set[[#This Row],[Channel]],'Mapping Table'!B:B,))</f>
        <v>Geoff Walker</v>
      </c>
      <c r="G124" s="4">
        <v>9400.0072727272709</v>
      </c>
      <c r="H124" s="4">
        <v>8689.8765624999996</v>
      </c>
      <c r="I124" s="4">
        <v>7069.0254098360656</v>
      </c>
      <c r="J124" s="4">
        <v>3398.9290322580641</v>
      </c>
      <c r="K124" s="4">
        <v>5316.6647999999996</v>
      </c>
      <c r="L124" s="4">
        <v>12015.407142857141</v>
      </c>
      <c r="M124" s="4">
        <v>14494.352173913045</v>
      </c>
      <c r="N124" s="4">
        <v>13098.070909090909</v>
      </c>
      <c r="O124" s="4">
        <v>10180.658474576272</v>
      </c>
      <c r="P124" s="4">
        <v>12564.632558139534</v>
      </c>
      <c r="Q124" s="4">
        <v>8962.9575000000004</v>
      </c>
      <c r="R124" s="4">
        <v>8070.2626016260174</v>
      </c>
      <c r="S124" s="4">
        <f>SUM(Data_Set[[#This Row],[JAN 2020]:[DEC 2020]])</f>
        <v>113260.84443752433</v>
      </c>
      <c r="T124" s="4">
        <v>8674.2133858267716</v>
      </c>
      <c r="U124" s="4">
        <v>10947.644144144144</v>
      </c>
      <c r="V124" s="4">
        <v>11703.682142857142</v>
      </c>
      <c r="W124" s="4">
        <v>11930.615322580645</v>
      </c>
      <c r="X124" s="4">
        <v>9871.1263565891477</v>
      </c>
      <c r="Y124" s="4">
        <v>16400.839449541283</v>
      </c>
      <c r="Z124" s="4">
        <v>15327.791509433962</v>
      </c>
      <c r="AA124" s="4">
        <v>8149.6606557377045</v>
      </c>
      <c r="AB124" s="4">
        <v>14106.682075471697</v>
      </c>
      <c r="AC124" s="4">
        <v>9767.5194444444442</v>
      </c>
      <c r="AD124" s="4">
        <v>11484.5078125</v>
      </c>
      <c r="AE124" s="4">
        <v>10595.11551724138</v>
      </c>
      <c r="AF124" s="4">
        <f>SUM(Data_Set[[#This Row],[JAN 2021]:[DEC 2021]])</f>
        <v>138959.39781636835</v>
      </c>
    </row>
    <row r="125" spans="1:32">
      <c r="A125" t="s">
        <v>11</v>
      </c>
      <c r="B125" t="s">
        <v>43</v>
      </c>
      <c r="C125" t="s">
        <v>4</v>
      </c>
      <c r="D125" t="s">
        <v>1</v>
      </c>
      <c r="E125" t="str">
        <f>INDEX('Mapping Table'!C:C,MATCH(Data_Set[[#This Row],[Geography]],'Mapping Table'!A:A,))</f>
        <v>Mike Mike</v>
      </c>
      <c r="F125" t="str">
        <f>INDEX('Mapping Table'!D:D,MATCH(Data_Set[[#This Row],[Channel]],'Mapping Table'!B:B,))</f>
        <v>Geoff Walker</v>
      </c>
      <c r="G125" s="4">
        <v>8143.3398879999995</v>
      </c>
      <c r="H125" s="4">
        <v>7557.6769230769232</v>
      </c>
      <c r="I125" s="4">
        <v>6400.8132440944883</v>
      </c>
      <c r="J125" s="4">
        <v>16967.744560747666</v>
      </c>
      <c r="K125" s="4">
        <v>11480.326377049181</v>
      </c>
      <c r="L125" s="4">
        <v>10994.28881300813</v>
      </c>
      <c r="M125" s="4">
        <v>13685.40490909091</v>
      </c>
      <c r="N125" s="4">
        <v>10683.869535714286</v>
      </c>
      <c r="O125" s="4">
        <v>11187.565100917429</v>
      </c>
      <c r="P125" s="4">
        <v>11354.877283018868</v>
      </c>
      <c r="Q125" s="4">
        <v>8860.2468761904765</v>
      </c>
      <c r="R125" s="4">
        <v>7333.0487924528297</v>
      </c>
      <c r="S125" s="4">
        <f>SUM(Data_Set[[#This Row],[JAN 2020]:[DEC 2020]])</f>
        <v>124649.20230336119</v>
      </c>
      <c r="T125" s="4">
        <v>13436.817619047619</v>
      </c>
      <c r="U125" s="4">
        <v>10902.988585365854</v>
      </c>
      <c r="V125" s="4">
        <v>7622.2440775193791</v>
      </c>
      <c r="W125" s="4">
        <v>7553.0707868852451</v>
      </c>
      <c r="X125" s="4">
        <v>7317.3156639999997</v>
      </c>
      <c r="Y125" s="4">
        <v>11658.658769230769</v>
      </c>
      <c r="Z125" s="4">
        <v>9356.1683148148149</v>
      </c>
      <c r="AA125" s="4">
        <v>8503.4064576271176</v>
      </c>
      <c r="AB125" s="4">
        <v>7938.2676880733934</v>
      </c>
      <c r="AC125" s="4">
        <v>7550.5684067796619</v>
      </c>
      <c r="AD125" s="4">
        <v>9969.5308363636359</v>
      </c>
      <c r="AE125" s="4">
        <v>6578.1832812499997</v>
      </c>
      <c r="AF125" s="4">
        <f>SUM(Data_Set[[#This Row],[JAN 2021]:[DEC 2021]])</f>
        <v>108387.22048695749</v>
      </c>
    </row>
    <row r="126" spans="1:32">
      <c r="A126" t="s">
        <v>11</v>
      </c>
      <c r="B126" t="s">
        <v>43</v>
      </c>
      <c r="C126" t="s">
        <v>5</v>
      </c>
      <c r="D126" t="s">
        <v>1</v>
      </c>
      <c r="E126" t="str">
        <f>INDEX('Mapping Table'!C:C,MATCH(Data_Set[[#This Row],[Geography]],'Mapping Table'!A:A,))</f>
        <v>Mike Mike</v>
      </c>
      <c r="F126" t="str">
        <f>INDEX('Mapping Table'!D:D,MATCH(Data_Set[[#This Row],[Channel]],'Mapping Table'!B:B,))</f>
        <v>Geoff Walker</v>
      </c>
      <c r="G126" s="4">
        <v>1047.9618433962262</v>
      </c>
      <c r="H126" s="4">
        <v>800.00579999999991</v>
      </c>
      <c r="I126" s="4">
        <v>692.33883230769231</v>
      </c>
      <c r="J126" s="4">
        <v>926.96494594594594</v>
      </c>
      <c r="K126" s="4">
        <v>1568.2196749999998</v>
      </c>
      <c r="L126" s="4">
        <v>1659.8111726495729</v>
      </c>
      <c r="M126" s="4">
        <v>1743.2263119266054</v>
      </c>
      <c r="N126" s="4">
        <v>2097.4496245614037</v>
      </c>
      <c r="O126" s="4">
        <v>1506.5632803571427</v>
      </c>
      <c r="P126" s="4">
        <v>1988.915530275229</v>
      </c>
      <c r="Q126" s="4">
        <v>1831.8712779661016</v>
      </c>
      <c r="R126" s="4">
        <v>954.44967199999996</v>
      </c>
      <c r="S126" s="4">
        <f>SUM(Data_Set[[#This Row],[JAN 2020]:[DEC 2020]])</f>
        <v>16817.777966385922</v>
      </c>
      <c r="T126" s="4">
        <v>1571.5264591304349</v>
      </c>
      <c r="U126" s="4">
        <v>1341.9903444444444</v>
      </c>
      <c r="V126" s="4">
        <v>1744.3740226415093</v>
      </c>
      <c r="W126" s="4">
        <v>1374.8266931034484</v>
      </c>
      <c r="X126" s="4">
        <v>1125.200856910569</v>
      </c>
      <c r="Y126" s="4">
        <v>3269.6779316666671</v>
      </c>
      <c r="Z126" s="4">
        <v>2930.5515748031494</v>
      </c>
      <c r="AA126" s="4">
        <v>3482.9991399999999</v>
      </c>
      <c r="AB126" s="4">
        <v>2290.7813008130083</v>
      </c>
      <c r="AC126" s="4">
        <v>2514.7102467289719</v>
      </c>
      <c r="AD126" s="4">
        <v>1311.7035079646018</v>
      </c>
      <c r="AE126" s="4">
        <v>1625.7640666666668</v>
      </c>
      <c r="AF126" s="4">
        <f>SUM(Data_Set[[#This Row],[JAN 2021]:[DEC 2021]])</f>
        <v>24584.106144873473</v>
      </c>
    </row>
    <row r="127" spans="1:32">
      <c r="A127" t="s">
        <v>11</v>
      </c>
      <c r="B127" t="s">
        <v>43</v>
      </c>
      <c r="C127" t="s">
        <v>6</v>
      </c>
      <c r="D127" t="s">
        <v>1</v>
      </c>
      <c r="E127" t="str">
        <f>INDEX('Mapping Table'!C:C,MATCH(Data_Set[[#This Row],[Geography]],'Mapping Table'!A:A,))</f>
        <v>Mike Mike</v>
      </c>
      <c r="F127" t="str">
        <f>INDEX('Mapping Table'!D:D,MATCH(Data_Set[[#This Row],[Channel]],'Mapping Table'!B:B,))</f>
        <v>Geoff Walker</v>
      </c>
      <c r="G127" s="4">
        <v>655.91506771653542</v>
      </c>
      <c r="H127" s="4">
        <v>518.87100944881888</v>
      </c>
      <c r="I127" s="4">
        <v>445.37123538461537</v>
      </c>
      <c r="J127" s="4">
        <v>978.54204201680682</v>
      </c>
      <c r="K127" s="4">
        <v>1276.3180245283017</v>
      </c>
      <c r="L127" s="4">
        <v>1593.1930854545453</v>
      </c>
      <c r="M127" s="4">
        <v>2794.57305</v>
      </c>
      <c r="N127" s="4">
        <v>1330.0527738461537</v>
      </c>
      <c r="O127" s="4">
        <v>1157.6342105263159</v>
      </c>
      <c r="P127" s="4">
        <v>1211.0448717948718</v>
      </c>
      <c r="Q127" s="4">
        <v>934.54160943396221</v>
      </c>
      <c r="R127" s="4">
        <v>832.94546722689074</v>
      </c>
      <c r="S127" s="4">
        <f>SUM(Data_Set[[#This Row],[JAN 2020]:[DEC 2020]])</f>
        <v>13729.002447377818</v>
      </c>
      <c r="T127" s="4">
        <v>1314.4815149999999</v>
      </c>
      <c r="U127" s="4">
        <v>836.84330082644624</v>
      </c>
      <c r="V127" s="4">
        <v>1162.7995118644067</v>
      </c>
      <c r="W127" s="4">
        <v>999.01390731707318</v>
      </c>
      <c r="X127" s="4">
        <v>1074.0813263157895</v>
      </c>
      <c r="Y127" s="4">
        <v>2909.6206982142853</v>
      </c>
      <c r="Z127" s="4">
        <v>1882.4192976744184</v>
      </c>
      <c r="AA127" s="4">
        <v>1999.4554399999997</v>
      </c>
      <c r="AB127" s="4">
        <v>2292.4995535714284</v>
      </c>
      <c r="AC127" s="4">
        <v>1206.6253078124998</v>
      </c>
      <c r="AD127" s="4">
        <v>801.73815789473701</v>
      </c>
      <c r="AE127" s="4">
        <v>1485.3265285714285</v>
      </c>
      <c r="AF127" s="4">
        <f>SUM(Data_Set[[#This Row],[JAN 2021]:[DEC 2021]])</f>
        <v>17964.904545062513</v>
      </c>
    </row>
    <row r="128" spans="1:32">
      <c r="A128" t="s">
        <v>11</v>
      </c>
      <c r="B128" t="s">
        <v>43</v>
      </c>
      <c r="C128" t="s">
        <v>0</v>
      </c>
      <c r="D128" t="s">
        <v>45</v>
      </c>
      <c r="E128" t="str">
        <f>INDEX('Mapping Table'!C:C,MATCH(Data_Set[[#This Row],[Geography]],'Mapping Table'!A:A,))</f>
        <v>Mike Mike</v>
      </c>
      <c r="F128" t="str">
        <f>INDEX('Mapping Table'!D:D,MATCH(Data_Set[[#This Row],[Channel]],'Mapping Table'!B:B,))</f>
        <v>Geoff Walker</v>
      </c>
      <c r="G128" s="4">
        <v>13.274336283185843</v>
      </c>
      <c r="H128" s="4">
        <v>40</v>
      </c>
      <c r="I128" s="4">
        <v>13.513513513513512</v>
      </c>
      <c r="J128" s="4">
        <v>42.5</v>
      </c>
      <c r="K128" s="4">
        <v>26.5625</v>
      </c>
      <c r="L128" s="4">
        <v>8.6956521739130448</v>
      </c>
      <c r="M128" s="4">
        <v>7.3170731707317076</v>
      </c>
      <c r="N128" s="4">
        <v>14.960629921259843</v>
      </c>
      <c r="O128" s="4">
        <v>25.833333333333336</v>
      </c>
      <c r="P128" s="4">
        <v>12.280701754385966</v>
      </c>
      <c r="Q128" s="4">
        <v>22.857142857142858</v>
      </c>
      <c r="R128" s="4">
        <v>10.9375</v>
      </c>
      <c r="S128" s="4">
        <f>SUM(Data_Set[[#This Row],[JAN 2020]:[DEC 2020]])</f>
        <v>238.73238300746613</v>
      </c>
      <c r="T128" s="4">
        <v>12.280701754385966</v>
      </c>
      <c r="U128" s="4">
        <v>9.6491228070175445</v>
      </c>
      <c r="V128" s="4">
        <v>12.5</v>
      </c>
      <c r="W128" s="4">
        <v>21.495327102803738</v>
      </c>
      <c r="X128" s="4">
        <v>20.17543859649123</v>
      </c>
      <c r="Y128" s="4">
        <v>2420</v>
      </c>
      <c r="Z128" s="4">
        <v>593.6936936936936</v>
      </c>
      <c r="AA128" s="4">
        <v>37.142857142857139</v>
      </c>
      <c r="AB128" s="4">
        <v>73.599999999999994</v>
      </c>
      <c r="AC128" s="4">
        <v>481.81818181818181</v>
      </c>
      <c r="AD128" s="4">
        <v>560.62992125984249</v>
      </c>
      <c r="AE128" s="4">
        <v>44.537815126050425</v>
      </c>
      <c r="AF128" s="4">
        <f>SUM(Data_Set[[#This Row],[JAN 2021]:[DEC 2021]])</f>
        <v>4287.5230593013239</v>
      </c>
    </row>
    <row r="129" spans="1:32">
      <c r="A129" t="s">
        <v>11</v>
      </c>
      <c r="B129" t="s">
        <v>43</v>
      </c>
      <c r="C129" t="s">
        <v>0</v>
      </c>
      <c r="D129" t="s">
        <v>3</v>
      </c>
      <c r="E129" t="str">
        <f>INDEX('Mapping Table'!C:C,MATCH(Data_Set[[#This Row],[Geography]],'Mapping Table'!A:A,))</f>
        <v>Mike Mike</v>
      </c>
      <c r="F129" t="str">
        <f>INDEX('Mapping Table'!D:D,MATCH(Data_Set[[#This Row],[Channel]],'Mapping Table'!B:B,))</f>
        <v>Geoff Walker</v>
      </c>
      <c r="G129" s="4">
        <v>727.38235294117658</v>
      </c>
      <c r="H129" s="4">
        <v>2945.3017094017096</v>
      </c>
      <c r="I129" s="4">
        <v>559.06890756302528</v>
      </c>
      <c r="J129" s="4">
        <v>741.29189189189174</v>
      </c>
      <c r="K129" s="4">
        <v>1809.8060344827588</v>
      </c>
      <c r="L129" s="4">
        <v>3646.1263157894737</v>
      </c>
      <c r="M129" s="4">
        <v>1851.3456692913385</v>
      </c>
      <c r="N129" s="4">
        <v>1245.2982905982908</v>
      </c>
      <c r="O129" s="4">
        <v>1764.0829457364339</v>
      </c>
      <c r="P129" s="4">
        <v>3188.7396694214876</v>
      </c>
      <c r="Q129" s="4">
        <v>769.45593220338981</v>
      </c>
      <c r="R129" s="4">
        <v>722.26803278688533</v>
      </c>
      <c r="S129" s="4">
        <f>SUM(Data_Set[[#This Row],[JAN 2020]:[DEC 2020]])</f>
        <v>19970.16775210786</v>
      </c>
      <c r="T129" s="4">
        <v>4382.9092592592597</v>
      </c>
      <c r="U129" s="4">
        <v>2868.1352459016393</v>
      </c>
      <c r="V129" s="4">
        <v>4389.0756302521013</v>
      </c>
      <c r="W129" s="4">
        <v>4652.2935779816507</v>
      </c>
      <c r="X129" s="4">
        <v>1846.0869565217392</v>
      </c>
      <c r="Y129" s="4">
        <v>2783.7209302325582</v>
      </c>
      <c r="Z129" s="4">
        <v>4849.5867768595044</v>
      </c>
      <c r="AA129" s="4">
        <v>8318.2539682539682</v>
      </c>
      <c r="AB129" s="4">
        <v>3545.3781512605042</v>
      </c>
      <c r="AC129" s="4">
        <v>6020.5357142857138</v>
      </c>
      <c r="AD129" s="4">
        <v>4083.7837837837833</v>
      </c>
      <c r="AE129" s="4">
        <v>888.9908256880733</v>
      </c>
      <c r="AF129" s="4">
        <f>SUM(Data_Set[[#This Row],[JAN 2021]:[DEC 2021]])</f>
        <v>48628.750820280504</v>
      </c>
    </row>
    <row r="130" spans="1:32">
      <c r="A130" t="s">
        <v>11</v>
      </c>
      <c r="B130" t="s">
        <v>43</v>
      </c>
      <c r="C130" t="s">
        <v>4</v>
      </c>
      <c r="D130" t="s">
        <v>3</v>
      </c>
      <c r="E130" t="str">
        <f>INDEX('Mapping Table'!C:C,MATCH(Data_Set[[#This Row],[Geography]],'Mapping Table'!A:A,))</f>
        <v>Mike Mike</v>
      </c>
      <c r="F130" t="str">
        <f>INDEX('Mapping Table'!D:D,MATCH(Data_Set[[#This Row],[Channel]],'Mapping Table'!B:B,))</f>
        <v>Geoff Walker</v>
      </c>
      <c r="G130" s="4">
        <v>38.935483870967744</v>
      </c>
      <c r="H130" s="4">
        <v>33.80952380952381</v>
      </c>
      <c r="I130" s="4">
        <v>18.579439252336446</v>
      </c>
      <c r="J130" s="4">
        <v>91.950819672131161</v>
      </c>
      <c r="K130" s="4">
        <v>186.29357798165137</v>
      </c>
      <c r="L130" s="4">
        <v>41.560975609756099</v>
      </c>
      <c r="M130" s="4">
        <v>39.082568807339449</v>
      </c>
      <c r="N130" s="4">
        <v>37.71875</v>
      </c>
      <c r="O130" s="4">
        <v>71</v>
      </c>
      <c r="P130" s="4">
        <v>274.53333333333336</v>
      </c>
      <c r="Q130" s="4">
        <v>298.5641025641026</v>
      </c>
      <c r="R130" s="4">
        <v>341.05357142857139</v>
      </c>
      <c r="S130" s="4">
        <f>SUM(Data_Set[[#This Row],[JAN 2020]:[DEC 2020]])</f>
        <v>1473.0821463297132</v>
      </c>
      <c r="T130" s="4">
        <v>782.85217391304354</v>
      </c>
      <c r="U130" s="4">
        <v>138.50819672131146</v>
      </c>
      <c r="V130" s="4">
        <v>301.04000000000002</v>
      </c>
      <c r="W130" s="4">
        <v>159.75</v>
      </c>
      <c r="X130" s="4">
        <v>134.11111111111111</v>
      </c>
      <c r="Y130" s="4">
        <v>110.58407079646018</v>
      </c>
      <c r="Z130" s="4">
        <v>205.70093457943923</v>
      </c>
      <c r="AA130" s="4">
        <v>344.50434782608698</v>
      </c>
      <c r="AB130" s="4">
        <v>2760.9739130434782</v>
      </c>
      <c r="AC130" s="4">
        <v>84.465517241379317</v>
      </c>
      <c r="AD130" s="4">
        <v>44.628571428571426</v>
      </c>
      <c r="AE130" s="4">
        <v>77.65625</v>
      </c>
      <c r="AF130" s="4">
        <f>SUM(Data_Set[[#This Row],[JAN 2021]:[DEC 2021]])</f>
        <v>5144.7750866608812</v>
      </c>
    </row>
    <row r="131" spans="1:32">
      <c r="A131" t="s">
        <v>11</v>
      </c>
      <c r="B131" t="s">
        <v>43</v>
      </c>
      <c r="C131" t="s">
        <v>0</v>
      </c>
      <c r="D131" t="s">
        <v>2</v>
      </c>
      <c r="E131" t="str">
        <f>INDEX('Mapping Table'!C:C,MATCH(Data_Set[[#This Row],[Geography]],'Mapping Table'!A:A,))</f>
        <v>Mike Mike</v>
      </c>
      <c r="F131" t="str">
        <f>INDEX('Mapping Table'!D:D,MATCH(Data_Set[[#This Row],[Channel]],'Mapping Table'!B:B,))</f>
        <v>Geoff Walker</v>
      </c>
      <c r="G131" s="4">
        <v>168.86792452830187</v>
      </c>
      <c r="H131" s="4">
        <v>121.69811320754717</v>
      </c>
      <c r="I131" s="4">
        <v>101.73913043478262</v>
      </c>
      <c r="J131" s="4">
        <v>86.666666666666657</v>
      </c>
      <c r="K131" s="4">
        <v>158.11965811965814</v>
      </c>
      <c r="L131" s="4">
        <v>100.76923076923076</v>
      </c>
      <c r="M131" s="4">
        <v>132.93650793650792</v>
      </c>
      <c r="N131" s="4">
        <v>174.07407407407408</v>
      </c>
      <c r="O131" s="4">
        <v>150</v>
      </c>
      <c r="P131" s="4">
        <v>338.4</v>
      </c>
      <c r="Q131" s="4">
        <v>111.21495327102804</v>
      </c>
      <c r="R131" s="4">
        <v>128.0952380952381</v>
      </c>
      <c r="S131" s="4">
        <f>SUM(Data_Set[[#This Row],[JAN 2020]:[DEC 2020]])</f>
        <v>1772.5814971030352</v>
      </c>
      <c r="T131" s="4">
        <v>112.5</v>
      </c>
      <c r="U131" s="4">
        <v>124.60317460317461</v>
      </c>
      <c r="V131" s="4">
        <v>163.5658914728682</v>
      </c>
      <c r="W131" s="4">
        <v>189.38053097345136</v>
      </c>
      <c r="X131" s="4">
        <v>182.5</v>
      </c>
      <c r="Y131" s="4">
        <v>171.02803738317755</v>
      </c>
      <c r="Z131" s="4">
        <v>233.33333333333331</v>
      </c>
      <c r="AA131" s="4">
        <v>540.32258064516134</v>
      </c>
      <c r="AB131" s="4">
        <v>558.4</v>
      </c>
      <c r="AC131" s="4">
        <v>367.52136752136755</v>
      </c>
      <c r="AD131" s="4">
        <v>219.64285714285711</v>
      </c>
      <c r="AE131" s="4">
        <v>60.162601626016261</v>
      </c>
      <c r="AF131" s="4">
        <f>SUM(Data_Set[[#This Row],[JAN 2021]:[DEC 2021]])</f>
        <v>2922.9603747014071</v>
      </c>
    </row>
    <row r="132" spans="1:32">
      <c r="A132" t="s">
        <v>42</v>
      </c>
      <c r="B132" t="s">
        <v>50</v>
      </c>
      <c r="C132" t="s">
        <v>0</v>
      </c>
      <c r="D132" t="s">
        <v>1</v>
      </c>
      <c r="E132" t="str">
        <f>INDEX('Mapping Table'!C:C,MATCH(Data_Set[[#This Row],[Geography]],'Mapping Table'!A:A,))</f>
        <v>Josh Tech</v>
      </c>
      <c r="F132" t="str">
        <f>INDEX('Mapping Table'!D:D,MATCH(Data_Set[[#This Row],[Channel]],'Mapping Table'!B:B,))</f>
        <v>Geoff Walker</v>
      </c>
      <c r="G132" s="4">
        <v>36654.471544715445</v>
      </c>
      <c r="H132" s="4">
        <v>97169.158878504662</v>
      </c>
      <c r="I132" s="4">
        <v>72284.297520661159</v>
      </c>
      <c r="J132" s="4">
        <v>10324.36974789916</v>
      </c>
      <c r="K132" s="4">
        <v>55711.926605504581</v>
      </c>
      <c r="L132" s="4">
        <v>57688.800000000003</v>
      </c>
      <c r="M132" s="4">
        <v>47290.82568807339</v>
      </c>
      <c r="N132" s="4">
        <v>32358.407079646022</v>
      </c>
      <c r="O132" s="4">
        <v>32485.271317829458</v>
      </c>
      <c r="P132" s="4">
        <v>35688.23529411765</v>
      </c>
      <c r="Q132" s="4">
        <v>28286.776859504134</v>
      </c>
      <c r="R132" s="4">
        <v>26526.168224299065</v>
      </c>
      <c r="S132" s="4">
        <f>SUM(Data_Set[[#This Row],[JAN 2020]:[DEC 2020]])</f>
        <v>532468.70876075467</v>
      </c>
      <c r="T132" s="4">
        <v>38041.509433962259</v>
      </c>
      <c r="U132" s="4">
        <v>41518.897637795279</v>
      </c>
      <c r="V132" s="4">
        <v>128959.29203539825</v>
      </c>
      <c r="W132" s="4">
        <v>70448.275862068971</v>
      </c>
      <c r="X132" s="4">
        <v>58425.38461538461</v>
      </c>
      <c r="Y132" s="4">
        <v>86256.8</v>
      </c>
      <c r="Z132" s="4">
        <v>95681.818181818177</v>
      </c>
      <c r="AA132" s="4">
        <v>55229.824561403511</v>
      </c>
      <c r="AB132" s="4">
        <v>48317.829457364336</v>
      </c>
      <c r="AC132" s="4">
        <v>44551.5625</v>
      </c>
      <c r="AD132" s="4">
        <v>56606.306306306302</v>
      </c>
      <c r="AE132" s="4">
        <v>53383.720930232557</v>
      </c>
      <c r="AF132" s="4">
        <f>SUM(Data_Set[[#This Row],[JAN 2021]:[DEC 2021]])</f>
        <v>777421.22152173414</v>
      </c>
    </row>
    <row r="133" spans="1:32">
      <c r="A133" t="s">
        <v>42</v>
      </c>
      <c r="B133" t="s">
        <v>50</v>
      </c>
      <c r="C133" t="s">
        <v>4</v>
      </c>
      <c r="D133" t="s">
        <v>1</v>
      </c>
      <c r="E133" t="str">
        <f>INDEX('Mapping Table'!C:C,MATCH(Data_Set[[#This Row],[Geography]],'Mapping Table'!A:A,))</f>
        <v>Josh Tech</v>
      </c>
      <c r="F133" t="str">
        <f>INDEX('Mapping Table'!D:D,MATCH(Data_Set[[#This Row],[Channel]],'Mapping Table'!B:B,))</f>
        <v>Geoff Walker</v>
      </c>
      <c r="G133" s="4">
        <v>47476.096774193546</v>
      </c>
      <c r="H133" s="4">
        <v>46352.524590163935</v>
      </c>
      <c r="I133" s="4">
        <v>49417.267857142848</v>
      </c>
      <c r="J133" s="4">
        <v>47624.218181818178</v>
      </c>
      <c r="K133" s="4">
        <v>50152.625</v>
      </c>
      <c r="L133" s="4">
        <v>44796.630769230767</v>
      </c>
      <c r="M133" s="4">
        <v>50194.464285714283</v>
      </c>
      <c r="N133" s="4">
        <v>42096.771929824565</v>
      </c>
      <c r="O133" s="4">
        <v>43767.025210084037</v>
      </c>
      <c r="P133" s="4">
        <v>49690.963636363631</v>
      </c>
      <c r="Q133" s="4">
        <v>38132.163636363628</v>
      </c>
      <c r="R133" s="4">
        <v>34406.725663716818</v>
      </c>
      <c r="S133" s="4">
        <f>SUM(Data_Set[[#This Row],[JAN 2020]:[DEC 2020]])</f>
        <v>544107.47753461613</v>
      </c>
      <c r="T133" s="4">
        <v>39737.096774193546</v>
      </c>
      <c r="U133" s="4">
        <v>31438.139534883718</v>
      </c>
      <c r="V133" s="4">
        <v>62141.847457627126</v>
      </c>
      <c r="W133" s="4">
        <v>59023.48333333333</v>
      </c>
      <c r="X133" s="4">
        <v>46632.800000000003</v>
      </c>
      <c r="Y133" s="4">
        <v>58615.188679245279</v>
      </c>
      <c r="Z133" s="4">
        <v>37269.719008264467</v>
      </c>
      <c r="AA133" s="4">
        <v>33960.619469026555</v>
      </c>
      <c r="AB133" s="4">
        <v>29900.356589147286</v>
      </c>
      <c r="AC133" s="4">
        <v>39080.159292035401</v>
      </c>
      <c r="AD133" s="4">
        <v>30863.984000000004</v>
      </c>
      <c r="AE133" s="4">
        <v>28208.553571428569</v>
      </c>
      <c r="AF133" s="4">
        <f>SUM(Data_Set[[#This Row],[JAN 2021]:[DEC 2021]])</f>
        <v>496871.94770918536</v>
      </c>
    </row>
    <row r="134" spans="1:32">
      <c r="A134" t="s">
        <v>42</v>
      </c>
      <c r="B134" t="s">
        <v>50</v>
      </c>
      <c r="C134" t="s">
        <v>5</v>
      </c>
      <c r="D134" t="s">
        <v>1</v>
      </c>
      <c r="E134" t="str">
        <f>INDEX('Mapping Table'!C:C,MATCH(Data_Set[[#This Row],[Geography]],'Mapping Table'!A:A,))</f>
        <v>Josh Tech</v>
      </c>
      <c r="F134" t="str">
        <f>INDEX('Mapping Table'!D:D,MATCH(Data_Set[[#This Row],[Channel]],'Mapping Table'!B:B,))</f>
        <v>Geoff Walker</v>
      </c>
      <c r="G134" s="4">
        <v>223.6</v>
      </c>
      <c r="H134" s="4">
        <v>289.36470588235295</v>
      </c>
      <c r="I134" s="4">
        <v>303.015625</v>
      </c>
      <c r="J134" s="4">
        <v>426.07244094488186</v>
      </c>
      <c r="K134" s="4">
        <v>436.38064516129032</v>
      </c>
      <c r="L134" s="4">
        <v>552.93333333333328</v>
      </c>
      <c r="M134" s="4">
        <v>367.97165354330707</v>
      </c>
      <c r="N134" s="4">
        <v>459.92520325203247</v>
      </c>
      <c r="O134" s="4">
        <v>549.01785714285711</v>
      </c>
      <c r="P134" s="4">
        <v>472.99999999999994</v>
      </c>
      <c r="Q134" s="4">
        <v>189.2</v>
      </c>
      <c r="R134" s="4">
        <v>967.02222222222224</v>
      </c>
      <c r="S134" s="4">
        <f>SUM(Data_Set[[#This Row],[JAN 2020]:[DEC 2020]])</f>
        <v>5237.5036864822769</v>
      </c>
      <c r="T134" s="4">
        <v>292.84869565217394</v>
      </c>
      <c r="U134" s="4">
        <v>372.04033613445381</v>
      </c>
      <c r="V134" s="4">
        <v>510.6648148148148</v>
      </c>
      <c r="W134" s="4">
        <v>968.80535714285691</v>
      </c>
      <c r="X134" s="4">
        <v>583.12031249999995</v>
      </c>
      <c r="Y134" s="4">
        <v>749.46034482758625</v>
      </c>
      <c r="Z134" s="4">
        <v>1032.8599999999999</v>
      </c>
      <c r="AA134" s="4">
        <v>418.07096774193548</v>
      </c>
      <c r="AB134" s="4">
        <v>641.66666666666663</v>
      </c>
      <c r="AC134" s="4">
        <v>780.64227642276433</v>
      </c>
      <c r="AD134" s="4">
        <v>733.74621848739503</v>
      </c>
      <c r="AE134" s="4">
        <v>681.80180180180173</v>
      </c>
      <c r="AF134" s="4">
        <f>SUM(Data_Set[[#This Row],[JAN 2021]:[DEC 2021]])</f>
        <v>7765.7277921924497</v>
      </c>
    </row>
    <row r="135" spans="1:32">
      <c r="A135" t="s">
        <v>42</v>
      </c>
      <c r="B135" t="s">
        <v>50</v>
      </c>
      <c r="C135" t="s">
        <v>6</v>
      </c>
      <c r="D135" t="s">
        <v>1</v>
      </c>
      <c r="E135" t="str">
        <f>INDEX('Mapping Table'!C:C,MATCH(Data_Set[[#This Row],[Geography]],'Mapping Table'!A:A,))</f>
        <v>Josh Tech</v>
      </c>
      <c r="F135" t="str">
        <f>INDEX('Mapping Table'!D:D,MATCH(Data_Set[[#This Row],[Channel]],'Mapping Table'!B:B,))</f>
        <v>Geoff Walker</v>
      </c>
      <c r="K135" s="4">
        <v>0</v>
      </c>
      <c r="L135" s="4">
        <v>0</v>
      </c>
      <c r="O135" s="4">
        <v>0</v>
      </c>
      <c r="P135" s="4">
        <v>0</v>
      </c>
      <c r="R135" s="4">
        <v>0</v>
      </c>
      <c r="S135" s="4">
        <f>SUM(Data_Set[[#This Row],[JAN 2020]:[DEC 2020]])</f>
        <v>0</v>
      </c>
      <c r="X135" s="4">
        <v>65.899115044247793</v>
      </c>
      <c r="Y135" s="4">
        <v>1.0745454545454545</v>
      </c>
      <c r="AB135" s="4">
        <v>61.03770491803278</v>
      </c>
      <c r="AC135" s="4">
        <v>21.035593220338985</v>
      </c>
      <c r="AD135" s="4"/>
      <c r="AE135" s="4">
        <v>100.90243902439025</v>
      </c>
      <c r="AF135" s="4">
        <f>SUM(Data_Set[[#This Row],[JAN 2021]:[DEC 2021]])</f>
        <v>249.94939766155528</v>
      </c>
    </row>
    <row r="136" spans="1:32">
      <c r="A136" t="s">
        <v>42</v>
      </c>
      <c r="B136" t="s">
        <v>50</v>
      </c>
      <c r="C136" t="s">
        <v>0</v>
      </c>
      <c r="D136" t="s">
        <v>45</v>
      </c>
      <c r="E136" t="str">
        <f>INDEX('Mapping Table'!C:C,MATCH(Data_Set[[#This Row],[Geography]],'Mapping Table'!A:A,))</f>
        <v>Josh Tech</v>
      </c>
      <c r="F136" t="str">
        <f>INDEX('Mapping Table'!D:D,MATCH(Data_Set[[#This Row],[Channel]],'Mapping Table'!B:B,))</f>
        <v>Geoff Walker</v>
      </c>
      <c r="I136" s="4">
        <v>0</v>
      </c>
      <c r="J136" s="4">
        <v>0</v>
      </c>
      <c r="M136" s="4">
        <v>0</v>
      </c>
      <c r="S136" s="4">
        <f>SUM(Data_Set[[#This Row],[JAN 2020]:[DEC 2020]])</f>
        <v>0</v>
      </c>
      <c r="V136" s="4">
        <v>5020.3389830508477</v>
      </c>
      <c r="W136" s="4">
        <v>217.14285714285714</v>
      </c>
      <c r="Z136" s="4">
        <v>193.22033898305085</v>
      </c>
      <c r="AD136" s="4"/>
      <c r="AE136" s="4"/>
      <c r="AF136" s="4">
        <f>SUM(Data_Set[[#This Row],[JAN 2021]:[DEC 2021]])</f>
        <v>5430.7021791767556</v>
      </c>
    </row>
    <row r="137" spans="1:32">
      <c r="A137" t="s">
        <v>42</v>
      </c>
      <c r="B137" t="s">
        <v>50</v>
      </c>
      <c r="C137" t="s">
        <v>0</v>
      </c>
      <c r="D137" t="s">
        <v>3</v>
      </c>
      <c r="E137" t="str">
        <f>INDEX('Mapping Table'!C:C,MATCH(Data_Set[[#This Row],[Geography]],'Mapping Table'!A:A,))</f>
        <v>Josh Tech</v>
      </c>
      <c r="F137" t="str">
        <f>INDEX('Mapping Table'!D:D,MATCH(Data_Set[[#This Row],[Channel]],'Mapping Table'!B:B,))</f>
        <v>Geoff Walker</v>
      </c>
      <c r="G137" s="4">
        <v>307.43801652892563</v>
      </c>
      <c r="H137" s="4">
        <v>457.01754385964915</v>
      </c>
      <c r="I137" s="4">
        <v>223.2</v>
      </c>
      <c r="J137" s="4">
        <v>0</v>
      </c>
      <c r="K137" s="4">
        <v>56.410256410256416</v>
      </c>
      <c r="L137" s="4">
        <v>662.38532110091739</v>
      </c>
      <c r="M137" s="4">
        <v>236.4406779661017</v>
      </c>
      <c r="N137" s="4">
        <v>402.47933884297521</v>
      </c>
      <c r="O137" s="4">
        <v>552.41935483870964</v>
      </c>
      <c r="P137" s="4">
        <v>599.12280701754389</v>
      </c>
      <c r="Q137" s="4">
        <v>310.28037383177571</v>
      </c>
      <c r="R137" s="4">
        <v>323.33333333333337</v>
      </c>
      <c r="S137" s="4">
        <f>SUM(Data_Set[[#This Row],[JAN 2020]:[DEC 2020]])</f>
        <v>4130.5270237301884</v>
      </c>
      <c r="T137" s="4">
        <v>581.81818181818187</v>
      </c>
      <c r="U137" s="4">
        <v>505.51181102362204</v>
      </c>
      <c r="V137" s="4">
        <v>1020</v>
      </c>
      <c r="W137" s="4">
        <v>885.95041322314057</v>
      </c>
      <c r="X137" s="4">
        <v>883.2</v>
      </c>
      <c r="Y137" s="4">
        <v>1345.2380952380952</v>
      </c>
      <c r="Z137" s="4">
        <v>858.91472868217056</v>
      </c>
      <c r="AA137" s="4">
        <v>1050.420168067227</v>
      </c>
      <c r="AB137" s="4">
        <v>784.375</v>
      </c>
      <c r="AC137" s="4">
        <v>1151.8867924528302</v>
      </c>
      <c r="AD137" s="4">
        <v>1021.5384615384615</v>
      </c>
      <c r="AE137" s="4">
        <v>933.33333333333337</v>
      </c>
      <c r="AF137" s="4">
        <f>SUM(Data_Set[[#This Row],[JAN 2021]:[DEC 2021]])</f>
        <v>11022.186985377062</v>
      </c>
    </row>
    <row r="138" spans="1:32">
      <c r="A138" t="s">
        <v>42</v>
      </c>
      <c r="B138" t="s">
        <v>50</v>
      </c>
      <c r="C138" t="s">
        <v>4</v>
      </c>
      <c r="D138" t="s">
        <v>3</v>
      </c>
      <c r="E138" t="str">
        <f>INDEX('Mapping Table'!C:C,MATCH(Data_Set[[#This Row],[Geography]],'Mapping Table'!A:A,))</f>
        <v>Josh Tech</v>
      </c>
      <c r="F138" t="str">
        <f>INDEX('Mapping Table'!D:D,MATCH(Data_Set[[#This Row],[Channel]],'Mapping Table'!B:B,))</f>
        <v>Geoff Walker</v>
      </c>
      <c r="P138" s="4">
        <v>0</v>
      </c>
      <c r="R138" s="4">
        <v>0</v>
      </c>
      <c r="S138" s="4">
        <f>SUM(Data_Set[[#This Row],[JAN 2020]:[DEC 2020]])</f>
        <v>0</v>
      </c>
      <c r="AC138" s="4">
        <v>71.577235772357724</v>
      </c>
      <c r="AD138" s="4"/>
      <c r="AE138" s="4">
        <v>19.586206896551726</v>
      </c>
      <c r="AF138" s="4">
        <f>SUM(Data_Set[[#This Row],[JAN 2021]:[DEC 2021]])</f>
        <v>91.163442668909454</v>
      </c>
    </row>
    <row r="139" spans="1:32">
      <c r="A139" t="s">
        <v>42</v>
      </c>
      <c r="B139" t="s">
        <v>43</v>
      </c>
      <c r="C139" t="s">
        <v>0</v>
      </c>
      <c r="D139" t="s">
        <v>1</v>
      </c>
      <c r="E139" t="str">
        <f>INDEX('Mapping Table'!C:C,MATCH(Data_Set[[#This Row],[Geography]],'Mapping Table'!A:A,))</f>
        <v>Josh Tech</v>
      </c>
      <c r="F139" t="str">
        <f>INDEX('Mapping Table'!D:D,MATCH(Data_Set[[#This Row],[Channel]],'Mapping Table'!B:B,))</f>
        <v>Geoff Walker</v>
      </c>
      <c r="N139" s="4">
        <v>0</v>
      </c>
      <c r="O139" s="4">
        <v>0</v>
      </c>
      <c r="S139" s="4">
        <f>SUM(Data_Set[[#This Row],[JAN 2020]:[DEC 2020]])</f>
        <v>0</v>
      </c>
      <c r="AA139" s="4">
        <v>512.5</v>
      </c>
      <c r="AB139" s="4">
        <v>-512.5</v>
      </c>
      <c r="AD139" s="4"/>
      <c r="AE139" s="4"/>
      <c r="AF139" s="4">
        <f>SUM(Data_Set[[#This Row],[JAN 2021]:[DEC 2021]])</f>
        <v>0</v>
      </c>
    </row>
    <row r="140" spans="1:32">
      <c r="A140" t="s">
        <v>42</v>
      </c>
      <c r="B140" t="s">
        <v>43</v>
      </c>
      <c r="C140" t="s">
        <v>0</v>
      </c>
      <c r="D140" t="s">
        <v>3</v>
      </c>
      <c r="E140" t="str">
        <f>INDEX('Mapping Table'!C:C,MATCH(Data_Set[[#This Row],[Geography]],'Mapping Table'!A:A,))</f>
        <v>Josh Tech</v>
      </c>
      <c r="F140" t="str">
        <f>INDEX('Mapping Table'!D:D,MATCH(Data_Set[[#This Row],[Channel]],'Mapping Table'!B:B,))</f>
        <v>Geoff Walker</v>
      </c>
      <c r="O140" s="4">
        <v>1600</v>
      </c>
      <c r="P140" s="4">
        <v>-1452.1008403361345</v>
      </c>
      <c r="S140" s="4">
        <f>SUM(Data_Set[[#This Row],[JAN 2020]:[DEC 2020]])</f>
        <v>147.89915966386548</v>
      </c>
      <c r="AB140" s="4">
        <v>0</v>
      </c>
      <c r="AC140" s="4">
        <v>0</v>
      </c>
      <c r="AD140" s="4"/>
      <c r="AE140" s="4"/>
      <c r="AF140" s="4">
        <f>SUM(Data_Set[[#This Row],[JAN 2021]:[DEC 2021]])</f>
        <v>0</v>
      </c>
    </row>
    <row r="141" spans="1:32">
      <c r="A141" t="s">
        <v>10</v>
      </c>
      <c r="B141" t="s">
        <v>50</v>
      </c>
      <c r="C141" t="s">
        <v>0</v>
      </c>
      <c r="D141" t="s">
        <v>1</v>
      </c>
      <c r="E141" t="str">
        <f>INDEX('Mapping Table'!C:C,MATCH(Data_Set[[#This Row],[Geography]],'Mapping Table'!A:A,))</f>
        <v>Dave Tabloid</v>
      </c>
      <c r="F141" t="str">
        <f>INDEX('Mapping Table'!D:D,MATCH(Data_Set[[#This Row],[Channel]],'Mapping Table'!B:B,))</f>
        <v>Geoff Walker</v>
      </c>
      <c r="G141" s="4">
        <v>39405.758536585367</v>
      </c>
      <c r="H141" s="4">
        <v>41359.48292682926</v>
      </c>
      <c r="I141" s="4">
        <v>48489.166363636359</v>
      </c>
      <c r="J141" s="4">
        <v>48544.210619469028</v>
      </c>
      <c r="K141" s="4">
        <v>49985.31923076923</v>
      </c>
      <c r="L141" s="4">
        <v>54254.229365079365</v>
      </c>
      <c r="M141" s="4">
        <v>60974.243965517249</v>
      </c>
      <c r="N141" s="4">
        <v>62636.688888888879</v>
      </c>
      <c r="O141" s="4">
        <v>57519.287037037036</v>
      </c>
      <c r="P141" s="4">
        <v>57380.792727272725</v>
      </c>
      <c r="Q141" s="4">
        <v>54293.864814814813</v>
      </c>
      <c r="R141" s="4">
        <v>51085.575384615389</v>
      </c>
      <c r="S141" s="4">
        <f>SUM(Data_Set[[#This Row],[JAN 2020]:[DEC 2020]])</f>
        <v>625928.61986051465</v>
      </c>
      <c r="T141" s="4">
        <v>47739.950806451612</v>
      </c>
      <c r="U141" s="4">
        <v>48184.076923076929</v>
      </c>
      <c r="V141" s="4">
        <v>61740.911023622044</v>
      </c>
      <c r="W141" s="4">
        <v>66908.978048780496</v>
      </c>
      <c r="X141" s="4">
        <v>67682.300884955752</v>
      </c>
      <c r="Y141" s="4">
        <v>82945.403738317749</v>
      </c>
      <c r="Z141" s="4">
        <v>75446.650892857127</v>
      </c>
      <c r="AA141" s="4">
        <v>69190.250847457632</v>
      </c>
      <c r="AB141" s="4">
        <v>60820.637984496127</v>
      </c>
      <c r="AC141" s="4">
        <v>62391.333333333321</v>
      </c>
      <c r="AD141" s="4">
        <v>51533.36614173228</v>
      </c>
      <c r="AE141" s="4">
        <v>64114.109433962265</v>
      </c>
      <c r="AF141" s="4">
        <f>SUM(Data_Set[[#This Row],[JAN 2021]:[DEC 2021]])</f>
        <v>758697.97005904338</v>
      </c>
    </row>
    <row r="142" spans="1:32">
      <c r="A142" t="s">
        <v>10</v>
      </c>
      <c r="B142" t="s">
        <v>50</v>
      </c>
      <c r="C142" t="s">
        <v>4</v>
      </c>
      <c r="D142" t="s">
        <v>1</v>
      </c>
      <c r="E142" t="str">
        <f>INDEX('Mapping Table'!C:C,MATCH(Data_Set[[#This Row],[Geography]],'Mapping Table'!A:A,))</f>
        <v>Dave Tabloid</v>
      </c>
      <c r="F142" t="str">
        <f>INDEX('Mapping Table'!D:D,MATCH(Data_Set[[#This Row],[Channel]],'Mapping Table'!B:B,))</f>
        <v>Geoff Walker</v>
      </c>
      <c r="G142" s="4">
        <v>22294.376495412842</v>
      </c>
      <c r="H142" s="4">
        <v>23573.086495412845</v>
      </c>
      <c r="I142" s="4">
        <v>20951.109704347829</v>
      </c>
      <c r="J142" s="4">
        <v>17211.392845528455</v>
      </c>
      <c r="K142" s="4">
        <v>21911.044471544716</v>
      </c>
      <c r="L142" s="4">
        <v>26295.177982300887</v>
      </c>
      <c r="M142" s="4">
        <v>29172.117111111111</v>
      </c>
      <c r="N142" s="4">
        <v>24169.895369230766</v>
      </c>
      <c r="O142" s="4">
        <v>23105.782829268293</v>
      </c>
      <c r="P142" s="4">
        <v>19758.357736434111</v>
      </c>
      <c r="Q142" s="4">
        <v>21492.561388429753</v>
      </c>
      <c r="R142" s="4">
        <v>20392.101984000001</v>
      </c>
      <c r="S142" s="4">
        <f>SUM(Data_Set[[#This Row],[JAN 2020]:[DEC 2020]])</f>
        <v>270327.00441302161</v>
      </c>
      <c r="T142" s="4">
        <v>18920.539479674797</v>
      </c>
      <c r="U142" s="4">
        <v>21400.219230769231</v>
      </c>
      <c r="V142" s="4">
        <v>28298.183633333334</v>
      </c>
      <c r="W142" s="4">
        <v>30819.244121739132</v>
      </c>
      <c r="X142" s="4">
        <v>31834.018325203251</v>
      </c>
      <c r="Y142" s="4">
        <v>37030.391042735049</v>
      </c>
      <c r="Z142" s="4">
        <v>34110.193744000004</v>
      </c>
      <c r="AA142" s="4">
        <v>32145.339031746033</v>
      </c>
      <c r="AB142" s="4">
        <v>33114.600141732277</v>
      </c>
      <c r="AC142" s="4">
        <v>31013.833627906974</v>
      </c>
      <c r="AD142" s="4">
        <v>31954.410147540988</v>
      </c>
      <c r="AE142" s="4">
        <v>27717.605723577235</v>
      </c>
      <c r="AF142" s="4">
        <f>SUM(Data_Set[[#This Row],[JAN 2021]:[DEC 2021]])</f>
        <v>358358.57824995829</v>
      </c>
    </row>
    <row r="143" spans="1:32">
      <c r="A143" t="s">
        <v>10</v>
      </c>
      <c r="B143" t="s">
        <v>50</v>
      </c>
      <c r="C143" t="s">
        <v>5</v>
      </c>
      <c r="D143" t="s">
        <v>1</v>
      </c>
      <c r="E143" t="str">
        <f>INDEX('Mapping Table'!C:C,MATCH(Data_Set[[#This Row],[Geography]],'Mapping Table'!A:A,))</f>
        <v>Dave Tabloid</v>
      </c>
      <c r="F143" t="str">
        <f>INDEX('Mapping Table'!D:D,MATCH(Data_Set[[#This Row],[Channel]],'Mapping Table'!B:B,))</f>
        <v>Geoff Walker</v>
      </c>
      <c r="G143" s="4">
        <v>3544.4223466666667</v>
      </c>
      <c r="H143" s="4">
        <v>3674.0765682242986</v>
      </c>
      <c r="I143" s="4">
        <v>3200.1067266666669</v>
      </c>
      <c r="J143" s="4">
        <v>3211.2429738317755</v>
      </c>
      <c r="K143" s="4">
        <v>3035.4545890625</v>
      </c>
      <c r="L143" s="4">
        <v>4367.2180095238091</v>
      </c>
      <c r="M143" s="4">
        <v>4116.5045694915261</v>
      </c>
      <c r="N143" s="4">
        <v>3608.5978677419353</v>
      </c>
      <c r="O143" s="4">
        <v>3898.9142846846848</v>
      </c>
      <c r="P143" s="4">
        <v>4159.2633092592587</v>
      </c>
      <c r="Q143" s="4">
        <v>3677.0542814159294</v>
      </c>
      <c r="R143" s="4">
        <v>3999.1133925925924</v>
      </c>
      <c r="S143" s="4">
        <f>SUM(Data_Set[[#This Row],[JAN 2020]:[DEC 2020]])</f>
        <v>44491.968919161627</v>
      </c>
      <c r="T143" s="4">
        <v>3146.3935743589745</v>
      </c>
      <c r="U143" s="4">
        <v>3824.3176190476188</v>
      </c>
      <c r="V143" s="4">
        <v>3851.4125559055115</v>
      </c>
      <c r="W143" s="4">
        <v>4643.6913637931038</v>
      </c>
      <c r="X143" s="4">
        <v>3066.8428057142855</v>
      </c>
      <c r="Y143" s="4">
        <v>4655.9114566371691</v>
      </c>
      <c r="Z143" s="4">
        <v>5192.1943965517239</v>
      </c>
      <c r="AA143" s="4">
        <v>6321.8395547169812</v>
      </c>
      <c r="AB143" s="4">
        <v>6372.313619999999</v>
      </c>
      <c r="AC143" s="4">
        <v>5195.3123818181821</v>
      </c>
      <c r="AD143" s="4">
        <v>4470.457218803419</v>
      </c>
      <c r="AE143" s="4">
        <v>4620.732347540983</v>
      </c>
      <c r="AF143" s="4">
        <f>SUM(Data_Set[[#This Row],[JAN 2021]:[DEC 2021]])</f>
        <v>55361.41889488796</v>
      </c>
    </row>
    <row r="144" spans="1:32">
      <c r="A144" t="s">
        <v>10</v>
      </c>
      <c r="B144" t="s">
        <v>50</v>
      </c>
      <c r="C144" t="s">
        <v>6</v>
      </c>
      <c r="D144" t="s">
        <v>1</v>
      </c>
      <c r="E144" t="str">
        <f>INDEX('Mapping Table'!C:C,MATCH(Data_Set[[#This Row],[Geography]],'Mapping Table'!A:A,))</f>
        <v>Dave Tabloid</v>
      </c>
      <c r="F144" t="str">
        <f>INDEX('Mapping Table'!D:D,MATCH(Data_Set[[#This Row],[Channel]],'Mapping Table'!B:B,))</f>
        <v>Geoff Walker</v>
      </c>
      <c r="G144" s="4">
        <v>1810.992857142857</v>
      </c>
      <c r="H144" s="4">
        <v>2076.9816208695652</v>
      </c>
      <c r="I144" s="4">
        <v>1920.0625736842105</v>
      </c>
      <c r="J144" s="4">
        <v>1913.1514285714284</v>
      </c>
      <c r="K144" s="4">
        <v>1991.5462593749999</v>
      </c>
      <c r="L144" s="4">
        <v>2871.3221327102806</v>
      </c>
      <c r="M144" s="4">
        <v>2803.3296999999998</v>
      </c>
      <c r="N144" s="4">
        <v>2178.2582685714287</v>
      </c>
      <c r="O144" s="4">
        <v>2192.3422820512819</v>
      </c>
      <c r="P144" s="4">
        <v>2652.224843243243</v>
      </c>
      <c r="Q144" s="4">
        <v>2363.0634057142856</v>
      </c>
      <c r="R144" s="4">
        <v>2809.7839828571427</v>
      </c>
      <c r="S144" s="4">
        <f>SUM(Data_Set[[#This Row],[JAN 2020]:[DEC 2020]])</f>
        <v>27583.059354790719</v>
      </c>
      <c r="T144" s="4">
        <v>2033.0919672413793</v>
      </c>
      <c r="U144" s="4">
        <v>2018.7695121951219</v>
      </c>
      <c r="V144" s="4">
        <v>2897.5726415094341</v>
      </c>
      <c r="W144" s="4">
        <v>1999.8064396551727</v>
      </c>
      <c r="X144" s="4">
        <v>1738.7319327731093</v>
      </c>
      <c r="Y144" s="4">
        <v>2957.526158677686</v>
      </c>
      <c r="Z144" s="4">
        <v>3239.0474279069767</v>
      </c>
      <c r="AA144" s="4">
        <v>3143.6359428571427</v>
      </c>
      <c r="AB144" s="4">
        <v>2892.2071734374999</v>
      </c>
      <c r="AC144" s="4">
        <v>2636.4122304000002</v>
      </c>
      <c r="AD144" s="4">
        <v>2414.0383151999999</v>
      </c>
      <c r="AE144" s="4">
        <v>2544.8292550000001</v>
      </c>
      <c r="AF144" s="4">
        <f>SUM(Data_Set[[#This Row],[JAN 2021]:[DEC 2021]])</f>
        <v>30515.668996853525</v>
      </c>
    </row>
    <row r="145" spans="1:32">
      <c r="A145" t="s">
        <v>10</v>
      </c>
      <c r="B145" t="s">
        <v>50</v>
      </c>
      <c r="C145" t="s">
        <v>0</v>
      </c>
      <c r="D145" t="s">
        <v>45</v>
      </c>
      <c r="E145" t="str">
        <f>INDEX('Mapping Table'!C:C,MATCH(Data_Set[[#This Row],[Geography]],'Mapping Table'!A:A,))</f>
        <v>Dave Tabloid</v>
      </c>
      <c r="F145" t="str">
        <f>INDEX('Mapping Table'!D:D,MATCH(Data_Set[[#This Row],[Channel]],'Mapping Table'!B:B,))</f>
        <v>Geoff Walker</v>
      </c>
      <c r="G145" s="4">
        <v>-4.7169811320754711</v>
      </c>
      <c r="H145" s="4">
        <v>8.064516129032258</v>
      </c>
      <c r="I145" s="4">
        <v>4.2735042735042734</v>
      </c>
      <c r="J145" s="4">
        <v>-4.2016806722689077</v>
      </c>
      <c r="K145" s="4">
        <v>10.185185185185185</v>
      </c>
      <c r="L145" s="4">
        <v>4.545454545454545</v>
      </c>
      <c r="M145" s="4">
        <v>11.290322580645162</v>
      </c>
      <c r="N145" s="4">
        <v>4.6875</v>
      </c>
      <c r="O145" s="4">
        <v>13.333333333333334</v>
      </c>
      <c r="P145" s="4">
        <v>5.46875</v>
      </c>
      <c r="Q145" s="4">
        <v>0</v>
      </c>
      <c r="R145" s="4">
        <v>-5.1282051282051286</v>
      </c>
      <c r="S145" s="4">
        <f>SUM(Data_Set[[#This Row],[JAN 2020]:[DEC 2020]])</f>
        <v>47.801699114605249</v>
      </c>
      <c r="T145" s="4">
        <v>12.38095238095238</v>
      </c>
      <c r="U145" s="4">
        <v>19.047619047619047</v>
      </c>
      <c r="V145" s="4">
        <v>59.090909090909086</v>
      </c>
      <c r="W145" s="4">
        <v>76.841085271317823</v>
      </c>
      <c r="X145" s="4">
        <v>259.84251968503935</v>
      </c>
      <c r="Y145" s="4">
        <v>556.19469026548677</v>
      </c>
      <c r="Z145" s="4">
        <v>988.97637795275591</v>
      </c>
      <c r="AA145" s="4">
        <v>722.58064516129036</v>
      </c>
      <c r="AB145" s="4">
        <v>333.33333333333331</v>
      </c>
      <c r="AC145" s="4">
        <v>550.46728971962614</v>
      </c>
      <c r="AD145" s="4">
        <v>707.08661417322833</v>
      </c>
      <c r="AE145" s="4">
        <v>828.57142857142856</v>
      </c>
      <c r="AF145" s="4">
        <f>SUM(Data_Set[[#This Row],[JAN 2021]:[DEC 2021]])</f>
        <v>5114.4134646529874</v>
      </c>
    </row>
    <row r="146" spans="1:32">
      <c r="A146" t="s">
        <v>10</v>
      </c>
      <c r="B146" t="s">
        <v>50</v>
      </c>
      <c r="C146" t="s">
        <v>0</v>
      </c>
      <c r="D146" t="s">
        <v>3</v>
      </c>
      <c r="E146" t="str">
        <f>INDEX('Mapping Table'!C:C,MATCH(Data_Set[[#This Row],[Geography]],'Mapping Table'!A:A,))</f>
        <v>Dave Tabloid</v>
      </c>
      <c r="F146" t="str">
        <f>INDEX('Mapping Table'!D:D,MATCH(Data_Set[[#This Row],[Channel]],'Mapping Table'!B:B,))</f>
        <v>Geoff Walker</v>
      </c>
      <c r="G146" s="4">
        <v>2008.7809917355373</v>
      </c>
      <c r="H146" s="4">
        <v>2176.8181818181815</v>
      </c>
      <c r="I146" s="4">
        <v>1807.0225806451613</v>
      </c>
      <c r="J146" s="4">
        <v>1401.0968992248061</v>
      </c>
      <c r="K146" s="4">
        <v>1843.6203124999997</v>
      </c>
      <c r="L146" s="4">
        <v>2167.6674418604653</v>
      </c>
      <c r="M146" s="4">
        <v>2222.4480620155041</v>
      </c>
      <c r="N146" s="4">
        <v>2631.6926229508199</v>
      </c>
      <c r="O146" s="4">
        <v>2486.3870689655173</v>
      </c>
      <c r="P146" s="4">
        <v>2254.7514018691586</v>
      </c>
      <c r="Q146" s="4">
        <v>1898.0612403100772</v>
      </c>
      <c r="R146" s="4">
        <v>2125.5955357142852</v>
      </c>
      <c r="S146" s="4">
        <f>SUM(Data_Set[[#This Row],[JAN 2020]:[DEC 2020]])</f>
        <v>25023.942339609515</v>
      </c>
      <c r="T146" s="4">
        <v>2012.2245283018867</v>
      </c>
      <c r="U146" s="4">
        <v>2145.1274193548388</v>
      </c>
      <c r="V146" s="4">
        <v>2983.8226562499999</v>
      </c>
      <c r="W146" s="4">
        <v>3156.6809917355372</v>
      </c>
      <c r="X146" s="4">
        <v>2689.3226562499999</v>
      </c>
      <c r="Y146" s="4">
        <v>3057.3576576576575</v>
      </c>
      <c r="Z146" s="4">
        <v>2268.8000000000002</v>
      </c>
      <c r="AA146" s="4">
        <v>4948.3193277310929</v>
      </c>
      <c r="AB146" s="4">
        <v>4865.3617391304351</v>
      </c>
      <c r="AC146" s="4">
        <v>5010.5699186991869</v>
      </c>
      <c r="AD146" s="4">
        <v>5757.6714285714297</v>
      </c>
      <c r="AE146" s="4">
        <v>4552.3999999999996</v>
      </c>
      <c r="AF146" s="4">
        <f>SUM(Data_Set[[#This Row],[JAN 2021]:[DEC 2021]])</f>
        <v>43447.658323682066</v>
      </c>
    </row>
    <row r="147" spans="1:32">
      <c r="A147" t="s">
        <v>10</v>
      </c>
      <c r="B147" t="s">
        <v>50</v>
      </c>
      <c r="C147" t="s">
        <v>4</v>
      </c>
      <c r="D147" t="s">
        <v>3</v>
      </c>
      <c r="E147" t="str">
        <f>INDEX('Mapping Table'!C:C,MATCH(Data_Set[[#This Row],[Geography]],'Mapping Table'!A:A,))</f>
        <v>Dave Tabloid</v>
      </c>
      <c r="F147" t="str">
        <f>INDEX('Mapping Table'!D:D,MATCH(Data_Set[[#This Row],[Channel]],'Mapping Table'!B:B,))</f>
        <v>Geoff Walker</v>
      </c>
      <c r="G147" s="4">
        <v>97.371428571428567</v>
      </c>
      <c r="H147" s="4">
        <v>90.36363636363636</v>
      </c>
      <c r="I147" s="4">
        <v>177.49999999999997</v>
      </c>
      <c r="J147" s="4">
        <v>93.483333333333348</v>
      </c>
      <c r="K147" s="4">
        <v>207.08333333333334</v>
      </c>
      <c r="L147" s="4">
        <v>233.4576271186441</v>
      </c>
      <c r="M147" s="4">
        <v>133.35652173913044</v>
      </c>
      <c r="N147" s="4">
        <v>304.84403669724765</v>
      </c>
      <c r="O147" s="4">
        <v>501.4375</v>
      </c>
      <c r="P147" s="4">
        <v>182.72868217054264</v>
      </c>
      <c r="Q147" s="4">
        <v>309.58558558558553</v>
      </c>
      <c r="R147" s="4">
        <v>417.2035398230089</v>
      </c>
      <c r="S147" s="4">
        <f>SUM(Data_Set[[#This Row],[JAN 2020]:[DEC 2020]])</f>
        <v>2748.4152247358907</v>
      </c>
      <c r="T147" s="4">
        <v>262.52100840336135</v>
      </c>
      <c r="U147" s="4">
        <v>252.30357142857139</v>
      </c>
      <c r="V147" s="4">
        <v>225.80327868852461</v>
      </c>
      <c r="W147" s="4">
        <v>456.86956521739131</v>
      </c>
      <c r="X147" s="4">
        <v>406.09345794392522</v>
      </c>
      <c r="Y147" s="4">
        <v>488.12499999999994</v>
      </c>
      <c r="Z147" s="4">
        <v>275.05511811023621</v>
      </c>
      <c r="AA147" s="4">
        <v>529.27272727272725</v>
      </c>
      <c r="AB147" s="4">
        <v>430.69421487603307</v>
      </c>
      <c r="AC147" s="4">
        <v>321.06333962264148</v>
      </c>
      <c r="AD147" s="4">
        <v>352.81538461538463</v>
      </c>
      <c r="AE147" s="4">
        <v>431.8677685950413</v>
      </c>
      <c r="AF147" s="4">
        <f>SUM(Data_Set[[#This Row],[JAN 2021]:[DEC 2021]])</f>
        <v>4432.4844347738381</v>
      </c>
    </row>
    <row r="148" spans="1:32">
      <c r="A148" t="s">
        <v>10</v>
      </c>
      <c r="B148" t="s">
        <v>50</v>
      </c>
      <c r="C148" t="s">
        <v>0</v>
      </c>
      <c r="D148" t="s">
        <v>2</v>
      </c>
      <c r="E148" t="str">
        <f>INDEX('Mapping Table'!C:C,MATCH(Data_Set[[#This Row],[Geography]],'Mapping Table'!A:A,))</f>
        <v>Dave Tabloid</v>
      </c>
      <c r="F148" t="str">
        <f>INDEX('Mapping Table'!D:D,MATCH(Data_Set[[#This Row],[Channel]],'Mapping Table'!B:B,))</f>
        <v>Geoff Walker</v>
      </c>
      <c r="G148" s="4">
        <v>291.73553719008265</v>
      </c>
      <c r="H148" s="4">
        <v>264.40677966101697</v>
      </c>
      <c r="I148" s="4">
        <v>359.90990990990986</v>
      </c>
      <c r="J148" s="4">
        <v>148.89112903225808</v>
      </c>
      <c r="K148" s="4">
        <v>336.8</v>
      </c>
      <c r="L148" s="4">
        <v>419.29824561403512</v>
      </c>
      <c r="M148" s="4">
        <v>407.14285714285711</v>
      </c>
      <c r="N148" s="4">
        <v>448.27586206896552</v>
      </c>
      <c r="O148" s="4">
        <v>660.34482758620697</v>
      </c>
      <c r="P148" s="4">
        <v>429.83870967741933</v>
      </c>
      <c r="Q148" s="4">
        <v>287.60330578512395</v>
      </c>
      <c r="R148" s="4">
        <v>488.42975206611573</v>
      </c>
      <c r="S148" s="4">
        <f>SUM(Data_Set[[#This Row],[JAN 2020]:[DEC 2020]])</f>
        <v>4542.6769157339913</v>
      </c>
      <c r="T148" s="4">
        <v>5264.406779661017</v>
      </c>
      <c r="U148" s="4">
        <v>1466.9421487603306</v>
      </c>
      <c r="V148" s="4">
        <v>1562.1848739495799</v>
      </c>
      <c r="W148" s="4">
        <v>2066.666666666667</v>
      </c>
      <c r="X148" s="4">
        <v>1713.8461538461538</v>
      </c>
      <c r="Y148" s="4">
        <v>1505.6074766355139</v>
      </c>
      <c r="Z148" s="4">
        <v>1548.4375</v>
      </c>
      <c r="AA148" s="4">
        <v>2077.7777777777778</v>
      </c>
      <c r="AB148" s="4">
        <v>2182.0754716981132</v>
      </c>
      <c r="AC148" s="4">
        <v>1897.6923076923076</v>
      </c>
      <c r="AD148" s="4">
        <v>906.29921259842513</v>
      </c>
      <c r="AE148" s="4">
        <v>859.29203539823015</v>
      </c>
      <c r="AF148" s="4">
        <f>SUM(Data_Set[[#This Row],[JAN 2021]:[DEC 2021]])</f>
        <v>23051.228404684116</v>
      </c>
    </row>
    <row r="149" spans="1:32">
      <c r="A149" t="s">
        <v>10</v>
      </c>
      <c r="B149" t="s">
        <v>43</v>
      </c>
      <c r="C149" t="s">
        <v>0</v>
      </c>
      <c r="D149" t="s">
        <v>1</v>
      </c>
      <c r="E149" t="str">
        <f>INDEX('Mapping Table'!C:C,MATCH(Data_Set[[#This Row],[Geography]],'Mapping Table'!A:A,))</f>
        <v>Dave Tabloid</v>
      </c>
      <c r="F149" t="str">
        <f>INDEX('Mapping Table'!D:D,MATCH(Data_Set[[#This Row],[Channel]],'Mapping Table'!B:B,))</f>
        <v>Geoff Walker</v>
      </c>
      <c r="G149" s="4">
        <v>8863.5704761904781</v>
      </c>
      <c r="H149" s="4">
        <v>7394.7819819819806</v>
      </c>
      <c r="I149" s="4">
        <v>6440.5674418604649</v>
      </c>
      <c r="J149" s="4">
        <v>4838.4565573770496</v>
      </c>
      <c r="K149" s="4">
        <v>5914.5464285714288</v>
      </c>
      <c r="L149" s="4">
        <v>7432.5372727272725</v>
      </c>
      <c r="M149" s="4">
        <v>7760.4685950413232</v>
      </c>
      <c r="N149" s="4">
        <v>7596.4953271028035</v>
      </c>
      <c r="O149" s="4">
        <v>7411.8163934426229</v>
      </c>
      <c r="P149" s="4">
        <v>7023.7769841269846</v>
      </c>
      <c r="Q149" s="4">
        <v>5910.2713178294562</v>
      </c>
      <c r="R149" s="4">
        <v>7285.6707317073169</v>
      </c>
      <c r="S149" s="4">
        <f>SUM(Data_Set[[#This Row],[JAN 2020]:[DEC 2020]])</f>
        <v>83872.959507959182</v>
      </c>
      <c r="T149" s="4">
        <v>7181.2131578947374</v>
      </c>
      <c r="U149" s="4">
        <v>5139.6164062500002</v>
      </c>
      <c r="V149" s="4">
        <v>7711.4837398373984</v>
      </c>
      <c r="W149" s="4">
        <v>9541.2000000000007</v>
      </c>
      <c r="X149" s="4">
        <v>8554.0918181818179</v>
      </c>
      <c r="Y149" s="4">
        <v>10177.852252252251</v>
      </c>
      <c r="Z149" s="4">
        <v>10598.539316239316</v>
      </c>
      <c r="AA149" s="4">
        <v>10300.139495798319</v>
      </c>
      <c r="AB149" s="4">
        <v>10602.530841121496</v>
      </c>
      <c r="AC149" s="4">
        <v>10000.984545454545</v>
      </c>
      <c r="AD149" s="4">
        <v>8226.9144144144138</v>
      </c>
      <c r="AE149" s="4">
        <v>9116.3724409448823</v>
      </c>
      <c r="AF149" s="4">
        <f>SUM(Data_Set[[#This Row],[JAN 2021]:[DEC 2021]])</f>
        <v>107150.93842838916</v>
      </c>
    </row>
    <row r="150" spans="1:32">
      <c r="A150" t="s">
        <v>10</v>
      </c>
      <c r="B150" t="s">
        <v>43</v>
      </c>
      <c r="C150" t="s">
        <v>4</v>
      </c>
      <c r="D150" t="s">
        <v>1</v>
      </c>
      <c r="E150" t="str">
        <f>INDEX('Mapping Table'!C:C,MATCH(Data_Set[[#This Row],[Geography]],'Mapping Table'!A:A,))</f>
        <v>Dave Tabloid</v>
      </c>
      <c r="F150" t="str">
        <f>INDEX('Mapping Table'!D:D,MATCH(Data_Set[[#This Row],[Channel]],'Mapping Table'!B:B,))</f>
        <v>Geoff Walker</v>
      </c>
      <c r="G150" s="4">
        <v>7553.3858938053099</v>
      </c>
      <c r="H150" s="4">
        <v>10979.895196261681</v>
      </c>
      <c r="I150" s="4">
        <v>5441.3755538461537</v>
      </c>
      <c r="J150" s="4">
        <v>6297.3239840000006</v>
      </c>
      <c r="K150" s="4">
        <v>7086.8674912280712</v>
      </c>
      <c r="L150" s="4">
        <v>8708.4626605504582</v>
      </c>
      <c r="M150" s="4">
        <v>9728.6378965517251</v>
      </c>
      <c r="N150" s="4">
        <v>8171.0745840707978</v>
      </c>
      <c r="O150" s="4">
        <v>9674.5411428571442</v>
      </c>
      <c r="P150" s="4">
        <v>5271.9480840336137</v>
      </c>
      <c r="Q150" s="4">
        <v>8217.398000000001</v>
      </c>
      <c r="R150" s="4">
        <v>5572.1613064516132</v>
      </c>
      <c r="S150" s="4">
        <f>SUM(Data_Set[[#This Row],[JAN 2020]:[DEC 2020]])</f>
        <v>92703.071793656563</v>
      </c>
      <c r="T150" s="4">
        <v>4811.5122222222226</v>
      </c>
      <c r="U150" s="4">
        <v>6639.5394400000005</v>
      </c>
      <c r="V150" s="4">
        <v>6567.4964793388426</v>
      </c>
      <c r="W150" s="4">
        <v>7176.3712477064219</v>
      </c>
      <c r="X150" s="4">
        <v>9426.8678290598291</v>
      </c>
      <c r="Y150" s="4">
        <v>8433.9386115702491</v>
      </c>
      <c r="Z150" s="4">
        <v>7404.7083333333339</v>
      </c>
      <c r="AA150" s="4">
        <v>8824.5003157894753</v>
      </c>
      <c r="AB150" s="4">
        <v>8762.4740363636356</v>
      </c>
      <c r="AC150" s="4">
        <v>7234.0456721311475</v>
      </c>
      <c r="AD150" s="4">
        <v>6603.6742113821147</v>
      </c>
      <c r="AE150" s="4">
        <v>5923.6156507936512</v>
      </c>
      <c r="AF150" s="4">
        <f>SUM(Data_Set[[#This Row],[JAN 2021]:[DEC 2021]])</f>
        <v>87808.744049690926</v>
      </c>
    </row>
    <row r="151" spans="1:32">
      <c r="A151" t="s">
        <v>10</v>
      </c>
      <c r="B151" t="s">
        <v>43</v>
      </c>
      <c r="C151" t="s">
        <v>5</v>
      </c>
      <c r="D151" t="s">
        <v>1</v>
      </c>
      <c r="E151" t="str">
        <f>INDEX('Mapping Table'!C:C,MATCH(Data_Set[[#This Row],[Geography]],'Mapping Table'!A:A,))</f>
        <v>Dave Tabloid</v>
      </c>
      <c r="F151" t="str">
        <f>INDEX('Mapping Table'!D:D,MATCH(Data_Set[[#This Row],[Channel]],'Mapping Table'!B:B,))</f>
        <v>Geoff Walker</v>
      </c>
      <c r="G151" s="4">
        <v>1243.6286590163934</v>
      </c>
      <c r="H151" s="4">
        <v>1196.4749999999999</v>
      </c>
      <c r="I151" s="4">
        <v>893.63214285714287</v>
      </c>
      <c r="J151" s="4">
        <v>1043.8067796610171</v>
      </c>
      <c r="K151" s="4">
        <v>953.2206033613445</v>
      </c>
      <c r="L151" s="4">
        <v>1459.7626016260162</v>
      </c>
      <c r="M151" s="4">
        <v>1395.9130952380951</v>
      </c>
      <c r="N151" s="4">
        <v>1509.149985483871</v>
      </c>
      <c r="O151" s="4">
        <v>907.72743387096784</v>
      </c>
      <c r="P151" s="4">
        <v>1051.9949999999999</v>
      </c>
      <c r="Q151" s="4">
        <v>914.20580000000007</v>
      </c>
      <c r="R151" s="4">
        <v>1200.1720683333335</v>
      </c>
      <c r="S151" s="4">
        <f>SUM(Data_Set[[#This Row],[JAN 2020]:[DEC 2020]])</f>
        <v>13769.689169448182</v>
      </c>
      <c r="T151" s="4">
        <v>1576.4144000000001</v>
      </c>
      <c r="U151" s="4">
        <v>1005.3694530973452</v>
      </c>
      <c r="V151" s="4">
        <v>1004.1241920634922</v>
      </c>
      <c r="W151" s="4">
        <v>1422.773488888889</v>
      </c>
      <c r="X151" s="4">
        <v>1046.1686365079365</v>
      </c>
      <c r="Y151" s="4">
        <v>1845.9783783783782</v>
      </c>
      <c r="Z151" s="4">
        <v>1962.2270477064219</v>
      </c>
      <c r="AA151" s="4">
        <v>1369.5211235772358</v>
      </c>
      <c r="AB151" s="4">
        <v>1439.0370683333333</v>
      </c>
      <c r="AC151" s="4">
        <v>1146.0557377049181</v>
      </c>
      <c r="AD151" s="4">
        <v>974.02962962962954</v>
      </c>
      <c r="AE151" s="4">
        <v>1068.9055118110236</v>
      </c>
      <c r="AF151" s="4">
        <f>SUM(Data_Set[[#This Row],[JAN 2021]:[DEC 2021]])</f>
        <v>15860.604667698601</v>
      </c>
    </row>
    <row r="152" spans="1:32">
      <c r="A152" t="s">
        <v>10</v>
      </c>
      <c r="B152" t="s">
        <v>43</v>
      </c>
      <c r="C152" t="s">
        <v>6</v>
      </c>
      <c r="D152" t="s">
        <v>1</v>
      </c>
      <c r="E152" t="str">
        <f>INDEX('Mapping Table'!C:C,MATCH(Data_Set[[#This Row],[Geography]],'Mapping Table'!A:A,))</f>
        <v>Dave Tabloid</v>
      </c>
      <c r="F152" t="str">
        <f>INDEX('Mapping Table'!D:D,MATCH(Data_Set[[#This Row],[Channel]],'Mapping Table'!B:B,))</f>
        <v>Geoff Walker</v>
      </c>
      <c r="G152" s="4">
        <v>534.98347826086956</v>
      </c>
      <c r="H152" s="4">
        <v>454.83360000000005</v>
      </c>
      <c r="I152" s="4">
        <v>730.0303278688524</v>
      </c>
      <c r="J152" s="4">
        <v>1009.1603773584906</v>
      </c>
      <c r="K152" s="4">
        <v>632.63520504201688</v>
      </c>
      <c r="L152" s="4">
        <v>635.12511707317071</v>
      </c>
      <c r="M152" s="4">
        <v>806.84716062992118</v>
      </c>
      <c r="N152" s="4">
        <v>779.39192773109255</v>
      </c>
      <c r="O152" s="4">
        <v>428.39835468749993</v>
      </c>
      <c r="P152" s="4">
        <v>912.35625000000016</v>
      </c>
      <c r="Q152" s="4">
        <v>698.15327102803735</v>
      </c>
      <c r="R152" s="4">
        <v>743.09134576271208</v>
      </c>
      <c r="S152" s="4">
        <f>SUM(Data_Set[[#This Row],[JAN 2020]:[DEC 2020]])</f>
        <v>8365.0064154426618</v>
      </c>
      <c r="T152" s="4">
        <v>1242.0032450000001</v>
      </c>
      <c r="U152" s="4">
        <v>464.20141904761903</v>
      </c>
      <c r="V152" s="4">
        <v>519.58749999999998</v>
      </c>
      <c r="W152" s="4">
        <v>434.87362204724406</v>
      </c>
      <c r="X152" s="4">
        <v>926.56779661016947</v>
      </c>
      <c r="Y152" s="4">
        <v>927.27441860465115</v>
      </c>
      <c r="Z152" s="4">
        <v>1517.9944444444443</v>
      </c>
      <c r="AA152" s="4">
        <v>1021.311106779661</v>
      </c>
      <c r="AB152" s="4">
        <v>1151.9978036697246</v>
      </c>
      <c r="AC152" s="4">
        <v>666.13488372093013</v>
      </c>
      <c r="AD152" s="4">
        <v>667.9238095238095</v>
      </c>
      <c r="AE152" s="4">
        <v>723.20577656249998</v>
      </c>
      <c r="AF152" s="4">
        <f>SUM(Data_Set[[#This Row],[JAN 2021]:[DEC 2021]])</f>
        <v>10263.075826010752</v>
      </c>
    </row>
    <row r="153" spans="1:32">
      <c r="A153" t="s">
        <v>10</v>
      </c>
      <c r="B153" t="s">
        <v>43</v>
      </c>
      <c r="C153" t="s">
        <v>0</v>
      </c>
      <c r="D153" t="s">
        <v>45</v>
      </c>
      <c r="E153" t="str">
        <f>INDEX('Mapping Table'!C:C,MATCH(Data_Set[[#This Row],[Geography]],'Mapping Table'!A:A,))</f>
        <v>Dave Tabloid</v>
      </c>
      <c r="F153" t="str">
        <f>INDEX('Mapping Table'!D:D,MATCH(Data_Set[[#This Row],[Channel]],'Mapping Table'!B:B,))</f>
        <v>Geoff Walker</v>
      </c>
      <c r="G153" s="4">
        <v>12.711864406779661</v>
      </c>
      <c r="H153" s="4">
        <v>5.4263565891472867</v>
      </c>
      <c r="I153" s="4">
        <v>2.3255813953488373</v>
      </c>
      <c r="J153" s="4">
        <v>2.8301886792452828</v>
      </c>
      <c r="K153" s="4">
        <v>2.7027027027027026</v>
      </c>
      <c r="L153" s="4">
        <v>12.711864406779661</v>
      </c>
      <c r="M153" s="4">
        <v>4.032258064516129</v>
      </c>
      <c r="N153" s="4">
        <v>1.8181818181818181</v>
      </c>
      <c r="O153" s="4">
        <v>7.5630252100840343</v>
      </c>
      <c r="P153" s="4">
        <v>5.0420168067226889</v>
      </c>
      <c r="Q153" s="4">
        <v>11.023622047244094</v>
      </c>
      <c r="R153" s="4">
        <v>0.80645161290322587</v>
      </c>
      <c r="S153" s="4">
        <f>SUM(Data_Set[[#This Row],[JAN 2020]:[DEC 2020]])</f>
        <v>68.994113739655418</v>
      </c>
      <c r="T153" s="4">
        <v>0.79365079365079361</v>
      </c>
      <c r="U153" s="4">
        <v>15.238095238095237</v>
      </c>
      <c r="V153" s="4">
        <v>10.476190476190476</v>
      </c>
      <c r="W153" s="4">
        <v>11.504424778761063</v>
      </c>
      <c r="X153" s="4">
        <v>15.178571428571427</v>
      </c>
      <c r="Y153" s="4">
        <v>75</v>
      </c>
      <c r="Z153" s="4">
        <v>13.846153846153845</v>
      </c>
      <c r="AA153" s="4">
        <v>151.53846153846155</v>
      </c>
      <c r="AB153" s="4">
        <v>269.10569105691059</v>
      </c>
      <c r="AC153" s="4">
        <v>307.40740740740739</v>
      </c>
      <c r="AD153" s="4">
        <v>380.86956521739131</v>
      </c>
      <c r="AE153" s="4">
        <v>35.245901639344261</v>
      </c>
      <c r="AF153" s="4">
        <f>SUM(Data_Set[[#This Row],[JAN 2021]:[DEC 2021]])</f>
        <v>1286.204113420938</v>
      </c>
    </row>
    <row r="154" spans="1:32">
      <c r="A154" t="s">
        <v>10</v>
      </c>
      <c r="B154" t="s">
        <v>43</v>
      </c>
      <c r="C154" t="s">
        <v>0</v>
      </c>
      <c r="D154" t="s">
        <v>3</v>
      </c>
      <c r="E154" t="str">
        <f>INDEX('Mapping Table'!C:C,MATCH(Data_Set[[#This Row],[Geography]],'Mapping Table'!A:A,))</f>
        <v>Dave Tabloid</v>
      </c>
      <c r="F154" t="str">
        <f>INDEX('Mapping Table'!D:D,MATCH(Data_Set[[#This Row],[Channel]],'Mapping Table'!B:B,))</f>
        <v>Geoff Walker</v>
      </c>
      <c r="G154" s="4">
        <v>681.39561403508787</v>
      </c>
      <c r="H154" s="4">
        <v>422.03513513513508</v>
      </c>
      <c r="I154" s="4">
        <v>511.31465517241384</v>
      </c>
      <c r="J154" s="4">
        <v>266.66666666666669</v>
      </c>
      <c r="K154" s="4">
        <v>858.49150943396216</v>
      </c>
      <c r="L154" s="4">
        <v>773.64390243902437</v>
      </c>
      <c r="M154" s="4">
        <v>555.39196428571427</v>
      </c>
      <c r="N154" s="4">
        <v>519.99904761904759</v>
      </c>
      <c r="O154" s="4">
        <v>459.50413223140498</v>
      </c>
      <c r="P154" s="4">
        <v>768.37606837606847</v>
      </c>
      <c r="Q154" s="4">
        <v>380.57913043478266</v>
      </c>
      <c r="R154" s="4">
        <v>359.91735537190084</v>
      </c>
      <c r="S154" s="4">
        <f>SUM(Data_Set[[#This Row],[JAN 2020]:[DEC 2020]])</f>
        <v>6557.3151812012093</v>
      </c>
      <c r="T154" s="4">
        <v>526.16929824561407</v>
      </c>
      <c r="U154" s="4">
        <v>420.4724409448819</v>
      </c>
      <c r="V154" s="4">
        <v>390.90909090909093</v>
      </c>
      <c r="W154" s="4">
        <v>377.38992248062016</v>
      </c>
      <c r="X154" s="4">
        <v>376.08695652173918</v>
      </c>
      <c r="Y154" s="4">
        <v>532.25277777777774</v>
      </c>
      <c r="Z154" s="4">
        <v>579.43925233644859</v>
      </c>
      <c r="AA154" s="4">
        <v>566.25655737704915</v>
      </c>
      <c r="AB154" s="4">
        <v>729.73360000000002</v>
      </c>
      <c r="AC154" s="4">
        <v>771.09035087719303</v>
      </c>
      <c r="AD154" s="4">
        <v>883.87096774193549</v>
      </c>
      <c r="AE154" s="4">
        <v>600</v>
      </c>
      <c r="AF154" s="4">
        <f>SUM(Data_Set[[#This Row],[JAN 2021]:[DEC 2021]])</f>
        <v>6753.6712152123509</v>
      </c>
    </row>
    <row r="155" spans="1:32">
      <c r="A155" t="s">
        <v>10</v>
      </c>
      <c r="B155" t="s">
        <v>43</v>
      </c>
      <c r="C155" t="s">
        <v>4</v>
      </c>
      <c r="D155" t="s">
        <v>3</v>
      </c>
      <c r="E155" t="str">
        <f>INDEX('Mapping Table'!C:C,MATCH(Data_Set[[#This Row],[Geography]],'Mapping Table'!A:A,))</f>
        <v>Dave Tabloid</v>
      </c>
      <c r="F155" t="str">
        <f>INDEX('Mapping Table'!D:D,MATCH(Data_Set[[#This Row],[Channel]],'Mapping Table'!B:B,))</f>
        <v>Geoff Walker</v>
      </c>
      <c r="G155" s="4">
        <v>32.272727272727273</v>
      </c>
      <c r="H155" s="4">
        <v>31.288135593220343</v>
      </c>
      <c r="I155" s="4">
        <v>28.4</v>
      </c>
      <c r="J155" s="4">
        <v>24.912280701754387</v>
      </c>
      <c r="K155" s="4">
        <v>50.105531531531526</v>
      </c>
      <c r="L155" s="4">
        <v>51.636363636363633</v>
      </c>
      <c r="M155" s="4">
        <v>69.775862068965523</v>
      </c>
      <c r="N155" s="4">
        <v>41.10526315789474</v>
      </c>
      <c r="O155" s="4">
        <v>63.834862385321095</v>
      </c>
      <c r="P155" s="4">
        <v>96.71653543307086</v>
      </c>
      <c r="Q155" s="4">
        <v>47.741379310344833</v>
      </c>
      <c r="R155" s="4">
        <v>96.975609756097569</v>
      </c>
      <c r="S155" s="4">
        <f>SUM(Data_Set[[#This Row],[JAN 2020]:[DEC 2020]])</f>
        <v>634.76455084729184</v>
      </c>
      <c r="T155" s="4">
        <v>57.983333333333334</v>
      </c>
      <c r="U155" s="4">
        <v>32.171875</v>
      </c>
      <c r="V155" s="4">
        <v>85.2</v>
      </c>
      <c r="W155" s="4">
        <v>179.13846153846154</v>
      </c>
      <c r="X155" s="4">
        <v>98.205607476635507</v>
      </c>
      <c r="Y155" s="4">
        <v>160.07272727272726</v>
      </c>
      <c r="Z155" s="4">
        <v>335.07017543859655</v>
      </c>
      <c r="AA155" s="4">
        <v>60.857142857142861</v>
      </c>
      <c r="AB155" s="4">
        <v>164.6194690265487</v>
      </c>
      <c r="AC155" s="4">
        <v>102.18691588785046</v>
      </c>
      <c r="AD155" s="4">
        <v>78.473684210526315</v>
      </c>
      <c r="AE155" s="4">
        <v>101.175</v>
      </c>
      <c r="AF155" s="4">
        <f>SUM(Data_Set[[#This Row],[JAN 2021]:[DEC 2021]])</f>
        <v>1455.1543920418226</v>
      </c>
    </row>
    <row r="156" spans="1:32">
      <c r="A156" t="s">
        <v>10</v>
      </c>
      <c r="B156" t="s">
        <v>43</v>
      </c>
      <c r="C156" t="s">
        <v>0</v>
      </c>
      <c r="D156" t="s">
        <v>2</v>
      </c>
      <c r="E156" t="str">
        <f>INDEX('Mapping Table'!C:C,MATCH(Data_Set[[#This Row],[Geography]],'Mapping Table'!A:A,))</f>
        <v>Dave Tabloid</v>
      </c>
      <c r="F156" t="str">
        <f>INDEX('Mapping Table'!D:D,MATCH(Data_Set[[#This Row],[Channel]],'Mapping Table'!B:B,))</f>
        <v>Geoff Walker</v>
      </c>
      <c r="G156" s="4">
        <v>31.249999999999996</v>
      </c>
      <c r="H156" s="4">
        <v>149.54128440366972</v>
      </c>
      <c r="I156" s="4">
        <v>50</v>
      </c>
      <c r="J156" s="4">
        <v>85.384615384615387</v>
      </c>
      <c r="K156" s="4">
        <v>148.78048780487805</v>
      </c>
      <c r="L156" s="4">
        <v>66.355140186915889</v>
      </c>
      <c r="M156" s="4">
        <v>70</v>
      </c>
      <c r="N156" s="4">
        <v>75.438596491228083</v>
      </c>
      <c r="O156" s="4">
        <v>69.491525423728817</v>
      </c>
      <c r="P156" s="4">
        <v>108.73015873015873</v>
      </c>
      <c r="Q156" s="4">
        <v>111.01694915254238</v>
      </c>
      <c r="R156" s="4">
        <v>116.27906976744185</v>
      </c>
      <c r="S156" s="4">
        <f>SUM(Data_Set[[#This Row],[JAN 2020]:[DEC 2020]])</f>
        <v>1082.2678273451788</v>
      </c>
      <c r="T156" s="4">
        <v>92.660550458715591</v>
      </c>
      <c r="U156" s="4">
        <v>85.964912280701768</v>
      </c>
      <c r="V156" s="4">
        <v>383.48623853211006</v>
      </c>
      <c r="W156" s="4">
        <v>178.1512605042017</v>
      </c>
      <c r="X156" s="4">
        <v>104.42477876106196</v>
      </c>
      <c r="Y156" s="4">
        <v>220.53571428571428</v>
      </c>
      <c r="Z156" s="4">
        <v>425.64102564102569</v>
      </c>
      <c r="AA156" s="4">
        <v>319.26605504587155</v>
      </c>
      <c r="AB156" s="4">
        <v>569.64285714285711</v>
      </c>
      <c r="AC156" s="4">
        <v>332.28346456692913</v>
      </c>
      <c r="AD156" s="4">
        <v>271.55172413793105</v>
      </c>
      <c r="AE156" s="4">
        <v>200.7725806451613</v>
      </c>
      <c r="AF156" s="4">
        <f>SUM(Data_Set[[#This Row],[JAN 2021]:[DEC 2021]])</f>
        <v>3184.3811620022811</v>
      </c>
    </row>
    <row r="157" spans="1:32">
      <c r="A157" t="s">
        <v>9</v>
      </c>
      <c r="B157" t="s">
        <v>50</v>
      </c>
      <c r="C157" t="s">
        <v>0</v>
      </c>
      <c r="D157" t="s">
        <v>1</v>
      </c>
      <c r="E157" t="str">
        <f>INDEX('Mapping Table'!C:C,MATCH(Data_Set[[#This Row],[Geography]],'Mapping Table'!A:A,))</f>
        <v>Chris Watermarker</v>
      </c>
      <c r="F157" t="str">
        <f>INDEX('Mapping Table'!D:D,MATCH(Data_Set[[#This Row],[Channel]],'Mapping Table'!B:B,))</f>
        <v>Geoff Walker</v>
      </c>
      <c r="G157" s="4">
        <v>10746.537096774193</v>
      </c>
      <c r="H157" s="4">
        <v>10138.043846153847</v>
      </c>
      <c r="I157" s="4">
        <v>8735.1418604651171</v>
      </c>
      <c r="J157" s="4">
        <v>9451.5186440677971</v>
      </c>
      <c r="K157" s="4">
        <v>9863.9259259259252</v>
      </c>
      <c r="L157" s="4">
        <v>10758.004724409448</v>
      </c>
      <c r="M157" s="4">
        <v>12519.761467889908</v>
      </c>
      <c r="N157" s="4">
        <v>12567.333928571428</v>
      </c>
      <c r="O157" s="4">
        <v>12248.21909090909</v>
      </c>
      <c r="P157" s="4">
        <v>13061.148245614037</v>
      </c>
      <c r="Q157" s="4">
        <v>10425.429365079364</v>
      </c>
      <c r="R157" s="4">
        <v>12630.552991452993</v>
      </c>
      <c r="S157" s="4">
        <f>SUM(Data_Set[[#This Row],[JAN 2020]:[DEC 2020]])</f>
        <v>133145.61718731315</v>
      </c>
      <c r="T157" s="4">
        <v>11132.389075630252</v>
      </c>
      <c r="U157" s="4">
        <v>11451.426851851851</v>
      </c>
      <c r="V157" s="4">
        <v>13911.265599999999</v>
      </c>
      <c r="W157" s="4">
        <v>15579.6905511811</v>
      </c>
      <c r="X157" s="4">
        <v>13946.118803418805</v>
      </c>
      <c r="Y157" s="4">
        <v>21182.574545454543</v>
      </c>
      <c r="Z157" s="4">
        <v>17802.565599999998</v>
      </c>
      <c r="AA157" s="4">
        <v>20287.499090909088</v>
      </c>
      <c r="AB157" s="4">
        <v>19021.167741935482</v>
      </c>
      <c r="AC157" s="4">
        <v>18517.761016949153</v>
      </c>
      <c r="AD157" s="4">
        <v>16172.258119658121</v>
      </c>
      <c r="AE157" s="4">
        <v>16125.279831932772</v>
      </c>
      <c r="AF157" s="4">
        <f>SUM(Data_Set[[#This Row],[JAN 2021]:[DEC 2021]])</f>
        <v>195129.99682892114</v>
      </c>
    </row>
    <row r="158" spans="1:32">
      <c r="A158" t="s">
        <v>9</v>
      </c>
      <c r="B158" t="s">
        <v>50</v>
      </c>
      <c r="C158" t="s">
        <v>4</v>
      </c>
      <c r="D158" t="s">
        <v>1</v>
      </c>
      <c r="E158" t="str">
        <f>INDEX('Mapping Table'!C:C,MATCH(Data_Set[[#This Row],[Geography]],'Mapping Table'!A:A,))</f>
        <v>Chris Watermarker</v>
      </c>
      <c r="F158" t="str">
        <f>INDEX('Mapping Table'!D:D,MATCH(Data_Set[[#This Row],[Channel]],'Mapping Table'!B:B,))</f>
        <v>Geoff Walker</v>
      </c>
      <c r="G158" s="4">
        <v>17027.852771929825</v>
      </c>
      <c r="H158" s="4">
        <v>17969.35187037037</v>
      </c>
      <c r="I158" s="4">
        <v>15103.417853658535</v>
      </c>
      <c r="J158" s="4">
        <v>15031.559888888887</v>
      </c>
      <c r="K158" s="4">
        <v>14288.051181102363</v>
      </c>
      <c r="L158" s="4">
        <v>16787.291031249999</v>
      </c>
      <c r="M158" s="4">
        <v>20156.371657657655</v>
      </c>
      <c r="N158" s="4">
        <v>17470.947984496124</v>
      </c>
      <c r="O158" s="4">
        <v>17524.559355932204</v>
      </c>
      <c r="P158" s="4">
        <v>17633.264056074768</v>
      </c>
      <c r="Q158" s="4">
        <v>16134.691965217393</v>
      </c>
      <c r="R158" s="4">
        <v>15665.434033613446</v>
      </c>
      <c r="S158" s="4">
        <f>SUM(Data_Set[[#This Row],[JAN 2020]:[DEC 2020]])</f>
        <v>200792.79365019157</v>
      </c>
      <c r="T158" s="4">
        <v>11930.327905511811</v>
      </c>
      <c r="U158" s="4">
        <v>19355.455981308409</v>
      </c>
      <c r="V158" s="4">
        <v>23915.105809523808</v>
      </c>
      <c r="W158" s="4">
        <v>23996.652789915966</v>
      </c>
      <c r="X158" s="4">
        <v>24285.229185185184</v>
      </c>
      <c r="Y158" s="4">
        <v>34027.995431192656</v>
      </c>
      <c r="Z158" s="4">
        <v>35114.71527272727</v>
      </c>
      <c r="AA158" s="4">
        <v>27504.8719375</v>
      </c>
      <c r="AB158" s="4">
        <v>32481.155176470587</v>
      </c>
      <c r="AC158" s="4">
        <v>25818.737523809523</v>
      </c>
      <c r="AD158" s="4">
        <v>29684.430747826089</v>
      </c>
      <c r="AE158" s="4">
        <v>23392.831196581199</v>
      </c>
      <c r="AF158" s="4">
        <f>SUM(Data_Set[[#This Row],[JAN 2021]:[DEC 2021]])</f>
        <v>311507.50895755243</v>
      </c>
    </row>
    <row r="159" spans="1:32">
      <c r="A159" t="s">
        <v>9</v>
      </c>
      <c r="B159" t="s">
        <v>50</v>
      </c>
      <c r="C159" t="s">
        <v>5</v>
      </c>
      <c r="D159" t="s">
        <v>1</v>
      </c>
      <c r="E159" t="str">
        <f>INDEX('Mapping Table'!C:C,MATCH(Data_Set[[#This Row],[Geography]],'Mapping Table'!A:A,))</f>
        <v>Chris Watermarker</v>
      </c>
      <c r="F159" t="str">
        <f>INDEX('Mapping Table'!D:D,MATCH(Data_Set[[#This Row],[Channel]],'Mapping Table'!B:B,))</f>
        <v>Geoff Walker</v>
      </c>
      <c r="G159" s="4">
        <v>1766.0502876923076</v>
      </c>
      <c r="H159" s="4">
        <v>1879.7907398230091</v>
      </c>
      <c r="I159" s="4">
        <v>2110.9897911504427</v>
      </c>
      <c r="J159" s="4">
        <v>1683.0926838709677</v>
      </c>
      <c r="K159" s="4">
        <v>1928.7462363636362</v>
      </c>
      <c r="L159" s="4">
        <v>2785.8105814814812</v>
      </c>
      <c r="M159" s="4">
        <v>2541.7853266666671</v>
      </c>
      <c r="N159" s="4">
        <v>2604.2037580952383</v>
      </c>
      <c r="O159" s="4">
        <v>2217.479114782609</v>
      </c>
      <c r="P159" s="4">
        <v>2631.2351035087722</v>
      </c>
      <c r="Q159" s="4">
        <v>2079.8326000000002</v>
      </c>
      <c r="R159" s="4">
        <v>2337.1632109375</v>
      </c>
      <c r="S159" s="4">
        <f>SUM(Data_Set[[#This Row],[JAN 2020]:[DEC 2020]])</f>
        <v>26566.179434372629</v>
      </c>
      <c r="T159" s="4">
        <v>2362.6283026548672</v>
      </c>
      <c r="U159" s="4">
        <v>2117.3388743362834</v>
      </c>
      <c r="V159" s="4">
        <v>2851.86460862069</v>
      </c>
      <c r="W159" s="4">
        <v>3187.9452209523806</v>
      </c>
      <c r="X159" s="4">
        <v>1700.9980952380952</v>
      </c>
      <c r="Y159" s="4">
        <v>3290.5038184615387</v>
      </c>
      <c r="Z159" s="4">
        <v>6065.4648807017547</v>
      </c>
      <c r="AA159" s="4">
        <v>5313.94</v>
      </c>
      <c r="AB159" s="4">
        <v>5507.5020178861787</v>
      </c>
      <c r="AC159" s="4">
        <v>4162.4000000000005</v>
      </c>
      <c r="AD159" s="4">
        <v>4407.8393275590552</v>
      </c>
      <c r="AE159" s="4">
        <v>5241.9707377358482</v>
      </c>
      <c r="AF159" s="4">
        <f>SUM(Data_Set[[#This Row],[JAN 2021]:[DEC 2021]])</f>
        <v>46210.395884146696</v>
      </c>
    </row>
    <row r="160" spans="1:32">
      <c r="A160" t="s">
        <v>9</v>
      </c>
      <c r="B160" t="s">
        <v>50</v>
      </c>
      <c r="C160" t="s">
        <v>6</v>
      </c>
      <c r="D160" t="s">
        <v>1</v>
      </c>
      <c r="E160" t="str">
        <f>INDEX('Mapping Table'!C:C,MATCH(Data_Set[[#This Row],[Geography]],'Mapping Table'!A:A,))</f>
        <v>Chris Watermarker</v>
      </c>
      <c r="F160" t="str">
        <f>INDEX('Mapping Table'!D:D,MATCH(Data_Set[[#This Row],[Channel]],'Mapping Table'!B:B,))</f>
        <v>Geoff Walker</v>
      </c>
      <c r="G160" s="4">
        <v>1210.1097784615386</v>
      </c>
      <c r="H160" s="4">
        <v>1252.1119418181818</v>
      </c>
      <c r="I160" s="4">
        <v>1329.5164142857143</v>
      </c>
      <c r="J160" s="4">
        <v>1402.5504545454544</v>
      </c>
      <c r="K160" s="4">
        <v>1426.215852892562</v>
      </c>
      <c r="L160" s="4">
        <v>1764.4976820512823</v>
      </c>
      <c r="M160" s="4">
        <v>1923.8176245283018</v>
      </c>
      <c r="N160" s="4">
        <v>954.64326885245907</v>
      </c>
      <c r="O160" s="4">
        <v>1413.3051724137931</v>
      </c>
      <c r="P160" s="4">
        <v>1817.8622727272725</v>
      </c>
      <c r="Q160" s="4">
        <v>1306.1558139534884</v>
      </c>
      <c r="R160" s="4">
        <v>1524.2481</v>
      </c>
      <c r="S160" s="4">
        <f>SUM(Data_Set[[#This Row],[JAN 2020]:[DEC 2020]])</f>
        <v>17325.034376530046</v>
      </c>
      <c r="T160" s="4">
        <v>1423.3663537190084</v>
      </c>
      <c r="U160" s="4">
        <v>1500.8255433962263</v>
      </c>
      <c r="V160" s="4">
        <v>1581.4807306451614</v>
      </c>
      <c r="W160" s="4">
        <v>1255.3655172413794</v>
      </c>
      <c r="X160" s="4">
        <v>1357.3144386554623</v>
      </c>
      <c r="Y160" s="4">
        <v>2563.6370078740156</v>
      </c>
      <c r="Z160" s="4">
        <v>4431.3742857142861</v>
      </c>
      <c r="AA160" s="4">
        <v>3377.2659026086958</v>
      </c>
      <c r="AB160" s="4">
        <v>4314.2074471698115</v>
      </c>
      <c r="AC160" s="4">
        <v>2597.4694214876035</v>
      </c>
      <c r="AD160" s="4">
        <v>2535.9838142857143</v>
      </c>
      <c r="AE160" s="4">
        <v>2908.2560473684212</v>
      </c>
      <c r="AF160" s="4">
        <f>SUM(Data_Set[[#This Row],[JAN 2021]:[DEC 2021]])</f>
        <v>29846.546510165783</v>
      </c>
    </row>
    <row r="161" spans="1:32">
      <c r="A161" t="s">
        <v>9</v>
      </c>
      <c r="B161" t="s">
        <v>50</v>
      </c>
      <c r="C161" t="s">
        <v>0</v>
      </c>
      <c r="D161" t="s">
        <v>45</v>
      </c>
      <c r="E161" t="str">
        <f>INDEX('Mapping Table'!C:C,MATCH(Data_Set[[#This Row],[Geography]],'Mapping Table'!A:A,))</f>
        <v>Chris Watermarker</v>
      </c>
      <c r="F161" t="str">
        <f>INDEX('Mapping Table'!D:D,MATCH(Data_Set[[#This Row],[Channel]],'Mapping Table'!B:B,))</f>
        <v>Geoff Walker</v>
      </c>
      <c r="G161" s="4">
        <v>4.3478260869565224</v>
      </c>
      <c r="H161" s="4">
        <v>5.3097345132743365</v>
      </c>
      <c r="I161" s="4">
        <v>1.639344262295082</v>
      </c>
      <c r="J161" s="4">
        <v>5.2173913043478262</v>
      </c>
      <c r="K161" s="4">
        <v>3.2</v>
      </c>
      <c r="L161" s="4">
        <v>5.882352941176471</v>
      </c>
      <c r="M161" s="4">
        <v>18.110236220472441</v>
      </c>
      <c r="N161" s="4">
        <v>4.8780487804878048</v>
      </c>
      <c r="O161" s="4">
        <v>3.773584905660377</v>
      </c>
      <c r="P161" s="4">
        <v>9.3457943925233646</v>
      </c>
      <c r="Q161" s="4">
        <v>4.3103448275862073</v>
      </c>
      <c r="R161" s="4">
        <v>1.6949152542372883</v>
      </c>
      <c r="S161" s="4">
        <f>SUM(Data_Set[[#This Row],[JAN 2020]:[DEC 2020]])</f>
        <v>67.709573489017728</v>
      </c>
      <c r="T161" s="4">
        <v>6.1403508771929829</v>
      </c>
      <c r="U161" s="4">
        <v>6.4</v>
      </c>
      <c r="V161" s="4">
        <v>5.5555555555555554</v>
      </c>
      <c r="W161" s="4">
        <v>13.888888888888888</v>
      </c>
      <c r="X161" s="4">
        <v>5.7142857142857144</v>
      </c>
      <c r="Y161" s="4">
        <v>10.743801652892563</v>
      </c>
      <c r="Z161" s="4">
        <v>2.3076923076923075</v>
      </c>
      <c r="AA161" s="4">
        <v>4.5871559633027523</v>
      </c>
      <c r="AB161" s="4">
        <v>9.2436974789915975</v>
      </c>
      <c r="AC161" s="4">
        <v>19.2</v>
      </c>
      <c r="AD161" s="4">
        <v>43.089430894308947</v>
      </c>
      <c r="AE161" s="4">
        <v>32.38095238095238</v>
      </c>
      <c r="AF161" s="4">
        <f>SUM(Data_Set[[#This Row],[JAN 2021]:[DEC 2021]])</f>
        <v>159.25181171406371</v>
      </c>
    </row>
    <row r="162" spans="1:32">
      <c r="A162" t="s">
        <v>9</v>
      </c>
      <c r="B162" t="s">
        <v>50</v>
      </c>
      <c r="C162" t="s">
        <v>0</v>
      </c>
      <c r="D162" t="s">
        <v>3</v>
      </c>
      <c r="E162" t="str">
        <f>INDEX('Mapping Table'!C:C,MATCH(Data_Set[[#This Row],[Geography]],'Mapping Table'!A:A,))</f>
        <v>Chris Watermarker</v>
      </c>
      <c r="F162" t="str">
        <f>INDEX('Mapping Table'!D:D,MATCH(Data_Set[[#This Row],[Channel]],'Mapping Table'!B:B,))</f>
        <v>Geoff Walker</v>
      </c>
      <c r="G162" s="4">
        <v>1128.1809090909089</v>
      </c>
      <c r="H162" s="4">
        <v>798.7271186440679</v>
      </c>
      <c r="I162" s="4">
        <v>878.64958677685945</v>
      </c>
      <c r="J162" s="4">
        <v>610.59379844961245</v>
      </c>
      <c r="K162" s="4">
        <v>663.17258064516125</v>
      </c>
      <c r="L162" s="4">
        <v>1016.6660714285713</v>
      </c>
      <c r="M162" s="4">
        <v>860.51230769230767</v>
      </c>
      <c r="N162" s="4">
        <v>788.88809523809527</v>
      </c>
      <c r="O162" s="4">
        <v>917.07622950819677</v>
      </c>
      <c r="P162" s="4">
        <v>1126.4362068965518</v>
      </c>
      <c r="Q162" s="4">
        <v>653.92184873949589</v>
      </c>
      <c r="R162" s="4">
        <v>934.43553719008264</v>
      </c>
      <c r="S162" s="4">
        <f>SUM(Data_Set[[#This Row],[JAN 2020]:[DEC 2020]])</f>
        <v>10377.26029029991</v>
      </c>
      <c r="T162" s="4">
        <v>664.51612903225805</v>
      </c>
      <c r="U162" s="4">
        <v>771.72539682539684</v>
      </c>
      <c r="V162" s="4">
        <v>1171.8181818181818</v>
      </c>
      <c r="W162" s="4">
        <v>1119.2710937499999</v>
      </c>
      <c r="X162" s="4">
        <v>1026.1296610169493</v>
      </c>
      <c r="Y162" s="4">
        <v>1167.2268907563025</v>
      </c>
      <c r="Z162" s="4">
        <v>1221.2380530973453</v>
      </c>
      <c r="AA162" s="4">
        <v>1072.8999999999999</v>
      </c>
      <c r="AB162" s="4">
        <v>1506.1946902654868</v>
      </c>
      <c r="AC162" s="4">
        <v>1706.8376068376069</v>
      </c>
      <c r="AD162" s="4">
        <v>1062.7703703703703</v>
      </c>
      <c r="AE162" s="4">
        <v>1097.7766666666669</v>
      </c>
      <c r="AF162" s="4">
        <f>SUM(Data_Set[[#This Row],[JAN 2021]:[DEC 2021]])</f>
        <v>13588.404740436565</v>
      </c>
    </row>
    <row r="163" spans="1:32">
      <c r="A163" t="s">
        <v>9</v>
      </c>
      <c r="B163" t="s">
        <v>50</v>
      </c>
      <c r="C163" t="s">
        <v>4</v>
      </c>
      <c r="D163" t="s">
        <v>3</v>
      </c>
      <c r="E163" t="str">
        <f>INDEX('Mapping Table'!C:C,MATCH(Data_Set[[#This Row],[Geography]],'Mapping Table'!A:A,))</f>
        <v>Chris Watermarker</v>
      </c>
      <c r="F163" t="str">
        <f>INDEX('Mapping Table'!D:D,MATCH(Data_Set[[#This Row],[Channel]],'Mapping Table'!B:B,))</f>
        <v>Geoff Walker</v>
      </c>
      <c r="G163" s="4">
        <v>22.539682539682538</v>
      </c>
      <c r="H163" s="4">
        <v>27.611111111111111</v>
      </c>
      <c r="I163" s="4">
        <v>29.160714285714281</v>
      </c>
      <c r="J163" s="4">
        <v>15.313327731092437</v>
      </c>
      <c r="K163" s="4">
        <v>38.129629629629626</v>
      </c>
      <c r="L163" s="4">
        <v>45.393442622950822</v>
      </c>
      <c r="M163" s="4">
        <v>26.179522123893808</v>
      </c>
      <c r="N163" s="4">
        <v>31.981981981981978</v>
      </c>
      <c r="O163" s="4">
        <v>58.256410256410255</v>
      </c>
      <c r="P163" s="4">
        <v>58.470588235294116</v>
      </c>
      <c r="Q163" s="4">
        <v>93.1875</v>
      </c>
      <c r="R163" s="4">
        <v>41.416666666666671</v>
      </c>
      <c r="S163" s="4">
        <f>SUM(Data_Set[[#This Row],[JAN 2020]:[DEC 2020]])</f>
        <v>487.64057718442763</v>
      </c>
      <c r="T163" s="4">
        <v>48.578947368421062</v>
      </c>
      <c r="U163" s="4">
        <v>69.139112903225808</v>
      </c>
      <c r="V163" s="4">
        <v>42.031999999999996</v>
      </c>
      <c r="W163" s="4">
        <v>89.622950819672141</v>
      </c>
      <c r="X163" s="4">
        <v>36.380165289256205</v>
      </c>
      <c r="Y163" s="4">
        <v>42.488188976377955</v>
      </c>
      <c r="Z163" s="4">
        <v>68.63333333333334</v>
      </c>
      <c r="AA163" s="4">
        <v>63.561904761904756</v>
      </c>
      <c r="AB163" s="4">
        <v>68.418181818181822</v>
      </c>
      <c r="AC163" s="4">
        <v>36.991596638655466</v>
      </c>
      <c r="AD163" s="4">
        <v>24.400883720930231</v>
      </c>
      <c r="AE163" s="4">
        <v>82.833333333333329</v>
      </c>
      <c r="AF163" s="4">
        <f>SUM(Data_Set[[#This Row],[JAN 2021]:[DEC 2021]])</f>
        <v>673.08059896329212</v>
      </c>
    </row>
    <row r="164" spans="1:32">
      <c r="A164" t="s">
        <v>9</v>
      </c>
      <c r="B164" t="s">
        <v>50</v>
      </c>
      <c r="C164" t="s">
        <v>0</v>
      </c>
      <c r="D164" t="s">
        <v>2</v>
      </c>
      <c r="E164" t="str">
        <f>INDEX('Mapping Table'!C:C,MATCH(Data_Set[[#This Row],[Geography]],'Mapping Table'!A:A,))</f>
        <v>Chris Watermarker</v>
      </c>
      <c r="F164" t="str">
        <f>INDEX('Mapping Table'!D:D,MATCH(Data_Set[[#This Row],[Channel]],'Mapping Table'!B:B,))</f>
        <v>Geoff Walker</v>
      </c>
      <c r="G164" s="4">
        <v>63.524590163934427</v>
      </c>
      <c r="H164" s="4">
        <v>324.76190476190476</v>
      </c>
      <c r="I164" s="4">
        <v>114.40677966101696</v>
      </c>
      <c r="J164" s="4">
        <v>68.095238095238088</v>
      </c>
      <c r="K164" s="4">
        <v>78.151260504201687</v>
      </c>
      <c r="L164" s="4">
        <v>350.76923076923077</v>
      </c>
      <c r="M164" s="4">
        <v>68.992248062015506</v>
      </c>
      <c r="N164" s="4">
        <v>407.47663551401865</v>
      </c>
      <c r="O164" s="4">
        <v>176.89075630252103</v>
      </c>
      <c r="P164" s="4">
        <v>132.71028037383178</v>
      </c>
      <c r="Q164" s="4">
        <v>94.628099173553721</v>
      </c>
      <c r="R164" s="4">
        <v>363.79310344827587</v>
      </c>
      <c r="S164" s="4">
        <f>SUM(Data_Set[[#This Row],[JAN 2020]:[DEC 2020]])</f>
        <v>2244.2001268297431</v>
      </c>
      <c r="T164" s="4">
        <v>6377.3584905660373</v>
      </c>
      <c r="U164" s="4">
        <v>523.21428571428567</v>
      </c>
      <c r="V164" s="4">
        <v>737.14285714285711</v>
      </c>
      <c r="W164" s="4">
        <v>367.88617886178861</v>
      </c>
      <c r="X164" s="4">
        <v>763.06306306306294</v>
      </c>
      <c r="Y164" s="4">
        <v>573.58490566037733</v>
      </c>
      <c r="Z164" s="4">
        <v>673.25581395348831</v>
      </c>
      <c r="AA164" s="4">
        <v>683.46456692913387</v>
      </c>
      <c r="AB164" s="4">
        <v>892.74193548387098</v>
      </c>
      <c r="AC164" s="4">
        <v>518.11322314049596</v>
      </c>
      <c r="AD164" s="4">
        <v>270.18348623853211</v>
      </c>
      <c r="AE164" s="4">
        <v>397.70642201834858</v>
      </c>
      <c r="AF164" s="4">
        <f>SUM(Data_Set[[#This Row],[JAN 2021]:[DEC 2021]])</f>
        <v>12777.715228772277</v>
      </c>
    </row>
    <row r="165" spans="1:32">
      <c r="A165" t="s">
        <v>9</v>
      </c>
      <c r="B165" t="s">
        <v>43</v>
      </c>
      <c r="C165" t="s">
        <v>0</v>
      </c>
      <c r="D165" t="s">
        <v>1</v>
      </c>
      <c r="E165" t="str">
        <f>INDEX('Mapping Table'!C:C,MATCH(Data_Set[[#This Row],[Geography]],'Mapping Table'!A:A,))</f>
        <v>Chris Watermarker</v>
      </c>
      <c r="F165" t="str">
        <f>INDEX('Mapping Table'!D:D,MATCH(Data_Set[[#This Row],[Channel]],'Mapping Table'!B:B,))</f>
        <v>Geoff Walker</v>
      </c>
      <c r="G165" s="4">
        <v>4985.7742187500007</v>
      </c>
      <c r="H165" s="4">
        <v>3876.6393442622953</v>
      </c>
      <c r="I165" s="4">
        <v>4194.0336000000007</v>
      </c>
      <c r="J165" s="4">
        <v>6056.9567796610172</v>
      </c>
      <c r="K165" s="4">
        <v>3193.7184615384613</v>
      </c>
      <c r="L165" s="4">
        <v>4565.5342105263162</v>
      </c>
      <c r="M165" s="4">
        <v>3944.7241935483867</v>
      </c>
      <c r="N165" s="4">
        <v>4745.6754716981131</v>
      </c>
      <c r="O165" s="4">
        <v>4478.0487804878048</v>
      </c>
      <c r="P165" s="4">
        <v>7061.0872881355945</v>
      </c>
      <c r="Q165" s="4">
        <v>6790.7786885245887</v>
      </c>
      <c r="R165" s="4">
        <v>7482.644628099174</v>
      </c>
      <c r="S165" s="4">
        <f>SUM(Data_Set[[#This Row],[JAN 2020]:[DEC 2020]])</f>
        <v>61375.615665231759</v>
      </c>
      <c r="T165" s="4">
        <v>4617.708333333333</v>
      </c>
      <c r="U165" s="4">
        <v>6187.7358490566039</v>
      </c>
      <c r="V165" s="4">
        <v>6939.6561403508776</v>
      </c>
      <c r="W165" s="4">
        <v>8075.11574074074</v>
      </c>
      <c r="X165" s="4">
        <v>7566.5112149532706</v>
      </c>
      <c r="Y165" s="4">
        <v>9537.1518518518515</v>
      </c>
      <c r="Z165" s="4">
        <v>9519.4318584070807</v>
      </c>
      <c r="AA165" s="4">
        <v>6641.0256410256416</v>
      </c>
      <c r="AB165" s="4">
        <v>9131.132075471698</v>
      </c>
      <c r="AC165" s="4">
        <v>6728.9870689655181</v>
      </c>
      <c r="AD165" s="4">
        <v>6185.416666666667</v>
      </c>
      <c r="AE165" s="4">
        <v>5809.2548672566372</v>
      </c>
      <c r="AF165" s="4">
        <f>SUM(Data_Set[[#This Row],[JAN 2021]:[DEC 2021]])</f>
        <v>86939.127308079915</v>
      </c>
    </row>
    <row r="166" spans="1:32">
      <c r="A166" t="s">
        <v>9</v>
      </c>
      <c r="B166" t="s">
        <v>43</v>
      </c>
      <c r="C166" t="s">
        <v>4</v>
      </c>
      <c r="D166" t="s">
        <v>1</v>
      </c>
      <c r="E166" t="str">
        <f>INDEX('Mapping Table'!C:C,MATCH(Data_Set[[#This Row],[Geography]],'Mapping Table'!A:A,))</f>
        <v>Chris Watermarker</v>
      </c>
      <c r="F166" t="str">
        <f>INDEX('Mapping Table'!D:D,MATCH(Data_Set[[#This Row],[Channel]],'Mapping Table'!B:B,))</f>
        <v>Geoff Walker</v>
      </c>
      <c r="G166" s="4">
        <v>6729.6506875000005</v>
      </c>
      <c r="H166" s="4">
        <v>6281.3612615384618</v>
      </c>
      <c r="I166" s="4">
        <v>7369.2586249999986</v>
      </c>
      <c r="J166" s="4">
        <v>5990.3260183486236</v>
      </c>
      <c r="K166" s="4">
        <v>8469.5368943089434</v>
      </c>
      <c r="L166" s="4">
        <v>10570.790418604651</v>
      </c>
      <c r="M166" s="4">
        <v>9186.5601367521376</v>
      </c>
      <c r="N166" s="4">
        <v>9677.3191891891893</v>
      </c>
      <c r="O166" s="4">
        <v>8504.3975929203534</v>
      </c>
      <c r="P166" s="4">
        <v>7164.8400165289258</v>
      </c>
      <c r="Q166" s="4">
        <v>7659.7691636363634</v>
      </c>
      <c r="R166" s="4">
        <v>7032.2174210526318</v>
      </c>
      <c r="S166" s="4">
        <f>SUM(Data_Set[[#This Row],[JAN 2020]:[DEC 2020]])</f>
        <v>94636.027425380278</v>
      </c>
      <c r="T166" s="4">
        <v>4976.2871338582672</v>
      </c>
      <c r="U166" s="4">
        <v>9591.8565714285705</v>
      </c>
      <c r="V166" s="4">
        <v>8601.8874621848754</v>
      </c>
      <c r="W166" s="4">
        <v>9565.54359322034</v>
      </c>
      <c r="X166" s="4">
        <v>10474.228030769231</v>
      </c>
      <c r="Y166" s="4">
        <v>10285.532150000001</v>
      </c>
      <c r="Z166" s="4">
        <v>12614.603871559631</v>
      </c>
      <c r="AA166" s="4">
        <v>8365.7163238095236</v>
      </c>
      <c r="AB166" s="4">
        <v>9601.1973114754092</v>
      </c>
      <c r="AC166" s="4">
        <v>6809.9005538461543</v>
      </c>
      <c r="AD166" s="4">
        <v>9139.1357777777775</v>
      </c>
      <c r="AE166" s="4">
        <v>7094.2280491803285</v>
      </c>
      <c r="AF166" s="4">
        <f>SUM(Data_Set[[#This Row],[JAN 2021]:[DEC 2021]])</f>
        <v>107120.11682911011</v>
      </c>
    </row>
    <row r="167" spans="1:32">
      <c r="A167" t="s">
        <v>9</v>
      </c>
      <c r="B167" t="s">
        <v>43</v>
      </c>
      <c r="C167" t="s">
        <v>5</v>
      </c>
      <c r="D167" t="s">
        <v>1</v>
      </c>
      <c r="E167" t="str">
        <f>INDEX('Mapping Table'!C:C,MATCH(Data_Set[[#This Row],[Geography]],'Mapping Table'!A:A,))</f>
        <v>Chris Watermarker</v>
      </c>
      <c r="F167" t="str">
        <f>INDEX('Mapping Table'!D:D,MATCH(Data_Set[[#This Row],[Channel]],'Mapping Table'!B:B,))</f>
        <v>Geoff Walker</v>
      </c>
      <c r="G167" s="4">
        <v>979.97826666666651</v>
      </c>
      <c r="H167" s="4">
        <v>1291.7913799999999</v>
      </c>
      <c r="I167" s="4">
        <v>1114.0326913385827</v>
      </c>
      <c r="J167" s="4">
        <v>1051.7409090909091</v>
      </c>
      <c r="K167" s="4">
        <v>1735.3800921874999</v>
      </c>
      <c r="L167" s="4">
        <v>1496.1736842105263</v>
      </c>
      <c r="M167" s="4">
        <v>1732.5663793103449</v>
      </c>
      <c r="N167" s="4">
        <v>1107.9173600000001</v>
      </c>
      <c r="O167" s="4">
        <v>1569.5</v>
      </c>
      <c r="P167" s="4">
        <v>1548.5214727272728</v>
      </c>
      <c r="Q167" s="4">
        <v>1259.976624590164</v>
      </c>
      <c r="R167" s="4">
        <v>2103.9667948275865</v>
      </c>
      <c r="S167" s="4">
        <f>SUM(Data_Set[[#This Row],[JAN 2020]:[DEC 2020]])</f>
        <v>16991.545654949554</v>
      </c>
      <c r="T167" s="4">
        <v>1864.998031496063</v>
      </c>
      <c r="U167" s="4">
        <v>1474.6286145161289</v>
      </c>
      <c r="V167" s="4">
        <v>1351.2157480314961</v>
      </c>
      <c r="W167" s="4">
        <v>1023.9058823529413</v>
      </c>
      <c r="X167" s="4">
        <v>495.11053281249991</v>
      </c>
      <c r="Y167" s="4">
        <v>3040.0271186440677</v>
      </c>
      <c r="Z167" s="4">
        <v>2874.9170731707318</v>
      </c>
      <c r="AA167" s="4">
        <v>1392.2983870967741</v>
      </c>
      <c r="AB167" s="4">
        <v>1793.7615384615383</v>
      </c>
      <c r="AC167" s="4">
        <v>1273.8379310344828</v>
      </c>
      <c r="AD167" s="4">
        <v>1651.9751886178863</v>
      </c>
      <c r="AE167" s="4">
        <v>1452.9132075471698</v>
      </c>
      <c r="AF167" s="4">
        <f>SUM(Data_Set[[#This Row],[JAN 2021]:[DEC 2021]])</f>
        <v>19689.589253781778</v>
      </c>
    </row>
    <row r="168" spans="1:32">
      <c r="A168" t="s">
        <v>9</v>
      </c>
      <c r="B168" t="s">
        <v>43</v>
      </c>
      <c r="C168" t="s">
        <v>6</v>
      </c>
      <c r="D168" t="s">
        <v>1</v>
      </c>
      <c r="E168" t="str">
        <f>INDEX('Mapping Table'!C:C,MATCH(Data_Set[[#This Row],[Geography]],'Mapping Table'!A:A,))</f>
        <v>Chris Watermarker</v>
      </c>
      <c r="F168" t="str">
        <f>INDEX('Mapping Table'!D:D,MATCH(Data_Set[[#This Row],[Channel]],'Mapping Table'!B:B,))</f>
        <v>Geoff Walker</v>
      </c>
      <c r="G168" s="4">
        <v>1057.2935779816514</v>
      </c>
      <c r="H168" s="4">
        <v>502.1753150442479</v>
      </c>
      <c r="I168" s="4">
        <v>1054.7636642201833</v>
      </c>
      <c r="J168" s="4">
        <v>784.46410256410263</v>
      </c>
      <c r="K168" s="4">
        <v>1275.9394499999999</v>
      </c>
      <c r="L168" s="4">
        <v>1303.662890625</v>
      </c>
      <c r="M168" s="4">
        <v>1512.2257576271188</v>
      </c>
      <c r="N168" s="4">
        <v>623.91437560975601</v>
      </c>
      <c r="O168" s="4">
        <v>1140.3818864864866</v>
      </c>
      <c r="P168" s="4">
        <v>1289.5651380530974</v>
      </c>
      <c r="Q168" s="4">
        <v>1069.5658536585365</v>
      </c>
      <c r="R168" s="4">
        <v>1491.8756756756754</v>
      </c>
      <c r="S168" s="4">
        <f>SUM(Data_Set[[#This Row],[JAN 2020]:[DEC 2020]])</f>
        <v>13105.827687545856</v>
      </c>
      <c r="T168" s="4">
        <v>1366.2670731707317</v>
      </c>
      <c r="U168" s="4">
        <v>1178.1245901639343</v>
      </c>
      <c r="V168" s="4">
        <v>776.4076107692307</v>
      </c>
      <c r="W168" s="4">
        <v>544.83889322033906</v>
      </c>
      <c r="X168" s="4">
        <v>667.05913043478267</v>
      </c>
      <c r="Y168" s="4">
        <v>2414.6571428571428</v>
      </c>
      <c r="Z168" s="4">
        <v>2308.84</v>
      </c>
      <c r="AA168" s="4">
        <v>1065.7703426086957</v>
      </c>
      <c r="AB168" s="4">
        <v>1366.9353534883721</v>
      </c>
      <c r="AC168" s="4">
        <v>860.17815126050425</v>
      </c>
      <c r="AD168" s="4">
        <v>1410.019205263158</v>
      </c>
      <c r="AE168" s="4">
        <v>1297.991901724138</v>
      </c>
      <c r="AF168" s="4">
        <f>SUM(Data_Set[[#This Row],[JAN 2021]:[DEC 2021]])</f>
        <v>15257.089394961029</v>
      </c>
    </row>
    <row r="169" spans="1:32">
      <c r="A169" t="s">
        <v>9</v>
      </c>
      <c r="B169" t="s">
        <v>43</v>
      </c>
      <c r="C169" t="s">
        <v>0</v>
      </c>
      <c r="D169" t="s">
        <v>45</v>
      </c>
      <c r="E169" t="str">
        <f>INDEX('Mapping Table'!C:C,MATCH(Data_Set[[#This Row],[Geography]],'Mapping Table'!A:A,))</f>
        <v>Chris Watermarker</v>
      </c>
      <c r="F169" t="str">
        <f>INDEX('Mapping Table'!D:D,MATCH(Data_Set[[#This Row],[Channel]],'Mapping Table'!B:B,))</f>
        <v>Geoff Walker</v>
      </c>
      <c r="G169" s="4">
        <v>4.918032786885246</v>
      </c>
      <c r="H169" s="4">
        <v>2.7272727272727271</v>
      </c>
      <c r="I169" s="4">
        <v>6.4516129032258069</v>
      </c>
      <c r="J169" s="4">
        <v>3.5398230088495577</v>
      </c>
      <c r="K169" s="4">
        <v>11.428571428571429</v>
      </c>
      <c r="L169" s="4">
        <v>1.8691588785046729</v>
      </c>
      <c r="M169" s="4">
        <v>4.8</v>
      </c>
      <c r="N169" s="4">
        <v>1.8518518518518516</v>
      </c>
      <c r="O169" s="4">
        <v>1.7241379310344829</v>
      </c>
      <c r="P169" s="4">
        <v>3.9370078740157481</v>
      </c>
      <c r="Q169" s="4">
        <v>2.5423728813559325</v>
      </c>
      <c r="R169" s="4">
        <v>2.7522935779816513</v>
      </c>
      <c r="S169" s="4">
        <f>SUM(Data_Set[[#This Row],[JAN 2020]:[DEC 2020]])</f>
        <v>48.542135849549112</v>
      </c>
      <c r="T169" s="4">
        <v>0.87719298245614041</v>
      </c>
      <c r="U169" s="4">
        <v>2.4</v>
      </c>
      <c r="V169" s="4">
        <v>3.5087719298245617</v>
      </c>
      <c r="W169" s="4">
        <v>2.6548672566371683</v>
      </c>
      <c r="X169" s="4">
        <v>4.615384615384615</v>
      </c>
      <c r="Y169" s="4">
        <v>10.743801652892563</v>
      </c>
      <c r="Z169" s="4">
        <v>1.6949152542372883</v>
      </c>
      <c r="AA169" s="4">
        <v>0.84745762711864414</v>
      </c>
      <c r="AB169" s="4">
        <v>9.7345132743362832</v>
      </c>
      <c r="AC169" s="4">
        <v>8.4033613445378155</v>
      </c>
      <c r="AD169" s="4">
        <v>18.46153846153846</v>
      </c>
      <c r="AE169" s="4">
        <v>46.428571428571423</v>
      </c>
      <c r="AF169" s="4">
        <f>SUM(Data_Set[[#This Row],[JAN 2021]:[DEC 2021]])</f>
        <v>110.37037582753496</v>
      </c>
    </row>
    <row r="170" spans="1:32">
      <c r="A170" t="s">
        <v>9</v>
      </c>
      <c r="B170" t="s">
        <v>43</v>
      </c>
      <c r="C170" t="s">
        <v>0</v>
      </c>
      <c r="D170" t="s">
        <v>3</v>
      </c>
      <c r="E170" t="str">
        <f>INDEX('Mapping Table'!C:C,MATCH(Data_Set[[#This Row],[Geography]],'Mapping Table'!A:A,))</f>
        <v>Chris Watermarker</v>
      </c>
      <c r="F170" t="str">
        <f>INDEX('Mapping Table'!D:D,MATCH(Data_Set[[#This Row],[Channel]],'Mapping Table'!B:B,))</f>
        <v>Geoff Walker</v>
      </c>
      <c r="G170" s="4">
        <v>257.84285714285716</v>
      </c>
      <c r="H170" s="4">
        <v>157.8125</v>
      </c>
      <c r="I170" s="4">
        <v>194.39252336448598</v>
      </c>
      <c r="J170" s="4">
        <v>166.07142857142856</v>
      </c>
      <c r="K170" s="4">
        <v>237.71929824561406</v>
      </c>
      <c r="L170" s="4">
        <v>251.63934426229508</v>
      </c>
      <c r="M170" s="4">
        <v>415.59633027522932</v>
      </c>
      <c r="N170" s="4">
        <v>518.33333333333337</v>
      </c>
      <c r="O170" s="4">
        <v>202.60869565217394</v>
      </c>
      <c r="P170" s="4">
        <v>446.49831932773111</v>
      </c>
      <c r="Q170" s="4">
        <v>720.93023255813955</v>
      </c>
      <c r="R170" s="4">
        <v>272.22222222222223</v>
      </c>
      <c r="S170" s="4">
        <f>SUM(Data_Set[[#This Row],[JAN 2020]:[DEC 2020]])</f>
        <v>3841.6670849555107</v>
      </c>
      <c r="T170" s="4">
        <v>190.64298245614037</v>
      </c>
      <c r="U170" s="4">
        <v>179.62962962962962</v>
      </c>
      <c r="V170" s="4">
        <v>178.89908256880733</v>
      </c>
      <c r="W170" s="4">
        <v>339.23076923076923</v>
      </c>
      <c r="X170" s="4">
        <v>191.07142857142856</v>
      </c>
      <c r="Y170" s="4">
        <v>137.00787401574803</v>
      </c>
      <c r="Z170" s="4">
        <v>233.96226415094338</v>
      </c>
      <c r="AA170" s="4">
        <v>494.39252336448595</v>
      </c>
      <c r="AB170" s="4">
        <v>775.78125</v>
      </c>
      <c r="AC170" s="4">
        <v>268.8</v>
      </c>
      <c r="AD170" s="4">
        <v>230.5084745762712</v>
      </c>
      <c r="AE170" s="4">
        <v>266.05504587155963</v>
      </c>
      <c r="AF170" s="4">
        <f>SUM(Data_Set[[#This Row],[JAN 2021]:[DEC 2021]])</f>
        <v>3485.9813244357833</v>
      </c>
    </row>
    <row r="171" spans="1:32">
      <c r="A171" t="s">
        <v>9</v>
      </c>
      <c r="B171" t="s">
        <v>43</v>
      </c>
      <c r="C171" t="s">
        <v>4</v>
      </c>
      <c r="D171" t="s">
        <v>3</v>
      </c>
      <c r="E171" t="str">
        <f>INDEX('Mapping Table'!C:C,MATCH(Data_Set[[#This Row],[Geography]],'Mapping Table'!A:A,))</f>
        <v>Chris Watermarker</v>
      </c>
      <c r="F171" t="str">
        <f>INDEX('Mapping Table'!D:D,MATCH(Data_Set[[#This Row],[Channel]],'Mapping Table'!B:B,))</f>
        <v>Geoff Walker</v>
      </c>
      <c r="G171" s="4">
        <v>0</v>
      </c>
      <c r="H171" s="4">
        <v>2.290322580645161</v>
      </c>
      <c r="I171" s="4">
        <v>2.2362204724409449</v>
      </c>
      <c r="J171" s="4">
        <v>3.4918032786885247</v>
      </c>
      <c r="K171" s="4">
        <v>11.11304347826087</v>
      </c>
      <c r="L171" s="4">
        <v>13.23728813559322</v>
      </c>
      <c r="M171" s="4">
        <v>15.777777777777777</v>
      </c>
      <c r="N171" s="4">
        <v>11.932773109243698</v>
      </c>
      <c r="O171" s="4">
        <v>8.4957264957264957</v>
      </c>
      <c r="P171" s="4">
        <v>8.4237288135593218</v>
      </c>
      <c r="Q171" s="4">
        <v>15.490909090909089</v>
      </c>
      <c r="R171" s="4">
        <v>29.301587301587304</v>
      </c>
      <c r="S171" s="4">
        <f>SUM(Data_Set[[#This Row],[JAN 2020]:[DEC 2020]])</f>
        <v>121.7911805344324</v>
      </c>
      <c r="T171" s="4">
        <v>12.056603773584904</v>
      </c>
      <c r="U171" s="4">
        <v>8.8749999999999982</v>
      </c>
      <c r="V171" s="4">
        <v>9.7094017094017087</v>
      </c>
      <c r="W171" s="4">
        <v>21.17543859649123</v>
      </c>
      <c r="X171" s="4">
        <v>3.8035714285714279</v>
      </c>
      <c r="Y171" s="4">
        <v>13.741935483870968</v>
      </c>
      <c r="Z171" s="4">
        <v>24.912280701754387</v>
      </c>
      <c r="AA171" s="4">
        <v>18.031746031746032</v>
      </c>
      <c r="AB171" s="4">
        <v>24.342857142857142</v>
      </c>
      <c r="AC171" s="4">
        <v>8.8062015503875966</v>
      </c>
      <c r="AD171" s="4">
        <v>15.653543307086613</v>
      </c>
      <c r="AE171" s="4">
        <v>35.161904761904765</v>
      </c>
      <c r="AF171" s="4">
        <f>SUM(Data_Set[[#This Row],[JAN 2021]:[DEC 2021]])</f>
        <v>196.27048448765674</v>
      </c>
    </row>
    <row r="172" spans="1:32">
      <c r="A172" t="s">
        <v>9</v>
      </c>
      <c r="B172" t="s">
        <v>43</v>
      </c>
      <c r="C172" t="s">
        <v>0</v>
      </c>
      <c r="D172" t="s">
        <v>2</v>
      </c>
      <c r="E172" t="str">
        <f>INDEX('Mapping Table'!C:C,MATCH(Data_Set[[#This Row],[Geography]],'Mapping Table'!A:A,))</f>
        <v>Chris Watermarker</v>
      </c>
      <c r="F172" t="str">
        <f>INDEX('Mapping Table'!D:D,MATCH(Data_Set[[#This Row],[Channel]],'Mapping Table'!B:B,))</f>
        <v>Geoff Walker</v>
      </c>
      <c r="G172" s="4">
        <v>23.80952380952381</v>
      </c>
      <c r="H172" s="4">
        <v>11.711711711711711</v>
      </c>
      <c r="I172" s="4">
        <v>33.018867924528301</v>
      </c>
      <c r="J172" s="4">
        <v>77.118644067796609</v>
      </c>
      <c r="K172" s="4">
        <v>29.45736434108527</v>
      </c>
      <c r="L172" s="4">
        <v>37.6</v>
      </c>
      <c r="M172" s="4">
        <v>14.754098360655737</v>
      </c>
      <c r="N172" s="4">
        <v>28.30188679245283</v>
      </c>
      <c r="O172" s="4">
        <v>27.192982456140353</v>
      </c>
      <c r="P172" s="4">
        <v>95.238095238095241</v>
      </c>
      <c r="Q172" s="4">
        <v>13.709677419354838</v>
      </c>
      <c r="R172" s="4">
        <v>28.828828828828826</v>
      </c>
      <c r="S172" s="4">
        <f>SUM(Data_Set[[#This Row],[JAN 2020]:[DEC 2020]])</f>
        <v>420.74168095017353</v>
      </c>
      <c r="T172" s="4">
        <v>20.512820512820515</v>
      </c>
      <c r="U172" s="4">
        <v>19.819819819819816</v>
      </c>
      <c r="V172" s="4">
        <v>24.074074074074073</v>
      </c>
      <c r="W172" s="4">
        <v>16.666666666666664</v>
      </c>
      <c r="X172" s="4">
        <v>432.14285714285711</v>
      </c>
      <c r="Y172" s="4">
        <v>16.19047619047619</v>
      </c>
      <c r="Z172" s="4">
        <v>82.300884955752224</v>
      </c>
      <c r="AA172" s="4">
        <v>240.47619047619048</v>
      </c>
      <c r="AB172" s="4">
        <v>139.65517241379311</v>
      </c>
      <c r="AC172" s="4">
        <v>294.69026548672571</v>
      </c>
      <c r="AD172" s="4">
        <v>107.69230769230769</v>
      </c>
      <c r="AE172" s="4">
        <v>124.52830188679245</v>
      </c>
      <c r="AF172" s="4">
        <f>SUM(Data_Set[[#This Row],[JAN 2021]:[DEC 2021]])</f>
        <v>1518.7498373182759</v>
      </c>
    </row>
    <row r="173" spans="1:32">
      <c r="A173" t="s">
        <v>11</v>
      </c>
      <c r="B173" t="s">
        <v>54</v>
      </c>
      <c r="C173" t="s">
        <v>0</v>
      </c>
      <c r="D173" t="s">
        <v>1</v>
      </c>
      <c r="E173" t="str">
        <f>INDEX('Mapping Table'!C:C,MATCH(Data_Set[[#This Row],[Geography]],'Mapping Table'!A:A,))</f>
        <v>Mike Mike</v>
      </c>
      <c r="F173" t="str">
        <f>INDEX('Mapping Table'!D:D,MATCH(Data_Set[[#This Row],[Channel]],'Mapping Table'!B:B,))</f>
        <v>Jay Dawson</v>
      </c>
      <c r="G173" s="4">
        <v>23750.98067226891</v>
      </c>
      <c r="H173" s="4">
        <v>37748.495370370365</v>
      </c>
      <c r="I173" s="4">
        <v>32150.400000000001</v>
      </c>
      <c r="J173" s="4">
        <v>19091.338582677166</v>
      </c>
      <c r="K173" s="4">
        <v>23396.653543307086</v>
      </c>
      <c r="L173" s="4">
        <v>53372.727272727265</v>
      </c>
      <c r="M173" s="4">
        <v>60977.896874999999</v>
      </c>
      <c r="N173" s="4">
        <v>59461.458333333336</v>
      </c>
      <c r="O173" s="4">
        <v>60911.526168224293</v>
      </c>
      <c r="P173" s="4">
        <v>63299.523809523809</v>
      </c>
      <c r="Q173" s="4">
        <v>56696.190476190473</v>
      </c>
      <c r="R173" s="4">
        <v>52430</v>
      </c>
      <c r="S173" s="4">
        <f>SUM(Data_Set[[#This Row],[JAN 2020]:[DEC 2020]])</f>
        <v>543287.19110362267</v>
      </c>
      <c r="T173" s="4">
        <v>46945.370370370365</v>
      </c>
      <c r="U173" s="4">
        <v>32252.066115702481</v>
      </c>
      <c r="V173" s="4">
        <v>44247.533600000002</v>
      </c>
      <c r="W173" s="4">
        <v>51297.413793103449</v>
      </c>
      <c r="X173" s="4">
        <v>60249.999999999993</v>
      </c>
      <c r="Y173" s="4">
        <v>49720.634920634919</v>
      </c>
      <c r="Z173" s="4">
        <v>68065.573770491799</v>
      </c>
      <c r="AA173" s="4">
        <v>68752.025233644861</v>
      </c>
      <c r="AB173" s="4">
        <v>53562.5</v>
      </c>
      <c r="AC173" s="4">
        <v>45195.729166666672</v>
      </c>
      <c r="AD173" s="4">
        <v>39924.031007751939</v>
      </c>
      <c r="AE173" s="4">
        <v>45394.233928571426</v>
      </c>
      <c r="AF173" s="4">
        <f>SUM(Data_Set[[#This Row],[JAN 2021]:[DEC 2021]])</f>
        <v>605607.11190693802</v>
      </c>
    </row>
    <row r="174" spans="1:32">
      <c r="A174" t="s">
        <v>11</v>
      </c>
      <c r="B174" t="s">
        <v>54</v>
      </c>
      <c r="C174" t="s">
        <v>4</v>
      </c>
      <c r="D174" t="s">
        <v>1</v>
      </c>
      <c r="E174" t="str">
        <f>INDEX('Mapping Table'!C:C,MATCH(Data_Set[[#This Row],[Geography]],'Mapping Table'!A:A,))</f>
        <v>Mike Mike</v>
      </c>
      <c r="F174" t="str">
        <f>INDEX('Mapping Table'!D:D,MATCH(Data_Set[[#This Row],[Channel]],'Mapping Table'!B:B,))</f>
        <v>Jay Dawson</v>
      </c>
      <c r="G174" s="4">
        <v>15231.453169811321</v>
      </c>
      <c r="H174" s="4">
        <v>14042.819967213114</v>
      </c>
      <c r="I174" s="4">
        <v>12091.747747747746</v>
      </c>
      <c r="J174" s="4">
        <v>5349.424</v>
      </c>
      <c r="K174" s="4">
        <v>10682.824226086957</v>
      </c>
      <c r="L174" s="4">
        <v>20871.917333333331</v>
      </c>
      <c r="M174" s="4">
        <v>18984.205607476633</v>
      </c>
      <c r="N174" s="4">
        <v>17168.873949579833</v>
      </c>
      <c r="O174" s="4">
        <v>15802.400109374999</v>
      </c>
      <c r="P174" s="4">
        <v>10977.659274193549</v>
      </c>
      <c r="Q174" s="4">
        <v>12476.636363636362</v>
      </c>
      <c r="R174" s="4">
        <v>12096.474576271186</v>
      </c>
      <c r="S174" s="4">
        <f>SUM(Data_Set[[#This Row],[JAN 2020]:[DEC 2020]])</f>
        <v>165776.43632472504</v>
      </c>
      <c r="T174" s="4">
        <v>13199.545454545454</v>
      </c>
      <c r="U174" s="4">
        <v>24029.415929203544</v>
      </c>
      <c r="V174" s="4">
        <v>22838.528925619834</v>
      </c>
      <c r="W174" s="4">
        <v>20842.711864406781</v>
      </c>
      <c r="X174" s="4">
        <v>25506.598290598293</v>
      </c>
      <c r="Y174" s="4">
        <v>24160.285714285714</v>
      </c>
      <c r="Z174" s="4">
        <v>24397.581395348836</v>
      </c>
      <c r="AA174" s="4">
        <v>28116</v>
      </c>
      <c r="AB174" s="4">
        <v>23342.924528301886</v>
      </c>
      <c r="AC174" s="4">
        <v>33283.400654545454</v>
      </c>
      <c r="AD174" s="4">
        <v>36530.477064220184</v>
      </c>
      <c r="AE174" s="4">
        <v>23332.855008547009</v>
      </c>
      <c r="AF174" s="4">
        <f>SUM(Data_Set[[#This Row],[JAN 2021]:[DEC 2021]])</f>
        <v>299580.32482962304</v>
      </c>
    </row>
    <row r="175" spans="1:32">
      <c r="A175" t="s">
        <v>11</v>
      </c>
      <c r="B175" t="s">
        <v>54</v>
      </c>
      <c r="C175" t="s">
        <v>5</v>
      </c>
      <c r="D175" t="s">
        <v>1</v>
      </c>
      <c r="E175" t="str">
        <f>INDEX('Mapping Table'!C:C,MATCH(Data_Set[[#This Row],[Geography]],'Mapping Table'!A:A,))</f>
        <v>Mike Mike</v>
      </c>
      <c r="F175" t="str">
        <f>INDEX('Mapping Table'!D:D,MATCH(Data_Set[[#This Row],[Channel]],'Mapping Table'!B:B,))</f>
        <v>Jay Dawson</v>
      </c>
      <c r="G175" s="4">
        <v>14.732786885245902</v>
      </c>
      <c r="H175" s="4">
        <v>29.050393700787399</v>
      </c>
      <c r="I175" s="4">
        <v>23.235087719298246</v>
      </c>
      <c r="J175" s="4">
        <v>6.3066666666666666</v>
      </c>
      <c r="K175" s="4">
        <v>13.01834862385321</v>
      </c>
      <c r="L175" s="4">
        <v>18.741509433962264</v>
      </c>
      <c r="M175" s="4">
        <v>10.883185840707966</v>
      </c>
      <c r="N175" s="4">
        <v>16.892857142857142</v>
      </c>
      <c r="O175" s="4">
        <v>15.136000000000001</v>
      </c>
      <c r="P175" s="4">
        <v>13.514285714285712</v>
      </c>
      <c r="Q175" s="4">
        <v>29.781481481481482</v>
      </c>
      <c r="R175" s="4">
        <v>21.109090909090909</v>
      </c>
      <c r="S175" s="4">
        <f>SUM(Data_Set[[#This Row],[JAN 2020]:[DEC 2020]])</f>
        <v>212.40169411823689</v>
      </c>
      <c r="T175" s="4">
        <v>11.282568807339448</v>
      </c>
      <c r="U175" s="4">
        <v>18.309677419354838</v>
      </c>
      <c r="V175" s="4">
        <v>10.080327868852459</v>
      </c>
      <c r="W175" s="4">
        <v>50.256250000000001</v>
      </c>
      <c r="X175" s="4">
        <v>26.419819819819818</v>
      </c>
      <c r="Y175" s="4">
        <v>11.8567856</v>
      </c>
      <c r="Z175" s="4">
        <v>13.261682242990654</v>
      </c>
      <c r="AA175" s="4">
        <v>33.785714285714285</v>
      </c>
      <c r="AB175" s="4">
        <v>14.553846153846155</v>
      </c>
      <c r="AC175" s="4">
        <v>32.341880341880348</v>
      </c>
      <c r="AD175" s="4">
        <v>30.70350877192983</v>
      </c>
      <c r="AE175" s="4">
        <v>14.854545454545455</v>
      </c>
      <c r="AF175" s="4">
        <f>SUM(Data_Set[[#This Row],[JAN 2021]:[DEC 2021]])</f>
        <v>267.7066067662733</v>
      </c>
    </row>
    <row r="176" spans="1:32">
      <c r="A176" t="s">
        <v>11</v>
      </c>
      <c r="B176" t="s">
        <v>54</v>
      </c>
      <c r="C176" t="s">
        <v>6</v>
      </c>
      <c r="D176" t="s">
        <v>1</v>
      </c>
      <c r="E176" t="str">
        <f>INDEX('Mapping Table'!C:C,MATCH(Data_Set[[#This Row],[Geography]],'Mapping Table'!A:A,))</f>
        <v>Mike Mike</v>
      </c>
      <c r="F176" t="str">
        <f>INDEX('Mapping Table'!D:D,MATCH(Data_Set[[#This Row],[Channel]],'Mapping Table'!B:B,))</f>
        <v>Jay Dawson</v>
      </c>
      <c r="G176" s="4">
        <v>2.0556521739130433</v>
      </c>
      <c r="H176" s="4">
        <v>8.3681415929203542</v>
      </c>
      <c r="I176" s="4">
        <v>7.3874999999999984</v>
      </c>
      <c r="J176" s="4">
        <v>0.93809523809523809</v>
      </c>
      <c r="K176" s="4">
        <v>2.0205128205128204</v>
      </c>
      <c r="L176" s="4">
        <v>11.53170731707317</v>
      </c>
      <c r="M176" s="4">
        <v>2.9798319327731093</v>
      </c>
      <c r="N176" s="4">
        <v>3.056896551724138</v>
      </c>
      <c r="O176" s="4">
        <v>1.0460176991150443</v>
      </c>
      <c r="P176" s="4">
        <v>19.874336283185841</v>
      </c>
      <c r="Q176" s="4">
        <v>12.099212598425197</v>
      </c>
      <c r="R176" s="4">
        <v>0.98499999999999999</v>
      </c>
      <c r="S176" s="4">
        <f>SUM(Data_Set[[#This Row],[JAN 2020]:[DEC 2020]])</f>
        <v>72.342904207737959</v>
      </c>
      <c r="T176" s="4">
        <v>21.490909090909092</v>
      </c>
      <c r="U176" s="4">
        <v>0</v>
      </c>
      <c r="V176" s="4">
        <v>14.660465116279068</v>
      </c>
      <c r="W176" s="4">
        <v>5.5842519685039367</v>
      </c>
      <c r="X176" s="4">
        <v>11.046728971962617</v>
      </c>
      <c r="Y176" s="4">
        <v>19.219512195121951</v>
      </c>
      <c r="Z176" s="4">
        <v>10.368421052631581</v>
      </c>
      <c r="AA176" s="4">
        <v>17.841509433962262</v>
      </c>
      <c r="AB176" s="4">
        <v>9.6885245901639347</v>
      </c>
      <c r="AC176" s="4">
        <v>4.8048780487804876</v>
      </c>
      <c r="AD176" s="4">
        <v>0</v>
      </c>
      <c r="AE176" s="4">
        <v>35.9328</v>
      </c>
      <c r="AF176" s="4">
        <f>SUM(Data_Set[[#This Row],[JAN 2021]:[DEC 2021]])</f>
        <v>150.63800046831494</v>
      </c>
    </row>
    <row r="177" spans="1:32">
      <c r="A177" t="s">
        <v>11</v>
      </c>
      <c r="B177" t="s">
        <v>54</v>
      </c>
      <c r="C177" t="s">
        <v>0</v>
      </c>
      <c r="D177" t="s">
        <v>45</v>
      </c>
      <c r="E177" t="str">
        <f>INDEX('Mapping Table'!C:C,MATCH(Data_Set[[#This Row],[Geography]],'Mapping Table'!A:A,))</f>
        <v>Mike Mike</v>
      </c>
      <c r="F177" t="str">
        <f>INDEX('Mapping Table'!D:D,MATCH(Data_Set[[#This Row],[Channel]],'Mapping Table'!B:B,))</f>
        <v>Jay Dawson</v>
      </c>
      <c r="H177" s="4">
        <v>4.032258064516129</v>
      </c>
      <c r="I177" s="4">
        <v>0</v>
      </c>
      <c r="L177" s="4">
        <v>0</v>
      </c>
      <c r="M177" s="4">
        <v>1.5625</v>
      </c>
      <c r="N177" s="4">
        <v>33.870967741935488</v>
      </c>
      <c r="O177" s="4">
        <v>3.9682539682539684</v>
      </c>
      <c r="P177" s="4">
        <v>44.067796610169495</v>
      </c>
      <c r="Q177" s="4">
        <v>0.87719298245614041</v>
      </c>
      <c r="R177" s="4">
        <v>1.8867924528301885</v>
      </c>
      <c r="S177" s="4">
        <f>SUM(Data_Set[[#This Row],[JAN 2020]:[DEC 2020]])</f>
        <v>90.265761820161416</v>
      </c>
      <c r="U177" s="4">
        <v>0</v>
      </c>
      <c r="V177" s="4">
        <v>5.0420168067226889</v>
      </c>
      <c r="Y177" s="4">
        <v>35.238095238095234</v>
      </c>
      <c r="Z177" s="4">
        <v>6.3492063492063489</v>
      </c>
      <c r="AA177" s="4">
        <v>63.20754716981132</v>
      </c>
      <c r="AB177" s="4">
        <v>4.2016806722689077</v>
      </c>
      <c r="AC177" s="4">
        <v>4200.8695652173919</v>
      </c>
      <c r="AD177" s="4">
        <v>21.951219512195124</v>
      </c>
      <c r="AE177" s="4">
        <v>14.782608695652176</v>
      </c>
      <c r="AF177" s="4">
        <f>SUM(Data_Set[[#This Row],[JAN 2021]:[DEC 2021]])</f>
        <v>4351.6419396613437</v>
      </c>
    </row>
    <row r="178" spans="1:32">
      <c r="A178" t="s">
        <v>11</v>
      </c>
      <c r="B178" t="s">
        <v>54</v>
      </c>
      <c r="C178" t="s">
        <v>0</v>
      </c>
      <c r="D178" t="s">
        <v>3</v>
      </c>
      <c r="E178" t="str">
        <f>INDEX('Mapping Table'!C:C,MATCH(Data_Set[[#This Row],[Geography]],'Mapping Table'!A:A,))</f>
        <v>Mike Mike</v>
      </c>
      <c r="F178" t="str">
        <f>INDEX('Mapping Table'!D:D,MATCH(Data_Set[[#This Row],[Channel]],'Mapping Table'!B:B,))</f>
        <v>Jay Dawson</v>
      </c>
      <c r="G178" s="4">
        <v>711.30952380952385</v>
      </c>
      <c r="H178" s="4">
        <v>647.86324786324792</v>
      </c>
      <c r="I178" s="4">
        <v>533.07692307692309</v>
      </c>
      <c r="J178" s="4">
        <v>244.8</v>
      </c>
      <c r="K178" s="4">
        <v>424</v>
      </c>
      <c r="L178" s="4">
        <v>781.13207547169804</v>
      </c>
      <c r="M178" s="4">
        <v>730.46875</v>
      </c>
      <c r="N178" s="4">
        <v>807.33944954128435</v>
      </c>
      <c r="O178" s="4">
        <v>736.93693693693683</v>
      </c>
      <c r="P178" s="4">
        <v>357.62711864406782</v>
      </c>
      <c r="Q178" s="4">
        <v>532.28346456692918</v>
      </c>
      <c r="R178" s="4">
        <v>474.21875</v>
      </c>
      <c r="S178" s="4">
        <f>SUM(Data_Set[[#This Row],[JAN 2020]:[DEC 2020]])</f>
        <v>6981.0562399106111</v>
      </c>
      <c r="T178" s="4">
        <v>691.2</v>
      </c>
      <c r="U178" s="4">
        <v>666.92913385826773</v>
      </c>
      <c r="V178" s="4">
        <v>1094.3548387096773</v>
      </c>
      <c r="W178" s="4">
        <v>1137.3913043478262</v>
      </c>
      <c r="X178" s="4">
        <v>347.61904761904759</v>
      </c>
      <c r="Y178" s="4">
        <v>535.89743589743591</v>
      </c>
      <c r="Z178" s="4">
        <v>722.03389830508479</v>
      </c>
      <c r="AA178" s="4">
        <v>342.14876033057851</v>
      </c>
      <c r="AB178" s="4">
        <v>629.82456140350882</v>
      </c>
      <c r="AC178" s="4">
        <v>1070.5357142857142</v>
      </c>
      <c r="AD178" s="4">
        <v>676.19047619047615</v>
      </c>
      <c r="AE178" s="4">
        <v>1016.5217391304349</v>
      </c>
      <c r="AF178" s="4">
        <f>SUM(Data_Set[[#This Row],[JAN 2021]:[DEC 2021]])</f>
        <v>8930.6469100780523</v>
      </c>
    </row>
    <row r="179" spans="1:32">
      <c r="A179" t="s">
        <v>11</v>
      </c>
      <c r="B179" t="s">
        <v>54</v>
      </c>
      <c r="C179" t="s">
        <v>4</v>
      </c>
      <c r="D179" t="s">
        <v>3</v>
      </c>
      <c r="E179" t="str">
        <f>INDEX('Mapping Table'!C:C,MATCH(Data_Set[[#This Row],[Geography]],'Mapping Table'!A:A,))</f>
        <v>Mike Mike</v>
      </c>
      <c r="F179" t="str">
        <f>INDEX('Mapping Table'!D:D,MATCH(Data_Set[[#This Row],[Channel]],'Mapping Table'!B:B,))</f>
        <v>Jay Dawson</v>
      </c>
      <c r="G179" s="4">
        <v>0</v>
      </c>
      <c r="H179" s="4">
        <v>-1.2909090909090908</v>
      </c>
      <c r="I179" s="4">
        <v>0</v>
      </c>
      <c r="J179" s="4">
        <v>0</v>
      </c>
      <c r="K179" s="4">
        <v>9.6271186440677958</v>
      </c>
      <c r="L179" s="4">
        <v>2.1846153846153844</v>
      </c>
      <c r="M179" s="4">
        <v>0</v>
      </c>
      <c r="N179" s="4">
        <v>0</v>
      </c>
      <c r="O179" s="4">
        <v>0</v>
      </c>
      <c r="P179" s="4">
        <v>5.9663865546218489</v>
      </c>
      <c r="Q179" s="4">
        <v>55.46875</v>
      </c>
      <c r="R179" s="4">
        <v>89.257142857142853</v>
      </c>
      <c r="S179" s="4">
        <f>SUM(Data_Set[[#This Row],[JAN 2020]:[DEC 2020]])</f>
        <v>161.21310434953881</v>
      </c>
      <c r="T179" s="4">
        <v>54.095238095238095</v>
      </c>
      <c r="U179" s="4">
        <v>37.138461538461542</v>
      </c>
      <c r="V179" s="4">
        <v>22.015503875968992</v>
      </c>
      <c r="W179" s="4">
        <v>20.950819672131146</v>
      </c>
      <c r="X179" s="4">
        <v>49.566037735849051</v>
      </c>
      <c r="Y179" s="4">
        <v>69.147826086956528</v>
      </c>
      <c r="Z179" s="4">
        <v>1.3523809523809522</v>
      </c>
      <c r="AA179" s="4">
        <v>190.15652173913045</v>
      </c>
      <c r="AB179" s="4">
        <v>330.05405405405406</v>
      </c>
      <c r="AC179" s="4">
        <v>150.49572649572653</v>
      </c>
      <c r="AD179" s="4">
        <v>28.4</v>
      </c>
      <c r="AE179" s="4">
        <v>326.99082568807336</v>
      </c>
      <c r="AF179" s="4">
        <f>SUM(Data_Set[[#This Row],[JAN 2021]:[DEC 2021]])</f>
        <v>1280.3633959339707</v>
      </c>
    </row>
    <row r="180" spans="1:32">
      <c r="A180" t="s">
        <v>11</v>
      </c>
      <c r="B180" t="s">
        <v>54</v>
      </c>
      <c r="C180" t="s">
        <v>0</v>
      </c>
      <c r="D180" t="s">
        <v>2</v>
      </c>
      <c r="E180" t="str">
        <f>INDEX('Mapping Table'!C:C,MATCH(Data_Set[[#This Row],[Geography]],'Mapping Table'!A:A,))</f>
        <v>Mike Mike</v>
      </c>
      <c r="F180" t="str">
        <f>INDEX('Mapping Table'!D:D,MATCH(Data_Set[[#This Row],[Channel]],'Mapping Table'!B:B,))</f>
        <v>Jay Dawson</v>
      </c>
      <c r="G180" s="4">
        <v>-4.2016806722689077</v>
      </c>
      <c r="H180" s="4">
        <v>9.0163934426229506</v>
      </c>
      <c r="I180" s="4">
        <v>0</v>
      </c>
      <c r="J180" s="4">
        <v>15.929203539823011</v>
      </c>
      <c r="K180" s="4">
        <v>4.0650406504065044</v>
      </c>
      <c r="L180" s="4">
        <v>8.4905660377358494</v>
      </c>
      <c r="M180" s="4">
        <v>4.918032786885246</v>
      </c>
      <c r="N180" s="4">
        <v>15.873015873015873</v>
      </c>
      <c r="O180" s="4">
        <v>13.6</v>
      </c>
      <c r="P180" s="4">
        <v>26.956521739130437</v>
      </c>
      <c r="Q180" s="4">
        <v>16.153846153846153</v>
      </c>
      <c r="R180" s="4">
        <v>40</v>
      </c>
      <c r="S180" s="4">
        <f>SUM(Data_Set[[#This Row],[JAN 2020]:[DEC 2020]])</f>
        <v>150.8009395511971</v>
      </c>
      <c r="T180" s="4">
        <v>50</v>
      </c>
      <c r="U180" s="4">
        <v>0</v>
      </c>
      <c r="V180" s="4">
        <v>7.3394495412844032</v>
      </c>
      <c r="W180" s="4">
        <v>15.044247787610621</v>
      </c>
      <c r="X180" s="4">
        <v>2.3809523809523809</v>
      </c>
      <c r="Y180" s="4">
        <v>9.3457943925233646</v>
      </c>
      <c r="Z180" s="4">
        <v>115.2</v>
      </c>
      <c r="AA180" s="4">
        <v>92.24137931034484</v>
      </c>
      <c r="AB180" s="4">
        <v>132.40740740740739</v>
      </c>
      <c r="AC180" s="4">
        <v>124.32432432432431</v>
      </c>
      <c r="AD180" s="4">
        <v>44.444444444444443</v>
      </c>
      <c r="AE180" s="4">
        <v>8.4033613445378155</v>
      </c>
      <c r="AF180" s="4">
        <f>SUM(Data_Set[[#This Row],[JAN 2021]:[DEC 2021]])</f>
        <v>601.13136093342962</v>
      </c>
    </row>
    <row r="181" spans="1:32">
      <c r="A181" t="s">
        <v>42</v>
      </c>
      <c r="B181" t="s">
        <v>46</v>
      </c>
      <c r="C181" t="s">
        <v>0</v>
      </c>
      <c r="D181" t="s">
        <v>1</v>
      </c>
      <c r="E181" t="str">
        <f>INDEX('Mapping Table'!C:C,MATCH(Data_Set[[#This Row],[Geography]],'Mapping Table'!A:A,))</f>
        <v>Josh Tech</v>
      </c>
      <c r="F181" t="str">
        <f>INDEX('Mapping Table'!D:D,MATCH(Data_Set[[#This Row],[Channel]],'Mapping Table'!B:B,))</f>
        <v>Jay Dawson</v>
      </c>
      <c r="G181" s="4">
        <v>7183.1775700934577</v>
      </c>
      <c r="H181" s="4">
        <v>6061.4678899082564</v>
      </c>
      <c r="I181" s="4">
        <v>6133.0578512396696</v>
      </c>
      <c r="J181" s="4">
        <v>5379.8245614035095</v>
      </c>
      <c r="K181" s="4">
        <v>9343.6363636363621</v>
      </c>
      <c r="L181" s="4">
        <v>12068.461538461537</v>
      </c>
      <c r="M181" s="4">
        <v>13814.678899082568</v>
      </c>
      <c r="N181" s="4">
        <v>10656.666666666668</v>
      </c>
      <c r="O181" s="4">
        <v>14438.888888888889</v>
      </c>
      <c r="P181" s="4">
        <v>7873.0158730158728</v>
      </c>
      <c r="Q181" s="4">
        <v>6532.2314049586776</v>
      </c>
      <c r="R181" s="4">
        <v>13305.645161290322</v>
      </c>
      <c r="S181" s="4">
        <f>SUM(Data_Set[[#This Row],[JAN 2020]:[DEC 2020]])</f>
        <v>112790.75266864579</v>
      </c>
      <c r="T181" s="4">
        <v>10565.517241379312</v>
      </c>
      <c r="U181" s="4">
        <v>17994.33962264151</v>
      </c>
      <c r="V181" s="4">
        <v>27235.200000000001</v>
      </c>
      <c r="W181" s="4">
        <v>11618.4</v>
      </c>
      <c r="X181" s="4">
        <v>16938.333333333336</v>
      </c>
      <c r="Y181" s="4">
        <v>43876.422764227646</v>
      </c>
      <c r="Z181" s="4">
        <v>24536.134453781513</v>
      </c>
      <c r="AA181" s="4">
        <v>16580.733944954129</v>
      </c>
      <c r="AB181" s="4">
        <v>7722.3076923076924</v>
      </c>
      <c r="AC181" s="4">
        <v>10024.166666666668</v>
      </c>
      <c r="AD181" s="4">
        <v>9628.461538461539</v>
      </c>
      <c r="AE181" s="4">
        <v>12956.190476190475</v>
      </c>
      <c r="AF181" s="4">
        <f>SUM(Data_Set[[#This Row],[JAN 2021]:[DEC 2021]])</f>
        <v>209676.20773394377</v>
      </c>
    </row>
    <row r="182" spans="1:32">
      <c r="A182" t="s">
        <v>42</v>
      </c>
      <c r="B182" t="s">
        <v>46</v>
      </c>
      <c r="C182" t="s">
        <v>4</v>
      </c>
      <c r="D182" t="s">
        <v>1</v>
      </c>
      <c r="E182" t="str">
        <f>INDEX('Mapping Table'!C:C,MATCH(Data_Set[[#This Row],[Geography]],'Mapping Table'!A:A,))</f>
        <v>Josh Tech</v>
      </c>
      <c r="F182" t="str">
        <f>INDEX('Mapping Table'!D:D,MATCH(Data_Set[[#This Row],[Channel]],'Mapping Table'!B:B,))</f>
        <v>Jay Dawson</v>
      </c>
      <c r="G182" s="4">
        <v>22194.6</v>
      </c>
      <c r="H182" s="4">
        <v>12044.304761904761</v>
      </c>
      <c r="I182" s="4">
        <v>28064.242990654206</v>
      </c>
      <c r="J182" s="4">
        <v>20565.7264957265</v>
      </c>
      <c r="K182" s="4">
        <v>22859.418181818179</v>
      </c>
      <c r="L182" s="4">
        <v>35543.276190476194</v>
      </c>
      <c r="M182" s="4">
        <v>32859.805309734518</v>
      </c>
      <c r="N182" s="4">
        <v>47458.159292035401</v>
      </c>
      <c r="O182" s="4">
        <v>40755.352380952383</v>
      </c>
      <c r="P182" s="4">
        <v>24349.913043478264</v>
      </c>
      <c r="Q182" s="4">
        <v>29361.93548387097</v>
      </c>
      <c r="R182" s="4">
        <v>19637.560975609758</v>
      </c>
      <c r="S182" s="4">
        <f>SUM(Data_Set[[#This Row],[JAN 2020]:[DEC 2020]])</f>
        <v>335694.29510626115</v>
      </c>
      <c r="T182" s="4">
        <v>38746.277777777781</v>
      </c>
      <c r="U182" s="4">
        <v>30397.466666666667</v>
      </c>
      <c r="V182" s="4">
        <v>39833.253968253972</v>
      </c>
      <c r="W182" s="4">
        <v>24271.672727272726</v>
      </c>
      <c r="X182" s="4">
        <v>27991.592920353985</v>
      </c>
      <c r="Y182" s="4">
        <v>39898.055555555555</v>
      </c>
      <c r="Z182" s="4">
        <v>57701.891891891886</v>
      </c>
      <c r="AA182" s="4">
        <v>42880.619047619046</v>
      </c>
      <c r="AB182" s="4">
        <v>45866</v>
      </c>
      <c r="AC182" s="4">
        <v>19953.933884297519</v>
      </c>
      <c r="AD182" s="4">
        <v>16606.900000000001</v>
      </c>
      <c r="AE182" s="4">
        <v>25168.936507936509</v>
      </c>
      <c r="AF182" s="4">
        <f>SUM(Data_Set[[#This Row],[JAN 2021]:[DEC 2021]])</f>
        <v>409316.60094762564</v>
      </c>
    </row>
    <row r="183" spans="1:32">
      <c r="A183" t="s">
        <v>42</v>
      </c>
      <c r="B183" t="s">
        <v>46</v>
      </c>
      <c r="C183" t="s">
        <v>5</v>
      </c>
      <c r="D183" t="s">
        <v>1</v>
      </c>
      <c r="E183" t="str">
        <f>INDEX('Mapping Table'!C:C,MATCH(Data_Set[[#This Row],[Geography]],'Mapping Table'!A:A,))</f>
        <v>Josh Tech</v>
      </c>
      <c r="F183" t="str">
        <f>INDEX('Mapping Table'!D:D,MATCH(Data_Set[[#This Row],[Channel]],'Mapping Table'!B:B,))</f>
        <v>Jay Dawson</v>
      </c>
      <c r="G183" s="4">
        <v>5193.7911504424783</v>
      </c>
      <c r="H183" s="4">
        <v>3430.1259259259259</v>
      </c>
      <c r="I183" s="4">
        <v>7140.1169230769228</v>
      </c>
      <c r="J183" s="4">
        <v>8351.946086956521</v>
      </c>
      <c r="K183" s="4">
        <v>2184.4</v>
      </c>
      <c r="L183" s="4">
        <v>6988.6666666666661</v>
      </c>
      <c r="M183" s="4">
        <v>6001.6584070796462</v>
      </c>
      <c r="N183" s="4">
        <v>7888.3122807017544</v>
      </c>
      <c r="O183" s="4">
        <v>10119.522641509433</v>
      </c>
      <c r="P183" s="4">
        <v>4906.3728813559328</v>
      </c>
      <c r="Q183" s="4">
        <v>4572.0591304347836</v>
      </c>
      <c r="R183" s="4">
        <v>6277.2181818181825</v>
      </c>
      <c r="S183" s="4">
        <f>SUM(Data_Set[[#This Row],[JAN 2020]:[DEC 2020]])</f>
        <v>73054.190275968256</v>
      </c>
      <c r="T183" s="4">
        <v>13544.598130841119</v>
      </c>
      <c r="U183" s="4">
        <v>13162.561739130435</v>
      </c>
      <c r="V183" s="4">
        <v>23326.277064220183</v>
      </c>
      <c r="W183" s="4">
        <v>6023.7425925925918</v>
      </c>
      <c r="X183" s="4">
        <v>2942.8483333333334</v>
      </c>
      <c r="Y183" s="4">
        <v>11811.901538461538</v>
      </c>
      <c r="Z183" s="4">
        <v>12435.958333333334</v>
      </c>
      <c r="AA183" s="4">
        <v>10769.421666666667</v>
      </c>
      <c r="AB183" s="4">
        <v>9466.7571428571428</v>
      </c>
      <c r="AC183" s="4">
        <v>9257.2857142857156</v>
      </c>
      <c r="AD183" s="4">
        <v>7099.9356521739137</v>
      </c>
      <c r="AE183" s="4">
        <v>0.75079365079365079</v>
      </c>
      <c r="AF183" s="4">
        <f>SUM(Data_Set[[#This Row],[JAN 2021]:[DEC 2021]])</f>
        <v>119842.03870154674</v>
      </c>
    </row>
    <row r="184" spans="1:32">
      <c r="A184" t="s">
        <v>42</v>
      </c>
      <c r="B184" t="s">
        <v>46</v>
      </c>
      <c r="C184" t="s">
        <v>6</v>
      </c>
      <c r="D184" t="s">
        <v>1</v>
      </c>
      <c r="E184" t="str">
        <f>INDEX('Mapping Table'!C:C,MATCH(Data_Set[[#This Row],[Geography]],'Mapping Table'!A:A,))</f>
        <v>Josh Tech</v>
      </c>
      <c r="F184" t="str">
        <f>INDEX('Mapping Table'!D:D,MATCH(Data_Set[[#This Row],[Channel]],'Mapping Table'!B:B,))</f>
        <v>Jay Dawson</v>
      </c>
      <c r="G184" s="4">
        <v>2610.5025641025641</v>
      </c>
      <c r="H184" s="4">
        <v>2450.4611111111108</v>
      </c>
      <c r="I184" s="4">
        <v>5479.2049586776857</v>
      </c>
      <c r="J184" s="4">
        <v>4305.0825688073392</v>
      </c>
      <c r="K184" s="4">
        <v>4398.1657142857139</v>
      </c>
      <c r="L184" s="4">
        <v>5805.7690909090898</v>
      </c>
      <c r="M184" s="4">
        <v>5847.7894736842109</v>
      </c>
      <c r="N184" s="4">
        <v>7394.707317073171</v>
      </c>
      <c r="O184" s="4">
        <v>7941.4372881355939</v>
      </c>
      <c r="P184" s="4">
        <v>4143.1137931034482</v>
      </c>
      <c r="Q184" s="4">
        <v>4385.4388888888889</v>
      </c>
      <c r="R184" s="4">
        <v>3205.54358974359</v>
      </c>
      <c r="S184" s="4">
        <f>SUM(Data_Set[[#This Row],[JAN 2020]:[DEC 2020]])</f>
        <v>57967.216358522404</v>
      </c>
      <c r="T184" s="4">
        <v>8745.6953271028033</v>
      </c>
      <c r="U184" s="4">
        <v>11560.869230769229</v>
      </c>
      <c r="V184" s="4">
        <v>21624.210810810808</v>
      </c>
      <c r="W184" s="4">
        <v>2980.4584615384615</v>
      </c>
      <c r="X184" s="4">
        <v>2928.6247933884297</v>
      </c>
      <c r="Y184" s="4">
        <v>12634.804918032787</v>
      </c>
      <c r="Z184" s="4">
        <v>-207.36842105263159</v>
      </c>
      <c r="AA184" s="4">
        <v>0</v>
      </c>
      <c r="AB184" s="4">
        <v>0</v>
      </c>
      <c r="AC184" s="4">
        <v>0</v>
      </c>
      <c r="AD184" s="4">
        <v>0</v>
      </c>
      <c r="AE184" s="4">
        <v>0</v>
      </c>
      <c r="AF184" s="4">
        <f>SUM(Data_Set[[#This Row],[JAN 2021]:[DEC 2021]])</f>
        <v>60267.295120589879</v>
      </c>
    </row>
    <row r="185" spans="1:32">
      <c r="A185" t="s">
        <v>42</v>
      </c>
      <c r="B185" t="s">
        <v>46</v>
      </c>
      <c r="C185" t="s">
        <v>0</v>
      </c>
      <c r="D185" t="s">
        <v>45</v>
      </c>
      <c r="E185" t="str">
        <f>INDEX('Mapping Table'!C:C,MATCH(Data_Set[[#This Row],[Geography]],'Mapping Table'!A:A,))</f>
        <v>Josh Tech</v>
      </c>
      <c r="F185" t="str">
        <f>INDEX('Mapping Table'!D:D,MATCH(Data_Set[[#This Row],[Channel]],'Mapping Table'!B:B,))</f>
        <v>Jay Dawson</v>
      </c>
      <c r="G185" s="4">
        <v>511.11111111111109</v>
      </c>
      <c r="H185" s="4">
        <v>656.8</v>
      </c>
      <c r="I185" s="4">
        <v>538.26086956521738</v>
      </c>
      <c r="J185" s="4">
        <v>1950.8928571428569</v>
      </c>
      <c r="K185" s="4">
        <v>953.21100917431181</v>
      </c>
      <c r="L185" s="4">
        <v>2264.1509433962265</v>
      </c>
      <c r="M185" s="4">
        <v>832.47863247863256</v>
      </c>
      <c r="N185" s="4">
        <v>2046.1538461538462</v>
      </c>
      <c r="O185" s="4">
        <v>1240.7079646017701</v>
      </c>
      <c r="P185" s="4">
        <v>536.06557377049182</v>
      </c>
      <c r="Q185" s="4">
        <v>1506.7796610169491</v>
      </c>
      <c r="R185" s="4">
        <v>1130.9734513274336</v>
      </c>
      <c r="S185" s="4">
        <f>SUM(Data_Set[[#This Row],[JAN 2020]:[DEC 2020]])</f>
        <v>14167.585919738847</v>
      </c>
      <c r="T185" s="4">
        <v>1348.2456140350878</v>
      </c>
      <c r="U185" s="4">
        <v>1510.9090909090908</v>
      </c>
      <c r="V185" s="4">
        <v>3862.7272727272725</v>
      </c>
      <c r="W185" s="4">
        <v>483.33333333333337</v>
      </c>
      <c r="X185" s="4">
        <v>112.6984126984127</v>
      </c>
      <c r="Y185" s="4">
        <v>1978.0487804878048</v>
      </c>
      <c r="Z185" s="4">
        <v>1671.6535433070867</v>
      </c>
      <c r="AA185" s="4">
        <v>1022.2222222222223</v>
      </c>
      <c r="AB185" s="4">
        <v>585.59322033898309</v>
      </c>
      <c r="AC185" s="4">
        <v>860.37735849056594</v>
      </c>
      <c r="AD185" s="4">
        <v>734.90566037735846</v>
      </c>
      <c r="AE185" s="4">
        <v>2026.1261261261259</v>
      </c>
      <c r="AF185" s="4">
        <f>SUM(Data_Set[[#This Row],[JAN 2021]:[DEC 2021]])</f>
        <v>16196.840635053348</v>
      </c>
    </row>
    <row r="186" spans="1:32">
      <c r="A186" t="s">
        <v>42</v>
      </c>
      <c r="B186" t="s">
        <v>46</v>
      </c>
      <c r="C186" t="s">
        <v>0</v>
      </c>
      <c r="D186" t="s">
        <v>3</v>
      </c>
      <c r="E186" t="str">
        <f>INDEX('Mapping Table'!C:C,MATCH(Data_Set[[#This Row],[Geography]],'Mapping Table'!A:A,))</f>
        <v>Josh Tech</v>
      </c>
      <c r="F186" t="str">
        <f>INDEX('Mapping Table'!D:D,MATCH(Data_Set[[#This Row],[Channel]],'Mapping Table'!B:B,))</f>
        <v>Jay Dawson</v>
      </c>
      <c r="G186" s="4">
        <v>35665.811965811969</v>
      </c>
      <c r="H186" s="4">
        <v>35470.967741935485</v>
      </c>
      <c r="I186" s="4">
        <v>90920.952380952382</v>
      </c>
      <c r="J186" s="4">
        <v>50614.0625</v>
      </c>
      <c r="K186" s="4">
        <v>33629.752066115703</v>
      </c>
      <c r="L186" s="4">
        <v>68895.238095238092</v>
      </c>
      <c r="M186" s="4">
        <v>58429.059829059835</v>
      </c>
      <c r="N186" s="4">
        <v>61306.779661016953</v>
      </c>
      <c r="O186" s="4">
        <v>67939.669421487604</v>
      </c>
      <c r="P186" s="4">
        <v>31008.474576271186</v>
      </c>
      <c r="Q186" s="4">
        <v>38280.733944954125</v>
      </c>
      <c r="R186" s="4">
        <v>43541.441441441435</v>
      </c>
      <c r="S186" s="4">
        <f>SUM(Data_Set[[#This Row],[JAN 2020]:[DEC 2020]])</f>
        <v>615702.9436242847</v>
      </c>
      <c r="T186" s="4">
        <v>50440.944881889765</v>
      </c>
      <c r="U186" s="4">
        <v>99586.792452830181</v>
      </c>
      <c r="V186" s="4">
        <v>114181.30081300813</v>
      </c>
      <c r="W186" s="4">
        <v>13034.453781512606</v>
      </c>
      <c r="X186" s="4">
        <v>16426.956521739132</v>
      </c>
      <c r="Y186" s="4">
        <v>75655.371900826445</v>
      </c>
      <c r="Z186" s="4">
        <v>80342.857142857145</v>
      </c>
      <c r="AA186" s="4">
        <v>104400.84745762713</v>
      </c>
      <c r="AB186" s="4">
        <v>43411.965811965812</v>
      </c>
      <c r="AC186" s="4">
        <v>32998.148148148146</v>
      </c>
      <c r="AD186" s="4">
        <v>11715.384615384615</v>
      </c>
      <c r="AE186" s="4">
        <v>30753.271028037383</v>
      </c>
      <c r="AF186" s="4">
        <f>SUM(Data_Set[[#This Row],[JAN 2021]:[DEC 2021]])</f>
        <v>672948.29455582646</v>
      </c>
    </row>
    <row r="187" spans="1:32">
      <c r="A187" t="s">
        <v>42</v>
      </c>
      <c r="B187" t="s">
        <v>46</v>
      </c>
      <c r="C187" t="s">
        <v>4</v>
      </c>
      <c r="D187" t="s">
        <v>3</v>
      </c>
      <c r="E187" t="str">
        <f>INDEX('Mapping Table'!C:C,MATCH(Data_Set[[#This Row],[Geography]],'Mapping Table'!A:A,))</f>
        <v>Josh Tech</v>
      </c>
      <c r="F187" t="str">
        <f>INDEX('Mapping Table'!D:D,MATCH(Data_Set[[#This Row],[Channel]],'Mapping Table'!B:B,))</f>
        <v>Jay Dawson</v>
      </c>
      <c r="G187" s="4">
        <v>7396.1085271317825</v>
      </c>
      <c r="H187" s="4">
        <v>5221.0559999999996</v>
      </c>
      <c r="I187" s="4">
        <v>15483.867768595041</v>
      </c>
      <c r="J187" s="4">
        <v>12191.542372881357</v>
      </c>
      <c r="K187" s="4">
        <v>9800.2362204724395</v>
      </c>
      <c r="L187" s="4">
        <v>14201.154471544714</v>
      </c>
      <c r="M187" s="4">
        <v>17615.816513761467</v>
      </c>
      <c r="N187" s="4">
        <v>15969.968503937009</v>
      </c>
      <c r="O187" s="4">
        <v>8780.5196850393695</v>
      </c>
      <c r="P187" s="4">
        <v>19452.873015873014</v>
      </c>
      <c r="Q187" s="4">
        <v>25422.580645161292</v>
      </c>
      <c r="R187" s="4">
        <v>14446.446280991737</v>
      </c>
      <c r="S187" s="4">
        <f>SUM(Data_Set[[#This Row],[JAN 2020]:[DEC 2020]])</f>
        <v>165982.17000538923</v>
      </c>
      <c r="T187" s="4">
        <v>29778.583333333336</v>
      </c>
      <c r="U187" s="4">
        <v>32709.446428571428</v>
      </c>
      <c r="V187" s="4">
        <v>36855.349593495936</v>
      </c>
      <c r="W187" s="4">
        <v>14391.054545454544</v>
      </c>
      <c r="X187" s="4">
        <v>6632.5833333333339</v>
      </c>
      <c r="Y187" s="4">
        <v>29234.249999999996</v>
      </c>
      <c r="Z187" s="4">
        <v>23301.523809523806</v>
      </c>
      <c r="AA187" s="4">
        <v>31745.801652892562</v>
      </c>
      <c r="AB187" s="4">
        <v>38560.299065420557</v>
      </c>
      <c r="AC187" s="4">
        <v>23657.200000000001</v>
      </c>
      <c r="AD187" s="4">
        <v>35239.08943089431</v>
      </c>
      <c r="AE187" s="4">
        <v>5083.8558558558552</v>
      </c>
      <c r="AF187" s="4">
        <f>SUM(Data_Set[[#This Row],[JAN 2021]:[DEC 2021]])</f>
        <v>307189.03704877564</v>
      </c>
    </row>
    <row r="188" spans="1:32">
      <c r="A188" t="s">
        <v>42</v>
      </c>
      <c r="B188" t="s">
        <v>46</v>
      </c>
      <c r="C188" t="s">
        <v>0</v>
      </c>
      <c r="D188" t="s">
        <v>2</v>
      </c>
      <c r="E188" t="str">
        <f>INDEX('Mapping Table'!C:C,MATCH(Data_Set[[#This Row],[Geography]],'Mapping Table'!A:A,))</f>
        <v>Josh Tech</v>
      </c>
      <c r="F188" t="str">
        <f>INDEX('Mapping Table'!D:D,MATCH(Data_Set[[#This Row],[Channel]],'Mapping Table'!B:B,))</f>
        <v>Jay Dawson</v>
      </c>
      <c r="G188" s="4">
        <v>2938.5245901639346</v>
      </c>
      <c r="H188" s="4">
        <v>1952.8455284552847</v>
      </c>
      <c r="I188" s="4">
        <v>3177.4774774774774</v>
      </c>
      <c r="J188" s="4">
        <v>2957.4074074074074</v>
      </c>
      <c r="K188" s="4">
        <v>1265.5172413793105</v>
      </c>
      <c r="L188" s="4">
        <v>2371.171171171171</v>
      </c>
      <c r="M188" s="4">
        <v>3914.8760330578511</v>
      </c>
      <c r="N188" s="4">
        <v>5262.5</v>
      </c>
      <c r="O188" s="4">
        <v>6696.521739130435</v>
      </c>
      <c r="P188" s="4">
        <v>2389.4736842105267</v>
      </c>
      <c r="Q188" s="4">
        <v>1537.2093023255813</v>
      </c>
      <c r="R188" s="4">
        <v>4292.3076923076924</v>
      </c>
      <c r="S188" s="4">
        <f>SUM(Data_Set[[#This Row],[JAN 2020]:[DEC 2020]])</f>
        <v>38755.831867086672</v>
      </c>
      <c r="T188" s="4">
        <v>3279.3650793650795</v>
      </c>
      <c r="U188" s="4">
        <v>9042.0560747663549</v>
      </c>
      <c r="V188" s="4">
        <v>11934.259259259259</v>
      </c>
      <c r="W188" s="4">
        <v>4407.0175438596498</v>
      </c>
      <c r="X188" s="4">
        <v>2478.5714285714284</v>
      </c>
      <c r="Y188" s="4">
        <v>8420.9523809523798</v>
      </c>
      <c r="Z188" s="4">
        <v>12526.785714285714</v>
      </c>
      <c r="AA188" s="4">
        <v>4651.6129032258068</v>
      </c>
      <c r="AB188" s="4">
        <v>5028.5714285714284</v>
      </c>
      <c r="AC188" s="4">
        <v>5608.9430894308944</v>
      </c>
      <c r="AD188" s="4">
        <v>4840</v>
      </c>
      <c r="AE188" s="4">
        <v>4875.8333333333339</v>
      </c>
      <c r="AF188" s="4">
        <f>SUM(Data_Set[[#This Row],[JAN 2021]:[DEC 2021]])</f>
        <v>77093.968235621316</v>
      </c>
    </row>
    <row r="189" spans="1:32">
      <c r="A189" t="s">
        <v>10</v>
      </c>
      <c r="B189" t="s">
        <v>54</v>
      </c>
      <c r="C189" t="s">
        <v>0</v>
      </c>
      <c r="D189" t="s">
        <v>1</v>
      </c>
      <c r="E189" t="str">
        <f>INDEX('Mapping Table'!C:C,MATCH(Data_Set[[#This Row],[Geography]],'Mapping Table'!A:A,))</f>
        <v>Dave Tabloid</v>
      </c>
      <c r="F189" t="str">
        <f>INDEX('Mapping Table'!D:D,MATCH(Data_Set[[#This Row],[Channel]],'Mapping Table'!B:B,))</f>
        <v>Jay Dawson</v>
      </c>
      <c r="G189" s="4">
        <v>19544.537815126052</v>
      </c>
      <c r="H189" s="4">
        <v>19573.842592592591</v>
      </c>
      <c r="I189" s="4">
        <v>16289.680373831774</v>
      </c>
      <c r="J189" s="4">
        <v>5714.545454545454</v>
      </c>
      <c r="K189" s="4">
        <v>9519.8412698412703</v>
      </c>
      <c r="L189" s="4">
        <v>14343.96551724138</v>
      </c>
      <c r="M189" s="4">
        <v>13377.586206896553</v>
      </c>
      <c r="N189" s="4">
        <v>16572.641509433961</v>
      </c>
      <c r="O189" s="4">
        <v>16068.80733944954</v>
      </c>
      <c r="P189" s="4">
        <v>19835.087719298248</v>
      </c>
      <c r="Q189" s="4">
        <v>12459.8</v>
      </c>
      <c r="R189" s="4">
        <v>15142.372881355934</v>
      </c>
      <c r="S189" s="4">
        <f>SUM(Data_Set[[#This Row],[JAN 2020]:[DEC 2020]])</f>
        <v>178442.70867961276</v>
      </c>
      <c r="T189" s="4">
        <v>14571.304347826088</v>
      </c>
      <c r="U189" s="4">
        <v>15797.112280701755</v>
      </c>
      <c r="V189" s="4">
        <v>30401.85185185185</v>
      </c>
      <c r="W189" s="4">
        <v>23081.196581196582</v>
      </c>
      <c r="X189" s="4">
        <v>26972.072072072071</v>
      </c>
      <c r="Y189" s="4">
        <v>17468.293495934959</v>
      </c>
      <c r="Z189" s="4">
        <v>25249.532710280371</v>
      </c>
      <c r="AA189" s="4">
        <v>25802.727272727272</v>
      </c>
      <c r="AB189" s="4">
        <v>20628.393548387096</v>
      </c>
      <c r="AC189" s="4">
        <v>17047.619047619046</v>
      </c>
      <c r="AD189" s="4">
        <v>22521.875</v>
      </c>
      <c r="AE189" s="4">
        <v>22915.200000000001</v>
      </c>
      <c r="AF189" s="4">
        <f>SUM(Data_Set[[#This Row],[JAN 2021]:[DEC 2021]])</f>
        <v>262457.17820859706</v>
      </c>
    </row>
    <row r="190" spans="1:32">
      <c r="A190" t="s">
        <v>10</v>
      </c>
      <c r="B190" t="s">
        <v>54</v>
      </c>
      <c r="C190" t="s">
        <v>4</v>
      </c>
      <c r="D190" t="s">
        <v>1</v>
      </c>
      <c r="E190" t="str">
        <f>INDEX('Mapping Table'!C:C,MATCH(Data_Set[[#This Row],[Geography]],'Mapping Table'!A:A,))</f>
        <v>Dave Tabloid</v>
      </c>
      <c r="F190" t="str">
        <f>INDEX('Mapping Table'!D:D,MATCH(Data_Set[[#This Row],[Channel]],'Mapping Table'!B:B,))</f>
        <v>Jay Dawson</v>
      </c>
      <c r="G190" s="4">
        <v>13865.438963636363</v>
      </c>
      <c r="H190" s="4">
        <v>10609.428571428571</v>
      </c>
      <c r="I190" s="4">
        <v>11273.355932203391</v>
      </c>
      <c r="J190" s="4">
        <v>7022.2380952380954</v>
      </c>
      <c r="K190" s="4">
        <v>9342.8544999999995</v>
      </c>
      <c r="L190" s="4">
        <v>13397.504587155963</v>
      </c>
      <c r="M190" s="4">
        <v>11671.892857142857</v>
      </c>
      <c r="N190" s="4">
        <v>12450.182115702479</v>
      </c>
      <c r="O190" s="4">
        <v>10291.950276923077</v>
      </c>
      <c r="P190" s="4">
        <v>12030.537946428571</v>
      </c>
      <c r="Q190" s="4">
        <v>13958.170127272726</v>
      </c>
      <c r="R190" s="4">
        <v>12970.54700854701</v>
      </c>
      <c r="S190" s="4">
        <f>SUM(Data_Set[[#This Row],[JAN 2020]:[DEC 2020]])</f>
        <v>138884.1009816791</v>
      </c>
      <c r="T190" s="4">
        <v>10343.69086885246</v>
      </c>
      <c r="U190" s="4">
        <v>16864.368421052633</v>
      </c>
      <c r="V190" s="4">
        <v>14531.333333333332</v>
      </c>
      <c r="W190" s="4">
        <v>21291.099238938055</v>
      </c>
      <c r="X190" s="4">
        <v>22117.122807017546</v>
      </c>
      <c r="Y190" s="4">
        <v>16081.149813559323</v>
      </c>
      <c r="Z190" s="4">
        <v>18126.710743801654</v>
      </c>
      <c r="AA190" s="4">
        <v>22339.196759259259</v>
      </c>
      <c r="AB190" s="4">
        <v>19322.51307142857</v>
      </c>
      <c r="AC190" s="4">
        <v>20814.938053097347</v>
      </c>
      <c r="AD190" s="4">
        <v>22847.182608695653</v>
      </c>
      <c r="AE190" s="4">
        <v>19721.570247933883</v>
      </c>
      <c r="AF190" s="4">
        <f>SUM(Data_Set[[#This Row],[JAN 2021]:[DEC 2021]])</f>
        <v>224400.8759669697</v>
      </c>
    </row>
    <row r="191" spans="1:32">
      <c r="A191" t="s">
        <v>10</v>
      </c>
      <c r="B191" t="s">
        <v>54</v>
      </c>
      <c r="C191" t="s">
        <v>5</v>
      </c>
      <c r="D191" t="s">
        <v>1</v>
      </c>
      <c r="E191" t="str">
        <f>INDEX('Mapping Table'!C:C,MATCH(Data_Set[[#This Row],[Geography]],'Mapping Table'!A:A,))</f>
        <v>Dave Tabloid</v>
      </c>
      <c r="F191" t="str">
        <f>INDEX('Mapping Table'!D:D,MATCH(Data_Set[[#This Row],[Channel]],'Mapping Table'!B:B,))</f>
        <v>Jay Dawson</v>
      </c>
      <c r="G191" s="4">
        <v>1578.2837606837609</v>
      </c>
      <c r="H191" s="4">
        <v>1469.3376146788989</v>
      </c>
      <c r="I191" s="4">
        <v>1358.3132075471697</v>
      </c>
      <c r="J191" s="4">
        <v>1350.0392523364485</v>
      </c>
      <c r="K191" s="4">
        <v>1306.2368000000001</v>
      </c>
      <c r="L191" s="4">
        <v>1203.2181818181818</v>
      </c>
      <c r="M191" s="4">
        <v>1741.7529411764708</v>
      </c>
      <c r="N191" s="4">
        <v>1046.8032786885246</v>
      </c>
      <c r="O191" s="4">
        <v>1178.0529914529914</v>
      </c>
      <c r="P191" s="4">
        <v>1316.2448275862071</v>
      </c>
      <c r="Q191" s="4">
        <v>1189.6896000000002</v>
      </c>
      <c r="R191" s="4">
        <v>1220.3399999999999</v>
      </c>
      <c r="S191" s="4">
        <f>SUM(Data_Set[[#This Row],[JAN 2020]:[DEC 2020]])</f>
        <v>15958.312455968653</v>
      </c>
      <c r="T191" s="4">
        <v>1126.5211009174311</v>
      </c>
      <c r="U191" s="4">
        <v>1197.1199999999999</v>
      </c>
      <c r="V191" s="4">
        <v>1658.0339285714285</v>
      </c>
      <c r="W191" s="4">
        <v>1629.9730158730158</v>
      </c>
      <c r="X191" s="4">
        <v>755.06422018348621</v>
      </c>
      <c r="Y191" s="4">
        <v>1539.0018518518518</v>
      </c>
      <c r="Z191" s="4">
        <v>1508.44</v>
      </c>
      <c r="AA191" s="4">
        <v>2234.7175438596491</v>
      </c>
      <c r="AB191" s="4">
        <v>1641.7677419354839</v>
      </c>
      <c r="AC191" s="4">
        <v>1699.6727272727271</v>
      </c>
      <c r="AD191" s="4">
        <v>1621.8360360360359</v>
      </c>
      <c r="AE191" s="4">
        <v>2354.0545454545454</v>
      </c>
      <c r="AF191" s="4">
        <f>SUM(Data_Set[[#This Row],[JAN 2021]:[DEC 2021]])</f>
        <v>18966.202711955655</v>
      </c>
    </row>
    <row r="192" spans="1:32">
      <c r="A192" t="s">
        <v>10</v>
      </c>
      <c r="B192" t="s">
        <v>54</v>
      </c>
      <c r="C192" t="s">
        <v>6</v>
      </c>
      <c r="D192" t="s">
        <v>1</v>
      </c>
      <c r="E192" t="str">
        <f>INDEX('Mapping Table'!C:C,MATCH(Data_Set[[#This Row],[Geography]],'Mapping Table'!A:A,))</f>
        <v>Dave Tabloid</v>
      </c>
      <c r="F192" t="str">
        <f>INDEX('Mapping Table'!D:D,MATCH(Data_Set[[#This Row],[Channel]],'Mapping Table'!B:B,))</f>
        <v>Jay Dawson</v>
      </c>
      <c r="G192" s="4">
        <v>44.552307692307693</v>
      </c>
      <c r="H192" s="4">
        <v>30.394285714285715</v>
      </c>
      <c r="I192" s="4">
        <v>33.140186915887853</v>
      </c>
      <c r="J192" s="4">
        <v>41.158928571428568</v>
      </c>
      <c r="K192" s="4">
        <v>57.530973451327441</v>
      </c>
      <c r="L192" s="4">
        <v>48.780952380952378</v>
      </c>
      <c r="M192" s="4">
        <v>70.920000000000016</v>
      </c>
      <c r="N192" s="4">
        <v>21.297297297297295</v>
      </c>
      <c r="O192" s="4">
        <v>120.97031250000001</v>
      </c>
      <c r="P192" s="4">
        <v>166.24878048780488</v>
      </c>
      <c r="Q192" s="4">
        <v>71.366037735849048</v>
      </c>
      <c r="R192" s="4">
        <v>118.2</v>
      </c>
      <c r="S192" s="4">
        <f>SUM(Data_Set[[#This Row],[JAN 2020]:[DEC 2020]])</f>
        <v>824.56006274714093</v>
      </c>
      <c r="T192" s="4">
        <v>66.487499999999983</v>
      </c>
      <c r="U192" s="4">
        <v>87.7265625</v>
      </c>
      <c r="V192" s="4">
        <v>132.1690909090909</v>
      </c>
      <c r="W192" s="4">
        <v>106.79473684210527</v>
      </c>
      <c r="X192" s="4">
        <v>24.667826086956524</v>
      </c>
      <c r="Y192" s="4">
        <v>176.29830508474578</v>
      </c>
      <c r="Z192" s="4">
        <v>88.911504424778769</v>
      </c>
      <c r="AA192" s="4">
        <v>182.09189189189189</v>
      </c>
      <c r="AB192" s="4">
        <v>58.005555555555553</v>
      </c>
      <c r="AC192" s="4">
        <v>58.115000000000002</v>
      </c>
      <c r="AD192" s="4">
        <v>90.152542372881356</v>
      </c>
      <c r="AE192" s="4">
        <v>27.43928571428571</v>
      </c>
      <c r="AF192" s="4">
        <f>SUM(Data_Set[[#This Row],[JAN 2021]:[DEC 2021]])</f>
        <v>1098.8598013822918</v>
      </c>
    </row>
    <row r="193" spans="1:32">
      <c r="A193" t="s">
        <v>10</v>
      </c>
      <c r="B193" t="s">
        <v>54</v>
      </c>
      <c r="C193" t="s">
        <v>0</v>
      </c>
      <c r="D193" t="s">
        <v>45</v>
      </c>
      <c r="E193" t="str">
        <f>INDEX('Mapping Table'!C:C,MATCH(Data_Set[[#This Row],[Geography]],'Mapping Table'!A:A,))</f>
        <v>Dave Tabloid</v>
      </c>
      <c r="F193" t="str">
        <f>INDEX('Mapping Table'!D:D,MATCH(Data_Set[[#This Row],[Channel]],'Mapping Table'!B:B,))</f>
        <v>Jay Dawson</v>
      </c>
      <c r="I193" s="4">
        <v>0</v>
      </c>
      <c r="J193" s="4">
        <v>0</v>
      </c>
      <c r="K193" s="4">
        <v>0</v>
      </c>
      <c r="L193" s="4">
        <v>0</v>
      </c>
      <c r="M193" s="4">
        <v>0</v>
      </c>
      <c r="N193" s="4">
        <v>-0.9174311926605504</v>
      </c>
      <c r="O193" s="4">
        <v>7.4766355140186915</v>
      </c>
      <c r="P193" s="4">
        <v>0.9174311926605504</v>
      </c>
      <c r="Q193" s="4">
        <v>0</v>
      </c>
      <c r="R193" s="4">
        <v>0</v>
      </c>
      <c r="S193" s="4">
        <f>SUM(Data_Set[[#This Row],[JAN 2020]:[DEC 2020]])</f>
        <v>7.4766355140186915</v>
      </c>
      <c r="V193" s="4">
        <v>21.259842519685041</v>
      </c>
      <c r="W193" s="4">
        <v>58.035714285714278</v>
      </c>
      <c r="X193" s="4">
        <v>24.761904761904759</v>
      </c>
      <c r="Y193" s="4">
        <v>33.333333333333336</v>
      </c>
      <c r="Z193" s="4">
        <v>4.9586776859504136</v>
      </c>
      <c r="AA193" s="4">
        <v>12.962962962962962</v>
      </c>
      <c r="AB193" s="4">
        <v>23.893805309734514</v>
      </c>
      <c r="AC193" s="4">
        <v>77.599999999999994</v>
      </c>
      <c r="AD193" s="4">
        <v>188.6178861788618</v>
      </c>
      <c r="AE193" s="4">
        <v>40.310077519379846</v>
      </c>
      <c r="AF193" s="4">
        <f>SUM(Data_Set[[#This Row],[JAN 2021]:[DEC 2021]])</f>
        <v>485.73420455752694</v>
      </c>
    </row>
    <row r="194" spans="1:32">
      <c r="A194" t="s">
        <v>10</v>
      </c>
      <c r="B194" t="s">
        <v>54</v>
      </c>
      <c r="C194" t="s">
        <v>0</v>
      </c>
      <c r="D194" t="s">
        <v>3</v>
      </c>
      <c r="E194" t="str">
        <f>INDEX('Mapping Table'!C:C,MATCH(Data_Set[[#This Row],[Geography]],'Mapping Table'!A:A,))</f>
        <v>Dave Tabloid</v>
      </c>
      <c r="F194" t="str">
        <f>INDEX('Mapping Table'!D:D,MATCH(Data_Set[[#This Row],[Channel]],'Mapping Table'!B:B,))</f>
        <v>Jay Dawson</v>
      </c>
      <c r="G194" s="4">
        <v>1305.4545454545453</v>
      </c>
      <c r="H194" s="4">
        <v>998.3739837398374</v>
      </c>
      <c r="I194" s="4">
        <v>862.18487394957992</v>
      </c>
      <c r="J194" s="4">
        <v>343.10344827586209</v>
      </c>
      <c r="K194" s="4">
        <v>1122.3214285714284</v>
      </c>
      <c r="L194" s="4">
        <v>978.82540983606555</v>
      </c>
      <c r="M194" s="4">
        <v>705.30973451327441</v>
      </c>
      <c r="N194" s="4">
        <v>724.7619047619047</v>
      </c>
      <c r="O194" s="4">
        <v>873.72881355932213</v>
      </c>
      <c r="P194" s="4">
        <v>681.19266055045864</v>
      </c>
      <c r="Q194" s="4">
        <v>829.50819672131149</v>
      </c>
      <c r="R194" s="4">
        <v>984.49612403100775</v>
      </c>
      <c r="S194" s="4">
        <f>SUM(Data_Set[[#This Row],[JAN 2020]:[DEC 2020]])</f>
        <v>10409.261123964599</v>
      </c>
      <c r="T194" s="4">
        <v>916.51376146788982</v>
      </c>
      <c r="U194" s="4">
        <v>1143.4782608695652</v>
      </c>
      <c r="V194" s="4">
        <v>1579.2792792792791</v>
      </c>
      <c r="W194" s="4">
        <v>1308.5470085470085</v>
      </c>
      <c r="X194" s="4">
        <v>786.82170542635652</v>
      </c>
      <c r="Y194" s="4">
        <v>1375</v>
      </c>
      <c r="Z194" s="4">
        <v>1025</v>
      </c>
      <c r="AA194" s="4">
        <v>701.57480314960628</v>
      </c>
      <c r="AB194" s="4">
        <v>921.62162162162156</v>
      </c>
      <c r="AC194" s="4">
        <v>1596.3963963963963</v>
      </c>
      <c r="AD194" s="4">
        <v>1157.9831932773109</v>
      </c>
      <c r="AE194" s="4">
        <v>1278.7037037037037</v>
      </c>
      <c r="AF194" s="4">
        <f>SUM(Data_Set[[#This Row],[JAN 2021]:[DEC 2021]])</f>
        <v>13790.91973373874</v>
      </c>
    </row>
    <row r="195" spans="1:32">
      <c r="A195" t="s">
        <v>10</v>
      </c>
      <c r="B195" t="s">
        <v>54</v>
      </c>
      <c r="C195" t="s">
        <v>4</v>
      </c>
      <c r="D195" t="s">
        <v>3</v>
      </c>
      <c r="E195" t="str">
        <f>INDEX('Mapping Table'!C:C,MATCH(Data_Set[[#This Row],[Geography]],'Mapping Table'!A:A,))</f>
        <v>Dave Tabloid</v>
      </c>
      <c r="F195" t="str">
        <f>INDEX('Mapping Table'!D:D,MATCH(Data_Set[[#This Row],[Channel]],'Mapping Table'!B:B,))</f>
        <v>Jay Dawson</v>
      </c>
      <c r="G195" s="4">
        <v>0</v>
      </c>
      <c r="H195" s="4">
        <v>4.8547008547008543</v>
      </c>
      <c r="I195" s="4">
        <v>0</v>
      </c>
      <c r="J195" s="4">
        <v>17.252336448598129</v>
      </c>
      <c r="K195" s="4">
        <v>2.290322580645161</v>
      </c>
      <c r="L195" s="4">
        <v>0</v>
      </c>
      <c r="M195" s="4">
        <v>1.2566371681415929</v>
      </c>
      <c r="N195" s="4">
        <v>0</v>
      </c>
      <c r="O195" s="4">
        <v>21.037037037037035</v>
      </c>
      <c r="P195" s="4">
        <v>20.914728682170541</v>
      </c>
      <c r="Q195" s="4">
        <v>27.109090909090906</v>
      </c>
      <c r="R195" s="4">
        <v>54.967741935483872</v>
      </c>
      <c r="S195" s="4">
        <f>SUM(Data_Set[[#This Row],[JAN 2020]:[DEC 2020]])</f>
        <v>149.68259561586808</v>
      </c>
      <c r="T195" s="4">
        <v>25.585585585585584</v>
      </c>
      <c r="U195" s="4">
        <v>21.36283185840708</v>
      </c>
      <c r="V195" s="4">
        <v>16.33628318584071</v>
      </c>
      <c r="W195" s="4">
        <v>15.777777777777777</v>
      </c>
      <c r="X195" s="4">
        <v>28.399999999999995</v>
      </c>
      <c r="Y195" s="4">
        <v>19.96875</v>
      </c>
      <c r="Z195" s="4">
        <v>78.100000000000009</v>
      </c>
      <c r="AA195" s="4">
        <v>20.950819672131146</v>
      </c>
      <c r="AB195" s="4">
        <v>40.747826086956522</v>
      </c>
      <c r="AC195" s="4">
        <v>47.741379310344833</v>
      </c>
      <c r="AD195" s="4">
        <v>12.396825396825395</v>
      </c>
      <c r="AE195" s="4">
        <v>34.918032786885249</v>
      </c>
      <c r="AF195" s="4">
        <f>SUM(Data_Set[[#This Row],[JAN 2021]:[DEC 2021]])</f>
        <v>362.28611166075433</v>
      </c>
    </row>
    <row r="196" spans="1:32">
      <c r="A196" t="s">
        <v>10</v>
      </c>
      <c r="B196" t="s">
        <v>54</v>
      </c>
      <c r="C196" t="s">
        <v>0</v>
      </c>
      <c r="D196" t="s">
        <v>2</v>
      </c>
      <c r="E196" t="str">
        <f>INDEX('Mapping Table'!C:C,MATCH(Data_Set[[#This Row],[Geography]],'Mapping Table'!A:A,))</f>
        <v>Dave Tabloid</v>
      </c>
      <c r="F196" t="str">
        <f>INDEX('Mapping Table'!D:D,MATCH(Data_Set[[#This Row],[Channel]],'Mapping Table'!B:B,))</f>
        <v>Jay Dawson</v>
      </c>
      <c r="G196" s="4">
        <v>0</v>
      </c>
      <c r="H196" s="4">
        <v>0</v>
      </c>
      <c r="I196" s="4">
        <v>3.4188034188034191</v>
      </c>
      <c r="J196" s="4">
        <v>0</v>
      </c>
      <c r="K196" s="4">
        <v>0.81300813008130079</v>
      </c>
      <c r="L196" s="4">
        <v>2.6086956521739131</v>
      </c>
      <c r="M196" s="4">
        <v>5.0420168067226889</v>
      </c>
      <c r="N196" s="4">
        <v>-0.90909090909090906</v>
      </c>
      <c r="O196" s="4">
        <v>1.6666666666666667</v>
      </c>
      <c r="P196" s="4">
        <v>11.111111111111111</v>
      </c>
      <c r="Q196" s="4">
        <v>0</v>
      </c>
      <c r="R196" s="4">
        <v>8.3333333333333339</v>
      </c>
      <c r="S196" s="4">
        <f>SUM(Data_Set[[#This Row],[JAN 2020]:[DEC 2020]])</f>
        <v>32.084544209801521</v>
      </c>
      <c r="T196" s="4">
        <v>27.906976744186046</v>
      </c>
      <c r="U196" s="4">
        <v>32.456140350877199</v>
      </c>
      <c r="V196" s="4">
        <v>52.72727272727272</v>
      </c>
      <c r="W196" s="4">
        <v>34.782608695652179</v>
      </c>
      <c r="X196" s="4">
        <v>0</v>
      </c>
      <c r="Y196" s="4">
        <v>61.344537815126053</v>
      </c>
      <c r="Z196" s="4">
        <v>188.28828828828827</v>
      </c>
      <c r="AA196" s="4">
        <v>37.815126050420169</v>
      </c>
      <c r="AB196" s="4">
        <v>106.2992125984252</v>
      </c>
      <c r="AC196" s="4">
        <v>241.08527131782944</v>
      </c>
      <c r="AD196" s="4">
        <v>182.11382113821139</v>
      </c>
      <c r="AE196" s="4">
        <v>47.154471544715449</v>
      </c>
      <c r="AF196" s="4">
        <f>SUM(Data_Set[[#This Row],[JAN 2021]:[DEC 2021]])</f>
        <v>1011.9737272710041</v>
      </c>
    </row>
    <row r="197" spans="1:32">
      <c r="A197" t="s">
        <v>9</v>
      </c>
      <c r="B197" t="s">
        <v>54</v>
      </c>
      <c r="C197" t="s">
        <v>0</v>
      </c>
      <c r="D197" t="s">
        <v>1</v>
      </c>
      <c r="E197" t="str">
        <f>INDEX('Mapping Table'!C:C,MATCH(Data_Set[[#This Row],[Geography]],'Mapping Table'!A:A,))</f>
        <v>Chris Watermarker</v>
      </c>
      <c r="F197" t="str">
        <f>INDEX('Mapping Table'!D:D,MATCH(Data_Set[[#This Row],[Channel]],'Mapping Table'!B:B,))</f>
        <v>Jay Dawson</v>
      </c>
      <c r="G197" s="4">
        <v>12057.6</v>
      </c>
      <c r="H197" s="4">
        <v>12172.357723577235</v>
      </c>
      <c r="I197" s="4">
        <v>11465.573770491803</v>
      </c>
      <c r="J197" s="4">
        <v>5018.5185185185182</v>
      </c>
      <c r="K197" s="4">
        <v>7212.0689655172418</v>
      </c>
      <c r="L197" s="4">
        <v>10568.973553719008</v>
      </c>
      <c r="M197" s="4">
        <v>10182.142857142857</v>
      </c>
      <c r="N197" s="4">
        <v>9294.1534883720924</v>
      </c>
      <c r="O197" s="4">
        <v>12443.396226415094</v>
      </c>
      <c r="P197" s="4">
        <v>12641.269841269841</v>
      </c>
      <c r="Q197" s="4">
        <v>10644.827586206897</v>
      </c>
      <c r="R197" s="4">
        <v>13747.10743801653</v>
      </c>
      <c r="S197" s="4">
        <f>SUM(Data_Set[[#This Row],[JAN 2020]:[DEC 2020]])</f>
        <v>127447.98996924711</v>
      </c>
      <c r="T197" s="4">
        <v>12055.238095238095</v>
      </c>
      <c r="U197" s="4">
        <v>10860.76923076923</v>
      </c>
      <c r="V197" s="4">
        <v>15508.333333333334</v>
      </c>
      <c r="W197" s="4">
        <v>16137.243859649123</v>
      </c>
      <c r="X197" s="4">
        <v>17083.193277310926</v>
      </c>
      <c r="Y197" s="4">
        <v>18132.773109243699</v>
      </c>
      <c r="Z197" s="4">
        <v>14490.47131147541</v>
      </c>
      <c r="AA197" s="4">
        <v>18825.892857142855</v>
      </c>
      <c r="AB197" s="4">
        <v>14680.991735537191</v>
      </c>
      <c r="AC197" s="4">
        <v>12602.564102564103</v>
      </c>
      <c r="AD197" s="4">
        <v>12837.606837606838</v>
      </c>
      <c r="AE197" s="4">
        <v>15580.357142857141</v>
      </c>
      <c r="AF197" s="4">
        <f>SUM(Data_Set[[#This Row],[JAN 2021]:[DEC 2021]])</f>
        <v>178795.43489272794</v>
      </c>
    </row>
    <row r="198" spans="1:32">
      <c r="A198" t="s">
        <v>9</v>
      </c>
      <c r="B198" t="s">
        <v>54</v>
      </c>
      <c r="C198" t="s">
        <v>4</v>
      </c>
      <c r="D198" t="s">
        <v>1</v>
      </c>
      <c r="E198" t="str">
        <f>INDEX('Mapping Table'!C:C,MATCH(Data_Set[[#This Row],[Geography]],'Mapping Table'!A:A,))</f>
        <v>Chris Watermarker</v>
      </c>
      <c r="F198" t="str">
        <f>INDEX('Mapping Table'!D:D,MATCH(Data_Set[[#This Row],[Channel]],'Mapping Table'!B:B,))</f>
        <v>Jay Dawson</v>
      </c>
      <c r="G198" s="4">
        <v>14498.269210084034</v>
      </c>
      <c r="H198" s="4">
        <v>16708.666666666668</v>
      </c>
      <c r="I198" s="4">
        <v>12938.771653543308</v>
      </c>
      <c r="J198" s="4">
        <v>8049.3387096774195</v>
      </c>
      <c r="K198" s="4">
        <v>12367.353211009175</v>
      </c>
      <c r="L198" s="4">
        <v>13506.110446153845</v>
      </c>
      <c r="M198" s="4">
        <v>13563.017720930233</v>
      </c>
      <c r="N198" s="4">
        <v>16039.425925925927</v>
      </c>
      <c r="O198" s="4">
        <v>17876.035716981132</v>
      </c>
      <c r="P198" s="4">
        <v>13948.615404958677</v>
      </c>
      <c r="Q198" s="4">
        <v>16625.943925233641</v>
      </c>
      <c r="R198" s="4">
        <v>15188.691588785046</v>
      </c>
      <c r="S198" s="4">
        <f>SUM(Data_Set[[#This Row],[JAN 2020]:[DEC 2020]])</f>
        <v>171310.24017994909</v>
      </c>
      <c r="T198" s="4">
        <v>11077.126984126984</v>
      </c>
      <c r="U198" s="4">
        <v>21373.028571428571</v>
      </c>
      <c r="V198" s="4">
        <v>18532.290909090909</v>
      </c>
      <c r="W198" s="4">
        <v>22340.05405405405</v>
      </c>
      <c r="X198" s="4">
        <v>32601.056603773584</v>
      </c>
      <c r="Y198" s="4">
        <v>24439.214285714283</v>
      </c>
      <c r="Z198" s="4">
        <v>22421.601451327439</v>
      </c>
      <c r="AA198" s="4">
        <v>27882.049180327867</v>
      </c>
      <c r="AB198" s="4">
        <v>26670.785046728972</v>
      </c>
      <c r="AC198" s="4">
        <v>25308.568807339449</v>
      </c>
      <c r="AD198" s="4">
        <v>24258.539130434783</v>
      </c>
      <c r="AE198" s="4">
        <v>24172.944</v>
      </c>
      <c r="AF198" s="4">
        <f>SUM(Data_Set[[#This Row],[JAN 2021]:[DEC 2021]])</f>
        <v>281077.25902434689</v>
      </c>
    </row>
    <row r="199" spans="1:32">
      <c r="A199" t="s">
        <v>9</v>
      </c>
      <c r="B199" t="s">
        <v>54</v>
      </c>
      <c r="C199" t="s">
        <v>5</v>
      </c>
      <c r="D199" t="s">
        <v>1</v>
      </c>
      <c r="E199" t="str">
        <f>INDEX('Mapping Table'!C:C,MATCH(Data_Set[[#This Row],[Geography]],'Mapping Table'!A:A,))</f>
        <v>Chris Watermarker</v>
      </c>
      <c r="F199" t="str">
        <f>INDEX('Mapping Table'!D:D,MATCH(Data_Set[[#This Row],[Channel]],'Mapping Table'!B:B,))</f>
        <v>Jay Dawson</v>
      </c>
      <c r="G199" s="4">
        <v>178.16333333333333</v>
      </c>
      <c r="H199" s="4">
        <v>209.63359999999997</v>
      </c>
      <c r="I199" s="4">
        <v>174.93492063492064</v>
      </c>
      <c r="J199" s="4">
        <v>58.336666666666673</v>
      </c>
      <c r="K199" s="4">
        <v>199.0713043478261</v>
      </c>
      <c r="L199" s="4">
        <v>168.86542056074765</v>
      </c>
      <c r="M199" s="4">
        <v>148.55156249999999</v>
      </c>
      <c r="N199" s="4">
        <v>202.4</v>
      </c>
      <c r="O199" s="4">
        <v>268.03333333333336</v>
      </c>
      <c r="P199" s="4">
        <v>256.07241379310346</v>
      </c>
      <c r="Q199" s="4">
        <v>176.01803278688524</v>
      </c>
      <c r="R199" s="4">
        <v>263.27358490566036</v>
      </c>
      <c r="S199" s="4">
        <f>SUM(Data_Set[[#This Row],[JAN 2020]:[DEC 2020]])</f>
        <v>2303.3541728624768</v>
      </c>
      <c r="T199" s="4">
        <v>135.87999999999997</v>
      </c>
      <c r="U199" s="4">
        <v>118.24999999999999</v>
      </c>
      <c r="V199" s="4">
        <v>211.35855855855854</v>
      </c>
      <c r="W199" s="4">
        <v>170.6034188034188</v>
      </c>
      <c r="X199" s="4">
        <v>71.337704918032784</v>
      </c>
      <c r="Y199" s="4">
        <v>558.51840000000004</v>
      </c>
      <c r="Z199" s="4">
        <v>693.73333333333323</v>
      </c>
      <c r="AA199" s="4">
        <v>333.42622950819668</v>
      </c>
      <c r="AB199" s="4">
        <v>458.95781249999999</v>
      </c>
      <c r="AC199" s="4">
        <v>813.56000000000006</v>
      </c>
      <c r="AD199" s="4">
        <v>618.93333333333328</v>
      </c>
      <c r="AE199" s="4">
        <v>254.04677419354837</v>
      </c>
      <c r="AF199" s="4">
        <f>SUM(Data_Set[[#This Row],[JAN 2021]:[DEC 2021]])</f>
        <v>4438.6055651484212</v>
      </c>
    </row>
    <row r="200" spans="1:32">
      <c r="A200" t="s">
        <v>9</v>
      </c>
      <c r="B200" t="s">
        <v>54</v>
      </c>
      <c r="C200" t="s">
        <v>6</v>
      </c>
      <c r="D200" t="s">
        <v>1</v>
      </c>
      <c r="E200" t="str">
        <f>INDEX('Mapping Table'!C:C,MATCH(Data_Set[[#This Row],[Geography]],'Mapping Table'!A:A,))</f>
        <v>Chris Watermarker</v>
      </c>
      <c r="F200" t="str">
        <f>INDEX('Mapping Table'!D:D,MATCH(Data_Set[[#This Row],[Channel]],'Mapping Table'!B:B,))</f>
        <v>Jay Dawson</v>
      </c>
      <c r="G200" s="4">
        <v>1.8184615384615384</v>
      </c>
      <c r="H200" s="4">
        <v>0</v>
      </c>
      <c r="I200" s="4">
        <v>-28.626562500000002</v>
      </c>
      <c r="J200" s="4">
        <v>0.95322580645161281</v>
      </c>
      <c r="K200" s="4">
        <v>3.8439024390243901</v>
      </c>
      <c r="L200" s="4">
        <v>3.8754098360655735</v>
      </c>
      <c r="M200" s="4">
        <v>0</v>
      </c>
      <c r="N200" s="4">
        <v>0</v>
      </c>
      <c r="O200" s="4">
        <v>0</v>
      </c>
      <c r="P200" s="4">
        <v>0</v>
      </c>
      <c r="Q200" s="4">
        <v>2.1490909090909089</v>
      </c>
      <c r="R200" s="4">
        <v>2.7703124999999997</v>
      </c>
      <c r="S200" s="4">
        <f>SUM(Data_Set[[#This Row],[JAN 2020]:[DEC 2020]])</f>
        <v>-13.216159470905982</v>
      </c>
      <c r="T200" s="4">
        <v>0</v>
      </c>
      <c r="U200" s="4">
        <v>2.073684210526316</v>
      </c>
      <c r="V200" s="4">
        <v>4.2594594594594586</v>
      </c>
      <c r="W200" s="4">
        <v>2.7703124999999997</v>
      </c>
      <c r="X200" s="4">
        <v>0</v>
      </c>
      <c r="Y200" s="4">
        <v>1.9064516129032256</v>
      </c>
      <c r="Z200" s="4">
        <v>2.1297297297297293</v>
      </c>
      <c r="AA200" s="4">
        <v>3.1105263157894738</v>
      </c>
      <c r="AB200" s="4">
        <v>4.5813953488372094</v>
      </c>
      <c r="AC200" s="4">
        <v>6.5666666666666655</v>
      </c>
      <c r="AD200" s="4">
        <v>3.8129032258064512</v>
      </c>
      <c r="AE200" s="4">
        <v>4.4603773584905655</v>
      </c>
      <c r="AF200" s="4">
        <f>SUM(Data_Set[[#This Row],[JAN 2021]:[DEC 2021]])</f>
        <v>35.671506428209099</v>
      </c>
    </row>
    <row r="201" spans="1:32">
      <c r="A201" t="s">
        <v>9</v>
      </c>
      <c r="B201" t="s">
        <v>54</v>
      </c>
      <c r="C201" t="s">
        <v>0</v>
      </c>
      <c r="D201" t="s">
        <v>45</v>
      </c>
      <c r="E201" t="str">
        <f>INDEX('Mapping Table'!C:C,MATCH(Data_Set[[#This Row],[Geography]],'Mapping Table'!A:A,))</f>
        <v>Chris Watermarker</v>
      </c>
      <c r="F201" t="str">
        <f>INDEX('Mapping Table'!D:D,MATCH(Data_Set[[#This Row],[Channel]],'Mapping Table'!B:B,))</f>
        <v>Jay Dawson</v>
      </c>
      <c r="G201" s="4">
        <v>0</v>
      </c>
      <c r="H201" s="4">
        <v>5.6074766355140184</v>
      </c>
      <c r="J201" s="4">
        <v>0</v>
      </c>
      <c r="K201" s="4">
        <v>0</v>
      </c>
      <c r="N201" s="4">
        <v>0</v>
      </c>
      <c r="P201" s="4">
        <v>0</v>
      </c>
      <c r="Q201" s="4">
        <v>0</v>
      </c>
      <c r="S201" s="4">
        <f>SUM(Data_Set[[#This Row],[JAN 2020]:[DEC 2020]])</f>
        <v>5.6074766355140184</v>
      </c>
      <c r="T201" s="4">
        <v>1.7391304347826089</v>
      </c>
      <c r="U201" s="4">
        <v>0</v>
      </c>
      <c r="W201" s="4">
        <v>0.78125</v>
      </c>
      <c r="X201" s="4">
        <v>2.5641025641025643</v>
      </c>
      <c r="AA201" s="4">
        <v>28.318584070796462</v>
      </c>
      <c r="AC201" s="4">
        <v>5.1282051282051286</v>
      </c>
      <c r="AD201" s="4">
        <v>-69.565217391304358</v>
      </c>
      <c r="AE201" s="4"/>
      <c r="AF201" s="4">
        <f>SUM(Data_Set[[#This Row],[JAN 2021]:[DEC 2021]])</f>
        <v>-31.033945193417594</v>
      </c>
    </row>
    <row r="202" spans="1:32">
      <c r="A202" t="s">
        <v>9</v>
      </c>
      <c r="B202" t="s">
        <v>54</v>
      </c>
      <c r="C202" t="s">
        <v>0</v>
      </c>
      <c r="D202" t="s">
        <v>3</v>
      </c>
      <c r="E202" t="str">
        <f>INDEX('Mapping Table'!C:C,MATCH(Data_Set[[#This Row],[Geography]],'Mapping Table'!A:A,))</f>
        <v>Chris Watermarker</v>
      </c>
      <c r="F202" t="str">
        <f>INDEX('Mapping Table'!D:D,MATCH(Data_Set[[#This Row],[Channel]],'Mapping Table'!B:B,))</f>
        <v>Jay Dawson</v>
      </c>
      <c r="G202" s="4">
        <v>527.55905511811022</v>
      </c>
      <c r="H202" s="4">
        <v>837.93103448275872</v>
      </c>
      <c r="I202" s="4">
        <v>362.5</v>
      </c>
      <c r="J202" s="4">
        <v>112.30769230769231</v>
      </c>
      <c r="K202" s="4">
        <v>470.3389830508475</v>
      </c>
      <c r="L202" s="4">
        <v>525</v>
      </c>
      <c r="M202" s="4">
        <v>550.80645161290317</v>
      </c>
      <c r="N202" s="4">
        <v>452.94117647058823</v>
      </c>
      <c r="O202" s="4">
        <v>383.59375</v>
      </c>
      <c r="P202" s="4">
        <v>493.3962264150943</v>
      </c>
      <c r="Q202" s="4">
        <v>778.18181818181813</v>
      </c>
      <c r="R202" s="4">
        <v>618.27983870967739</v>
      </c>
      <c r="S202" s="4">
        <f>SUM(Data_Set[[#This Row],[JAN 2020]:[DEC 2020]])</f>
        <v>6112.8360263494897</v>
      </c>
      <c r="T202" s="4">
        <v>432.52032520325201</v>
      </c>
      <c r="U202" s="4">
        <v>639.49579831932772</v>
      </c>
      <c r="V202" s="4">
        <v>769.56521739130437</v>
      </c>
      <c r="W202" s="4">
        <v>822.13114754098365</v>
      </c>
      <c r="X202" s="4">
        <v>474.79674796747969</v>
      </c>
      <c r="Y202" s="4">
        <v>607.14285714285711</v>
      </c>
      <c r="Z202" s="4">
        <v>919.6850393700787</v>
      </c>
      <c r="AA202" s="4">
        <v>1205.9322033898306</v>
      </c>
      <c r="AB202" s="4">
        <v>876.0683760683761</v>
      </c>
      <c r="AC202" s="4">
        <v>511.62790697674416</v>
      </c>
      <c r="AD202" s="4">
        <v>322.72727272727269</v>
      </c>
      <c r="AE202" s="4">
        <v>482.17054263565888</v>
      </c>
      <c r="AF202" s="4">
        <f>SUM(Data_Set[[#This Row],[JAN 2021]:[DEC 2021]])</f>
        <v>8063.8634347331663</v>
      </c>
    </row>
    <row r="203" spans="1:32">
      <c r="A203" t="s">
        <v>9</v>
      </c>
      <c r="B203" t="s">
        <v>54</v>
      </c>
      <c r="C203" t="s">
        <v>4</v>
      </c>
      <c r="D203" t="s">
        <v>3</v>
      </c>
      <c r="E203" t="str">
        <f>INDEX('Mapping Table'!C:C,MATCH(Data_Set[[#This Row],[Geography]],'Mapping Table'!A:A,))</f>
        <v>Chris Watermarker</v>
      </c>
      <c r="F203" t="str">
        <f>INDEX('Mapping Table'!D:D,MATCH(Data_Set[[#This Row],[Channel]],'Mapping Table'!B:B,))</f>
        <v>Jay Dawson</v>
      </c>
      <c r="G203" s="4">
        <v>5.1171171171171164</v>
      </c>
      <c r="H203" s="4">
        <v>6.5137614678899078</v>
      </c>
      <c r="I203" s="4">
        <v>0</v>
      </c>
      <c r="J203" s="4">
        <v>2.2719999999999998</v>
      </c>
      <c r="K203" s="4">
        <v>0</v>
      </c>
      <c r="N203" s="4">
        <v>0</v>
      </c>
      <c r="O203" s="4">
        <v>6.870967741935484</v>
      </c>
      <c r="P203" s="4">
        <v>101.91935483870968</v>
      </c>
      <c r="Q203" s="4">
        <v>52.927272727272722</v>
      </c>
      <c r="R203" s="4">
        <v>32.171875</v>
      </c>
      <c r="S203" s="4">
        <f>SUM(Data_Set[[#This Row],[JAN 2020]:[DEC 2020]])</f>
        <v>207.79234889292491</v>
      </c>
      <c r="T203" s="4">
        <v>28.660550458715594</v>
      </c>
      <c r="U203" s="4">
        <v>4.8547008547008543</v>
      </c>
      <c r="V203" s="4">
        <v>24.067796610169491</v>
      </c>
      <c r="W203" s="4">
        <v>16.075471698113205</v>
      </c>
      <c r="X203" s="4">
        <v>6.5137614678899078</v>
      </c>
      <c r="AA203" s="4">
        <v>57.240310077519382</v>
      </c>
      <c r="AB203" s="4">
        <v>4.3692307692307688</v>
      </c>
      <c r="AC203" s="4">
        <v>10.306451612903226</v>
      </c>
      <c r="AD203" s="4">
        <v>0</v>
      </c>
      <c r="AE203" s="4">
        <v>2.4273504273504272</v>
      </c>
      <c r="AF203" s="4">
        <f>SUM(Data_Set[[#This Row],[JAN 2021]:[DEC 2021]])</f>
        <v>154.51562397659285</v>
      </c>
    </row>
    <row r="204" spans="1:32">
      <c r="A204" t="s">
        <v>9</v>
      </c>
      <c r="B204" t="s">
        <v>54</v>
      </c>
      <c r="C204" t="s">
        <v>0</v>
      </c>
      <c r="D204" t="s">
        <v>2</v>
      </c>
      <c r="E204" t="str">
        <f>INDEX('Mapping Table'!C:C,MATCH(Data_Set[[#This Row],[Geography]],'Mapping Table'!A:A,))</f>
        <v>Chris Watermarker</v>
      </c>
      <c r="F204" t="str">
        <f>INDEX('Mapping Table'!D:D,MATCH(Data_Set[[#This Row],[Channel]],'Mapping Table'!B:B,))</f>
        <v>Jay Dawson</v>
      </c>
      <c r="G204" s="4">
        <v>44.954128440366972</v>
      </c>
      <c r="H204" s="4">
        <v>45.967741935483872</v>
      </c>
      <c r="I204" s="4">
        <v>57.391304347826093</v>
      </c>
      <c r="J204" s="4">
        <v>4.3478260869565224</v>
      </c>
      <c r="K204" s="4">
        <v>33.884297520661157</v>
      </c>
      <c r="L204" s="4">
        <v>54.385964912280706</v>
      </c>
      <c r="M204" s="4">
        <v>47.272727272727266</v>
      </c>
      <c r="N204" s="4">
        <v>52.777777777777771</v>
      </c>
      <c r="O204" s="4">
        <v>65.454545454545453</v>
      </c>
      <c r="P204" s="4">
        <v>70.689655172413794</v>
      </c>
      <c r="Q204" s="4">
        <v>18.518518518518519</v>
      </c>
      <c r="R204" s="4">
        <v>88.571428571428569</v>
      </c>
      <c r="S204" s="4">
        <f>SUM(Data_Set[[#This Row],[JAN 2020]:[DEC 2020]])</f>
        <v>584.21591601098669</v>
      </c>
      <c r="T204" s="4">
        <v>95.798319327731093</v>
      </c>
      <c r="U204" s="4">
        <v>42.97520661157025</v>
      </c>
      <c r="V204" s="4">
        <v>57.142857142857146</v>
      </c>
      <c r="W204" s="4">
        <v>88.392857142857139</v>
      </c>
      <c r="X204" s="4">
        <v>80.701754385964918</v>
      </c>
      <c r="Y204" s="4">
        <v>0</v>
      </c>
      <c r="Z204" s="4">
        <v>2.8301886792452828</v>
      </c>
      <c r="AA204" s="4">
        <v>23.4375</v>
      </c>
      <c r="AB204" s="4">
        <v>106.54205607476635</v>
      </c>
      <c r="AC204" s="4">
        <v>31.132075471698112</v>
      </c>
      <c r="AD204" s="4">
        <v>70.796460176991161</v>
      </c>
      <c r="AE204" s="4">
        <v>48.275862068965523</v>
      </c>
      <c r="AF204" s="4">
        <f>SUM(Data_Set[[#This Row],[JAN 2021]:[DEC 2021]])</f>
        <v>648.02513708264701</v>
      </c>
    </row>
    <row r="205" spans="1:32">
      <c r="A205" t="s">
        <v>11</v>
      </c>
      <c r="B205" t="s">
        <v>55</v>
      </c>
      <c r="C205" t="s">
        <v>0</v>
      </c>
      <c r="D205" t="s">
        <v>1</v>
      </c>
      <c r="E205" t="str">
        <f>INDEX('Mapping Table'!C:C,MATCH(Data_Set[[#This Row],[Geography]],'Mapping Table'!A:A,))</f>
        <v>Mike Mike</v>
      </c>
      <c r="F205" t="str">
        <f>INDEX('Mapping Table'!D:D,MATCH(Data_Set[[#This Row],[Channel]],'Mapping Table'!B:B,))</f>
        <v>Kevin Accent</v>
      </c>
      <c r="G205" s="4">
        <v>141770.4008</v>
      </c>
      <c r="H205" s="4">
        <v>131627.56607142856</v>
      </c>
      <c r="I205" s="4">
        <v>156010.9118181818</v>
      </c>
      <c r="J205" s="4">
        <v>85765.238095238092</v>
      </c>
      <c r="K205" s="4">
        <v>207122.2430769231</v>
      </c>
      <c r="L205" s="4">
        <v>159650.81967213115</v>
      </c>
      <c r="M205" s="4">
        <v>240233.14036697245</v>
      </c>
      <c r="N205" s="4">
        <v>257676.80754716982</v>
      </c>
      <c r="O205" s="4">
        <v>171403.52015503874</v>
      </c>
      <c r="P205" s="4">
        <v>206119.73207547169</v>
      </c>
      <c r="Q205" s="4">
        <v>138421.37016129034</v>
      </c>
      <c r="R205" s="4">
        <v>144483.51578947372</v>
      </c>
      <c r="S205" s="4">
        <f>SUM(Data_Set[[#This Row],[JAN 2020]:[DEC 2020]])</f>
        <v>2040285.2656293192</v>
      </c>
      <c r="T205" s="4">
        <v>178561.0777777778</v>
      </c>
      <c r="U205" s="4">
        <v>141134.56434782612</v>
      </c>
      <c r="V205" s="4">
        <v>202095.56818181818</v>
      </c>
      <c r="W205" s="4">
        <v>183993.83023255813</v>
      </c>
      <c r="X205" s="4">
        <v>307045.11465517239</v>
      </c>
      <c r="Y205" s="4">
        <v>357609.96915887849</v>
      </c>
      <c r="Z205" s="4">
        <v>239920.72627118646</v>
      </c>
      <c r="AA205" s="4">
        <v>274318.74912280706</v>
      </c>
      <c r="AB205" s="4">
        <v>232493.29920000001</v>
      </c>
      <c r="AC205" s="4">
        <v>187723.47826086957</v>
      </c>
      <c r="AD205" s="4">
        <v>222804.70648148147</v>
      </c>
      <c r="AE205" s="4">
        <v>226042.10285714286</v>
      </c>
      <c r="AF205" s="4">
        <f>SUM(Data_Set[[#This Row],[JAN 2021]:[DEC 2021]])</f>
        <v>2753743.1865475187</v>
      </c>
    </row>
    <row r="206" spans="1:32">
      <c r="A206" t="s">
        <v>11</v>
      </c>
      <c r="B206" t="s">
        <v>55</v>
      </c>
      <c r="C206" t="s">
        <v>4</v>
      </c>
      <c r="D206" t="s">
        <v>1</v>
      </c>
      <c r="E206" t="str">
        <f>INDEX('Mapping Table'!C:C,MATCH(Data_Set[[#This Row],[Geography]],'Mapping Table'!A:A,))</f>
        <v>Mike Mike</v>
      </c>
      <c r="F206" t="str">
        <f>INDEX('Mapping Table'!D:D,MATCH(Data_Set[[#This Row],[Channel]],'Mapping Table'!B:B,))</f>
        <v>Kevin Accent</v>
      </c>
      <c r="G206" s="4">
        <v>43610.968413223141</v>
      </c>
      <c r="H206" s="4">
        <v>30088.354682170542</v>
      </c>
      <c r="I206" s="4">
        <v>40287.584924528303</v>
      </c>
      <c r="J206" s="4">
        <v>37409.67071559633</v>
      </c>
      <c r="K206" s="4">
        <v>44756.014165289256</v>
      </c>
      <c r="L206" s="4">
        <v>78487.015028037378</v>
      </c>
      <c r="M206" s="4">
        <v>76650.144499999995</v>
      </c>
      <c r="N206" s="4">
        <v>75100.632611111112</v>
      </c>
      <c r="O206" s="4">
        <v>74793.821705426351</v>
      </c>
      <c r="P206" s="4">
        <v>38343.379825396827</v>
      </c>
      <c r="Q206" s="4">
        <v>45959.344714285711</v>
      </c>
      <c r="R206" s="4">
        <v>43679.239711864408</v>
      </c>
      <c r="S206" s="4">
        <f>SUM(Data_Set[[#This Row],[JAN 2020]:[DEC 2020]])</f>
        <v>629166.17099692929</v>
      </c>
      <c r="T206" s="4">
        <v>57464.182685714281</v>
      </c>
      <c r="U206" s="4">
        <v>60776.048115702477</v>
      </c>
      <c r="V206" s="4">
        <v>101328.52991452992</v>
      </c>
      <c r="W206" s="4">
        <v>72186.059321739129</v>
      </c>
      <c r="X206" s="4">
        <v>87930.869055555551</v>
      </c>
      <c r="Y206" s="4">
        <v>99975.922365217397</v>
      </c>
      <c r="Z206" s="4">
        <v>79218.679435483878</v>
      </c>
      <c r="AA206" s="4">
        <v>112732.93485185185</v>
      </c>
      <c r="AB206" s="4">
        <v>86349.91267187499</v>
      </c>
      <c r="AC206" s="4">
        <v>98652.864971428571</v>
      </c>
      <c r="AD206" s="4">
        <v>93712.566710743806</v>
      </c>
      <c r="AE206" s="4">
        <v>56500.254847457632</v>
      </c>
      <c r="AF206" s="4">
        <f>SUM(Data_Set[[#This Row],[JAN 2021]:[DEC 2021]])</f>
        <v>1006828.8249472994</v>
      </c>
    </row>
    <row r="207" spans="1:32">
      <c r="A207" t="s">
        <v>11</v>
      </c>
      <c r="B207" t="s">
        <v>55</v>
      </c>
      <c r="C207" t="s">
        <v>5</v>
      </c>
      <c r="D207" t="s">
        <v>1</v>
      </c>
      <c r="E207" t="str">
        <f>INDEX('Mapping Table'!C:C,MATCH(Data_Set[[#This Row],[Geography]],'Mapping Table'!A:A,))</f>
        <v>Mike Mike</v>
      </c>
      <c r="F207" t="str">
        <f>INDEX('Mapping Table'!D:D,MATCH(Data_Set[[#This Row],[Channel]],'Mapping Table'!B:B,))</f>
        <v>Kevin Accent</v>
      </c>
      <c r="G207" s="4">
        <v>12462.590015652175</v>
      </c>
      <c r="H207" s="4">
        <v>11182.509121666668</v>
      </c>
      <c r="I207" s="4">
        <v>10536.205268852458</v>
      </c>
      <c r="J207" s="4">
        <v>10772.288619999999</v>
      </c>
      <c r="K207" s="4">
        <v>20492.757302439026</v>
      </c>
      <c r="L207" s="4">
        <v>20181.199984745763</v>
      </c>
      <c r="M207" s="4">
        <v>19698.527235772359</v>
      </c>
      <c r="N207" s="4">
        <v>16350.529176377951</v>
      </c>
      <c r="O207" s="4">
        <v>19589.870270270269</v>
      </c>
      <c r="P207" s="4">
        <v>14478.9091568</v>
      </c>
      <c r="Q207" s="4">
        <v>18128.800000000003</v>
      </c>
      <c r="R207" s="4">
        <v>25667.025236363639</v>
      </c>
      <c r="S207" s="4">
        <f>SUM(Data_Set[[#This Row],[JAN 2020]:[DEC 2020]])</f>
        <v>199541.21138894028</v>
      </c>
      <c r="T207" s="4">
        <v>15725.56155892857</v>
      </c>
      <c r="U207" s="4">
        <v>12255.867226890758</v>
      </c>
      <c r="V207" s="4">
        <v>17870.245161290321</v>
      </c>
      <c r="W207" s="4">
        <v>23505.898632432432</v>
      </c>
      <c r="X207" s="4">
        <v>8817.5085918032783</v>
      </c>
      <c r="Y207" s="4">
        <v>23528.767117117113</v>
      </c>
      <c r="Z207" s="4">
        <v>32116.63231206897</v>
      </c>
      <c r="AA207" s="4">
        <v>23270.501244262294</v>
      </c>
      <c r="AB207" s="4">
        <v>22248.539133333332</v>
      </c>
      <c r="AC207" s="4">
        <v>28211.822222222221</v>
      </c>
      <c r="AD207" s="4">
        <v>23496.837830252101</v>
      </c>
      <c r="AE207" s="4">
        <v>10975.162178378376</v>
      </c>
      <c r="AF207" s="4">
        <f>SUM(Data_Set[[#This Row],[JAN 2021]:[DEC 2021]])</f>
        <v>242023.34320897979</v>
      </c>
    </row>
    <row r="208" spans="1:32">
      <c r="A208" t="s">
        <v>11</v>
      </c>
      <c r="B208" t="s">
        <v>55</v>
      </c>
      <c r="C208" t="s">
        <v>6</v>
      </c>
      <c r="D208" t="s">
        <v>1</v>
      </c>
      <c r="E208" t="str">
        <f>INDEX('Mapping Table'!C:C,MATCH(Data_Set[[#This Row],[Geography]],'Mapping Table'!A:A,))</f>
        <v>Mike Mike</v>
      </c>
      <c r="F208" t="str">
        <f>INDEX('Mapping Table'!D:D,MATCH(Data_Set[[#This Row],[Channel]],'Mapping Table'!B:B,))</f>
        <v>Kevin Accent</v>
      </c>
      <c r="G208" s="4">
        <v>1234.5636504672896</v>
      </c>
      <c r="H208" s="4">
        <v>784.77049180327867</v>
      </c>
      <c r="I208" s="4">
        <v>916.2912048780488</v>
      </c>
      <c r="J208" s="4">
        <v>992.65098749999993</v>
      </c>
      <c r="K208" s="4">
        <v>1503.0089743589745</v>
      </c>
      <c r="L208" s="4">
        <v>2734.1166265486731</v>
      </c>
      <c r="M208" s="4">
        <v>2298.8457743119261</v>
      </c>
      <c r="N208" s="4">
        <v>1652.1509294117648</v>
      </c>
      <c r="O208" s="4">
        <v>2687.4861952380952</v>
      </c>
      <c r="P208" s="4">
        <v>1316.7805050000002</v>
      </c>
      <c r="Q208" s="4">
        <v>1218.8163934426229</v>
      </c>
      <c r="R208" s="4">
        <v>1765.7826672413794</v>
      </c>
      <c r="S208" s="4">
        <f>SUM(Data_Set[[#This Row],[JAN 2020]:[DEC 2020]])</f>
        <v>19105.264400202053</v>
      </c>
      <c r="T208" s="4">
        <v>2175.8836446428568</v>
      </c>
      <c r="U208" s="4">
        <v>3808.8012295081971</v>
      </c>
      <c r="V208" s="4">
        <v>3387.0413793103448</v>
      </c>
      <c r="W208" s="4">
        <v>2229.592630909091</v>
      </c>
      <c r="X208" s="4">
        <v>2218.4968368421055</v>
      </c>
      <c r="Y208" s="4">
        <v>5120.4206547169815</v>
      </c>
      <c r="Z208" s="4">
        <v>4624.616717647059</v>
      </c>
      <c r="AA208" s="4">
        <v>3848.180869565218</v>
      </c>
      <c r="AB208" s="4">
        <v>4422.2134619469025</v>
      </c>
      <c r="AC208" s="4">
        <v>2297.5124999999998</v>
      </c>
      <c r="AD208" s="4">
        <v>3089.7700934579439</v>
      </c>
      <c r="AE208" s="4">
        <v>4352.7149999999992</v>
      </c>
      <c r="AF208" s="4">
        <f>SUM(Data_Set[[#This Row],[JAN 2021]:[DEC 2021]])</f>
        <v>41575.245018546695</v>
      </c>
    </row>
    <row r="209" spans="1:32">
      <c r="A209" t="s">
        <v>11</v>
      </c>
      <c r="B209" t="s">
        <v>55</v>
      </c>
      <c r="C209" t="s">
        <v>0</v>
      </c>
      <c r="D209" t="s">
        <v>45</v>
      </c>
      <c r="E209" t="str">
        <f>INDEX('Mapping Table'!C:C,MATCH(Data_Set[[#This Row],[Geography]],'Mapping Table'!A:A,))</f>
        <v>Mike Mike</v>
      </c>
      <c r="F209" t="str">
        <f>INDEX('Mapping Table'!D:D,MATCH(Data_Set[[#This Row],[Channel]],'Mapping Table'!B:B,))</f>
        <v>Kevin Accent</v>
      </c>
      <c r="G209" s="4">
        <v>95.370370370370367</v>
      </c>
      <c r="H209" s="4">
        <v>51.818181818181813</v>
      </c>
      <c r="I209" s="4">
        <v>47.553211009174305</v>
      </c>
      <c r="J209" s="4">
        <v>52.991452991452995</v>
      </c>
      <c r="K209" s="4">
        <v>118.09523809523809</v>
      </c>
      <c r="L209" s="4">
        <v>27.27272727272727</v>
      </c>
      <c r="M209" s="4">
        <v>104.0650406504065</v>
      </c>
      <c r="N209" s="4">
        <v>69.672131147540981</v>
      </c>
      <c r="O209" s="4">
        <v>43.801652892561982</v>
      </c>
      <c r="P209" s="4">
        <v>78.90625</v>
      </c>
      <c r="Q209" s="4">
        <v>97.65625</v>
      </c>
      <c r="R209" s="4">
        <v>64</v>
      </c>
      <c r="S209" s="4">
        <f>SUM(Data_Set[[#This Row],[JAN 2020]:[DEC 2020]])</f>
        <v>851.20250624765424</v>
      </c>
      <c r="T209" s="4">
        <v>103.27868852459017</v>
      </c>
      <c r="U209" s="4">
        <v>35.087719298245617</v>
      </c>
      <c r="V209" s="4">
        <v>21.92982456140351</v>
      </c>
      <c r="W209" s="4">
        <v>20.17543859649123</v>
      </c>
      <c r="X209" s="4">
        <v>144.91525423728814</v>
      </c>
      <c r="Y209" s="4">
        <v>4741.9047619047615</v>
      </c>
      <c r="Z209" s="4">
        <v>1368.032786885246</v>
      </c>
      <c r="AA209" s="4">
        <v>172.89719626168224</v>
      </c>
      <c r="AB209" s="4">
        <v>359.05511811023621</v>
      </c>
      <c r="AC209" s="4">
        <v>357.93650793650795</v>
      </c>
      <c r="AD209" s="4">
        <v>140.31007751937983</v>
      </c>
      <c r="AE209" s="4">
        <v>58.333333333333336</v>
      </c>
      <c r="AF209" s="4">
        <f>SUM(Data_Set[[#This Row],[JAN 2021]:[DEC 2021]])</f>
        <v>7523.8567071691659</v>
      </c>
    </row>
    <row r="210" spans="1:32">
      <c r="A210" t="s">
        <v>11</v>
      </c>
      <c r="B210" t="s">
        <v>55</v>
      </c>
      <c r="C210" t="s">
        <v>0</v>
      </c>
      <c r="D210" t="s">
        <v>3</v>
      </c>
      <c r="E210" t="str">
        <f>INDEX('Mapping Table'!C:C,MATCH(Data_Set[[#This Row],[Geography]],'Mapping Table'!A:A,))</f>
        <v>Mike Mike</v>
      </c>
      <c r="F210" t="str">
        <f>INDEX('Mapping Table'!D:D,MATCH(Data_Set[[#This Row],[Channel]],'Mapping Table'!B:B,))</f>
        <v>Kevin Accent</v>
      </c>
      <c r="G210" s="4">
        <v>1921.1416666666667</v>
      </c>
      <c r="H210" s="4">
        <v>1121.2109090909091</v>
      </c>
      <c r="I210" s="4">
        <v>1771.4276785714285</v>
      </c>
      <c r="J210" s="4">
        <v>1418.8982142857142</v>
      </c>
      <c r="K210" s="4">
        <v>761.53846153846155</v>
      </c>
      <c r="L210" s="4">
        <v>2626.6946902654868</v>
      </c>
      <c r="M210" s="4">
        <v>2325.1527777777774</v>
      </c>
      <c r="N210" s="4">
        <v>916.38655462184875</v>
      </c>
      <c r="O210" s="4">
        <v>2283.8095238095239</v>
      </c>
      <c r="P210" s="4">
        <v>1794.4438095238095</v>
      </c>
      <c r="Q210" s="4">
        <v>1989.7649122807018</v>
      </c>
      <c r="R210" s="4">
        <v>1297.1581395348837</v>
      </c>
      <c r="S210" s="4">
        <f>SUM(Data_Set[[#This Row],[JAN 2020]:[DEC 2020]])</f>
        <v>20227.627337967213</v>
      </c>
      <c r="T210" s="4">
        <v>1340.150909090909</v>
      </c>
      <c r="U210" s="4">
        <v>1202.0064814814814</v>
      </c>
      <c r="V210" s="4">
        <v>2486.2204724409448</v>
      </c>
      <c r="W210" s="4">
        <v>1801.5533898305086</v>
      </c>
      <c r="X210" s="4">
        <v>2067.1792307692308</v>
      </c>
      <c r="Y210" s="4">
        <v>2576.2756756756758</v>
      </c>
      <c r="Z210" s="4">
        <v>2405.3513761467889</v>
      </c>
      <c r="AA210" s="4">
        <v>2252.1403669724768</v>
      </c>
      <c r="AB210" s="4">
        <v>3631.6737288135596</v>
      </c>
      <c r="AC210" s="4">
        <v>1870.8330708661417</v>
      </c>
      <c r="AD210" s="4">
        <v>1769.0880341880343</v>
      </c>
      <c r="AE210" s="4">
        <v>1961.9266055045871</v>
      </c>
      <c r="AF210" s="4">
        <f>SUM(Data_Set[[#This Row],[JAN 2021]:[DEC 2021]])</f>
        <v>25364.399341780339</v>
      </c>
    </row>
    <row r="211" spans="1:32">
      <c r="A211" t="s">
        <v>11</v>
      </c>
      <c r="B211" t="s">
        <v>55</v>
      </c>
      <c r="C211" t="s">
        <v>4</v>
      </c>
      <c r="D211" t="s">
        <v>3</v>
      </c>
      <c r="E211" t="str">
        <f>INDEX('Mapping Table'!C:C,MATCH(Data_Set[[#This Row],[Geography]],'Mapping Table'!A:A,))</f>
        <v>Mike Mike</v>
      </c>
      <c r="F211" t="str">
        <f>INDEX('Mapping Table'!D:D,MATCH(Data_Set[[#This Row],[Channel]],'Mapping Table'!B:B,))</f>
        <v>Kevin Accent</v>
      </c>
      <c r="G211" s="4">
        <v>318.88793103448279</v>
      </c>
      <c r="H211" s="4">
        <v>126.096</v>
      </c>
      <c r="I211" s="4">
        <v>144.21228037383176</v>
      </c>
      <c r="J211" s="4">
        <v>174.76923076923075</v>
      </c>
      <c r="K211" s="4">
        <v>194.67741935483872</v>
      </c>
      <c r="L211" s="4">
        <v>152.17119008264464</v>
      </c>
      <c r="M211" s="4">
        <v>216.2368717948718</v>
      </c>
      <c r="N211" s="4">
        <v>184.37096774193549</v>
      </c>
      <c r="O211" s="4">
        <v>136.97345132743365</v>
      </c>
      <c r="P211" s="4">
        <v>177.130578125</v>
      </c>
      <c r="Q211" s="4">
        <v>96.878504672897193</v>
      </c>
      <c r="R211" s="4">
        <v>241.27433628318585</v>
      </c>
      <c r="S211" s="4">
        <f>SUM(Data_Set[[#This Row],[JAN 2020]:[DEC 2020]])</f>
        <v>2163.6787615603525</v>
      </c>
      <c r="T211" s="4">
        <v>249.92</v>
      </c>
      <c r="U211" s="4">
        <v>191.01012598425197</v>
      </c>
      <c r="V211" s="4">
        <v>253.65811965811966</v>
      </c>
      <c r="W211" s="4">
        <v>190.43410852713177</v>
      </c>
      <c r="X211" s="4">
        <v>252.44444444444449</v>
      </c>
      <c r="Y211" s="4">
        <v>281.59322033898303</v>
      </c>
      <c r="Z211" s="4">
        <v>407.52845528455282</v>
      </c>
      <c r="AA211" s="4">
        <v>189.73109243697479</v>
      </c>
      <c r="AB211" s="4">
        <v>550.25</v>
      </c>
      <c r="AC211" s="4">
        <v>179.79032258064515</v>
      </c>
      <c r="AD211" s="4">
        <v>259.08771929824564</v>
      </c>
      <c r="AE211" s="4">
        <v>321.50943396226415</v>
      </c>
      <c r="AF211" s="4">
        <f>SUM(Data_Set[[#This Row],[JAN 2021]:[DEC 2021]])</f>
        <v>3326.9570425156139</v>
      </c>
    </row>
    <row r="212" spans="1:32">
      <c r="A212" t="s">
        <v>11</v>
      </c>
      <c r="B212" t="s">
        <v>55</v>
      </c>
      <c r="C212" t="s">
        <v>0</v>
      </c>
      <c r="D212" t="s">
        <v>2</v>
      </c>
      <c r="E212" t="str">
        <f>INDEX('Mapping Table'!C:C,MATCH(Data_Set[[#This Row],[Geography]],'Mapping Table'!A:A,))</f>
        <v>Mike Mike</v>
      </c>
      <c r="F212" t="str">
        <f>INDEX('Mapping Table'!D:D,MATCH(Data_Set[[#This Row],[Channel]],'Mapping Table'!B:B,))</f>
        <v>Kevin Accent</v>
      </c>
      <c r="G212" s="4">
        <v>554.6728971962616</v>
      </c>
      <c r="H212" s="4">
        <v>372</v>
      </c>
      <c r="I212" s="4">
        <v>329.72972972972968</v>
      </c>
      <c r="J212" s="4">
        <v>13353.149606299212</v>
      </c>
      <c r="K212" s="4">
        <v>3852.1186440677966</v>
      </c>
      <c r="L212" s="4">
        <v>1207.4853982300885</v>
      </c>
      <c r="M212" s="4">
        <v>-3846.4566929133857</v>
      </c>
      <c r="N212" s="4">
        <v>752.77777777777771</v>
      </c>
      <c r="O212" s="4">
        <v>634.6453703703703</v>
      </c>
      <c r="P212" s="4">
        <v>422.73857142857139</v>
      </c>
      <c r="Q212" s="4">
        <v>165.9018348623853</v>
      </c>
      <c r="R212" s="4">
        <v>396.12068965517244</v>
      </c>
      <c r="S212" s="4">
        <f>SUM(Data_Set[[#This Row],[JAN 2020]:[DEC 2020]])</f>
        <v>18194.883826703983</v>
      </c>
      <c r="T212" s="4">
        <v>1241.3385826771653</v>
      </c>
      <c r="U212" s="4">
        <v>598.64864864864865</v>
      </c>
      <c r="V212" s="4">
        <v>390.234375</v>
      </c>
      <c r="W212" s="4">
        <v>365.25423728813558</v>
      </c>
      <c r="X212" s="4">
        <v>740.78947368421063</v>
      </c>
      <c r="Y212" s="4">
        <v>787.49999999999989</v>
      </c>
      <c r="Z212" s="4">
        <v>1131.8181818181818</v>
      </c>
      <c r="AA212" s="4">
        <v>608.87096774193549</v>
      </c>
      <c r="AB212" s="4">
        <v>631.40495867768595</v>
      </c>
      <c r="AC212" s="4">
        <v>579.50819672131149</v>
      </c>
      <c r="AD212" s="4">
        <v>278.62903225806451</v>
      </c>
      <c r="AE212" s="4">
        <v>272.41379310344831</v>
      </c>
      <c r="AF212" s="4">
        <f>SUM(Data_Set[[#This Row],[JAN 2021]:[DEC 2021]])</f>
        <v>7626.4104476187886</v>
      </c>
    </row>
    <row r="213" spans="1:32">
      <c r="A213" t="s">
        <v>11</v>
      </c>
      <c r="B213" t="s">
        <v>51</v>
      </c>
      <c r="C213" t="s">
        <v>0</v>
      </c>
      <c r="D213" t="s">
        <v>1</v>
      </c>
      <c r="E213" t="str">
        <f>INDEX('Mapping Table'!C:C,MATCH(Data_Set[[#This Row],[Geography]],'Mapping Table'!A:A,))</f>
        <v>Mike Mike</v>
      </c>
      <c r="F213" t="str">
        <f>INDEX('Mapping Table'!D:D,MATCH(Data_Set[[#This Row],[Channel]],'Mapping Table'!B:B,))</f>
        <v>Kevin Accent</v>
      </c>
      <c r="G213" s="4">
        <v>300444.99174311926</v>
      </c>
      <c r="H213" s="4">
        <v>278970.97946428566</v>
      </c>
      <c r="I213" s="4">
        <v>298102.67377049179</v>
      </c>
      <c r="J213" s="4">
        <v>221815.09821428571</v>
      </c>
      <c r="K213" s="4">
        <v>268329.04188034189</v>
      </c>
      <c r="L213" s="4">
        <v>389540.94418604654</v>
      </c>
      <c r="M213" s="4">
        <v>403847.60170940176</v>
      </c>
      <c r="N213" s="4">
        <v>342670.06190476188</v>
      </c>
      <c r="O213" s="4">
        <v>376551.79834710743</v>
      </c>
      <c r="P213" s="4">
        <v>415607.60999999993</v>
      </c>
      <c r="Q213" s="4">
        <v>375518.3887850467</v>
      </c>
      <c r="R213" s="4">
        <v>359135.2817391305</v>
      </c>
      <c r="S213" s="4">
        <f>SUM(Data_Set[[#This Row],[JAN 2020]:[DEC 2020]])</f>
        <v>4030534.4717440191</v>
      </c>
      <c r="T213" s="4">
        <v>435621.13518518518</v>
      </c>
      <c r="U213" s="4">
        <v>272192.54083333333</v>
      </c>
      <c r="V213" s="4">
        <v>354663.05275590549</v>
      </c>
      <c r="W213" s="4">
        <v>459172.57090909086</v>
      </c>
      <c r="X213" s="4">
        <v>430548.93916666671</v>
      </c>
      <c r="Y213" s="4">
        <v>537738.57999999996</v>
      </c>
      <c r="Z213" s="4">
        <v>445426.83389830508</v>
      </c>
      <c r="AA213" s="4">
        <v>446621.71181102365</v>
      </c>
      <c r="AB213" s="4">
        <v>404951.92983870965</v>
      </c>
      <c r="AC213" s="4">
        <v>409230.62881355936</v>
      </c>
      <c r="AD213" s="4">
        <v>441778.78240740742</v>
      </c>
      <c r="AE213" s="4">
        <v>443851.40956521739</v>
      </c>
      <c r="AF213" s="4">
        <f>SUM(Data_Set[[#This Row],[JAN 2021]:[DEC 2021]])</f>
        <v>5081798.1151844049</v>
      </c>
    </row>
    <row r="214" spans="1:32">
      <c r="A214" t="s">
        <v>11</v>
      </c>
      <c r="B214" t="s">
        <v>51</v>
      </c>
      <c r="C214" t="s">
        <v>4</v>
      </c>
      <c r="D214" t="s">
        <v>1</v>
      </c>
      <c r="E214" t="str">
        <f>INDEX('Mapping Table'!C:C,MATCH(Data_Set[[#This Row],[Geography]],'Mapping Table'!A:A,))</f>
        <v>Mike Mike</v>
      </c>
      <c r="F214" t="str">
        <f>INDEX('Mapping Table'!D:D,MATCH(Data_Set[[#This Row],[Channel]],'Mapping Table'!B:B,))</f>
        <v>Kevin Accent</v>
      </c>
      <c r="G214" s="4">
        <v>905010.83943119273</v>
      </c>
      <c r="H214" s="4">
        <v>684053.40281538467</v>
      </c>
      <c r="I214" s="4">
        <v>764018.81166666676</v>
      </c>
      <c r="J214" s="4">
        <v>779126.58734374994</v>
      </c>
      <c r="K214" s="4">
        <v>1098636.7619473685</v>
      </c>
      <c r="L214" s="4">
        <v>1218879.951362069</v>
      </c>
      <c r="M214" s="4">
        <v>1225671.4513504272</v>
      </c>
      <c r="N214" s="4">
        <v>1115399.0349375</v>
      </c>
      <c r="O214" s="4">
        <v>1108979.1591570249</v>
      </c>
      <c r="P214" s="4">
        <v>1028512.2431864408</v>
      </c>
      <c r="Q214" s="4">
        <v>1137990.098895238</v>
      </c>
      <c r="R214" s="4">
        <v>1012170.3109636363</v>
      </c>
      <c r="S214" s="4">
        <f>SUM(Data_Set[[#This Row],[JAN 2020]:[DEC 2020]])</f>
        <v>12078448.6530567</v>
      </c>
      <c r="T214" s="4">
        <v>870601.6187747746</v>
      </c>
      <c r="U214" s="4">
        <v>996699.55439285701</v>
      </c>
      <c r="V214" s="4">
        <v>1309021.5964601771</v>
      </c>
      <c r="W214" s="4">
        <v>1160855.760503937</v>
      </c>
      <c r="X214" s="4">
        <v>1310727.6239500002</v>
      </c>
      <c r="Y214" s="4">
        <v>1534094.4942654867</v>
      </c>
      <c r="Z214" s="4">
        <v>1300877.3256097562</v>
      </c>
      <c r="AA214" s="4">
        <v>1334540.8475932204</v>
      </c>
      <c r="AB214" s="4">
        <v>1250274.1802113822</v>
      </c>
      <c r="AC214" s="4">
        <v>1242787.3210862069</v>
      </c>
      <c r="AD214" s="4">
        <v>1117225.8880480002</v>
      </c>
      <c r="AE214" s="4">
        <v>1268963.3918285712</v>
      </c>
      <c r="AF214" s="4">
        <f>SUM(Data_Set[[#This Row],[JAN 2021]:[DEC 2021]])</f>
        <v>14696669.60272437</v>
      </c>
    </row>
    <row r="215" spans="1:32">
      <c r="A215" t="s">
        <v>11</v>
      </c>
      <c r="B215" t="s">
        <v>51</v>
      </c>
      <c r="C215" t="s">
        <v>5</v>
      </c>
      <c r="D215" t="s">
        <v>1</v>
      </c>
      <c r="E215" t="str">
        <f>INDEX('Mapping Table'!C:C,MATCH(Data_Set[[#This Row],[Geography]],'Mapping Table'!A:A,))</f>
        <v>Mike Mike</v>
      </c>
      <c r="F215" t="str">
        <f>INDEX('Mapping Table'!D:D,MATCH(Data_Set[[#This Row],[Channel]],'Mapping Table'!B:B,))</f>
        <v>Kevin Accent</v>
      </c>
      <c r="G215" s="4">
        <v>186034.03352727275</v>
      </c>
      <c r="H215" s="4">
        <v>183968.58301999999</v>
      </c>
      <c r="I215" s="4">
        <v>177815.7837808</v>
      </c>
      <c r="J215" s="4">
        <v>200155.60810270268</v>
      </c>
      <c r="K215" s="4">
        <v>213019.33775396828</v>
      </c>
      <c r="L215" s="4">
        <v>255083.00326666664</v>
      </c>
      <c r="M215" s="4">
        <v>271032.13274545455</v>
      </c>
      <c r="N215" s="4">
        <v>269505.16263478261</v>
      </c>
      <c r="O215" s="4">
        <v>219964.63025079368</v>
      </c>
      <c r="P215" s="4">
        <v>234522.03072419355</v>
      </c>
      <c r="Q215" s="4">
        <v>229951.12822564106</v>
      </c>
      <c r="R215" s="4">
        <v>251456.19918571427</v>
      </c>
      <c r="S215" s="4">
        <f>SUM(Data_Set[[#This Row],[JAN 2020]:[DEC 2020]])</f>
        <v>2692507.6332179899</v>
      </c>
      <c r="T215" s="4">
        <v>230113.11478571428</v>
      </c>
      <c r="U215" s="4">
        <v>203696.04650819671</v>
      </c>
      <c r="V215" s="4">
        <v>273606.55029380531</v>
      </c>
      <c r="W215" s="4">
        <v>249419.43037952753</v>
      </c>
      <c r="X215" s="4">
        <v>180188.53677192985</v>
      </c>
      <c r="Y215" s="4">
        <v>248758.4712727273</v>
      </c>
      <c r="Z215" s="4">
        <v>308402.56073523808</v>
      </c>
      <c r="AA215" s="4">
        <v>257783.27708818897</v>
      </c>
      <c r="AB215" s="4">
        <v>244276.30843089434</v>
      </c>
      <c r="AC215" s="4">
        <v>259211.14311551728</v>
      </c>
      <c r="AD215" s="4">
        <v>257979.46606666662</v>
      </c>
      <c r="AE215" s="4">
        <v>207839.38064566927</v>
      </c>
      <c r="AF215" s="4">
        <f>SUM(Data_Set[[#This Row],[JAN 2021]:[DEC 2021]])</f>
        <v>2921274.2860940751</v>
      </c>
    </row>
    <row r="216" spans="1:32">
      <c r="A216" t="s">
        <v>11</v>
      </c>
      <c r="B216" t="s">
        <v>51</v>
      </c>
      <c r="C216" t="s">
        <v>6</v>
      </c>
      <c r="D216" t="s">
        <v>1</v>
      </c>
      <c r="E216" t="str">
        <f>INDEX('Mapping Table'!C:C,MATCH(Data_Set[[#This Row],[Geography]],'Mapping Table'!A:A,))</f>
        <v>Mike Mike</v>
      </c>
      <c r="F216" t="str">
        <f>INDEX('Mapping Table'!D:D,MATCH(Data_Set[[#This Row],[Channel]],'Mapping Table'!B:B,))</f>
        <v>Kevin Accent</v>
      </c>
      <c r="G216" s="4">
        <v>142091.45079999999</v>
      </c>
      <c r="H216" s="4">
        <v>114169.90960930233</v>
      </c>
      <c r="I216" s="4">
        <v>131654.32086500002</v>
      </c>
      <c r="J216" s="4">
        <v>146901.84596283187</v>
      </c>
      <c r="K216" s="4">
        <v>173620.95447731091</v>
      </c>
      <c r="L216" s="4">
        <v>229195.90700000001</v>
      </c>
      <c r="M216" s="4">
        <v>227277.86321714285</v>
      </c>
      <c r="N216" s="4">
        <v>150256.91782372884</v>
      </c>
      <c r="O216" s="4">
        <v>157653.11877692307</v>
      </c>
      <c r="P216" s="4">
        <v>221680.44142857144</v>
      </c>
      <c r="Q216" s="4">
        <v>171012.13430000001</v>
      </c>
      <c r="R216" s="4">
        <v>186756.22064000001</v>
      </c>
      <c r="S216" s="4">
        <f>SUM(Data_Set[[#This Row],[JAN 2020]:[DEC 2020]])</f>
        <v>2052271.0849008113</v>
      </c>
      <c r="T216" s="4">
        <v>190398.68197142857</v>
      </c>
      <c r="U216" s="4">
        <v>156713.05271311477</v>
      </c>
      <c r="V216" s="4">
        <v>193883.64949523809</v>
      </c>
      <c r="W216" s="4">
        <v>199148.96830857144</v>
      </c>
      <c r="X216" s="4">
        <v>186445.31786666668</v>
      </c>
      <c r="Y216" s="4">
        <v>221549.83230476192</v>
      </c>
      <c r="Z216" s="4">
        <v>215337.41556302522</v>
      </c>
      <c r="AA216" s="4">
        <v>190857.64157812501</v>
      </c>
      <c r="AB216" s="4">
        <v>204051.40883720931</v>
      </c>
      <c r="AC216" s="4">
        <v>169905.79261904763</v>
      </c>
      <c r="AD216" s="4">
        <v>162985.66128214286</v>
      </c>
      <c r="AE216" s="4">
        <v>175578.66226499999</v>
      </c>
      <c r="AF216" s="4">
        <f>SUM(Data_Set[[#This Row],[JAN 2021]:[DEC 2021]])</f>
        <v>2266856.0848043319</v>
      </c>
    </row>
    <row r="217" spans="1:32">
      <c r="A217" t="s">
        <v>11</v>
      </c>
      <c r="B217" t="s">
        <v>51</v>
      </c>
      <c r="C217" t="s">
        <v>0</v>
      </c>
      <c r="D217" t="s">
        <v>45</v>
      </c>
      <c r="E217" t="str">
        <f>INDEX('Mapping Table'!C:C,MATCH(Data_Set[[#This Row],[Geography]],'Mapping Table'!A:A,))</f>
        <v>Mike Mike</v>
      </c>
      <c r="F217" t="str">
        <f>INDEX('Mapping Table'!D:D,MATCH(Data_Set[[#This Row],[Channel]],'Mapping Table'!B:B,))</f>
        <v>Kevin Accent</v>
      </c>
      <c r="G217" s="4">
        <v>3600.7463414634144</v>
      </c>
      <c r="H217" s="4">
        <v>3088.264220183486</v>
      </c>
      <c r="I217" s="4">
        <v>3605.3942622950822</v>
      </c>
      <c r="J217" s="4">
        <v>5096.152713178295</v>
      </c>
      <c r="K217" s="4">
        <v>7272.4299999999994</v>
      </c>
      <c r="L217" s="4">
        <v>6045.3196721311479</v>
      </c>
      <c r="M217" s="4">
        <v>5118.9470085470093</v>
      </c>
      <c r="N217" s="4">
        <v>5702.1358974358982</v>
      </c>
      <c r="O217" s="4">
        <v>6075.4504504504503</v>
      </c>
      <c r="P217" s="4">
        <v>7373.7099999999991</v>
      </c>
      <c r="Q217" s="4">
        <v>6684.3366071428572</v>
      </c>
      <c r="R217" s="4">
        <v>7193.4829059829062</v>
      </c>
      <c r="S217" s="4">
        <f>SUM(Data_Set[[#This Row],[JAN 2020]:[DEC 2020]])</f>
        <v>66856.370078810534</v>
      </c>
      <c r="T217" s="4">
        <v>6638.4657407407412</v>
      </c>
      <c r="U217" s="4">
        <v>6775.6711864406789</v>
      </c>
      <c r="V217" s="4">
        <v>9840.1084112149529</v>
      </c>
      <c r="W217" s="4">
        <v>12073.009909909908</v>
      </c>
      <c r="X217" s="4">
        <v>13848.74909090909</v>
      </c>
      <c r="Y217" s="4">
        <v>12144.208474576271</v>
      </c>
      <c r="Z217" s="4">
        <v>8380.3313559322032</v>
      </c>
      <c r="AA217" s="4">
        <v>12252.348181818181</v>
      </c>
      <c r="AB217" s="4">
        <v>11860.703448275863</v>
      </c>
      <c r="AC217" s="4">
        <v>10992.479674796748</v>
      </c>
      <c r="AD217" s="4">
        <v>9974.8692307692309</v>
      </c>
      <c r="AE217" s="4">
        <v>13457.912844036697</v>
      </c>
      <c r="AF217" s="4">
        <f>SUM(Data_Set[[#This Row],[JAN 2021]:[DEC 2021]])</f>
        <v>128238.85754942054</v>
      </c>
    </row>
    <row r="218" spans="1:32">
      <c r="A218" t="s">
        <v>11</v>
      </c>
      <c r="B218" t="s">
        <v>51</v>
      </c>
      <c r="C218" t="s">
        <v>0</v>
      </c>
      <c r="D218" t="s">
        <v>3</v>
      </c>
      <c r="E218" t="str">
        <f>INDEX('Mapping Table'!C:C,MATCH(Data_Set[[#This Row],[Geography]],'Mapping Table'!A:A,))</f>
        <v>Mike Mike</v>
      </c>
      <c r="F218" t="str">
        <f>INDEX('Mapping Table'!D:D,MATCH(Data_Set[[#This Row],[Channel]],'Mapping Table'!B:B,))</f>
        <v>Kevin Accent</v>
      </c>
      <c r="G218" s="4">
        <v>74816.723931623928</v>
      </c>
      <c r="H218" s="4">
        <v>59603.737301587302</v>
      </c>
      <c r="I218" s="4">
        <v>79313.260162601626</v>
      </c>
      <c r="J218" s="4">
        <v>75717.660185185188</v>
      </c>
      <c r="K218" s="4">
        <v>71215.186923076937</v>
      </c>
      <c r="L218" s="4">
        <v>98762.276229508192</v>
      </c>
      <c r="M218" s="4">
        <v>94736.193650793663</v>
      </c>
      <c r="N218" s="4">
        <v>88119.999173553719</v>
      </c>
      <c r="O218" s="4">
        <v>89068.61</v>
      </c>
      <c r="P218" s="4">
        <v>85344.952542372877</v>
      </c>
      <c r="Q218" s="4">
        <v>77902.285964912284</v>
      </c>
      <c r="R218" s="4">
        <v>90850.140540540538</v>
      </c>
      <c r="S218" s="4">
        <f>SUM(Data_Set[[#This Row],[JAN 2020]:[DEC 2020]])</f>
        <v>985451.02660575614</v>
      </c>
      <c r="T218" s="4">
        <v>86398.20782608696</v>
      </c>
      <c r="U218" s="4">
        <v>70027.754687499997</v>
      </c>
      <c r="V218" s="4">
        <v>93708.741538461531</v>
      </c>
      <c r="W218" s="4">
        <v>114892.49633027521</v>
      </c>
      <c r="X218" s="4">
        <v>98812.774999999994</v>
      </c>
      <c r="Y218" s="4">
        <v>114706.01176470589</v>
      </c>
      <c r="Z218" s="4">
        <v>109839.33490566038</v>
      </c>
      <c r="AA218" s="4">
        <v>117734.03196721312</v>
      </c>
      <c r="AB218" s="4">
        <v>113361.7557522124</v>
      </c>
      <c r="AC218" s="4">
        <v>120260.89285714286</v>
      </c>
      <c r="AD218" s="4">
        <v>107784.25233644858</v>
      </c>
      <c r="AE218" s="4">
        <v>113578.36517857142</v>
      </c>
      <c r="AF218" s="4">
        <f>SUM(Data_Set[[#This Row],[JAN 2021]:[DEC 2021]])</f>
        <v>1261104.6201442783</v>
      </c>
    </row>
    <row r="219" spans="1:32">
      <c r="A219" t="s">
        <v>11</v>
      </c>
      <c r="B219" t="s">
        <v>51</v>
      </c>
      <c r="C219" t="s">
        <v>4</v>
      </c>
      <c r="D219" t="s">
        <v>3</v>
      </c>
      <c r="E219" t="str">
        <f>INDEX('Mapping Table'!C:C,MATCH(Data_Set[[#This Row],[Geography]],'Mapping Table'!A:A,))</f>
        <v>Mike Mike</v>
      </c>
      <c r="F219" t="str">
        <f>INDEX('Mapping Table'!D:D,MATCH(Data_Set[[#This Row],[Channel]],'Mapping Table'!B:B,))</f>
        <v>Kevin Accent</v>
      </c>
      <c r="G219" s="4">
        <v>1031.1215483870967</v>
      </c>
      <c r="H219" s="4">
        <v>846.08295161290323</v>
      </c>
      <c r="I219" s="4">
        <v>954.76315789473699</v>
      </c>
      <c r="J219" s="4">
        <v>1188.2818181818179</v>
      </c>
      <c r="K219" s="4">
        <v>1466.4004566929134</v>
      </c>
      <c r="L219" s="4">
        <v>1655.150864</v>
      </c>
      <c r="M219" s="4">
        <v>1923.7611092436975</v>
      </c>
      <c r="N219" s="4">
        <v>1807.2668703703703</v>
      </c>
      <c r="O219" s="4">
        <v>1693.6339999999998</v>
      </c>
      <c r="P219" s="4">
        <v>3057.3197301587302</v>
      </c>
      <c r="Q219" s="4">
        <v>4081.1304628099169</v>
      </c>
      <c r="R219" s="4">
        <v>2933.6967213114754</v>
      </c>
      <c r="S219" s="4">
        <f>SUM(Data_Set[[#This Row],[JAN 2020]:[DEC 2020]])</f>
        <v>22638.609690663659</v>
      </c>
      <c r="T219" s="4">
        <v>2738.139424</v>
      </c>
      <c r="U219" s="4">
        <v>2087.9759626168225</v>
      </c>
      <c r="V219" s="4">
        <v>2709.4952380952377</v>
      </c>
      <c r="W219" s="4">
        <v>2987.3307567567563</v>
      </c>
      <c r="X219" s="4">
        <v>2144.8153333333335</v>
      </c>
      <c r="Y219" s="4">
        <v>4725.7755126050415</v>
      </c>
      <c r="Z219" s="4">
        <v>4668.9248380952376</v>
      </c>
      <c r="AA219" s="4">
        <v>5132.4945760000001</v>
      </c>
      <c r="AB219" s="4">
        <v>4849.3628318584069</v>
      </c>
      <c r="AC219" s="4">
        <v>3610.2522935779816</v>
      </c>
      <c r="AD219" s="4">
        <v>2282.4220183486236</v>
      </c>
      <c r="AE219" s="4">
        <v>5588.1336071428568</v>
      </c>
      <c r="AF219" s="4">
        <f>SUM(Data_Set[[#This Row],[JAN 2021]:[DEC 2021]])</f>
        <v>43525.122392430305</v>
      </c>
    </row>
    <row r="220" spans="1:32">
      <c r="A220" t="s">
        <v>11</v>
      </c>
      <c r="B220" t="s">
        <v>51</v>
      </c>
      <c r="C220" t="s">
        <v>0</v>
      </c>
      <c r="D220" t="s">
        <v>2</v>
      </c>
      <c r="E220" t="str">
        <f>INDEX('Mapping Table'!C:C,MATCH(Data_Set[[#This Row],[Geography]],'Mapping Table'!A:A,))</f>
        <v>Mike Mike</v>
      </c>
      <c r="F220" t="str">
        <f>INDEX('Mapping Table'!D:D,MATCH(Data_Set[[#This Row],[Channel]],'Mapping Table'!B:B,))</f>
        <v>Kevin Accent</v>
      </c>
      <c r="G220" s="4">
        <v>4558.722429906541</v>
      </c>
      <c r="H220" s="4">
        <v>3297.8827868852459</v>
      </c>
      <c r="I220" s="4">
        <v>4198.8046511627917</v>
      </c>
      <c r="J220" s="4">
        <v>5225.288461538461</v>
      </c>
      <c r="K220" s="4">
        <v>7386.1363636363631</v>
      </c>
      <c r="L220" s="4">
        <v>7210.4651162790697</v>
      </c>
      <c r="M220" s="4">
        <v>7088.0952380952376</v>
      </c>
      <c r="N220" s="4">
        <v>6090.9780991735533</v>
      </c>
      <c r="O220" s="4">
        <v>7567.826086956522</v>
      </c>
      <c r="P220" s="4">
        <v>6372.050943396227</v>
      </c>
      <c r="Q220" s="4">
        <v>4811.8718253968254</v>
      </c>
      <c r="R220" s="4">
        <v>5643.3405511811015</v>
      </c>
      <c r="S220" s="4">
        <f>SUM(Data_Set[[#This Row],[JAN 2020]:[DEC 2020]])</f>
        <v>69451.46255360794</v>
      </c>
      <c r="T220" s="4">
        <v>5561.3142276422768</v>
      </c>
      <c r="U220" s="4">
        <v>5735.5140186915887</v>
      </c>
      <c r="V220" s="4">
        <v>6141.875</v>
      </c>
      <c r="W220" s="4">
        <v>5500.6139534883723</v>
      </c>
      <c r="X220" s="4">
        <v>6483.8709677419356</v>
      </c>
      <c r="Y220" s="4">
        <v>7165.5152380952377</v>
      </c>
      <c r="Z220" s="4">
        <v>6263.4177966101697</v>
      </c>
      <c r="AA220" s="4">
        <v>7478.8617886178863</v>
      </c>
      <c r="AB220" s="4">
        <v>8110.1391666666668</v>
      </c>
      <c r="AC220" s="4">
        <v>8816.4027027027023</v>
      </c>
      <c r="AD220" s="4">
        <v>3600.4554687499995</v>
      </c>
      <c r="AE220" s="4">
        <v>3816.4351851851848</v>
      </c>
      <c r="AF220" s="4">
        <f>SUM(Data_Set[[#This Row],[JAN 2021]:[DEC 2021]])</f>
        <v>74674.41551419202</v>
      </c>
    </row>
    <row r="221" spans="1:32">
      <c r="A221" t="s">
        <v>11</v>
      </c>
      <c r="B221" t="s">
        <v>47</v>
      </c>
      <c r="C221" t="s">
        <v>0</v>
      </c>
      <c r="D221" t="s">
        <v>1</v>
      </c>
      <c r="E221" t="str">
        <f>INDEX('Mapping Table'!C:C,MATCH(Data_Set[[#This Row],[Geography]],'Mapping Table'!A:A,))</f>
        <v>Mike Mike</v>
      </c>
      <c r="F221" t="str">
        <f>INDEX('Mapping Table'!D:D,MATCH(Data_Set[[#This Row],[Channel]],'Mapping Table'!B:B,))</f>
        <v>Kevin Accent</v>
      </c>
      <c r="G221" s="4">
        <v>38226.932307692296</v>
      </c>
      <c r="H221" s="4">
        <v>40644.765599999999</v>
      </c>
      <c r="I221" s="4">
        <v>42145.799999999996</v>
      </c>
      <c r="J221" s="4">
        <v>32758.18</v>
      </c>
      <c r="K221" s="4">
        <v>35171.75</v>
      </c>
      <c r="L221" s="4">
        <v>54799.735454545451</v>
      </c>
      <c r="M221" s="4">
        <v>52496.601851851854</v>
      </c>
      <c r="N221" s="4">
        <v>43923.41016949153</v>
      </c>
      <c r="O221" s="4">
        <v>51011.371304347827</v>
      </c>
      <c r="P221" s="4">
        <v>48518.08809523809</v>
      </c>
      <c r="Q221" s="4">
        <v>48172.488181818182</v>
      </c>
      <c r="R221" s="4">
        <v>56196.796330275232</v>
      </c>
      <c r="S221" s="4">
        <f>SUM(Data_Set[[#This Row],[JAN 2020]:[DEC 2020]])</f>
        <v>544065.91929526033</v>
      </c>
      <c r="T221" s="4">
        <v>50378.206722689087</v>
      </c>
      <c r="U221" s="4">
        <v>54526.341509433973</v>
      </c>
      <c r="V221" s="4">
        <v>50537.580314960629</v>
      </c>
      <c r="W221" s="4">
        <v>56500.576991150447</v>
      </c>
      <c r="X221" s="4">
        <v>54544.762280701761</v>
      </c>
      <c r="Y221" s="4">
        <v>68200.269354838718</v>
      </c>
      <c r="Z221" s="4">
        <v>66020.227826086979</v>
      </c>
      <c r="AA221" s="4">
        <v>75258.932407407396</v>
      </c>
      <c r="AB221" s="4">
        <v>55214.773846153847</v>
      </c>
      <c r="AC221" s="4">
        <v>54826.027692307689</v>
      </c>
      <c r="AD221" s="4">
        <v>66965.505454545448</v>
      </c>
      <c r="AE221" s="4">
        <v>67080.776377952745</v>
      </c>
      <c r="AF221" s="4">
        <f>SUM(Data_Set[[#This Row],[JAN 2021]:[DEC 2021]])</f>
        <v>720053.98077822872</v>
      </c>
    </row>
    <row r="222" spans="1:32">
      <c r="A222" t="s">
        <v>11</v>
      </c>
      <c r="B222" t="s">
        <v>47</v>
      </c>
      <c r="C222" t="s">
        <v>4</v>
      </c>
      <c r="D222" t="s">
        <v>1</v>
      </c>
      <c r="E222" t="str">
        <f>INDEX('Mapping Table'!C:C,MATCH(Data_Set[[#This Row],[Geography]],'Mapping Table'!A:A,))</f>
        <v>Mike Mike</v>
      </c>
      <c r="F222" t="str">
        <f>INDEX('Mapping Table'!D:D,MATCH(Data_Set[[#This Row],[Channel]],'Mapping Table'!B:B,))</f>
        <v>Kevin Accent</v>
      </c>
      <c r="G222" s="4">
        <v>160358.67801754386</v>
      </c>
      <c r="H222" s="4">
        <v>152138.16163963961</v>
      </c>
      <c r="I222" s="4">
        <v>186228.21718181818</v>
      </c>
      <c r="J222" s="4">
        <v>161951.29796721312</v>
      </c>
      <c r="K222" s="4">
        <v>180288.13391803278</v>
      </c>
      <c r="L222" s="4">
        <v>203703.88252799999</v>
      </c>
      <c r="M222" s="4">
        <v>214476.58636036035</v>
      </c>
      <c r="N222" s="4">
        <v>173536.62707692306</v>
      </c>
      <c r="O222" s="4">
        <v>206288.9664</v>
      </c>
      <c r="P222" s="4">
        <v>161256.78436220472</v>
      </c>
      <c r="Q222" s="4">
        <v>179095.97672727273</v>
      </c>
      <c r="R222" s="4">
        <v>171381.74327559056</v>
      </c>
      <c r="S222" s="4">
        <f>SUM(Data_Set[[#This Row],[JAN 2020]:[DEC 2020]])</f>
        <v>2150705.0554545992</v>
      </c>
      <c r="T222" s="4">
        <v>179813.06369523809</v>
      </c>
      <c r="U222" s="4">
        <v>159769.11477777778</v>
      </c>
      <c r="V222" s="4">
        <v>235841.60826415091</v>
      </c>
      <c r="W222" s="4">
        <v>246449.17108571428</v>
      </c>
      <c r="X222" s="4">
        <v>226969.5566722689</v>
      </c>
      <c r="Y222" s="4">
        <v>244793.11683464568</v>
      </c>
      <c r="Z222" s="4">
        <v>222875.07323076922</v>
      </c>
      <c r="AA222" s="4">
        <v>281370.40816822427</v>
      </c>
      <c r="AB222" s="4">
        <v>223321.19957723576</v>
      </c>
      <c r="AC222" s="4">
        <v>254798.06229906541</v>
      </c>
      <c r="AD222" s="4">
        <v>245306.582448</v>
      </c>
      <c r="AE222" s="4">
        <v>215923.06119379846</v>
      </c>
      <c r="AF222" s="4">
        <f>SUM(Data_Set[[#This Row],[JAN 2021]:[DEC 2021]])</f>
        <v>2737230.0182468891</v>
      </c>
    </row>
    <row r="223" spans="1:32">
      <c r="A223" t="s">
        <v>11</v>
      </c>
      <c r="B223" t="s">
        <v>47</v>
      </c>
      <c r="C223" t="s">
        <v>5</v>
      </c>
      <c r="D223" t="s">
        <v>1</v>
      </c>
      <c r="E223" t="str">
        <f>INDEX('Mapping Table'!C:C,MATCH(Data_Set[[#This Row],[Geography]],'Mapping Table'!A:A,))</f>
        <v>Mike Mike</v>
      </c>
      <c r="F223" t="str">
        <f>INDEX('Mapping Table'!D:D,MATCH(Data_Set[[#This Row],[Channel]],'Mapping Table'!B:B,))</f>
        <v>Kevin Accent</v>
      </c>
      <c r="G223" s="4">
        <v>23065.611329914529</v>
      </c>
      <c r="H223" s="4">
        <v>20137.034518333334</v>
      </c>
      <c r="I223" s="4">
        <v>22100.847398437501</v>
      </c>
      <c r="J223" s="4">
        <v>22173.557688188976</v>
      </c>
      <c r="K223" s="4">
        <v>25490.309398245616</v>
      </c>
      <c r="L223" s="4">
        <v>25279.598815624999</v>
      </c>
      <c r="M223" s="4">
        <v>29369.329427777775</v>
      </c>
      <c r="N223" s="4">
        <v>24711.253816393444</v>
      </c>
      <c r="O223" s="4">
        <v>26647.401884112147</v>
      </c>
      <c r="P223" s="4">
        <v>26540.198928571426</v>
      </c>
      <c r="Q223" s="4">
        <v>24640.321703389833</v>
      </c>
      <c r="R223" s="4">
        <v>30396.706450000001</v>
      </c>
      <c r="S223" s="4">
        <f>SUM(Data_Set[[#This Row],[JAN 2020]:[DEC 2020]])</f>
        <v>300552.17135898955</v>
      </c>
      <c r="T223" s="4">
        <v>23130.040559999998</v>
      </c>
      <c r="U223" s="4">
        <v>21986.276399999999</v>
      </c>
      <c r="V223" s="4">
        <v>26477.896569841272</v>
      </c>
      <c r="W223" s="4">
        <v>30699.711125925925</v>
      </c>
      <c r="X223" s="4">
        <v>21374.90784</v>
      </c>
      <c r="Y223" s="4">
        <v>26181.985783870969</v>
      </c>
      <c r="Z223" s="4">
        <v>32957.85079074074</v>
      </c>
      <c r="AA223" s="4">
        <v>30546.904498360658</v>
      </c>
      <c r="AB223" s="4">
        <v>29403.96533684211</v>
      </c>
      <c r="AC223" s="4">
        <v>30467.467455652175</v>
      </c>
      <c r="AD223" s="4">
        <v>32373.709603418803</v>
      </c>
      <c r="AE223" s="4">
        <v>33038.472489523811</v>
      </c>
      <c r="AF223" s="4">
        <f>SUM(Data_Set[[#This Row],[JAN 2021]:[DEC 2021]])</f>
        <v>338639.18845417653</v>
      </c>
    </row>
    <row r="224" spans="1:32">
      <c r="A224" t="s">
        <v>11</v>
      </c>
      <c r="B224" t="s">
        <v>47</v>
      </c>
      <c r="C224" t="s">
        <v>6</v>
      </c>
      <c r="D224" t="s">
        <v>1</v>
      </c>
      <c r="E224" t="str">
        <f>INDEX('Mapping Table'!C:C,MATCH(Data_Set[[#This Row],[Geography]],'Mapping Table'!A:A,))</f>
        <v>Mike Mike</v>
      </c>
      <c r="F224" t="str">
        <f>INDEX('Mapping Table'!D:D,MATCH(Data_Set[[#This Row],[Channel]],'Mapping Table'!B:B,))</f>
        <v>Kevin Accent</v>
      </c>
      <c r="G224" s="4">
        <v>13815.817835000002</v>
      </c>
      <c r="H224" s="4">
        <v>11824.4509392</v>
      </c>
      <c r="I224" s="4">
        <v>15920.526408849561</v>
      </c>
      <c r="J224" s="4">
        <v>14423.629789743589</v>
      </c>
      <c r="K224" s="4">
        <v>16770.459787499996</v>
      </c>
      <c r="L224" s="4">
        <v>18855.186632727273</v>
      </c>
      <c r="M224" s="4">
        <v>15315.603302400001</v>
      </c>
      <c r="N224" s="4">
        <v>13278.388054205607</v>
      </c>
      <c r="O224" s="4">
        <v>13146.882408403362</v>
      </c>
      <c r="P224" s="4">
        <v>15646.041056410257</v>
      </c>
      <c r="Q224" s="4">
        <v>12821.308497637796</v>
      </c>
      <c r="R224" s="4">
        <v>17348.664833628322</v>
      </c>
      <c r="S224" s="4">
        <f>SUM(Data_Set[[#This Row],[JAN 2020]:[DEC 2020]])</f>
        <v>179166.95954570576</v>
      </c>
      <c r="T224" s="4">
        <v>17454.156883018866</v>
      </c>
      <c r="U224" s="4">
        <v>13753.731996923078</v>
      </c>
      <c r="V224" s="4">
        <v>18071.913897345134</v>
      </c>
      <c r="W224" s="4">
        <v>15052.230254867256</v>
      </c>
      <c r="X224" s="4">
        <v>12344.37185116279</v>
      </c>
      <c r="Y224" s="4">
        <v>20889.02535140187</v>
      </c>
      <c r="Z224" s="4">
        <v>17168.66044918033</v>
      </c>
      <c r="AA224" s="4">
        <v>17182.423358677686</v>
      </c>
      <c r="AB224" s="4">
        <v>17706.583700826446</v>
      </c>
      <c r="AC224" s="4">
        <v>17359.016166666665</v>
      </c>
      <c r="AD224" s="4">
        <v>15577.098867857141</v>
      </c>
      <c r="AE224" s="4">
        <v>16835.040991304348</v>
      </c>
      <c r="AF224" s="4">
        <f>SUM(Data_Set[[#This Row],[JAN 2021]:[DEC 2021]])</f>
        <v>199394.25376923161</v>
      </c>
    </row>
    <row r="225" spans="1:32">
      <c r="A225" t="s">
        <v>11</v>
      </c>
      <c r="B225" t="s">
        <v>47</v>
      </c>
      <c r="C225" t="s">
        <v>0</v>
      </c>
      <c r="D225" t="s">
        <v>45</v>
      </c>
      <c r="E225" t="str">
        <f>INDEX('Mapping Table'!C:C,MATCH(Data_Set[[#This Row],[Geography]],'Mapping Table'!A:A,))</f>
        <v>Mike Mike</v>
      </c>
      <c r="F225" t="str">
        <f>INDEX('Mapping Table'!D:D,MATCH(Data_Set[[#This Row],[Channel]],'Mapping Table'!B:B,))</f>
        <v>Kevin Accent</v>
      </c>
      <c r="G225" s="4">
        <v>7351.0398437499998</v>
      </c>
      <c r="H225" s="4">
        <v>6283.4937500000005</v>
      </c>
      <c r="I225" s="4">
        <v>9623.2017241379326</v>
      </c>
      <c r="J225" s="4">
        <v>10562.458928571426</v>
      </c>
      <c r="K225" s="4">
        <v>9196.2244094488178</v>
      </c>
      <c r="L225" s="4">
        <v>14279.589814814814</v>
      </c>
      <c r="M225" s="4">
        <v>14195.829824561404</v>
      </c>
      <c r="N225" s="4">
        <v>15540.859663865547</v>
      </c>
      <c r="O225" s="4">
        <v>19258.733333333334</v>
      </c>
      <c r="P225" s="4">
        <v>15484.600000000002</v>
      </c>
      <c r="Q225" s="4">
        <v>13529.512500000001</v>
      </c>
      <c r="R225" s="4">
        <v>16409.364220183485</v>
      </c>
      <c r="S225" s="4">
        <f>SUM(Data_Set[[#This Row],[JAN 2020]:[DEC 2020]])</f>
        <v>151714.90801266677</v>
      </c>
      <c r="T225" s="4">
        <v>9201.504615384616</v>
      </c>
      <c r="U225" s="4">
        <v>9610.4351351351343</v>
      </c>
      <c r="V225" s="4">
        <v>8257.298165137614</v>
      </c>
      <c r="W225" s="4">
        <v>4850.7887931034484</v>
      </c>
      <c r="X225" s="4">
        <v>3369.2299999999996</v>
      </c>
      <c r="Y225" s="4">
        <v>4311.3446153846162</v>
      </c>
      <c r="Z225" s="4">
        <v>3973.9487394957982</v>
      </c>
      <c r="AA225" s="4">
        <v>3913.8774193548384</v>
      </c>
      <c r="AB225" s="4">
        <v>3657.3328000000001</v>
      </c>
      <c r="AC225" s="4">
        <v>4037.0027522935775</v>
      </c>
      <c r="AD225" s="4">
        <v>4246.9983050847459</v>
      </c>
      <c r="AE225" s="4">
        <v>5345.0819819819817</v>
      </c>
      <c r="AF225" s="4">
        <f>SUM(Data_Set[[#This Row],[JAN 2021]:[DEC 2021]])</f>
        <v>64774.84332235637</v>
      </c>
    </row>
    <row r="226" spans="1:32">
      <c r="A226" t="s">
        <v>11</v>
      </c>
      <c r="B226" t="s">
        <v>47</v>
      </c>
      <c r="C226" t="s">
        <v>0</v>
      </c>
      <c r="D226" t="s">
        <v>3</v>
      </c>
      <c r="E226" t="str">
        <f>INDEX('Mapping Table'!C:C,MATCH(Data_Set[[#This Row],[Geography]],'Mapping Table'!A:A,))</f>
        <v>Mike Mike</v>
      </c>
      <c r="F226" t="str">
        <f>INDEX('Mapping Table'!D:D,MATCH(Data_Set[[#This Row],[Channel]],'Mapping Table'!B:B,))</f>
        <v>Kevin Accent</v>
      </c>
      <c r="G226" s="4">
        <v>69702.105217391305</v>
      </c>
      <c r="H226" s="4">
        <v>57300.819834710746</v>
      </c>
      <c r="I226" s="4">
        <v>90724.303305785128</v>
      </c>
      <c r="J226" s="4">
        <v>69676.363076923066</v>
      </c>
      <c r="K226" s="4">
        <v>83272.113333333327</v>
      </c>
      <c r="L226" s="4">
        <v>112466.18504672896</v>
      </c>
      <c r="M226" s="4">
        <v>94069.774193548394</v>
      </c>
      <c r="N226" s="4">
        <v>109550.50803571427</v>
      </c>
      <c r="O226" s="4">
        <v>104604.73157894738</v>
      </c>
      <c r="P226" s="4">
        <v>94257.86153846154</v>
      </c>
      <c r="Q226" s="4">
        <v>86683.695384615377</v>
      </c>
      <c r="R226" s="4">
        <v>110131.48095238095</v>
      </c>
      <c r="S226" s="4">
        <f>SUM(Data_Set[[#This Row],[JAN 2020]:[DEC 2020]])</f>
        <v>1082439.9414985403</v>
      </c>
      <c r="T226" s="4">
        <v>99404.073275862087</v>
      </c>
      <c r="U226" s="4">
        <v>97385.087619047612</v>
      </c>
      <c r="V226" s="4">
        <v>109361.09663865546</v>
      </c>
      <c r="W226" s="4">
        <v>89399.618749999994</v>
      </c>
      <c r="X226" s="4">
        <v>113364.3472222222</v>
      </c>
      <c r="Y226" s="4">
        <v>145440.83148148147</v>
      </c>
      <c r="Z226" s="4">
        <v>112833.09285714285</v>
      </c>
      <c r="AA226" s="4">
        <v>123480.2375</v>
      </c>
      <c r="AB226" s="4">
        <v>129579.8617886179</v>
      </c>
      <c r="AC226" s="4">
        <v>122904.49026548673</v>
      </c>
      <c r="AD226" s="4">
        <v>118846.00583333333</v>
      </c>
      <c r="AE226" s="4">
        <v>157098.63619047619</v>
      </c>
      <c r="AF226" s="4">
        <f>SUM(Data_Set[[#This Row],[JAN 2021]:[DEC 2021]])</f>
        <v>1419097.3794223259</v>
      </c>
    </row>
    <row r="227" spans="1:32">
      <c r="A227" t="s">
        <v>11</v>
      </c>
      <c r="B227" t="s">
        <v>47</v>
      </c>
      <c r="C227" t="s">
        <v>4</v>
      </c>
      <c r="D227" t="s">
        <v>3</v>
      </c>
      <c r="E227" t="str">
        <f>INDEX('Mapping Table'!C:C,MATCH(Data_Set[[#This Row],[Geography]],'Mapping Table'!A:A,))</f>
        <v>Mike Mike</v>
      </c>
      <c r="F227" t="str">
        <f>INDEX('Mapping Table'!D:D,MATCH(Data_Set[[#This Row],[Channel]],'Mapping Table'!B:B,))</f>
        <v>Kevin Accent</v>
      </c>
      <c r="G227" s="4">
        <v>45487.993728000001</v>
      </c>
      <c r="H227" s="4">
        <v>32112.89099145299</v>
      </c>
      <c r="I227" s="4">
        <v>40560.509222222216</v>
      </c>
      <c r="J227" s="4">
        <v>40187.073874999987</v>
      </c>
      <c r="K227" s="4">
        <v>38587.579253968259</v>
      </c>
      <c r="L227" s="4">
        <v>40318.369123076925</v>
      </c>
      <c r="M227" s="4">
        <v>41606.958201680674</v>
      </c>
      <c r="N227" s="4">
        <v>35717.225609374997</v>
      </c>
      <c r="O227" s="4">
        <v>30602.219203124998</v>
      </c>
      <c r="P227" s="4">
        <v>25817.980245901639</v>
      </c>
      <c r="Q227" s="4">
        <v>27644.051789473688</v>
      </c>
      <c r="R227" s="4">
        <v>29409.201282051286</v>
      </c>
      <c r="S227" s="4">
        <f>SUM(Data_Set[[#This Row],[JAN 2020]:[DEC 2020]])</f>
        <v>428052.0525253276</v>
      </c>
      <c r="T227" s="4">
        <v>32242.408766666667</v>
      </c>
      <c r="U227" s="4">
        <v>33504.346947368424</v>
      </c>
      <c r="V227" s="4">
        <v>49973.372226086962</v>
      </c>
      <c r="W227" s="4">
        <v>53172.910771653544</v>
      </c>
      <c r="X227" s="4">
        <v>65427.135913043487</v>
      </c>
      <c r="Y227" s="4">
        <v>81573.192947368429</v>
      </c>
      <c r="Z227" s="4">
        <v>73044.262428571426</v>
      </c>
      <c r="AA227" s="4">
        <v>66961.545271186449</v>
      </c>
      <c r="AB227" s="4">
        <v>49504.956343750004</v>
      </c>
      <c r="AC227" s="4">
        <v>49745.614457142852</v>
      </c>
      <c r="AD227" s="4">
        <v>42784.725433333333</v>
      </c>
      <c r="AE227" s="4">
        <v>49176.446000000004</v>
      </c>
      <c r="AF227" s="4">
        <f>SUM(Data_Set[[#This Row],[JAN 2021]:[DEC 2021]])</f>
        <v>647110.91750617162</v>
      </c>
    </row>
    <row r="228" spans="1:32">
      <c r="A228" t="s">
        <v>11</v>
      </c>
      <c r="B228" t="s">
        <v>47</v>
      </c>
      <c r="C228" t="s">
        <v>0</v>
      </c>
      <c r="D228" t="s">
        <v>2</v>
      </c>
      <c r="E228" t="str">
        <f>INDEX('Mapping Table'!C:C,MATCH(Data_Set[[#This Row],[Geography]],'Mapping Table'!A:A,))</f>
        <v>Mike Mike</v>
      </c>
      <c r="F228" t="str">
        <f>INDEX('Mapping Table'!D:D,MATCH(Data_Set[[#This Row],[Channel]],'Mapping Table'!B:B,))</f>
        <v>Kevin Accent</v>
      </c>
      <c r="G228" s="4">
        <v>78149.252991453002</v>
      </c>
      <c r="H228" s="4">
        <v>75003.860550458703</v>
      </c>
      <c r="I228" s="4">
        <v>102712.5</v>
      </c>
      <c r="J228" s="4">
        <v>115725.8709090909</v>
      </c>
      <c r="K228" s="4">
        <v>121946.77083333334</v>
      </c>
      <c r="L228" s="4">
        <v>164146.66666666666</v>
      </c>
      <c r="M228" s="4">
        <v>128397.23278688526</v>
      </c>
      <c r="N228" s="4">
        <v>99421.705426356581</v>
      </c>
      <c r="O228" s="4">
        <v>117472.23448275862</v>
      </c>
      <c r="P228" s="4">
        <v>103197.53153846154</v>
      </c>
      <c r="Q228" s="4">
        <v>113167.42363636363</v>
      </c>
      <c r="R228" s="4">
        <v>138227.14285714284</v>
      </c>
      <c r="S228" s="4">
        <f>SUM(Data_Set[[#This Row],[JAN 2020]:[DEC 2020]])</f>
        <v>1357568.1926789712</v>
      </c>
      <c r="T228" s="4">
        <v>145063.20000000001</v>
      </c>
      <c r="U228" s="4">
        <v>135833.36923076923</v>
      </c>
      <c r="V228" s="4">
        <v>162594.29824561405</v>
      </c>
      <c r="W228" s="4">
        <v>141632.6171875</v>
      </c>
      <c r="X228" s="4">
        <v>140654.27142857143</v>
      </c>
      <c r="Y228" s="4">
        <v>143162.36953125001</v>
      </c>
      <c r="Z228" s="4">
        <v>154078.3323076923</v>
      </c>
      <c r="AA228" s="4">
        <v>204075.67333333331</v>
      </c>
      <c r="AB228" s="4">
        <v>181812.26542056075</v>
      </c>
      <c r="AC228" s="4">
        <v>180090.76448598129</v>
      </c>
      <c r="AD228" s="4">
        <v>104902.93050847459</v>
      </c>
      <c r="AE228" s="4">
        <v>99893.158333333326</v>
      </c>
      <c r="AF228" s="4">
        <f>SUM(Data_Set[[#This Row],[JAN 2021]:[DEC 2021]])</f>
        <v>1793793.25001308</v>
      </c>
    </row>
    <row r="229" spans="1:32">
      <c r="A229" t="s">
        <v>42</v>
      </c>
      <c r="B229" t="s">
        <v>51</v>
      </c>
      <c r="C229" t="s">
        <v>0</v>
      </c>
      <c r="D229" t="s">
        <v>1</v>
      </c>
      <c r="E229" t="str">
        <f>INDEX('Mapping Table'!C:C,MATCH(Data_Set[[#This Row],[Geography]],'Mapping Table'!A:A,))</f>
        <v>Josh Tech</v>
      </c>
      <c r="F229" t="str">
        <f>INDEX('Mapping Table'!D:D,MATCH(Data_Set[[#This Row],[Channel]],'Mapping Table'!B:B,))</f>
        <v>Kevin Accent</v>
      </c>
      <c r="G229" s="4">
        <v>2029.6</v>
      </c>
      <c r="H229" s="4">
        <v>1116.2790697674418</v>
      </c>
      <c r="S229" s="4">
        <f>SUM(Data_Set[[#This Row],[JAN 2020]:[DEC 2020]])</f>
        <v>3145.8790697674417</v>
      </c>
      <c r="T229" s="4">
        <v>0</v>
      </c>
      <c r="U229" s="4">
        <v>0</v>
      </c>
      <c r="AD229" s="4"/>
      <c r="AE229" s="4"/>
      <c r="AF229" s="4">
        <f>SUM(Data_Set[[#This Row],[JAN 2021]:[DEC 2021]])</f>
        <v>0</v>
      </c>
    </row>
    <row r="230" spans="1:32">
      <c r="A230" t="s">
        <v>42</v>
      </c>
      <c r="B230" t="s">
        <v>51</v>
      </c>
      <c r="C230" t="s">
        <v>4</v>
      </c>
      <c r="D230" t="s">
        <v>1</v>
      </c>
      <c r="E230" t="str">
        <f>INDEX('Mapping Table'!C:C,MATCH(Data_Set[[#This Row],[Geography]],'Mapping Table'!A:A,))</f>
        <v>Josh Tech</v>
      </c>
      <c r="F230" t="str">
        <f>INDEX('Mapping Table'!D:D,MATCH(Data_Set[[#This Row],[Channel]],'Mapping Table'!B:B,))</f>
        <v>Kevin Accent</v>
      </c>
      <c r="G230" s="4">
        <v>4629.4629629629626</v>
      </c>
      <c r="H230" s="4">
        <v>2070.2803738317753</v>
      </c>
      <c r="P230" s="4">
        <v>0</v>
      </c>
      <c r="S230" s="4">
        <f>SUM(Data_Set[[#This Row],[JAN 2020]:[DEC 2020]])</f>
        <v>6699.7433367947378</v>
      </c>
      <c r="T230" s="4">
        <v>0</v>
      </c>
      <c r="U230" s="4">
        <v>0</v>
      </c>
      <c r="AC230" s="4">
        <v>406.45871559633025</v>
      </c>
      <c r="AD230" s="4"/>
      <c r="AE230" s="4"/>
      <c r="AF230" s="4">
        <f>SUM(Data_Set[[#This Row],[JAN 2021]:[DEC 2021]])</f>
        <v>406.45871559633025</v>
      </c>
    </row>
    <row r="231" spans="1:32">
      <c r="A231" t="s">
        <v>42</v>
      </c>
      <c r="B231" t="s">
        <v>51</v>
      </c>
      <c r="C231" t="s">
        <v>5</v>
      </c>
      <c r="D231" t="s">
        <v>1</v>
      </c>
      <c r="E231" t="str">
        <f>INDEX('Mapping Table'!C:C,MATCH(Data_Set[[#This Row],[Geography]],'Mapping Table'!A:A,))</f>
        <v>Josh Tech</v>
      </c>
      <c r="F231" t="str">
        <f>INDEX('Mapping Table'!D:D,MATCH(Data_Set[[#This Row],[Channel]],'Mapping Table'!B:B,))</f>
        <v>Kevin Accent</v>
      </c>
      <c r="G231" s="4">
        <v>3544.6700854700857</v>
      </c>
      <c r="H231" s="4">
        <v>1888.4962962962961</v>
      </c>
      <c r="S231" s="4">
        <f>SUM(Data_Set[[#This Row],[JAN 2020]:[DEC 2020]])</f>
        <v>5433.1663817663821</v>
      </c>
      <c r="T231" s="4">
        <v>0</v>
      </c>
      <c r="U231" s="4">
        <v>0</v>
      </c>
      <c r="AD231" s="4"/>
      <c r="AE231" s="4"/>
      <c r="AF231" s="4">
        <f>SUM(Data_Set[[#This Row],[JAN 2021]:[DEC 2021]])</f>
        <v>0</v>
      </c>
    </row>
    <row r="232" spans="1:32">
      <c r="A232" t="s">
        <v>42</v>
      </c>
      <c r="B232" t="s">
        <v>51</v>
      </c>
      <c r="C232" t="s">
        <v>0</v>
      </c>
      <c r="D232" t="s">
        <v>3</v>
      </c>
      <c r="E232" t="str">
        <f>INDEX('Mapping Table'!C:C,MATCH(Data_Set[[#This Row],[Geography]],'Mapping Table'!A:A,))</f>
        <v>Josh Tech</v>
      </c>
      <c r="F232" t="str">
        <f>INDEX('Mapping Table'!D:D,MATCH(Data_Set[[#This Row],[Channel]],'Mapping Table'!B:B,))</f>
        <v>Kevin Accent</v>
      </c>
      <c r="G232" s="4">
        <v>1178.181818181818</v>
      </c>
      <c r="H232" s="4">
        <v>806.4</v>
      </c>
      <c r="P232" s="4">
        <v>0</v>
      </c>
      <c r="S232" s="4">
        <f>SUM(Data_Set[[#This Row],[JAN 2020]:[DEC 2020]])</f>
        <v>1984.5818181818181</v>
      </c>
      <c r="T232" s="4">
        <v>0</v>
      </c>
      <c r="U232" s="4">
        <v>0</v>
      </c>
      <c r="AC232" s="4">
        <v>274.28571428571428</v>
      </c>
      <c r="AD232" s="4"/>
      <c r="AE232" s="4"/>
      <c r="AF232" s="4">
        <f>SUM(Data_Set[[#This Row],[JAN 2021]:[DEC 2021]])</f>
        <v>274.28571428571428</v>
      </c>
    </row>
    <row r="233" spans="1:32">
      <c r="A233" t="s">
        <v>42</v>
      </c>
      <c r="B233" t="s">
        <v>47</v>
      </c>
      <c r="C233" t="s">
        <v>0</v>
      </c>
      <c r="D233" t="s">
        <v>1</v>
      </c>
      <c r="E233" t="str">
        <f>INDEX('Mapping Table'!C:C,MATCH(Data_Set[[#This Row],[Geography]],'Mapping Table'!A:A,))</f>
        <v>Josh Tech</v>
      </c>
      <c r="F233" t="str">
        <f>INDEX('Mapping Table'!D:D,MATCH(Data_Set[[#This Row],[Channel]],'Mapping Table'!B:B,))</f>
        <v>Kevin Accent</v>
      </c>
      <c r="G233" s="4">
        <v>1671.4285714285713</v>
      </c>
      <c r="H233" s="4">
        <v>1020.4724409448819</v>
      </c>
      <c r="I233" s="4">
        <v>833.05785123966939</v>
      </c>
      <c r="J233" s="4">
        <v>1671.4285714285713</v>
      </c>
      <c r="K233" s="4">
        <v>1333.3333333333333</v>
      </c>
      <c r="L233" s="4">
        <v>1001.7391304347827</v>
      </c>
      <c r="M233" s="4">
        <v>1178.181818181818</v>
      </c>
      <c r="N233" s="4">
        <v>1782.8571428571429</v>
      </c>
      <c r="O233" s="4">
        <v>1056.880733944954</v>
      </c>
      <c r="P233" s="4">
        <v>976.27118644067798</v>
      </c>
      <c r="Q233" s="4">
        <v>785.45454545454538</v>
      </c>
      <c r="R233" s="4">
        <v>1089.6226415094338</v>
      </c>
      <c r="S233" s="4">
        <f>SUM(Data_Set[[#This Row],[JAN 2020]:[DEC 2020]])</f>
        <v>14400.727967198382</v>
      </c>
      <c r="T233" s="4">
        <v>3628.3464566929133</v>
      </c>
      <c r="U233" s="4">
        <v>2826.1682242990651</v>
      </c>
      <c r="V233" s="4">
        <v>1015.0442477876107</v>
      </c>
      <c r="W233" s="4">
        <v>1136.8421052631579</v>
      </c>
      <c r="X233" s="4">
        <v>1234.2857142857142</v>
      </c>
      <c r="Y233" s="4">
        <v>1439.9999999999998</v>
      </c>
      <c r="Z233" s="4">
        <v>861.53846153846155</v>
      </c>
      <c r="AA233" s="4">
        <v>1331.09243697479</v>
      </c>
      <c r="AB233" s="4">
        <v>1416.3934426229509</v>
      </c>
      <c r="AC233" s="4">
        <v>1770.4918032786886</v>
      </c>
      <c r="AD233" s="4">
        <v>1614.9532710280373</v>
      </c>
      <c r="AE233" s="4">
        <v>952.06611570247935</v>
      </c>
      <c r="AF233" s="4">
        <f>SUM(Data_Set[[#This Row],[JAN 2021]:[DEC 2021]])</f>
        <v>19227.22227947387</v>
      </c>
    </row>
    <row r="234" spans="1:32">
      <c r="A234" t="s">
        <v>42</v>
      </c>
      <c r="B234" t="s">
        <v>47</v>
      </c>
      <c r="C234" t="s">
        <v>4</v>
      </c>
      <c r="D234" t="s">
        <v>1</v>
      </c>
      <c r="E234" t="str">
        <f>INDEX('Mapping Table'!C:C,MATCH(Data_Set[[#This Row],[Geography]],'Mapping Table'!A:A,))</f>
        <v>Josh Tech</v>
      </c>
      <c r="F234" t="str">
        <f>INDEX('Mapping Table'!D:D,MATCH(Data_Set[[#This Row],[Channel]],'Mapping Table'!B:B,))</f>
        <v>Kevin Accent</v>
      </c>
      <c r="G234" s="4">
        <v>10765.457943925234</v>
      </c>
      <c r="H234" s="4">
        <v>6153.333333333333</v>
      </c>
      <c r="I234" s="4">
        <v>8764.7479674796741</v>
      </c>
      <c r="J234" s="4">
        <v>7449.345132743364</v>
      </c>
      <c r="K234" s="4">
        <v>6806.1217391304353</v>
      </c>
      <c r="L234" s="4">
        <v>8102.7964601769918</v>
      </c>
      <c r="M234" s="4">
        <v>6723.6422764227646</v>
      </c>
      <c r="N234" s="4">
        <v>8598.8888888888905</v>
      </c>
      <c r="O234" s="4">
        <v>8044.3577235772354</v>
      </c>
      <c r="P234" s="4">
        <v>9540.3893805309744</v>
      </c>
      <c r="Q234" s="4">
        <v>8647.9279279279272</v>
      </c>
      <c r="R234" s="4">
        <v>6645.6</v>
      </c>
      <c r="S234" s="4">
        <f>SUM(Data_Set[[#This Row],[JAN 2020]:[DEC 2020]])</f>
        <v>96242.608774136839</v>
      </c>
      <c r="T234" s="4">
        <v>15309.944954128439</v>
      </c>
      <c r="U234" s="4">
        <v>11233.777777777779</v>
      </c>
      <c r="V234" s="4">
        <v>17453.090909090908</v>
      </c>
      <c r="W234" s="4">
        <v>10728.888888888889</v>
      </c>
      <c r="X234" s="4">
        <v>12306.666666666668</v>
      </c>
      <c r="Y234" s="4">
        <v>13661.774193548386</v>
      </c>
      <c r="Z234" s="4">
        <v>13962.472727272725</v>
      </c>
      <c r="AA234" s="4">
        <v>12260.226415094339</v>
      </c>
      <c r="AB234" s="4">
        <v>9484.0366972477059</v>
      </c>
      <c r="AC234" s="4">
        <v>8020.5517241379321</v>
      </c>
      <c r="AD234" s="4">
        <v>9117.6347826086967</v>
      </c>
      <c r="AE234" s="4">
        <v>7078.8760330578516</v>
      </c>
      <c r="AF234" s="4">
        <f>SUM(Data_Set[[#This Row],[JAN 2021]:[DEC 2021]])</f>
        <v>140617.94176952029</v>
      </c>
    </row>
    <row r="235" spans="1:32">
      <c r="A235" t="s">
        <v>42</v>
      </c>
      <c r="B235" t="s">
        <v>47</v>
      </c>
      <c r="C235" t="s">
        <v>0</v>
      </c>
      <c r="D235" t="s">
        <v>3</v>
      </c>
      <c r="E235" t="str">
        <f>INDEX('Mapping Table'!C:C,MATCH(Data_Set[[#This Row],[Geography]],'Mapping Table'!A:A,))</f>
        <v>Josh Tech</v>
      </c>
      <c r="F235" t="str">
        <f>INDEX('Mapping Table'!D:D,MATCH(Data_Set[[#This Row],[Channel]],'Mapping Table'!B:B,))</f>
        <v>Kevin Accent</v>
      </c>
      <c r="G235" s="4">
        <v>2173.5849056603774</v>
      </c>
      <c r="H235" s="4">
        <v>1452.1008403361345</v>
      </c>
      <c r="I235" s="4">
        <v>1901.8867924528302</v>
      </c>
      <c r="J235" s="4">
        <v>2731.0344827586209</v>
      </c>
      <c r="K235" s="4">
        <v>2009.3023255813953</v>
      </c>
      <c r="L235" s="4">
        <v>2038.9380530973453</v>
      </c>
      <c r="M235" s="4">
        <v>1687.5</v>
      </c>
      <c r="N235" s="4">
        <v>1883.0769230769231</v>
      </c>
      <c r="O235" s="4">
        <v>2090.3225806451615</v>
      </c>
      <c r="P235" s="4">
        <v>1816.216216216216</v>
      </c>
      <c r="Q235" s="4">
        <v>1656.6371681415931</v>
      </c>
      <c r="R235" s="4">
        <v>1728</v>
      </c>
      <c r="S235" s="4">
        <f>SUM(Data_Set[[#This Row],[JAN 2020]:[DEC 2020]])</f>
        <v>23168.600287966598</v>
      </c>
      <c r="T235" s="4">
        <v>4759.3220338983056</v>
      </c>
      <c r="U235" s="4">
        <v>4021.6216216216212</v>
      </c>
      <c r="V235" s="4">
        <v>2367.826086956522</v>
      </c>
      <c r="W235" s="4">
        <v>1476.9230769230769</v>
      </c>
      <c r="X235" s="4">
        <v>2514.2857142857142</v>
      </c>
      <c r="Y235" s="4">
        <v>4228.5714285714284</v>
      </c>
      <c r="Z235" s="4">
        <v>2907.339449541284</v>
      </c>
      <c r="AA235" s="4">
        <v>1146.9026548672568</v>
      </c>
      <c r="AB235" s="4">
        <v>2803.5398230088499</v>
      </c>
      <c r="AC235" s="4">
        <v>2137.5</v>
      </c>
      <c r="AD235" s="4">
        <v>2478.688524590164</v>
      </c>
      <c r="AE235" s="4">
        <v>1350</v>
      </c>
      <c r="AF235" s="4">
        <f>SUM(Data_Set[[#This Row],[JAN 2021]:[DEC 2021]])</f>
        <v>32192.520414264221</v>
      </c>
    </row>
    <row r="236" spans="1:32">
      <c r="A236" t="s">
        <v>10</v>
      </c>
      <c r="B236" t="s">
        <v>55</v>
      </c>
      <c r="C236" t="s">
        <v>0</v>
      </c>
      <c r="D236" t="s">
        <v>1</v>
      </c>
      <c r="E236" t="str">
        <f>INDEX('Mapping Table'!C:C,MATCH(Data_Set[[#This Row],[Geography]],'Mapping Table'!A:A,))</f>
        <v>Dave Tabloid</v>
      </c>
      <c r="F236" t="str">
        <f>INDEX('Mapping Table'!D:D,MATCH(Data_Set[[#This Row],[Channel]],'Mapping Table'!B:B,))</f>
        <v>Kevin Accent</v>
      </c>
      <c r="G236" s="4">
        <v>190447.13018867924</v>
      </c>
      <c r="H236" s="4">
        <v>178831.68859649124</v>
      </c>
      <c r="I236" s="4">
        <v>202354.5353982301</v>
      </c>
      <c r="J236" s="4">
        <v>119348.0672</v>
      </c>
      <c r="K236" s="4">
        <v>284946.72131147544</v>
      </c>
      <c r="L236" s="4">
        <v>208406.75798319327</v>
      </c>
      <c r="M236" s="4">
        <v>273336.07777777774</v>
      </c>
      <c r="N236" s="4">
        <v>374637.87477477477</v>
      </c>
      <c r="O236" s="4">
        <v>216226.70737704917</v>
      </c>
      <c r="P236" s="4">
        <v>249790.06822429906</v>
      </c>
      <c r="Q236" s="4">
        <v>182368.21705426357</v>
      </c>
      <c r="R236" s="4">
        <v>193983.92857142855</v>
      </c>
      <c r="S236" s="4">
        <f>SUM(Data_Set[[#This Row],[JAN 2020]:[DEC 2020]])</f>
        <v>2674677.7744576624</v>
      </c>
      <c r="T236" s="4">
        <v>266737.29674796748</v>
      </c>
      <c r="U236" s="4">
        <v>213088.26086956525</v>
      </c>
      <c r="V236" s="4">
        <v>304416.13119266054</v>
      </c>
      <c r="W236" s="4">
        <v>273191.34915254242</v>
      </c>
      <c r="X236" s="4">
        <v>354250.82047244097</v>
      </c>
      <c r="Y236" s="4">
        <v>380180.05952380953</v>
      </c>
      <c r="Z236" s="4">
        <v>301042.10526315792</v>
      </c>
      <c r="AA236" s="4">
        <v>330995.47619047615</v>
      </c>
      <c r="AB236" s="4">
        <v>303408.49056603771</v>
      </c>
      <c r="AC236" s="4">
        <v>279725.82547169807</v>
      </c>
      <c r="AD236" s="4">
        <v>236078.44827586209</v>
      </c>
      <c r="AE236" s="4">
        <v>274078.125</v>
      </c>
      <c r="AF236" s="4">
        <f>SUM(Data_Set[[#This Row],[JAN 2021]:[DEC 2021]])</f>
        <v>3517192.3887262177</v>
      </c>
    </row>
    <row r="237" spans="1:32">
      <c r="A237" t="s">
        <v>10</v>
      </c>
      <c r="B237" t="s">
        <v>55</v>
      </c>
      <c r="C237" t="s">
        <v>4</v>
      </c>
      <c r="D237" t="s">
        <v>1</v>
      </c>
      <c r="E237" t="str">
        <f>INDEX('Mapping Table'!C:C,MATCH(Data_Set[[#This Row],[Geography]],'Mapping Table'!A:A,))</f>
        <v>Dave Tabloid</v>
      </c>
      <c r="F237" t="str">
        <f>INDEX('Mapping Table'!D:D,MATCH(Data_Set[[#This Row],[Channel]],'Mapping Table'!B:B,))</f>
        <v>Kevin Accent</v>
      </c>
      <c r="G237" s="4">
        <v>45916.714285714283</v>
      </c>
      <c r="H237" s="4">
        <v>42933.369442622956</v>
      </c>
      <c r="I237" s="4">
        <v>48543.540056074766</v>
      </c>
      <c r="J237" s="4">
        <v>39538.497899159665</v>
      </c>
      <c r="K237" s="4">
        <v>52482.017078260877</v>
      </c>
      <c r="L237" s="4">
        <v>65175.08678125</v>
      </c>
      <c r="M237" s="4">
        <v>71494.632472727259</v>
      </c>
      <c r="N237" s="4">
        <v>47758.776796874998</v>
      </c>
      <c r="O237" s="4">
        <v>64543.644859813081</v>
      </c>
      <c r="P237" s="4">
        <v>37306.61077777778</v>
      </c>
      <c r="Q237" s="4">
        <v>41870.293307086613</v>
      </c>
      <c r="R237" s="4">
        <v>41477.921966386559</v>
      </c>
      <c r="S237" s="4">
        <f>SUM(Data_Set[[#This Row],[JAN 2020]:[DEC 2020]])</f>
        <v>599041.10572374891</v>
      </c>
      <c r="T237" s="4">
        <v>42258.510125984249</v>
      </c>
      <c r="U237" s="4">
        <v>70111.540540540533</v>
      </c>
      <c r="V237" s="4">
        <v>69250.174018181817</v>
      </c>
      <c r="W237" s="4">
        <v>67019.387406779657</v>
      </c>
      <c r="X237" s="4">
        <v>65526.360634146346</v>
      </c>
      <c r="Y237" s="4">
        <v>108945.21133944954</v>
      </c>
      <c r="Z237" s="4">
        <v>76849.707317073175</v>
      </c>
      <c r="AA237" s="4">
        <v>73474.179600000003</v>
      </c>
      <c r="AB237" s="4">
        <v>65221.720920353982</v>
      </c>
      <c r="AC237" s="4">
        <v>75646.719907407401</v>
      </c>
      <c r="AD237" s="4">
        <v>65521.864740157478</v>
      </c>
      <c r="AE237" s="4">
        <v>67696.141355932195</v>
      </c>
      <c r="AF237" s="4">
        <f>SUM(Data_Set[[#This Row],[JAN 2021]:[DEC 2021]])</f>
        <v>847521.51790600643</v>
      </c>
    </row>
    <row r="238" spans="1:32">
      <c r="A238" t="s">
        <v>10</v>
      </c>
      <c r="B238" t="s">
        <v>55</v>
      </c>
      <c r="C238" t="s">
        <v>5</v>
      </c>
      <c r="D238" t="s">
        <v>1</v>
      </c>
      <c r="E238" t="str">
        <f>INDEX('Mapping Table'!C:C,MATCH(Data_Set[[#This Row],[Geography]],'Mapping Table'!A:A,))</f>
        <v>Dave Tabloid</v>
      </c>
      <c r="F238" t="str">
        <f>INDEX('Mapping Table'!D:D,MATCH(Data_Set[[#This Row],[Channel]],'Mapping Table'!B:B,))</f>
        <v>Kevin Accent</v>
      </c>
      <c r="G238" s="4">
        <v>11971.266153846154</v>
      </c>
      <c r="H238" s="4">
        <v>12047.310000000001</v>
      </c>
      <c r="I238" s="4">
        <v>13151.104504504503</v>
      </c>
      <c r="J238" s="4">
        <v>11416.2984375</v>
      </c>
      <c r="K238" s="4">
        <v>13895.865546218489</v>
      </c>
      <c r="L238" s="4">
        <v>21103.683628037379</v>
      </c>
      <c r="M238" s="4">
        <v>17775.790476190476</v>
      </c>
      <c r="N238" s="4">
        <v>15325.9568</v>
      </c>
      <c r="O238" s="4">
        <v>17308.772799999999</v>
      </c>
      <c r="P238" s="4">
        <v>17331.668307317072</v>
      </c>
      <c r="Q238" s="4">
        <v>21119.850847457627</v>
      </c>
      <c r="R238" s="4">
        <v>14932.727272727272</v>
      </c>
      <c r="S238" s="4">
        <f>SUM(Data_Set[[#This Row],[JAN 2020]:[DEC 2020]])</f>
        <v>187380.29477379896</v>
      </c>
      <c r="T238" s="4">
        <v>14778.62222222222</v>
      </c>
      <c r="U238" s="4">
        <v>14732.786885245901</v>
      </c>
      <c r="V238" s="4">
        <v>16110.119291338582</v>
      </c>
      <c r="W238" s="4">
        <v>19227.85084745763</v>
      </c>
      <c r="X238" s="4">
        <v>10920.052830188679</v>
      </c>
      <c r="Y238" s="4">
        <v>33903.119642857142</v>
      </c>
      <c r="Z238" s="4">
        <v>24429.365137614677</v>
      </c>
      <c r="AA238" s="4">
        <v>19406.514285714286</v>
      </c>
      <c r="AB238" s="4">
        <v>14970.825396825398</v>
      </c>
      <c r="AC238" s="4">
        <v>18903.612598425196</v>
      </c>
      <c r="AD238" s="4">
        <v>18059.471929824562</v>
      </c>
      <c r="AE238" s="4">
        <v>15599.770731707318</v>
      </c>
      <c r="AF238" s="4">
        <f>SUM(Data_Set[[#This Row],[JAN 2021]:[DEC 2021]])</f>
        <v>221042.11179942155</v>
      </c>
    </row>
    <row r="239" spans="1:32">
      <c r="A239" t="s">
        <v>10</v>
      </c>
      <c r="B239" t="s">
        <v>55</v>
      </c>
      <c r="C239" t="s">
        <v>6</v>
      </c>
      <c r="D239" t="s">
        <v>1</v>
      </c>
      <c r="E239" t="str">
        <f>INDEX('Mapping Table'!C:C,MATCH(Data_Set[[#This Row],[Geography]],'Mapping Table'!A:A,))</f>
        <v>Dave Tabloid</v>
      </c>
      <c r="F239" t="str">
        <f>INDEX('Mapping Table'!D:D,MATCH(Data_Set[[#This Row],[Channel]],'Mapping Table'!B:B,))</f>
        <v>Kevin Accent</v>
      </c>
      <c r="G239" s="4">
        <v>2878.3297297297295</v>
      </c>
      <c r="H239" s="4">
        <v>1988.6728591304347</v>
      </c>
      <c r="I239" s="4">
        <v>2155.7861538461539</v>
      </c>
      <c r="J239" s="4">
        <v>3174.6637168141597</v>
      </c>
      <c r="K239" s="4">
        <v>3366.0378378378377</v>
      </c>
      <c r="L239" s="4">
        <v>5576.6281086206909</v>
      </c>
      <c r="M239" s="4">
        <v>3720.3449999999998</v>
      </c>
      <c r="N239" s="4">
        <v>3924.8732142857139</v>
      </c>
      <c r="O239" s="4">
        <v>4532.97</v>
      </c>
      <c r="P239" s="4">
        <v>6391.3189189189179</v>
      </c>
      <c r="Q239" s="4">
        <v>6031.3660714285706</v>
      </c>
      <c r="R239" s="4">
        <v>2825.1910714285709</v>
      </c>
      <c r="S239" s="4">
        <f>SUM(Data_Set[[#This Row],[JAN 2020]:[DEC 2020]])</f>
        <v>46566.182682040788</v>
      </c>
      <c r="T239" s="4">
        <v>4143.3321428571426</v>
      </c>
      <c r="U239" s="4">
        <v>3964.0777777777771</v>
      </c>
      <c r="V239" s="4">
        <v>4805.7055555555553</v>
      </c>
      <c r="W239" s="4">
        <v>3473.5891891891893</v>
      </c>
      <c r="X239" s="4">
        <v>2183.4425196850393</v>
      </c>
      <c r="Y239" s="4">
        <v>7654.7575221238949</v>
      </c>
      <c r="Z239" s="4">
        <v>7055.1216000000004</v>
      </c>
      <c r="AA239" s="4">
        <v>3970.9568117647059</v>
      </c>
      <c r="AB239" s="4">
        <v>2823.4188679245281</v>
      </c>
      <c r="AC239" s="4">
        <v>5339.9887850467285</v>
      </c>
      <c r="AD239" s="4">
        <v>3452.5145454545454</v>
      </c>
      <c r="AE239" s="4">
        <v>3187.2886956521743</v>
      </c>
      <c r="AF239" s="4">
        <f>SUM(Data_Set[[#This Row],[JAN 2021]:[DEC 2021]])</f>
        <v>52054.19401303128</v>
      </c>
    </row>
    <row r="240" spans="1:32">
      <c r="A240" t="s">
        <v>10</v>
      </c>
      <c r="B240" t="s">
        <v>55</v>
      </c>
      <c r="C240" t="s">
        <v>0</v>
      </c>
      <c r="D240" t="s">
        <v>45</v>
      </c>
      <c r="E240" t="str">
        <f>INDEX('Mapping Table'!C:C,MATCH(Data_Set[[#This Row],[Geography]],'Mapping Table'!A:A,))</f>
        <v>Dave Tabloid</v>
      </c>
      <c r="F240" t="str">
        <f>INDEX('Mapping Table'!D:D,MATCH(Data_Set[[#This Row],[Channel]],'Mapping Table'!B:B,))</f>
        <v>Kevin Accent</v>
      </c>
      <c r="G240" s="4">
        <v>2.3255813953488373</v>
      </c>
      <c r="H240" s="4">
        <v>0.79365079365079361</v>
      </c>
      <c r="I240" s="4">
        <v>3.9682539682539684</v>
      </c>
      <c r="J240" s="4">
        <v>0</v>
      </c>
      <c r="K240" s="4">
        <v>2.5</v>
      </c>
      <c r="L240" s="4">
        <v>6.7796610169491531</v>
      </c>
      <c r="M240" s="4">
        <v>0.79365079365079361</v>
      </c>
      <c r="N240" s="4">
        <v>3.2520325203252032</v>
      </c>
      <c r="O240" s="4">
        <v>2.4390243902439024</v>
      </c>
      <c r="P240" s="4">
        <v>2.7027027027027026</v>
      </c>
      <c r="Q240" s="4">
        <v>4.6728971962616823</v>
      </c>
      <c r="R240" s="4">
        <v>3.1007751937984493</v>
      </c>
      <c r="S240" s="4">
        <f>SUM(Data_Set[[#This Row],[JAN 2020]:[DEC 2020]])</f>
        <v>33.328229971185486</v>
      </c>
      <c r="T240" s="4">
        <v>3.1007751937984493</v>
      </c>
      <c r="U240" s="4">
        <v>0</v>
      </c>
      <c r="V240" s="4">
        <v>4.3859649122807021</v>
      </c>
      <c r="W240" s="4">
        <v>50.000000000000007</v>
      </c>
      <c r="X240" s="4">
        <v>4.4642857142857135</v>
      </c>
      <c r="Y240" s="4">
        <v>31.775700934579437</v>
      </c>
      <c r="Z240" s="4">
        <v>3.6697247706422016</v>
      </c>
      <c r="AA240" s="4">
        <v>3.2</v>
      </c>
      <c r="AB240" s="4">
        <v>5.2173913043478262</v>
      </c>
      <c r="AC240" s="4">
        <v>2.8301886792452828</v>
      </c>
      <c r="AD240" s="4">
        <v>196.19047619047618</v>
      </c>
      <c r="AE240" s="4">
        <v>65.454545454545453</v>
      </c>
      <c r="AF240" s="4">
        <f>SUM(Data_Set[[#This Row],[JAN 2021]:[DEC 2021]])</f>
        <v>370.28905315420121</v>
      </c>
    </row>
    <row r="241" spans="1:32">
      <c r="A241" t="s">
        <v>10</v>
      </c>
      <c r="B241" t="s">
        <v>55</v>
      </c>
      <c r="C241" t="s">
        <v>0</v>
      </c>
      <c r="D241" t="s">
        <v>3</v>
      </c>
      <c r="E241" t="str">
        <f>INDEX('Mapping Table'!C:C,MATCH(Data_Set[[#This Row],[Geography]],'Mapping Table'!A:A,))</f>
        <v>Dave Tabloid</v>
      </c>
      <c r="F241" t="str">
        <f>INDEX('Mapping Table'!D:D,MATCH(Data_Set[[#This Row],[Channel]],'Mapping Table'!B:B,))</f>
        <v>Kevin Accent</v>
      </c>
      <c r="G241" s="4">
        <v>1212.6727272727273</v>
      </c>
      <c r="H241" s="4">
        <v>951.46228070175437</v>
      </c>
      <c r="I241" s="4">
        <v>1919.327731092437</v>
      </c>
      <c r="J241" s="4">
        <v>545.44188034188039</v>
      </c>
      <c r="K241" s="4">
        <v>1166.9373983739838</v>
      </c>
      <c r="L241" s="4">
        <v>1373.7696721311477</v>
      </c>
      <c r="M241" s="4">
        <v>2101.7699115044252</v>
      </c>
      <c r="N241" s="4">
        <v>1668.5009174311924</v>
      </c>
      <c r="O241" s="4">
        <v>816.81415929203547</v>
      </c>
      <c r="P241" s="4">
        <v>751.75438596491233</v>
      </c>
      <c r="Q241" s="4">
        <v>444.39747899159664</v>
      </c>
      <c r="R241" s="4">
        <v>566.52689075630258</v>
      </c>
      <c r="S241" s="4">
        <f>SUM(Data_Set[[#This Row],[JAN 2020]:[DEC 2020]])</f>
        <v>13519.375433854395</v>
      </c>
      <c r="T241" s="4">
        <v>668.37606837606836</v>
      </c>
      <c r="U241" s="4">
        <v>566.96428571428567</v>
      </c>
      <c r="V241" s="4">
        <v>605</v>
      </c>
      <c r="W241" s="4">
        <v>582.07547169811323</v>
      </c>
      <c r="X241" s="4">
        <v>520.68965517241384</v>
      </c>
      <c r="Y241" s="4">
        <v>852.41935483870964</v>
      </c>
      <c r="Z241" s="4">
        <v>700.86206896551732</v>
      </c>
      <c r="AA241" s="4">
        <v>682.56880733944945</v>
      </c>
      <c r="AB241" s="4">
        <v>1082.5688073394494</v>
      </c>
      <c r="AC241" s="4">
        <v>795.621186440678</v>
      </c>
      <c r="AD241" s="4">
        <v>1106.3859813084111</v>
      </c>
      <c r="AE241" s="4">
        <v>923.48454545454535</v>
      </c>
      <c r="AF241" s="4">
        <f>SUM(Data_Set[[#This Row],[JAN 2021]:[DEC 2021]])</f>
        <v>9087.016232647642</v>
      </c>
    </row>
    <row r="242" spans="1:32">
      <c r="A242" t="s">
        <v>10</v>
      </c>
      <c r="B242" t="s">
        <v>55</v>
      </c>
      <c r="C242" t="s">
        <v>4</v>
      </c>
      <c r="D242" t="s">
        <v>3</v>
      </c>
      <c r="E242" t="str">
        <f>INDEX('Mapping Table'!C:C,MATCH(Data_Set[[#This Row],[Geography]],'Mapping Table'!A:A,))</f>
        <v>Dave Tabloid</v>
      </c>
      <c r="F242" t="str">
        <f>INDEX('Mapping Table'!D:D,MATCH(Data_Set[[#This Row],[Channel]],'Mapping Table'!B:B,))</f>
        <v>Kevin Accent</v>
      </c>
      <c r="G242" s="4">
        <v>5.546875</v>
      </c>
      <c r="H242" s="4">
        <v>11.309734513274337</v>
      </c>
      <c r="I242" s="4">
        <v>3.3281249999999996</v>
      </c>
      <c r="J242" s="4">
        <v>2.6296296296296293</v>
      </c>
      <c r="K242" s="4">
        <v>11.833333333333332</v>
      </c>
      <c r="L242" s="4">
        <v>6.3392857142857135</v>
      </c>
      <c r="M242" s="4">
        <v>12.456140350877194</v>
      </c>
      <c r="N242" s="4">
        <v>4.7731092436974789</v>
      </c>
      <c r="O242" s="4">
        <v>13.396226415094338</v>
      </c>
      <c r="P242" s="4">
        <v>17.137931034482758</v>
      </c>
      <c r="Q242" s="4">
        <v>17.252336448598129</v>
      </c>
      <c r="R242" s="4">
        <v>18.031746031746032</v>
      </c>
      <c r="S242" s="4">
        <f>SUM(Data_Set[[#This Row],[JAN 2020]:[DEC 2020]])</f>
        <v>124.03447271501895</v>
      </c>
      <c r="T242" s="4">
        <v>17.476923076923075</v>
      </c>
      <c r="U242" s="4">
        <v>24.342857142857142</v>
      </c>
      <c r="V242" s="4">
        <v>36.645161290322577</v>
      </c>
      <c r="W242" s="4">
        <v>54.967741935483872</v>
      </c>
      <c r="X242" s="4">
        <v>10.830508474576272</v>
      </c>
      <c r="Y242" s="4">
        <v>26.389380530973455</v>
      </c>
      <c r="Z242" s="4">
        <v>98.393700787401571</v>
      </c>
      <c r="AA242" s="4">
        <v>179.94827586206898</v>
      </c>
      <c r="AB242" s="4">
        <v>52.110091743119263</v>
      </c>
      <c r="AC242" s="4">
        <v>27.86915887850467</v>
      </c>
      <c r="AD242" s="4">
        <v>8.875</v>
      </c>
      <c r="AE242" s="4">
        <v>67.61904761904762</v>
      </c>
      <c r="AF242" s="4">
        <f>SUM(Data_Set[[#This Row],[JAN 2021]:[DEC 2021]])</f>
        <v>605.46784734127846</v>
      </c>
    </row>
    <row r="243" spans="1:32">
      <c r="A243" t="s">
        <v>10</v>
      </c>
      <c r="B243" t="s">
        <v>55</v>
      </c>
      <c r="C243" t="s">
        <v>0</v>
      </c>
      <c r="D243" t="s">
        <v>56</v>
      </c>
      <c r="E243" t="str">
        <f>INDEX('Mapping Table'!C:C,MATCH(Data_Set[[#This Row],[Geography]],'Mapping Table'!A:A,))</f>
        <v>Dave Tabloid</v>
      </c>
      <c r="F243" t="str">
        <f>INDEX('Mapping Table'!D:D,MATCH(Data_Set[[#This Row],[Channel]],'Mapping Table'!B:B,))</f>
        <v>Kevin Accent</v>
      </c>
      <c r="G243" s="4">
        <v>317.46031746031747</v>
      </c>
      <c r="H243" s="4">
        <v>252.63157894736844</v>
      </c>
      <c r="I243" s="4">
        <v>468.29268292682929</v>
      </c>
      <c r="J243" s="4">
        <v>244.06779661016949</v>
      </c>
      <c r="K243" s="4">
        <v>854.2372881355933</v>
      </c>
      <c r="L243" s="4">
        <v>244.06779661016949</v>
      </c>
      <c r="M243" s="4">
        <v>702.43902439024396</v>
      </c>
      <c r="N243" s="4">
        <v>484.03361344537819</v>
      </c>
      <c r="O243" s="4">
        <v>468.29268292682929</v>
      </c>
      <c r="P243" s="4">
        <v>396.33027522935777</v>
      </c>
      <c r="Q243" s="4">
        <v>221.53846153846152</v>
      </c>
      <c r="S243" s="4">
        <f>SUM(Data_Set[[#This Row],[JAN 2020]:[DEC 2020]])</f>
        <v>4653.3915182207184</v>
      </c>
      <c r="T243" s="4">
        <v>0</v>
      </c>
      <c r="U243" s="4">
        <v>0</v>
      </c>
      <c r="V243" s="4">
        <v>0</v>
      </c>
      <c r="W243" s="4">
        <v>0</v>
      </c>
      <c r="X243" s="4">
        <v>0</v>
      </c>
      <c r="Y243" s="4">
        <v>0</v>
      </c>
      <c r="Z243" s="4">
        <v>0</v>
      </c>
      <c r="AA243" s="4">
        <v>0</v>
      </c>
      <c r="AB243" s="4">
        <v>0</v>
      </c>
      <c r="AC243" s="4">
        <v>0</v>
      </c>
      <c r="AD243" s="4">
        <v>0</v>
      </c>
      <c r="AE243" s="4"/>
      <c r="AF243" s="4">
        <f>SUM(Data_Set[[#This Row],[JAN 2021]:[DEC 2021]])</f>
        <v>0</v>
      </c>
    </row>
    <row r="244" spans="1:32">
      <c r="A244" t="s">
        <v>10</v>
      </c>
      <c r="B244" t="s">
        <v>55</v>
      </c>
      <c r="C244" t="s">
        <v>0</v>
      </c>
      <c r="D244" t="s">
        <v>2</v>
      </c>
      <c r="E244" t="str">
        <f>INDEX('Mapping Table'!C:C,MATCH(Data_Set[[#This Row],[Geography]],'Mapping Table'!A:A,))</f>
        <v>Dave Tabloid</v>
      </c>
      <c r="F244" t="str">
        <f>INDEX('Mapping Table'!D:D,MATCH(Data_Set[[#This Row],[Channel]],'Mapping Table'!B:B,))</f>
        <v>Kevin Accent</v>
      </c>
      <c r="G244" s="4">
        <v>532.72727272727263</v>
      </c>
      <c r="H244" s="4">
        <v>482.89473684210532</v>
      </c>
      <c r="I244" s="4">
        <v>536.50793650793651</v>
      </c>
      <c r="J244" s="4">
        <v>9475</v>
      </c>
      <c r="K244" s="4">
        <v>4066.6666666666665</v>
      </c>
      <c r="L244" s="4">
        <v>8436.71875</v>
      </c>
      <c r="M244" s="4">
        <v>911.78861788617883</v>
      </c>
      <c r="N244" s="4">
        <v>589.14728682170539</v>
      </c>
      <c r="O244" s="4">
        <v>421.09375</v>
      </c>
      <c r="P244" s="4">
        <v>671.62162162162156</v>
      </c>
      <c r="Q244" s="4">
        <v>450</v>
      </c>
      <c r="R244" s="4">
        <v>491.02564102564105</v>
      </c>
      <c r="S244" s="4">
        <f>SUM(Data_Set[[#This Row],[JAN 2020]:[DEC 2020]])</f>
        <v>27065.192280099123</v>
      </c>
      <c r="T244" s="4">
        <v>518.4</v>
      </c>
      <c r="U244" s="4">
        <v>489.83050847457628</v>
      </c>
      <c r="V244" s="4">
        <v>596.46017699115055</v>
      </c>
      <c r="W244" s="4">
        <v>696.69421487603313</v>
      </c>
      <c r="X244" s="4">
        <v>847.32142857142844</v>
      </c>
      <c r="Y244" s="4">
        <v>830.27522935779814</v>
      </c>
      <c r="Z244" s="4">
        <v>1912.9032258064517</v>
      </c>
      <c r="AA244" s="4">
        <v>836.28318584070803</v>
      </c>
      <c r="AB244" s="4">
        <v>1867.741935483871</v>
      </c>
      <c r="AC244" s="4">
        <v>786.60714285714278</v>
      </c>
      <c r="AD244" s="4">
        <v>1184.2105263157896</v>
      </c>
      <c r="AE244" s="4">
        <v>371.31782945736433</v>
      </c>
      <c r="AF244" s="4">
        <f>SUM(Data_Set[[#This Row],[JAN 2021]:[DEC 2021]])</f>
        <v>10938.045404032315</v>
      </c>
    </row>
    <row r="245" spans="1:32">
      <c r="A245" t="s">
        <v>10</v>
      </c>
      <c r="B245" t="s">
        <v>51</v>
      </c>
      <c r="C245" t="s">
        <v>0</v>
      </c>
      <c r="D245" t="s">
        <v>1</v>
      </c>
      <c r="E245" t="str">
        <f>INDEX('Mapping Table'!C:C,MATCH(Data_Set[[#This Row],[Geography]],'Mapping Table'!A:A,))</f>
        <v>Dave Tabloid</v>
      </c>
      <c r="F245" t="str">
        <f>INDEX('Mapping Table'!D:D,MATCH(Data_Set[[#This Row],[Channel]],'Mapping Table'!B:B,))</f>
        <v>Kevin Accent</v>
      </c>
      <c r="G245" s="4">
        <v>239333.51711711712</v>
      </c>
      <c r="H245" s="4">
        <v>253816.26111111106</v>
      </c>
      <c r="I245" s="4">
        <v>212496.55581395346</v>
      </c>
      <c r="J245" s="4">
        <v>181664.33983739838</v>
      </c>
      <c r="K245" s="4">
        <v>230233.15726495726</v>
      </c>
      <c r="L245" s="4">
        <v>314537.87058823532</v>
      </c>
      <c r="M245" s="4">
        <v>302957.35178571427</v>
      </c>
      <c r="N245" s="4">
        <v>300214.14144144137</v>
      </c>
      <c r="O245" s="4">
        <v>329920.35648148146</v>
      </c>
      <c r="P245" s="4">
        <v>318837.2964912281</v>
      </c>
      <c r="Q245" s="4">
        <v>296229.36160714284</v>
      </c>
      <c r="R245" s="4">
        <v>270436.22222222225</v>
      </c>
      <c r="S245" s="4">
        <f>SUM(Data_Set[[#This Row],[JAN 2020]:[DEC 2020]])</f>
        <v>3250676.4317620024</v>
      </c>
      <c r="T245" s="4">
        <v>324869.09166666667</v>
      </c>
      <c r="U245" s="4">
        <v>241705.80813008128</v>
      </c>
      <c r="V245" s="4">
        <v>310833.07851239672</v>
      </c>
      <c r="W245" s="4">
        <v>337585.15327868855</v>
      </c>
      <c r="X245" s="4">
        <v>382980.70093457942</v>
      </c>
      <c r="Y245" s="4">
        <v>362272.45080645161</v>
      </c>
      <c r="Z245" s="4">
        <v>364928.90650406503</v>
      </c>
      <c r="AA245" s="4">
        <v>350042.26640625001</v>
      </c>
      <c r="AB245" s="4">
        <v>310598.40480000002</v>
      </c>
      <c r="AC245" s="4">
        <v>310311.89193548396</v>
      </c>
      <c r="AD245" s="4">
        <v>347940.46</v>
      </c>
      <c r="AE245" s="4">
        <v>311119.19256198348</v>
      </c>
      <c r="AF245" s="4">
        <f>SUM(Data_Set[[#This Row],[JAN 2021]:[DEC 2021]])</f>
        <v>3955187.4055366474</v>
      </c>
    </row>
    <row r="246" spans="1:32">
      <c r="A246" t="s">
        <v>10</v>
      </c>
      <c r="B246" t="s">
        <v>51</v>
      </c>
      <c r="C246" t="s">
        <v>4</v>
      </c>
      <c r="D246" t="s">
        <v>1</v>
      </c>
      <c r="E246" t="str">
        <f>INDEX('Mapping Table'!C:C,MATCH(Data_Set[[#This Row],[Geography]],'Mapping Table'!A:A,))</f>
        <v>Dave Tabloid</v>
      </c>
      <c r="F246" t="str">
        <f>INDEX('Mapping Table'!D:D,MATCH(Data_Set[[#This Row],[Channel]],'Mapping Table'!B:B,))</f>
        <v>Kevin Accent</v>
      </c>
      <c r="G246" s="4">
        <v>656724.36223809526</v>
      </c>
      <c r="H246" s="4">
        <v>630473.36893023259</v>
      </c>
      <c r="I246" s="4">
        <v>714256.7328360657</v>
      </c>
      <c r="J246" s="4">
        <v>866131.86299047607</v>
      </c>
      <c r="K246" s="4">
        <v>909261.98652459017</v>
      </c>
      <c r="L246" s="4">
        <v>1043550.2208695653</v>
      </c>
      <c r="M246" s="4">
        <v>1040696.8835609757</v>
      </c>
      <c r="N246" s="4">
        <v>980044.72257812507</v>
      </c>
      <c r="O246" s="4">
        <v>923090.26128571434</v>
      </c>
      <c r="P246" s="4">
        <v>806266.91527692298</v>
      </c>
      <c r="Q246" s="4">
        <v>890800.8041999999</v>
      </c>
      <c r="R246" s="4">
        <v>827370.78472881357</v>
      </c>
      <c r="S246" s="4">
        <f>SUM(Data_Set[[#This Row],[JAN 2020]:[DEC 2020]])</f>
        <v>10288668.906019576</v>
      </c>
      <c r="T246" s="4">
        <v>699303.37181196571</v>
      </c>
      <c r="U246" s="4">
        <v>896865.49955555541</v>
      </c>
      <c r="V246" s="4">
        <v>1056881.7483418805</v>
      </c>
      <c r="W246" s="4">
        <v>1157843.2958035714</v>
      </c>
      <c r="X246" s="4">
        <v>1127072.05672</v>
      </c>
      <c r="Y246" s="4">
        <v>1140460.1402615386</v>
      </c>
      <c r="Z246" s="4">
        <v>1126812.7053166667</v>
      </c>
      <c r="AA246" s="4">
        <v>1274740.9407476634</v>
      </c>
      <c r="AB246" s="4">
        <v>1119726.0490847458</v>
      </c>
      <c r="AC246" s="4">
        <v>1035406.2271754387</v>
      </c>
      <c r="AD246" s="4">
        <v>1094218.6234862385</v>
      </c>
      <c r="AE246" s="4">
        <v>928696.28346218483</v>
      </c>
      <c r="AF246" s="4">
        <f>SUM(Data_Set[[#This Row],[JAN 2021]:[DEC 2021]])</f>
        <v>12658026.941767447</v>
      </c>
    </row>
    <row r="247" spans="1:32">
      <c r="A247" t="s">
        <v>10</v>
      </c>
      <c r="B247" t="s">
        <v>51</v>
      </c>
      <c r="C247" t="s">
        <v>5</v>
      </c>
      <c r="D247" t="s">
        <v>1</v>
      </c>
      <c r="E247" t="str">
        <f>INDEX('Mapping Table'!C:C,MATCH(Data_Set[[#This Row],[Geography]],'Mapping Table'!A:A,))</f>
        <v>Dave Tabloid</v>
      </c>
      <c r="F247" t="str">
        <f>INDEX('Mapping Table'!D:D,MATCH(Data_Set[[#This Row],[Channel]],'Mapping Table'!B:B,))</f>
        <v>Kevin Accent</v>
      </c>
      <c r="G247" s="4">
        <v>164783.68185137614</v>
      </c>
      <c r="H247" s="4">
        <v>142332.72056065573</v>
      </c>
      <c r="I247" s="4">
        <v>157102.73990252102</v>
      </c>
      <c r="J247" s="4">
        <v>153990.66045</v>
      </c>
      <c r="K247" s="4">
        <v>213452.98473944952</v>
      </c>
      <c r="L247" s="4">
        <v>210445.88251544716</v>
      </c>
      <c r="M247" s="4">
        <v>251385.69105233642</v>
      </c>
      <c r="N247" s="4">
        <v>196087.85826666665</v>
      </c>
      <c r="O247" s="4">
        <v>193600.76399840001</v>
      </c>
      <c r="P247" s="4">
        <v>213546.24859652168</v>
      </c>
      <c r="Q247" s="4">
        <v>184014.00212649573</v>
      </c>
      <c r="R247" s="4">
        <v>207427.28136428571</v>
      </c>
      <c r="S247" s="4">
        <f>SUM(Data_Set[[#This Row],[JAN 2020]:[DEC 2020]])</f>
        <v>2288170.5154241561</v>
      </c>
      <c r="T247" s="4">
        <v>198856.3368584071</v>
      </c>
      <c r="U247" s="4">
        <v>173247.35434796748</v>
      </c>
      <c r="V247" s="4">
        <v>199083.9506390625</v>
      </c>
      <c r="W247" s="4">
        <v>237154.34998490565</v>
      </c>
      <c r="X247" s="4">
        <v>148090.74647321427</v>
      </c>
      <c r="Y247" s="4">
        <v>221195.9385756522</v>
      </c>
      <c r="Z247" s="4">
        <v>210724.53823666667</v>
      </c>
      <c r="AA247" s="4">
        <v>210372.02207301586</v>
      </c>
      <c r="AB247" s="4">
        <v>229564.07871864407</v>
      </c>
      <c r="AC247" s="4">
        <v>193263.58620314961</v>
      </c>
      <c r="AD247" s="4">
        <v>183898.17082352942</v>
      </c>
      <c r="AE247" s="4">
        <v>209778.16946890758</v>
      </c>
      <c r="AF247" s="4">
        <f>SUM(Data_Set[[#This Row],[JAN 2021]:[DEC 2021]])</f>
        <v>2415229.2424031221</v>
      </c>
    </row>
    <row r="248" spans="1:32">
      <c r="A248" t="s">
        <v>10</v>
      </c>
      <c r="B248" t="s">
        <v>51</v>
      </c>
      <c r="C248" t="s">
        <v>6</v>
      </c>
      <c r="D248" t="s">
        <v>1</v>
      </c>
      <c r="E248" t="str">
        <f>INDEX('Mapping Table'!C:C,MATCH(Data_Set[[#This Row],[Geography]],'Mapping Table'!A:A,))</f>
        <v>Dave Tabloid</v>
      </c>
      <c r="F248" t="str">
        <f>INDEX('Mapping Table'!D:D,MATCH(Data_Set[[#This Row],[Channel]],'Mapping Table'!B:B,))</f>
        <v>Kevin Accent</v>
      </c>
      <c r="G248" s="4">
        <v>108500.29031500001</v>
      </c>
      <c r="H248" s="4">
        <v>110508.50307894738</v>
      </c>
      <c r="I248" s="4">
        <v>106804.59034761904</v>
      </c>
      <c r="J248" s="4">
        <v>126470.32459137931</v>
      </c>
      <c r="K248" s="4">
        <v>161243.25481132074</v>
      </c>
      <c r="L248" s="4">
        <v>152449.19310232557</v>
      </c>
      <c r="M248" s="4">
        <v>177042.67030526316</v>
      </c>
      <c r="N248" s="4">
        <v>126534.38173125</v>
      </c>
      <c r="O248" s="4">
        <v>156541.31537522125</v>
      </c>
      <c r="P248" s="4">
        <v>178011.06734311924</v>
      </c>
      <c r="Q248" s="4">
        <v>158706.33849142856</v>
      </c>
      <c r="R248" s="4">
        <v>149327.70806879998</v>
      </c>
      <c r="S248" s="4">
        <f>SUM(Data_Set[[#This Row],[JAN 2020]:[DEC 2020]])</f>
        <v>1712139.6375616742</v>
      </c>
      <c r="T248" s="4">
        <v>156429.31205945945</v>
      </c>
      <c r="U248" s="4">
        <v>154420.30070555556</v>
      </c>
      <c r="V248" s="4">
        <v>180016.10077118644</v>
      </c>
      <c r="W248" s="4">
        <v>147183.96071404958</v>
      </c>
      <c r="X248" s="4">
        <v>142856.11709217392</v>
      </c>
      <c r="Y248" s="4">
        <v>215484.54116181814</v>
      </c>
      <c r="Z248" s="4">
        <v>180719.09967179489</v>
      </c>
      <c r="AA248" s="4">
        <v>177846.28230247935</v>
      </c>
      <c r="AB248" s="4">
        <v>178473.78030810811</v>
      </c>
      <c r="AC248" s="4">
        <v>169239.98352972971</v>
      </c>
      <c r="AD248" s="4">
        <v>153667.18946315791</v>
      </c>
      <c r="AE248" s="4">
        <v>192843.52176571428</v>
      </c>
      <c r="AF248" s="4">
        <f>SUM(Data_Set[[#This Row],[JAN 2021]:[DEC 2021]])</f>
        <v>2049180.189545227</v>
      </c>
    </row>
    <row r="249" spans="1:32">
      <c r="A249" t="s">
        <v>10</v>
      </c>
      <c r="B249" t="s">
        <v>51</v>
      </c>
      <c r="C249" t="s">
        <v>0</v>
      </c>
      <c r="D249" t="s">
        <v>45</v>
      </c>
      <c r="E249" t="str">
        <f>INDEX('Mapping Table'!C:C,MATCH(Data_Set[[#This Row],[Geography]],'Mapping Table'!A:A,))</f>
        <v>Dave Tabloid</v>
      </c>
      <c r="F249" t="str">
        <f>INDEX('Mapping Table'!D:D,MATCH(Data_Set[[#This Row],[Channel]],'Mapping Table'!B:B,))</f>
        <v>Kevin Accent</v>
      </c>
      <c r="G249" s="4">
        <v>3897.0643478260872</v>
      </c>
      <c r="H249" s="4">
        <v>3822.014960629921</v>
      </c>
      <c r="I249" s="4">
        <v>4666.4950413223141</v>
      </c>
      <c r="J249" s="4">
        <v>7791.6669354838705</v>
      </c>
      <c r="K249" s="4">
        <v>8277.2593220338986</v>
      </c>
      <c r="L249" s="4">
        <v>7566.7364406779661</v>
      </c>
      <c r="M249" s="4">
        <v>6945.1820312500004</v>
      </c>
      <c r="N249" s="4">
        <v>8290.7871559633022</v>
      </c>
      <c r="O249" s="4">
        <v>8846.4509259259248</v>
      </c>
      <c r="P249" s="4">
        <v>9064.7982758620692</v>
      </c>
      <c r="Q249" s="4">
        <v>8109.5588235294117</v>
      </c>
      <c r="R249" s="4">
        <v>9402.2687499999993</v>
      </c>
      <c r="S249" s="4">
        <f>SUM(Data_Set[[#This Row],[JAN 2020]:[DEC 2020]])</f>
        <v>86680.283010504761</v>
      </c>
      <c r="T249" s="4">
        <v>10270.437931034485</v>
      </c>
      <c r="U249" s="4">
        <v>9234.7457627118656</v>
      </c>
      <c r="V249" s="4">
        <v>10019.292436974791</v>
      </c>
      <c r="W249" s="4">
        <v>12039.9992</v>
      </c>
      <c r="X249" s="4">
        <v>13263.383050847458</v>
      </c>
      <c r="Y249" s="4">
        <v>15761.135454545452</v>
      </c>
      <c r="Z249" s="4">
        <v>13189.023577235772</v>
      </c>
      <c r="AA249" s="4">
        <v>13518.31984126984</v>
      </c>
      <c r="AB249" s="4">
        <v>13739.851612903227</v>
      </c>
      <c r="AC249" s="4">
        <v>13864.89716981132</v>
      </c>
      <c r="AD249" s="4">
        <v>12364.957264957266</v>
      </c>
      <c r="AE249" s="4">
        <v>15057.678512396695</v>
      </c>
      <c r="AF249" s="4">
        <f>SUM(Data_Set[[#This Row],[JAN 2021]:[DEC 2021]])</f>
        <v>152323.72181468818</v>
      </c>
    </row>
    <row r="250" spans="1:32">
      <c r="A250" t="s">
        <v>10</v>
      </c>
      <c r="B250" t="s">
        <v>51</v>
      </c>
      <c r="C250" t="s">
        <v>0</v>
      </c>
      <c r="D250" t="s">
        <v>3</v>
      </c>
      <c r="E250" t="str">
        <f>INDEX('Mapping Table'!C:C,MATCH(Data_Set[[#This Row],[Geography]],'Mapping Table'!A:A,))</f>
        <v>Dave Tabloid</v>
      </c>
      <c r="F250" t="str">
        <f>INDEX('Mapping Table'!D:D,MATCH(Data_Set[[#This Row],[Channel]],'Mapping Table'!B:B,))</f>
        <v>Kevin Accent</v>
      </c>
      <c r="G250" s="4">
        <v>44015.883199999997</v>
      </c>
      <c r="H250" s="4">
        <v>45803.349090909091</v>
      </c>
      <c r="I250" s="4">
        <v>49024.803448275859</v>
      </c>
      <c r="J250" s="4">
        <v>53749.487850467282</v>
      </c>
      <c r="K250" s="4">
        <v>58636.299999999996</v>
      </c>
      <c r="L250" s="4">
        <v>57782.856000000007</v>
      </c>
      <c r="M250" s="4">
        <v>66148.144144144127</v>
      </c>
      <c r="N250" s="4">
        <v>52693.03</v>
      </c>
      <c r="O250" s="4">
        <v>55429.944094488186</v>
      </c>
      <c r="P250" s="4">
        <v>54938.016101694906</v>
      </c>
      <c r="Q250" s="4">
        <v>53586.816071428562</v>
      </c>
      <c r="R250" s="4">
        <v>57269.031034482767</v>
      </c>
      <c r="S250" s="4">
        <f>SUM(Data_Set[[#This Row],[JAN 2020]:[DEC 2020]])</f>
        <v>649077.66103589081</v>
      </c>
      <c r="T250" s="4">
        <v>49131.916153846156</v>
      </c>
      <c r="U250" s="4">
        <v>53589.606363636361</v>
      </c>
      <c r="V250" s="4">
        <v>63941.991869918696</v>
      </c>
      <c r="W250" s="4">
        <v>60686.830434782612</v>
      </c>
      <c r="X250" s="4">
        <v>60981.873043478263</v>
      </c>
      <c r="Y250" s="4">
        <v>65621.234146341463</v>
      </c>
      <c r="Z250" s="4">
        <v>64013.305084745763</v>
      </c>
      <c r="AA250" s="4">
        <v>78244.276576576565</v>
      </c>
      <c r="AB250" s="4">
        <v>67395.370588235295</v>
      </c>
      <c r="AC250" s="4">
        <v>70145.961061946917</v>
      </c>
      <c r="AD250" s="4">
        <v>56659.657812499994</v>
      </c>
      <c r="AE250" s="4">
        <v>60480.268518518518</v>
      </c>
      <c r="AF250" s="4">
        <f>SUM(Data_Set[[#This Row],[JAN 2021]:[DEC 2021]])</f>
        <v>750892.29165452661</v>
      </c>
    </row>
    <row r="251" spans="1:32">
      <c r="A251" t="s">
        <v>10</v>
      </c>
      <c r="B251" t="s">
        <v>51</v>
      </c>
      <c r="C251" t="s">
        <v>4</v>
      </c>
      <c r="D251" t="s">
        <v>3</v>
      </c>
      <c r="E251" t="str">
        <f>INDEX('Mapping Table'!C:C,MATCH(Data_Set[[#This Row],[Geography]],'Mapping Table'!A:A,))</f>
        <v>Dave Tabloid</v>
      </c>
      <c r="F251" t="str">
        <f>INDEX('Mapping Table'!D:D,MATCH(Data_Set[[#This Row],[Channel]],'Mapping Table'!B:B,))</f>
        <v>Kevin Accent</v>
      </c>
      <c r="G251" s="4">
        <v>861.06937704918039</v>
      </c>
      <c r="H251" s="4">
        <v>821.03571666666664</v>
      </c>
      <c r="I251" s="4">
        <v>927.9480545454544</v>
      </c>
      <c r="J251" s="4">
        <v>802.89586915887833</v>
      </c>
      <c r="K251" s="4">
        <v>1101.2186434782611</v>
      </c>
      <c r="L251" s="4">
        <v>871.84395384615379</v>
      </c>
      <c r="M251" s="4">
        <v>1359.3162393162395</v>
      </c>
      <c r="N251" s="4">
        <v>1539.689152542373</v>
      </c>
      <c r="O251" s="4">
        <v>2248.0639636363635</v>
      </c>
      <c r="P251" s="4">
        <v>3031.2688363636362</v>
      </c>
      <c r="Q251" s="4">
        <v>3095.3041666666668</v>
      </c>
      <c r="R251" s="4">
        <v>3924.2177120000001</v>
      </c>
      <c r="S251" s="4">
        <f>SUM(Data_Set[[#This Row],[JAN 2020]:[DEC 2020]])</f>
        <v>20583.871685269874</v>
      </c>
      <c r="T251" s="4">
        <v>4288.7442830188675</v>
      </c>
      <c r="U251" s="4">
        <v>2490.4038267716537</v>
      </c>
      <c r="V251" s="4">
        <v>5307.0995762711864</v>
      </c>
      <c r="W251" s="4">
        <v>7002.4564220183483</v>
      </c>
      <c r="X251" s="4">
        <v>2442.5739224806202</v>
      </c>
      <c r="Y251" s="4">
        <v>4586.7154471544718</v>
      </c>
      <c r="Z251" s="4">
        <v>8623.7850642201829</v>
      </c>
      <c r="AA251" s="4">
        <v>5974.4353228346454</v>
      </c>
      <c r="AB251" s="4">
        <v>6902.2684354838711</v>
      </c>
      <c r="AC251" s="4">
        <v>3447.2562380952377</v>
      </c>
      <c r="AD251" s="4">
        <v>3477.5823471074382</v>
      </c>
      <c r="AE251" s="4">
        <v>7152.2949354838702</v>
      </c>
      <c r="AF251" s="4">
        <f>SUM(Data_Set[[#This Row],[JAN 2021]:[DEC 2021]])</f>
        <v>61695.615820940395</v>
      </c>
    </row>
    <row r="252" spans="1:32">
      <c r="A252" t="s">
        <v>10</v>
      </c>
      <c r="B252" t="s">
        <v>51</v>
      </c>
      <c r="C252" t="s">
        <v>0</v>
      </c>
      <c r="D252" t="s">
        <v>2</v>
      </c>
      <c r="E252" t="str">
        <f>INDEX('Mapping Table'!C:C,MATCH(Data_Set[[#This Row],[Geography]],'Mapping Table'!A:A,))</f>
        <v>Dave Tabloid</v>
      </c>
      <c r="F252" t="str">
        <f>INDEX('Mapping Table'!D:D,MATCH(Data_Set[[#This Row],[Channel]],'Mapping Table'!B:B,))</f>
        <v>Kevin Accent</v>
      </c>
      <c r="G252" s="4">
        <v>1905.5232558139535</v>
      </c>
      <c r="H252" s="4">
        <v>1855.217391304348</v>
      </c>
      <c r="I252" s="4">
        <v>1918.75</v>
      </c>
      <c r="J252" s="4">
        <v>3494.3663999999999</v>
      </c>
      <c r="K252" s="4">
        <v>7557.473809523809</v>
      </c>
      <c r="L252" s="4">
        <v>3786.2831858407085</v>
      </c>
      <c r="M252" s="4">
        <v>3506.7460317460318</v>
      </c>
      <c r="N252" s="4">
        <v>3897.045454545454</v>
      </c>
      <c r="O252" s="4">
        <v>4291.1214953271028</v>
      </c>
      <c r="P252" s="4">
        <v>4136.2811320754709</v>
      </c>
      <c r="Q252" s="4">
        <v>2935.0577586206896</v>
      </c>
      <c r="R252" s="4">
        <v>3236.8852459016393</v>
      </c>
      <c r="S252" s="4">
        <f>SUM(Data_Set[[#This Row],[JAN 2020]:[DEC 2020]])</f>
        <v>42520.751160699212</v>
      </c>
      <c r="T252" s="4">
        <v>3566.8181818181815</v>
      </c>
      <c r="U252" s="4">
        <v>2819.3798449612405</v>
      </c>
      <c r="V252" s="4">
        <v>3871.5517241379312</v>
      </c>
      <c r="W252" s="4">
        <v>4163.3620689655172</v>
      </c>
      <c r="X252" s="4">
        <v>3769.9715517241384</v>
      </c>
      <c r="Y252" s="4">
        <v>3871.1883720930227</v>
      </c>
      <c r="Z252" s="4">
        <v>4860.7758620689656</v>
      </c>
      <c r="AA252" s="4">
        <v>4442.063492063492</v>
      </c>
      <c r="AB252" s="4">
        <v>5107.377049180328</v>
      </c>
      <c r="AC252" s="4">
        <v>4885.2459016393441</v>
      </c>
      <c r="AD252" s="4">
        <v>3546.5811965811968</v>
      </c>
      <c r="AE252" s="4">
        <v>2424.4149122807021</v>
      </c>
      <c r="AF252" s="4">
        <f>SUM(Data_Set[[#This Row],[JAN 2021]:[DEC 2021]])</f>
        <v>47328.730157514052</v>
      </c>
    </row>
    <row r="253" spans="1:32">
      <c r="A253" t="s">
        <v>10</v>
      </c>
      <c r="B253" t="s">
        <v>47</v>
      </c>
      <c r="C253" t="s">
        <v>0</v>
      </c>
      <c r="D253" t="s">
        <v>1</v>
      </c>
      <c r="E253" t="str">
        <f>INDEX('Mapping Table'!C:C,MATCH(Data_Set[[#This Row],[Geography]],'Mapping Table'!A:A,))</f>
        <v>Dave Tabloid</v>
      </c>
      <c r="F253" t="str">
        <f>INDEX('Mapping Table'!D:D,MATCH(Data_Set[[#This Row],[Channel]],'Mapping Table'!B:B,))</f>
        <v>Kevin Accent</v>
      </c>
      <c r="G253" s="4">
        <v>84649.063793103458</v>
      </c>
      <c r="H253" s="4">
        <v>78464.390740740739</v>
      </c>
      <c r="I253" s="4">
        <v>79164.405555555553</v>
      </c>
      <c r="J253" s="4">
        <v>64444.568749999984</v>
      </c>
      <c r="K253" s="4">
        <v>82068.681308411207</v>
      </c>
      <c r="L253" s="4">
        <v>91342.56</v>
      </c>
      <c r="M253" s="4">
        <v>70663.864843749994</v>
      </c>
      <c r="N253" s="4">
        <v>88933.400000000009</v>
      </c>
      <c r="O253" s="4">
        <v>94133.45</v>
      </c>
      <c r="P253" s="4">
        <v>94137.503361344541</v>
      </c>
      <c r="Q253" s="4">
        <v>74966.48046875</v>
      </c>
      <c r="R253" s="4">
        <v>92887.71913043478</v>
      </c>
      <c r="S253" s="4">
        <f>SUM(Data_Set[[#This Row],[JAN 2020]:[DEC 2020]])</f>
        <v>995856.08795209019</v>
      </c>
      <c r="T253" s="4">
        <v>84380.523809523816</v>
      </c>
      <c r="U253" s="4">
        <v>77435.487200000003</v>
      </c>
      <c r="V253" s="4">
        <v>82414.969105691052</v>
      </c>
      <c r="W253" s="4">
        <v>100975.32909090907</v>
      </c>
      <c r="X253" s="4">
        <v>97696.272580645164</v>
      </c>
      <c r="Y253" s="4">
        <v>131470.39444444445</v>
      </c>
      <c r="Z253" s="4">
        <v>121665.19210526315</v>
      </c>
      <c r="AA253" s="4">
        <v>138147.88317757007</v>
      </c>
      <c r="AB253" s="4">
        <v>98230.711627906974</v>
      </c>
      <c r="AC253" s="4">
        <v>94218.406349206343</v>
      </c>
      <c r="AD253" s="4">
        <v>92289.721875000003</v>
      </c>
      <c r="AE253" s="4">
        <v>126448.25892857141</v>
      </c>
      <c r="AF253" s="4">
        <f>SUM(Data_Set[[#This Row],[JAN 2021]:[DEC 2021]])</f>
        <v>1245373.1502947314</v>
      </c>
    </row>
    <row r="254" spans="1:32">
      <c r="A254" t="s">
        <v>10</v>
      </c>
      <c r="B254" t="s">
        <v>47</v>
      </c>
      <c r="C254" t="s">
        <v>4</v>
      </c>
      <c r="D254" t="s">
        <v>1</v>
      </c>
      <c r="E254" t="str">
        <f>INDEX('Mapping Table'!C:C,MATCH(Data_Set[[#This Row],[Geography]],'Mapping Table'!A:A,))</f>
        <v>Dave Tabloid</v>
      </c>
      <c r="F254" t="str">
        <f>INDEX('Mapping Table'!D:D,MATCH(Data_Set[[#This Row],[Channel]],'Mapping Table'!B:B,))</f>
        <v>Kevin Accent</v>
      </c>
      <c r="G254" s="4">
        <v>227290.08852459016</v>
      </c>
      <c r="H254" s="4">
        <v>247182.33128571429</v>
      </c>
      <c r="I254" s="4">
        <v>265302.74955555558</v>
      </c>
      <c r="J254" s="4">
        <v>275779.61761344539</v>
      </c>
      <c r="K254" s="4">
        <v>298867.49697560974</v>
      </c>
      <c r="L254" s="4">
        <v>387174.26756603771</v>
      </c>
      <c r="M254" s="4">
        <v>324220.03046511626</v>
      </c>
      <c r="N254" s="4">
        <v>371966.38907547173</v>
      </c>
      <c r="O254" s="4">
        <v>322897.03529729729</v>
      </c>
      <c r="P254" s="4">
        <v>255857.71511290321</v>
      </c>
      <c r="Q254" s="4">
        <v>267550.28677966102</v>
      </c>
      <c r="R254" s="4">
        <v>299297.84849557525</v>
      </c>
      <c r="S254" s="4">
        <f>SUM(Data_Set[[#This Row],[JAN 2020]:[DEC 2020]])</f>
        <v>3543385.8567469777</v>
      </c>
      <c r="T254" s="4">
        <v>248622.07889473686</v>
      </c>
      <c r="U254" s="4">
        <v>256534.53282170542</v>
      </c>
      <c r="V254" s="4">
        <v>300034.73353968258</v>
      </c>
      <c r="W254" s="4">
        <v>423003.43026415096</v>
      </c>
      <c r="X254" s="4">
        <v>397042.91407017544</v>
      </c>
      <c r="Y254" s="4">
        <v>357804.84784496122</v>
      </c>
      <c r="Z254" s="4">
        <v>366498.83462992124</v>
      </c>
      <c r="AA254" s="4">
        <v>363442.68099999998</v>
      </c>
      <c r="AB254" s="4">
        <v>348862.5066034483</v>
      </c>
      <c r="AC254" s="4">
        <v>356170.96526126121</v>
      </c>
      <c r="AD254" s="4">
        <v>420007.13398181816</v>
      </c>
      <c r="AE254" s="4">
        <v>375727.34763157897</v>
      </c>
      <c r="AF254" s="4">
        <f>SUM(Data_Set[[#This Row],[JAN 2021]:[DEC 2021]])</f>
        <v>4213752.0065434407</v>
      </c>
    </row>
    <row r="255" spans="1:32">
      <c r="A255" t="s">
        <v>10</v>
      </c>
      <c r="B255" t="s">
        <v>47</v>
      </c>
      <c r="C255" t="s">
        <v>5</v>
      </c>
      <c r="D255" t="s">
        <v>1</v>
      </c>
      <c r="E255" t="str">
        <f>INDEX('Mapping Table'!C:C,MATCH(Data_Set[[#This Row],[Geography]],'Mapping Table'!A:A,))</f>
        <v>Dave Tabloid</v>
      </c>
      <c r="F255" t="str">
        <f>INDEX('Mapping Table'!D:D,MATCH(Data_Set[[#This Row],[Channel]],'Mapping Table'!B:B,))</f>
        <v>Kevin Accent</v>
      </c>
      <c r="G255" s="4">
        <v>35546.92883636363</v>
      </c>
      <c r="H255" s="4">
        <v>35170.831218518513</v>
      </c>
      <c r="I255" s="4">
        <v>41391.796267924525</v>
      </c>
      <c r="J255" s="4">
        <v>38916.371961739133</v>
      </c>
      <c r="K255" s="4">
        <v>39229.340070085469</v>
      </c>
      <c r="L255" s="4">
        <v>45861.463007079663</v>
      </c>
      <c r="M255" s="4">
        <v>48462.361817543875</v>
      </c>
      <c r="N255" s="4">
        <v>38572.511825396825</v>
      </c>
      <c r="O255" s="4">
        <v>44780.486955963301</v>
      </c>
      <c r="P255" s="4">
        <v>42479.67412586206</v>
      </c>
      <c r="Q255" s="4">
        <v>41209.921311711711</v>
      </c>
      <c r="R255" s="4">
        <v>40325.082135937497</v>
      </c>
      <c r="S255" s="4">
        <f>SUM(Data_Set[[#This Row],[JAN 2020]:[DEC 2020]])</f>
        <v>491946.76953412616</v>
      </c>
      <c r="T255" s="4">
        <v>42341.301346666667</v>
      </c>
      <c r="U255" s="4">
        <v>38416.890345454543</v>
      </c>
      <c r="V255" s="4">
        <v>47480.619127586215</v>
      </c>
      <c r="W255" s="4">
        <v>45590.049062608698</v>
      </c>
      <c r="X255" s="4">
        <v>29495.334788333337</v>
      </c>
      <c r="Y255" s="4">
        <v>42155.64175166667</v>
      </c>
      <c r="Z255" s="4">
        <v>43644.967714754093</v>
      </c>
      <c r="AA255" s="4">
        <v>47833.295578861791</v>
      </c>
      <c r="AB255" s="4">
        <v>55521.641327777776</v>
      </c>
      <c r="AC255" s="4">
        <v>46590.218565000003</v>
      </c>
      <c r="AD255" s="4">
        <v>41252.646564800001</v>
      </c>
      <c r="AE255" s="4">
        <v>49063.892533333332</v>
      </c>
      <c r="AF255" s="4">
        <f>SUM(Data_Set[[#This Row],[JAN 2021]:[DEC 2021]])</f>
        <v>529386.49870684312</v>
      </c>
    </row>
    <row r="256" spans="1:32">
      <c r="A256" t="s">
        <v>10</v>
      </c>
      <c r="B256" t="s">
        <v>47</v>
      </c>
      <c r="C256" t="s">
        <v>6</v>
      </c>
      <c r="D256" t="s">
        <v>1</v>
      </c>
      <c r="E256" t="str">
        <f>INDEX('Mapping Table'!C:C,MATCH(Data_Set[[#This Row],[Geography]],'Mapping Table'!A:A,))</f>
        <v>Dave Tabloid</v>
      </c>
      <c r="F256" t="str">
        <f>INDEX('Mapping Table'!D:D,MATCH(Data_Set[[#This Row],[Channel]],'Mapping Table'!B:B,))</f>
        <v>Kevin Accent</v>
      </c>
      <c r="G256" s="4">
        <v>20034.110167441861</v>
      </c>
      <c r="H256" s="4">
        <v>23073.082973831773</v>
      </c>
      <c r="I256" s="4">
        <v>23609.930905000001</v>
      </c>
      <c r="J256" s="4">
        <v>22860.122213114744</v>
      </c>
      <c r="K256" s="4">
        <v>23051.466743076922</v>
      </c>
      <c r="L256" s="4">
        <v>27136.882614634149</v>
      </c>
      <c r="M256" s="4">
        <v>27731.544773553724</v>
      </c>
      <c r="N256" s="4">
        <v>22779.156787499996</v>
      </c>
      <c r="O256" s="4">
        <v>22394.229658536588</v>
      </c>
      <c r="P256" s="4">
        <v>27678.196408928568</v>
      </c>
      <c r="Q256" s="4">
        <v>26702.357120000001</v>
      </c>
      <c r="R256" s="4">
        <v>29586.688396261681</v>
      </c>
      <c r="S256" s="4">
        <f>SUM(Data_Set[[#This Row],[JAN 2020]:[DEC 2020]])</f>
        <v>296637.76876188</v>
      </c>
      <c r="T256" s="4">
        <v>23260.096037209303</v>
      </c>
      <c r="U256" s="4">
        <v>24304.326071186442</v>
      </c>
      <c r="V256" s="4">
        <v>29430.923097435887</v>
      </c>
      <c r="W256" s="4">
        <v>25999.343570642199</v>
      </c>
      <c r="X256" s="4">
        <v>20940.225320000001</v>
      </c>
      <c r="Y256" s="4">
        <v>32087.761732710282</v>
      </c>
      <c r="Z256" s="4">
        <v>26841.207785714287</v>
      </c>
      <c r="AA256" s="4">
        <v>32706.924638532098</v>
      </c>
      <c r="AB256" s="4">
        <v>25335.665743548387</v>
      </c>
      <c r="AC256" s="4">
        <v>28706.217479999996</v>
      </c>
      <c r="AD256" s="4">
        <v>28020.380554285712</v>
      </c>
      <c r="AE256" s="4">
        <v>28390.115791935485</v>
      </c>
      <c r="AF256" s="4">
        <f>SUM(Data_Set[[#This Row],[JAN 2021]:[DEC 2021]])</f>
        <v>326023.18782320013</v>
      </c>
    </row>
    <row r="257" spans="1:32">
      <c r="A257" t="s">
        <v>10</v>
      </c>
      <c r="B257" t="s">
        <v>47</v>
      </c>
      <c r="C257" t="s">
        <v>0</v>
      </c>
      <c r="D257" t="s">
        <v>45</v>
      </c>
      <c r="E257" t="str">
        <f>INDEX('Mapping Table'!C:C,MATCH(Data_Set[[#This Row],[Geography]],'Mapping Table'!A:A,))</f>
        <v>Dave Tabloid</v>
      </c>
      <c r="F257" t="str">
        <f>INDEX('Mapping Table'!D:D,MATCH(Data_Set[[#This Row],[Channel]],'Mapping Table'!B:B,))</f>
        <v>Kevin Accent</v>
      </c>
      <c r="G257" s="4">
        <v>6113.0114035087718</v>
      </c>
      <c r="H257" s="4">
        <v>7181.8075000000017</v>
      </c>
      <c r="I257" s="4">
        <v>7905.3520325203253</v>
      </c>
      <c r="J257" s="4">
        <v>7698.4834710743808</v>
      </c>
      <c r="K257" s="4">
        <v>9721.9491071428565</v>
      </c>
      <c r="L257" s="4">
        <v>11409.09090909091</v>
      </c>
      <c r="M257" s="4">
        <v>13024.671653543306</v>
      </c>
      <c r="N257" s="4">
        <v>14779.23076923077</v>
      </c>
      <c r="O257" s="4">
        <v>17157.341269841269</v>
      </c>
      <c r="P257" s="4">
        <v>17165.016037735848</v>
      </c>
      <c r="Q257" s="4">
        <v>12899.088281249999</v>
      </c>
      <c r="R257" s="4">
        <v>14661.687288135596</v>
      </c>
      <c r="S257" s="4">
        <f>SUM(Data_Set[[#This Row],[JAN 2020]:[DEC 2020]])</f>
        <v>139716.72972307407</v>
      </c>
      <c r="T257" s="4">
        <v>8542.4664000000012</v>
      </c>
      <c r="U257" s="4">
        <v>8945.0790476190487</v>
      </c>
      <c r="V257" s="4">
        <v>6277.7566929133864</v>
      </c>
      <c r="W257" s="4">
        <v>2807.083076923077</v>
      </c>
      <c r="X257" s="4">
        <v>1723.03</v>
      </c>
      <c r="Y257" s="4">
        <v>1920.4207207207205</v>
      </c>
      <c r="Z257" s="4">
        <v>1287.890625</v>
      </c>
      <c r="AA257" s="4">
        <v>1508.1858407079646</v>
      </c>
      <c r="AB257" s="4">
        <v>1439.018691588785</v>
      </c>
      <c r="AC257" s="4">
        <v>1338.9121739130435</v>
      </c>
      <c r="AD257" s="4">
        <v>1451.1363636363635</v>
      </c>
      <c r="AE257" s="4">
        <v>2023.6111111111111</v>
      </c>
      <c r="AF257" s="4">
        <f>SUM(Data_Set[[#This Row],[JAN 2021]:[DEC 2021]])</f>
        <v>39264.590744133493</v>
      </c>
    </row>
    <row r="258" spans="1:32">
      <c r="A258" t="s">
        <v>10</v>
      </c>
      <c r="B258" t="s">
        <v>47</v>
      </c>
      <c r="C258" t="s">
        <v>0</v>
      </c>
      <c r="D258" t="s">
        <v>3</v>
      </c>
      <c r="E258" t="str">
        <f>INDEX('Mapping Table'!C:C,MATCH(Data_Set[[#This Row],[Geography]],'Mapping Table'!A:A,))</f>
        <v>Dave Tabloid</v>
      </c>
      <c r="F258" t="str">
        <f>INDEX('Mapping Table'!D:D,MATCH(Data_Set[[#This Row],[Channel]],'Mapping Table'!B:B,))</f>
        <v>Kevin Accent</v>
      </c>
      <c r="G258" s="4">
        <v>65592.97672413793</v>
      </c>
      <c r="H258" s="4">
        <v>62675.009174311919</v>
      </c>
      <c r="I258" s="4">
        <v>100486.54285714285</v>
      </c>
      <c r="J258" s="4">
        <v>74420.548360655739</v>
      </c>
      <c r="K258" s="4">
        <v>80554.56048387097</v>
      </c>
      <c r="L258" s="4">
        <v>88575.441860465115</v>
      </c>
      <c r="M258" s="4">
        <v>87741.067968749994</v>
      </c>
      <c r="N258" s="4">
        <v>94880.1</v>
      </c>
      <c r="O258" s="4">
        <v>101177.13174603175</v>
      </c>
      <c r="P258" s="4">
        <v>84411.864166666666</v>
      </c>
      <c r="Q258" s="4">
        <v>99738.665740740733</v>
      </c>
      <c r="R258" s="4">
        <v>115419.77909090908</v>
      </c>
      <c r="S258" s="4">
        <f>SUM(Data_Set[[#This Row],[JAN 2020]:[DEC 2020]])</f>
        <v>1055673.6881736827</v>
      </c>
      <c r="T258" s="4">
        <v>108496.30277777778</v>
      </c>
      <c r="U258" s="4">
        <v>73026.375199999995</v>
      </c>
      <c r="V258" s="4">
        <v>117402.02477876107</v>
      </c>
      <c r="W258" s="4">
        <v>97114.10869565219</v>
      </c>
      <c r="X258" s="4">
        <v>84893.1484375</v>
      </c>
      <c r="Y258" s="4">
        <v>136783.13454545455</v>
      </c>
      <c r="Z258" s="4">
        <v>105778.56829268292</v>
      </c>
      <c r="AA258" s="4">
        <v>131819.1675925926</v>
      </c>
      <c r="AB258" s="4">
        <v>129419.92905982908</v>
      </c>
      <c r="AC258" s="4">
        <v>125199.76964285714</v>
      </c>
      <c r="AD258" s="4">
        <v>117320.27734374999</v>
      </c>
      <c r="AE258" s="4">
        <v>128872.22456140353</v>
      </c>
      <c r="AF258" s="4">
        <f>SUM(Data_Set[[#This Row],[JAN 2021]:[DEC 2021]])</f>
        <v>1356125.0309282609</v>
      </c>
    </row>
    <row r="259" spans="1:32">
      <c r="A259" t="s">
        <v>10</v>
      </c>
      <c r="B259" t="s">
        <v>47</v>
      </c>
      <c r="C259" t="s">
        <v>4</v>
      </c>
      <c r="D259" t="s">
        <v>3</v>
      </c>
      <c r="E259" t="str">
        <f>INDEX('Mapping Table'!C:C,MATCH(Data_Set[[#This Row],[Geography]],'Mapping Table'!A:A,))</f>
        <v>Dave Tabloid</v>
      </c>
      <c r="F259" t="str">
        <f>INDEX('Mapping Table'!D:D,MATCH(Data_Set[[#This Row],[Channel]],'Mapping Table'!B:B,))</f>
        <v>Kevin Accent</v>
      </c>
      <c r="G259" s="4">
        <v>45735.895140495872</v>
      </c>
      <c r="H259" s="4">
        <v>35174.998169811319</v>
      </c>
      <c r="I259" s="4">
        <v>38553.604767857141</v>
      </c>
      <c r="J259" s="4">
        <v>41460.60351351351</v>
      </c>
      <c r="K259" s="4">
        <v>37107.160369230769</v>
      </c>
      <c r="L259" s="4">
        <v>43706.22989189189</v>
      </c>
      <c r="M259" s="4">
        <v>41886.503729729724</v>
      </c>
      <c r="N259" s="4">
        <v>40470.884272727271</v>
      </c>
      <c r="O259" s="4">
        <v>37550.854477876106</v>
      </c>
      <c r="P259" s="4">
        <v>33920.020330434781</v>
      </c>
      <c r="Q259" s="4">
        <v>32433.278450450445</v>
      </c>
      <c r="R259" s="4">
        <v>33511.309756521747</v>
      </c>
      <c r="S259" s="4">
        <f>SUM(Data_Set[[#This Row],[JAN 2020]:[DEC 2020]])</f>
        <v>461511.34287054057</v>
      </c>
      <c r="T259" s="4">
        <v>40582.332518518517</v>
      </c>
      <c r="U259" s="4">
        <v>38268.92574311926</v>
      </c>
      <c r="V259" s="4">
        <v>53852.933163934431</v>
      </c>
      <c r="W259" s="4">
        <v>67459.088000000018</v>
      </c>
      <c r="X259" s="4">
        <v>73339.468622950822</v>
      </c>
      <c r="Y259" s="4">
        <v>89542.199377049183</v>
      </c>
      <c r="Z259" s="4">
        <v>91749.023704918029</v>
      </c>
      <c r="AA259" s="4">
        <v>82170.104629921261</v>
      </c>
      <c r="AB259" s="4">
        <v>74081.03898305085</v>
      </c>
      <c r="AC259" s="4">
        <v>47255.019726495724</v>
      </c>
      <c r="AD259" s="4">
        <v>62316.342418181812</v>
      </c>
      <c r="AE259" s="4">
        <v>76310.391749999995</v>
      </c>
      <c r="AF259" s="4">
        <f>SUM(Data_Set[[#This Row],[JAN 2021]:[DEC 2021]])</f>
        <v>796926.86863813992</v>
      </c>
    </row>
    <row r="260" spans="1:32">
      <c r="A260" t="s">
        <v>10</v>
      </c>
      <c r="B260" t="s">
        <v>47</v>
      </c>
      <c r="C260" t="s">
        <v>0</v>
      </c>
      <c r="D260" t="s">
        <v>2</v>
      </c>
      <c r="E260" t="str">
        <f>INDEX('Mapping Table'!C:C,MATCH(Data_Set[[#This Row],[Geography]],'Mapping Table'!A:A,))</f>
        <v>Dave Tabloid</v>
      </c>
      <c r="F260" t="str">
        <f>INDEX('Mapping Table'!D:D,MATCH(Data_Set[[#This Row],[Channel]],'Mapping Table'!B:B,))</f>
        <v>Kevin Accent</v>
      </c>
      <c r="G260" s="4">
        <v>91341.549541284388</v>
      </c>
      <c r="H260" s="4">
        <v>72215.567441860461</v>
      </c>
      <c r="I260" s="4">
        <v>111894.27999999998</v>
      </c>
      <c r="J260" s="4">
        <v>134562.73714285714</v>
      </c>
      <c r="K260" s="4">
        <v>149066.58888888889</v>
      </c>
      <c r="L260" s="4">
        <v>166612.77037037036</v>
      </c>
      <c r="M260" s="4">
        <v>162413.62522522523</v>
      </c>
      <c r="N260" s="4">
        <v>139501.28411214953</v>
      </c>
      <c r="O260" s="4">
        <v>132926.70173913045</v>
      </c>
      <c r="P260" s="4">
        <v>133228.76315789475</v>
      </c>
      <c r="Q260" s="4">
        <v>137078.13238095236</v>
      </c>
      <c r="R260" s="4">
        <v>153096.83333333331</v>
      </c>
      <c r="S260" s="4">
        <f>SUM(Data_Set[[#This Row],[JAN 2020]:[DEC 2020]])</f>
        <v>1583938.833333947</v>
      </c>
      <c r="T260" s="4">
        <v>159996.3140495868</v>
      </c>
      <c r="U260" s="4">
        <v>161034.34144144144</v>
      </c>
      <c r="V260" s="4">
        <v>162111.97868217053</v>
      </c>
      <c r="W260" s="4">
        <v>170767.96134453782</v>
      </c>
      <c r="X260" s="4">
        <v>143199.10172413796</v>
      </c>
      <c r="Y260" s="4">
        <v>161994.40630630628</v>
      </c>
      <c r="Z260" s="4">
        <v>181684.10322580647</v>
      </c>
      <c r="AA260" s="4">
        <v>199127.35916666669</v>
      </c>
      <c r="AB260" s="4">
        <v>196753.43944954127</v>
      </c>
      <c r="AC260" s="4">
        <v>192722.2458715596</v>
      </c>
      <c r="AD260" s="4">
        <v>127152.70583333334</v>
      </c>
      <c r="AE260" s="4">
        <v>105116.51272727273</v>
      </c>
      <c r="AF260" s="4">
        <f>SUM(Data_Set[[#This Row],[JAN 2021]:[DEC 2021]])</f>
        <v>1961660.4698223604</v>
      </c>
    </row>
    <row r="261" spans="1:32">
      <c r="A261" t="s">
        <v>9</v>
      </c>
      <c r="B261" t="s">
        <v>55</v>
      </c>
      <c r="C261" t="s">
        <v>0</v>
      </c>
      <c r="D261" t="s">
        <v>1</v>
      </c>
      <c r="E261" t="str">
        <f>INDEX('Mapping Table'!C:C,MATCH(Data_Set[[#This Row],[Geography]],'Mapping Table'!A:A,))</f>
        <v>Chris Watermarker</v>
      </c>
      <c r="F261" t="str">
        <f>INDEX('Mapping Table'!D:D,MATCH(Data_Set[[#This Row],[Channel]],'Mapping Table'!B:B,))</f>
        <v>Kevin Accent</v>
      </c>
      <c r="G261" s="4">
        <v>118010.19374999998</v>
      </c>
      <c r="H261" s="4">
        <v>112082.73809523809</v>
      </c>
      <c r="I261" s="4">
        <v>123480.50847457627</v>
      </c>
      <c r="J261" s="4">
        <v>72616.40625</v>
      </c>
      <c r="K261" s="4">
        <v>137460.67428571428</v>
      </c>
      <c r="L261" s="4">
        <v>131232.5819672131</v>
      </c>
      <c r="M261" s="4">
        <v>143609.00900900899</v>
      </c>
      <c r="N261" s="4">
        <v>199050.47619047618</v>
      </c>
      <c r="O261" s="4">
        <v>135617.1171171171</v>
      </c>
      <c r="P261" s="4">
        <v>132478.15126050421</v>
      </c>
      <c r="Q261" s="4">
        <v>127675.69500000001</v>
      </c>
      <c r="R261" s="4">
        <v>122538.27058823529</v>
      </c>
      <c r="S261" s="4">
        <f>SUM(Data_Set[[#This Row],[JAN 2020]:[DEC 2020]])</f>
        <v>1555851.8219880837</v>
      </c>
      <c r="T261" s="4">
        <v>154523.4683760684</v>
      </c>
      <c r="U261" s="4">
        <v>116999.0193277311</v>
      </c>
      <c r="V261" s="4">
        <v>144616.15384615384</v>
      </c>
      <c r="W261" s="4">
        <v>163035.31746031746</v>
      </c>
      <c r="X261" s="4">
        <v>168639.24341085271</v>
      </c>
      <c r="Y261" s="4">
        <v>235846.55172413794</v>
      </c>
      <c r="Z261" s="4">
        <v>200192.12090909091</v>
      </c>
      <c r="AA261" s="4">
        <v>176490.67796610171</v>
      </c>
      <c r="AB261" s="4">
        <v>161722.15555555554</v>
      </c>
      <c r="AC261" s="4">
        <v>150692.66055045871</v>
      </c>
      <c r="AD261" s="4">
        <v>142321.24285714282</v>
      </c>
      <c r="AE261" s="4">
        <v>175653.98035714286</v>
      </c>
      <c r="AF261" s="4">
        <f>SUM(Data_Set[[#This Row],[JAN 2021]:[DEC 2021]])</f>
        <v>1990732.5923407541</v>
      </c>
    </row>
    <row r="262" spans="1:32">
      <c r="A262" t="s">
        <v>9</v>
      </c>
      <c r="B262" t="s">
        <v>55</v>
      </c>
      <c r="C262" t="s">
        <v>4</v>
      </c>
      <c r="D262" t="s">
        <v>1</v>
      </c>
      <c r="E262" t="str">
        <f>INDEX('Mapping Table'!C:C,MATCH(Data_Set[[#This Row],[Geography]],'Mapping Table'!A:A,))</f>
        <v>Chris Watermarker</v>
      </c>
      <c r="F262" t="str">
        <f>INDEX('Mapping Table'!D:D,MATCH(Data_Set[[#This Row],[Channel]],'Mapping Table'!B:B,))</f>
        <v>Kevin Accent</v>
      </c>
      <c r="G262" s="4">
        <v>53317.387168141599</v>
      </c>
      <c r="H262" s="4">
        <v>43256.558758064515</v>
      </c>
      <c r="I262" s="4">
        <v>46582.17391304348</v>
      </c>
      <c r="J262" s="4">
        <v>39338.982456140358</v>
      </c>
      <c r="K262" s="4">
        <v>49525.781512605041</v>
      </c>
      <c r="L262" s="4">
        <v>58887.461206896558</v>
      </c>
      <c r="M262" s="4">
        <v>62727.83018867924</v>
      </c>
      <c r="N262" s="4">
        <v>51813.008547008554</v>
      </c>
      <c r="O262" s="4">
        <v>47409.357428571428</v>
      </c>
      <c r="P262" s="4">
        <v>31634.077519379844</v>
      </c>
      <c r="Q262" s="4">
        <v>35203.603174603173</v>
      </c>
      <c r="R262" s="4">
        <v>41094.067009523809</v>
      </c>
      <c r="S262" s="4">
        <f>SUM(Data_Set[[#This Row],[JAN 2020]:[DEC 2020]])</f>
        <v>560790.28888265765</v>
      </c>
      <c r="T262" s="4">
        <v>34231.015873015873</v>
      </c>
      <c r="U262" s="4">
        <v>63130.269841269837</v>
      </c>
      <c r="V262" s="4">
        <v>70513.142857142855</v>
      </c>
      <c r="W262" s="4">
        <v>76640.486956521738</v>
      </c>
      <c r="X262" s="4">
        <v>83067.122220183475</v>
      </c>
      <c r="Y262" s="4">
        <v>90140.309090909082</v>
      </c>
      <c r="Z262" s="4">
        <v>67361.25</v>
      </c>
      <c r="AA262" s="4">
        <v>58088.224000000002</v>
      </c>
      <c r="AB262" s="4">
        <v>66984.470137931043</v>
      </c>
      <c r="AC262" s="4">
        <v>55108.566371681423</v>
      </c>
      <c r="AD262" s="4">
        <v>67095.586776859505</v>
      </c>
      <c r="AE262" s="4">
        <v>66893.932773109249</v>
      </c>
      <c r="AF262" s="4">
        <f>SUM(Data_Set[[#This Row],[JAN 2021]:[DEC 2021]])</f>
        <v>799254.37689862412</v>
      </c>
    </row>
    <row r="263" spans="1:32">
      <c r="A263" t="s">
        <v>9</v>
      </c>
      <c r="B263" t="s">
        <v>55</v>
      </c>
      <c r="C263" t="s">
        <v>5</v>
      </c>
      <c r="D263" t="s">
        <v>1</v>
      </c>
      <c r="E263" t="str">
        <f>INDEX('Mapping Table'!C:C,MATCH(Data_Set[[#This Row],[Geography]],'Mapping Table'!A:A,))</f>
        <v>Chris Watermarker</v>
      </c>
      <c r="F263" t="str">
        <f>INDEX('Mapping Table'!D:D,MATCH(Data_Set[[#This Row],[Channel]],'Mapping Table'!B:B,))</f>
        <v>Kevin Accent</v>
      </c>
      <c r="G263" s="4">
        <v>14294.827027027026</v>
      </c>
      <c r="H263" s="4">
        <v>12433.467200000001</v>
      </c>
      <c r="I263" s="4">
        <v>13149.4</v>
      </c>
      <c r="J263" s="4">
        <v>12384.491428571428</v>
      </c>
      <c r="K263" s="4">
        <v>15794.76</v>
      </c>
      <c r="L263" s="4">
        <v>18714.310091743118</v>
      </c>
      <c r="M263" s="4">
        <v>16081.170175438598</v>
      </c>
      <c r="N263" s="4">
        <v>13825.3452991453</v>
      </c>
      <c r="O263" s="4">
        <v>12517.607142857141</v>
      </c>
      <c r="P263" s="4">
        <v>15783.586991869921</v>
      </c>
      <c r="Q263" s="4">
        <v>20425.859999999997</v>
      </c>
      <c r="R263" s="4">
        <v>16779.572173913046</v>
      </c>
      <c r="S263" s="4">
        <f>SUM(Data_Set[[#This Row],[JAN 2020]:[DEC 2020]])</f>
        <v>182184.39753056556</v>
      </c>
      <c r="T263" s="4">
        <v>18744.907017543861</v>
      </c>
      <c r="U263" s="4">
        <v>14333.035200000002</v>
      </c>
      <c r="V263" s="4">
        <v>18493.888695652178</v>
      </c>
      <c r="W263" s="4">
        <v>13889.505882352942</v>
      </c>
      <c r="X263" s="4">
        <v>9509.572956756756</v>
      </c>
      <c r="Y263" s="4">
        <v>27986.920689655177</v>
      </c>
      <c r="Z263" s="4">
        <v>27483.991869918696</v>
      </c>
      <c r="AA263" s="4">
        <v>19580.525663716813</v>
      </c>
      <c r="AB263" s="4">
        <v>17917.395081967214</v>
      </c>
      <c r="AC263" s="4">
        <v>18127.725000000002</v>
      </c>
      <c r="AD263" s="4">
        <v>15385.469354838709</v>
      </c>
      <c r="AE263" s="4">
        <v>16897.543548387097</v>
      </c>
      <c r="AF263" s="4">
        <f>SUM(Data_Set[[#This Row],[JAN 2021]:[DEC 2021]])</f>
        <v>218350.48096078946</v>
      </c>
    </row>
    <row r="264" spans="1:32">
      <c r="A264" t="s">
        <v>9</v>
      </c>
      <c r="B264" t="s">
        <v>55</v>
      </c>
      <c r="C264" t="s">
        <v>6</v>
      </c>
      <c r="D264" t="s">
        <v>1</v>
      </c>
      <c r="E264" t="str">
        <f>INDEX('Mapping Table'!C:C,MATCH(Data_Set[[#This Row],[Geography]],'Mapping Table'!A:A,))</f>
        <v>Chris Watermarker</v>
      </c>
      <c r="F264" t="str">
        <f>INDEX('Mapping Table'!D:D,MATCH(Data_Set[[#This Row],[Channel]],'Mapping Table'!B:B,))</f>
        <v>Kevin Accent</v>
      </c>
      <c r="G264" s="4">
        <v>2232.3210526315793</v>
      </c>
      <c r="H264" s="4">
        <v>1490.4731707317073</v>
      </c>
      <c r="I264" s="4">
        <v>1795.3621621621621</v>
      </c>
      <c r="J264" s="4">
        <v>1252.717948717949</v>
      </c>
      <c r="K264" s="4">
        <v>1634.9424000000001</v>
      </c>
      <c r="L264" s="4">
        <v>2616.7661538461534</v>
      </c>
      <c r="M264" s="4">
        <v>1880.8809523809523</v>
      </c>
      <c r="N264" s="4">
        <v>843.42711864406783</v>
      </c>
      <c r="O264" s="4">
        <v>2238.0672897196259</v>
      </c>
      <c r="P264" s="4">
        <v>2920.6838709677422</v>
      </c>
      <c r="Q264" s="4">
        <v>2026.592727272727</v>
      </c>
      <c r="R264" s="4">
        <v>2350.753448275862</v>
      </c>
      <c r="S264" s="4">
        <f>SUM(Data_Set[[#This Row],[JAN 2020]:[DEC 2020]])</f>
        <v>23282.988295350529</v>
      </c>
      <c r="T264" s="4">
        <v>2888.9196850393701</v>
      </c>
      <c r="U264" s="4">
        <v>2432.7209302325582</v>
      </c>
      <c r="V264" s="4">
        <v>3335.8666666666663</v>
      </c>
      <c r="W264" s="4">
        <v>817.03157894736853</v>
      </c>
      <c r="X264" s="4">
        <v>1927.5692307692307</v>
      </c>
      <c r="Y264" s="4">
        <v>3384.081456923077</v>
      </c>
      <c r="Z264" s="4">
        <v>5473.7345454545448</v>
      </c>
      <c r="AA264" s="4">
        <v>4891.51</v>
      </c>
      <c r="AB264" s="4">
        <v>3741.9631578947369</v>
      </c>
      <c r="AC264" s="4">
        <v>3002.9189189189183</v>
      </c>
      <c r="AD264" s="4">
        <v>2789.52</v>
      </c>
      <c r="AE264" s="4">
        <v>3600.0342857142855</v>
      </c>
      <c r="AF264" s="4">
        <f>SUM(Data_Set[[#This Row],[JAN 2021]:[DEC 2021]])</f>
        <v>38285.870456560755</v>
      </c>
    </row>
    <row r="265" spans="1:32">
      <c r="A265" t="s">
        <v>9</v>
      </c>
      <c r="B265" t="s">
        <v>55</v>
      </c>
      <c r="C265" t="s">
        <v>0</v>
      </c>
      <c r="D265" t="s">
        <v>45</v>
      </c>
      <c r="E265" t="str">
        <f>INDEX('Mapping Table'!C:C,MATCH(Data_Set[[#This Row],[Geography]],'Mapping Table'!A:A,))</f>
        <v>Chris Watermarker</v>
      </c>
      <c r="F265" t="str">
        <f>INDEX('Mapping Table'!D:D,MATCH(Data_Set[[#This Row],[Channel]],'Mapping Table'!B:B,))</f>
        <v>Kevin Accent</v>
      </c>
      <c r="H265" s="4">
        <v>0.81967213114754101</v>
      </c>
      <c r="K265" s="4">
        <v>0</v>
      </c>
      <c r="S265" s="4">
        <f>SUM(Data_Set[[#This Row],[JAN 2020]:[DEC 2020]])</f>
        <v>0.81967213114754101</v>
      </c>
      <c r="U265" s="4">
        <v>0</v>
      </c>
      <c r="X265" s="4">
        <v>369.23076923076923</v>
      </c>
      <c r="AD265" s="4"/>
      <c r="AE265" s="4"/>
      <c r="AF265" s="4">
        <f>SUM(Data_Set[[#This Row],[JAN 2021]:[DEC 2021]])</f>
        <v>369.23076923076923</v>
      </c>
    </row>
    <row r="266" spans="1:32">
      <c r="A266" t="s">
        <v>9</v>
      </c>
      <c r="B266" t="s">
        <v>55</v>
      </c>
      <c r="C266" t="s">
        <v>0</v>
      </c>
      <c r="D266" t="s">
        <v>3</v>
      </c>
      <c r="E266" t="str">
        <f>INDEX('Mapping Table'!C:C,MATCH(Data_Set[[#This Row],[Geography]],'Mapping Table'!A:A,))</f>
        <v>Chris Watermarker</v>
      </c>
      <c r="F266" t="str">
        <f>INDEX('Mapping Table'!D:D,MATCH(Data_Set[[#This Row],[Channel]],'Mapping Table'!B:B,))</f>
        <v>Kevin Accent</v>
      </c>
      <c r="G266" s="4">
        <v>202.2672</v>
      </c>
      <c r="H266" s="4">
        <v>199.84954954954952</v>
      </c>
      <c r="I266" s="4">
        <v>73.728813559322035</v>
      </c>
      <c r="J266" s="4">
        <v>202.85714285714286</v>
      </c>
      <c r="K266" s="4">
        <v>304.87153846153848</v>
      </c>
      <c r="L266" s="4">
        <v>64.672649572649576</v>
      </c>
      <c r="M266" s="4">
        <v>61.261261261261254</v>
      </c>
      <c r="N266" s="4">
        <v>303.93700787401576</v>
      </c>
      <c r="O266" s="4">
        <v>153.71769230769229</v>
      </c>
      <c r="P266" s="4">
        <v>182.78688524590163</v>
      </c>
      <c r="Q266" s="4">
        <v>417.1875</v>
      </c>
      <c r="R266" s="4">
        <v>77.599999999999994</v>
      </c>
      <c r="S266" s="4">
        <f>SUM(Data_Set[[#This Row],[JAN 2020]:[DEC 2020]])</f>
        <v>2244.7372406890731</v>
      </c>
      <c r="T266" s="4">
        <v>88.990825688073386</v>
      </c>
      <c r="U266" s="4">
        <v>61.214953271028037</v>
      </c>
      <c r="V266" s="4">
        <v>240.00000000000003</v>
      </c>
      <c r="W266" s="4">
        <v>99.717796610169501</v>
      </c>
      <c r="X266" s="4">
        <v>69.166666666666671</v>
      </c>
      <c r="Y266" s="4">
        <v>132.77310924369749</v>
      </c>
      <c r="Z266" s="4">
        <v>65.466399999999993</v>
      </c>
      <c r="AA266" s="4">
        <v>89.84375</v>
      </c>
      <c r="AB266" s="4">
        <v>247.36842105263159</v>
      </c>
      <c r="AC266" s="4">
        <v>72.357723577235774</v>
      </c>
      <c r="AD266" s="4">
        <v>307.3770491803279</v>
      </c>
      <c r="AE266" s="4">
        <v>64.102564102564102</v>
      </c>
      <c r="AF266" s="4">
        <f>SUM(Data_Set[[#This Row],[JAN 2021]:[DEC 2021]])</f>
        <v>1538.3792593923945</v>
      </c>
    </row>
    <row r="267" spans="1:32">
      <c r="A267" t="s">
        <v>9</v>
      </c>
      <c r="B267" t="s">
        <v>55</v>
      </c>
      <c r="C267" t="s">
        <v>4</v>
      </c>
      <c r="D267" t="s">
        <v>3</v>
      </c>
      <c r="E267" t="str">
        <f>INDEX('Mapping Table'!C:C,MATCH(Data_Set[[#This Row],[Geography]],'Mapping Table'!A:A,))</f>
        <v>Chris Watermarker</v>
      </c>
      <c r="F267" t="str">
        <f>INDEX('Mapping Table'!D:D,MATCH(Data_Set[[#This Row],[Channel]],'Mapping Table'!B:B,))</f>
        <v>Kevin Accent</v>
      </c>
      <c r="H267" s="4">
        <v>1.1359999999999999</v>
      </c>
      <c r="J267" s="4">
        <v>6.1739130434782608</v>
      </c>
      <c r="L267" s="4">
        <v>-1.1932773109243697</v>
      </c>
      <c r="N267" s="4">
        <v>1.1544715447154472</v>
      </c>
      <c r="S267" s="4">
        <f>SUM(Data_Set[[#This Row],[JAN 2020]:[DEC 2020]])</f>
        <v>7.2711072772693379</v>
      </c>
      <c r="U267" s="4">
        <v>0</v>
      </c>
      <c r="W267" s="4">
        <v>0</v>
      </c>
      <c r="Y267" s="4">
        <v>0</v>
      </c>
      <c r="AA267" s="4">
        <v>0</v>
      </c>
      <c r="AD267" s="4"/>
      <c r="AE267" s="4"/>
      <c r="AF267" s="4">
        <f>SUM(Data_Set[[#This Row],[JAN 2021]:[DEC 2021]])</f>
        <v>0</v>
      </c>
    </row>
    <row r="268" spans="1:32">
      <c r="A268" t="s">
        <v>9</v>
      </c>
      <c r="B268" t="s">
        <v>55</v>
      </c>
      <c r="C268" t="s">
        <v>0</v>
      </c>
      <c r="D268" t="s">
        <v>2</v>
      </c>
      <c r="E268" t="str">
        <f>INDEX('Mapping Table'!C:C,MATCH(Data_Set[[#This Row],[Geography]],'Mapping Table'!A:A,))</f>
        <v>Chris Watermarker</v>
      </c>
      <c r="F268" t="str">
        <f>INDEX('Mapping Table'!D:D,MATCH(Data_Set[[#This Row],[Channel]],'Mapping Table'!B:B,))</f>
        <v>Kevin Accent</v>
      </c>
      <c r="G268" s="4">
        <v>10.256410256410257</v>
      </c>
      <c r="H268" s="4">
        <v>8.3333333333333339</v>
      </c>
      <c r="I268" s="4">
        <v>20.833333333333336</v>
      </c>
      <c r="J268" s="4">
        <v>515.625</v>
      </c>
      <c r="K268" s="4">
        <v>142.85714285714286</v>
      </c>
      <c r="L268" s="4">
        <v>358.97435897435901</v>
      </c>
      <c r="M268" s="4">
        <v>175.89285714285714</v>
      </c>
      <c r="N268" s="4">
        <v>44.573643410852711</v>
      </c>
      <c r="O268" s="4">
        <v>-1.2931034482758621</v>
      </c>
      <c r="P268" s="4">
        <v>3.278688524590164</v>
      </c>
      <c r="Q268" s="4">
        <v>-6.6371681415929213</v>
      </c>
      <c r="R268" s="4">
        <v>-2.8225806451612905</v>
      </c>
      <c r="S268" s="4">
        <f>SUM(Data_Set[[#This Row],[JAN 2020]:[DEC 2020]])</f>
        <v>1269.8719155978488</v>
      </c>
      <c r="T268" s="4">
        <v>5.1724137931034484</v>
      </c>
      <c r="U268" s="4">
        <v>8.9622641509433958</v>
      </c>
      <c r="V268" s="4">
        <v>6.1983471074380168</v>
      </c>
      <c r="W268" s="4">
        <v>7.1428571428571432</v>
      </c>
      <c r="X268" s="4">
        <v>0</v>
      </c>
      <c r="Y268" s="4">
        <v>0</v>
      </c>
      <c r="Z268" s="4">
        <v>0</v>
      </c>
      <c r="AA268" s="4">
        <v>0</v>
      </c>
      <c r="AB268" s="4">
        <v>112.5</v>
      </c>
      <c r="AC268" s="4">
        <v>0</v>
      </c>
      <c r="AD268" s="4">
        <v>0</v>
      </c>
      <c r="AE268" s="4">
        <v>0</v>
      </c>
      <c r="AF268" s="4">
        <f>SUM(Data_Set[[#This Row],[JAN 2021]:[DEC 2021]])</f>
        <v>139.97588219434201</v>
      </c>
    </row>
    <row r="269" spans="1:32">
      <c r="A269" t="s">
        <v>9</v>
      </c>
      <c r="B269" t="s">
        <v>51</v>
      </c>
      <c r="C269" t="s">
        <v>0</v>
      </c>
      <c r="D269" t="s">
        <v>1</v>
      </c>
      <c r="E269" t="str">
        <f>INDEX('Mapping Table'!C:C,MATCH(Data_Set[[#This Row],[Geography]],'Mapping Table'!A:A,))</f>
        <v>Chris Watermarker</v>
      </c>
      <c r="F269" t="str">
        <f>INDEX('Mapping Table'!D:D,MATCH(Data_Set[[#This Row],[Channel]],'Mapping Table'!B:B,))</f>
        <v>Kevin Accent</v>
      </c>
      <c r="G269" s="4">
        <v>360984.7212389381</v>
      </c>
      <c r="H269" s="4">
        <v>290881.87421874999</v>
      </c>
      <c r="I269" s="4">
        <v>347333.31562499999</v>
      </c>
      <c r="J269" s="4">
        <v>334261.12568807334</v>
      </c>
      <c r="K269" s="4">
        <v>374743.29122807021</v>
      </c>
      <c r="L269" s="4">
        <v>454295.55839999998</v>
      </c>
      <c r="M269" s="4">
        <v>397239.8824</v>
      </c>
      <c r="N269" s="4">
        <v>420017.73826086958</v>
      </c>
      <c r="O269" s="4">
        <v>466810.11428571428</v>
      </c>
      <c r="P269" s="4">
        <v>443584.59913793107</v>
      </c>
      <c r="Q269" s="4">
        <v>402296.74354838708</v>
      </c>
      <c r="R269" s="4">
        <v>456879.60683760687</v>
      </c>
      <c r="S269" s="4">
        <f>SUM(Data_Set[[#This Row],[JAN 2020]:[DEC 2020]])</f>
        <v>4749328.5708693406</v>
      </c>
      <c r="T269" s="4">
        <v>579117.0523809524</v>
      </c>
      <c r="U269" s="4">
        <v>378147.0775862069</v>
      </c>
      <c r="V269" s="4">
        <v>490208.15691056906</v>
      </c>
      <c r="W269" s="4">
        <v>522026.90319999994</v>
      </c>
      <c r="X269" s="4">
        <v>534847.4367521368</v>
      </c>
      <c r="Y269" s="4">
        <v>544013.86153846153</v>
      </c>
      <c r="Z269" s="4">
        <v>555886.84017857141</v>
      </c>
      <c r="AA269" s="4">
        <v>482935</v>
      </c>
      <c r="AB269" s="4">
        <v>452253.03919999988</v>
      </c>
      <c r="AC269" s="4">
        <v>425524.04846153845</v>
      </c>
      <c r="AD269" s="4">
        <v>461723.02015503874</v>
      </c>
      <c r="AE269" s="4">
        <v>582758.89082568802</v>
      </c>
      <c r="AF269" s="4">
        <f>SUM(Data_Set[[#This Row],[JAN 2021]:[DEC 2021]])</f>
        <v>6009441.3271891633</v>
      </c>
    </row>
    <row r="270" spans="1:32">
      <c r="A270" t="s">
        <v>9</v>
      </c>
      <c r="B270" t="s">
        <v>51</v>
      </c>
      <c r="C270" t="s">
        <v>4</v>
      </c>
      <c r="D270" t="s">
        <v>1</v>
      </c>
      <c r="E270" t="str">
        <f>INDEX('Mapping Table'!C:C,MATCH(Data_Set[[#This Row],[Geography]],'Mapping Table'!A:A,))</f>
        <v>Chris Watermarker</v>
      </c>
      <c r="F270" t="str">
        <f>INDEX('Mapping Table'!D:D,MATCH(Data_Set[[#This Row],[Channel]],'Mapping Table'!B:B,))</f>
        <v>Kevin Accent</v>
      </c>
      <c r="G270" s="4">
        <v>852219.73373015865</v>
      </c>
      <c r="H270" s="4">
        <v>901713.98891891877</v>
      </c>
      <c r="I270" s="4">
        <v>983452.89132231404</v>
      </c>
      <c r="J270" s="4">
        <v>1172239.9218113208</v>
      </c>
      <c r="K270" s="4">
        <v>1153159.0467967479</v>
      </c>
      <c r="L270" s="4">
        <v>1339016.0549444442</v>
      </c>
      <c r="M270" s="4">
        <v>1426123.5748224298</v>
      </c>
      <c r="N270" s="4">
        <v>1180945.2227580645</v>
      </c>
      <c r="O270" s="4">
        <v>1218152.0306837608</v>
      </c>
      <c r="P270" s="4">
        <v>1099531.2886991869</v>
      </c>
      <c r="Q270" s="4">
        <v>1057033.8426000001</v>
      </c>
      <c r="R270" s="4">
        <v>1171680.021767857</v>
      </c>
      <c r="S270" s="4">
        <f>SUM(Data_Set[[#This Row],[JAN 2020]:[DEC 2020]])</f>
        <v>13555267.618855203</v>
      </c>
      <c r="T270" s="4">
        <v>928477.77792792779</v>
      </c>
      <c r="U270" s="4">
        <v>1146706.8550090089</v>
      </c>
      <c r="V270" s="4">
        <v>1634163.4330476189</v>
      </c>
      <c r="W270" s="4">
        <v>1549669.7527272725</v>
      </c>
      <c r="X270" s="4">
        <v>1740304.9631698113</v>
      </c>
      <c r="Y270" s="4">
        <v>1426623.5470697673</v>
      </c>
      <c r="Z270" s="4">
        <v>1539945.8145391305</v>
      </c>
      <c r="AA270" s="4">
        <v>1516068.4780733944</v>
      </c>
      <c r="AB270" s="4">
        <v>1532383.3068411213</v>
      </c>
      <c r="AC270" s="4">
        <v>1343641.3597017545</v>
      </c>
      <c r="AD270" s="4">
        <v>1199112.2211384615</v>
      </c>
      <c r="AE270" s="4">
        <v>1294599.7713508774</v>
      </c>
      <c r="AF270" s="4">
        <f>SUM(Data_Set[[#This Row],[JAN 2021]:[DEC 2021]])</f>
        <v>16851697.280596144</v>
      </c>
    </row>
    <row r="271" spans="1:32">
      <c r="A271" t="s">
        <v>9</v>
      </c>
      <c r="B271" t="s">
        <v>51</v>
      </c>
      <c r="C271" t="s">
        <v>5</v>
      </c>
      <c r="D271" t="s">
        <v>1</v>
      </c>
      <c r="E271" t="str">
        <f>INDEX('Mapping Table'!C:C,MATCH(Data_Set[[#This Row],[Geography]],'Mapping Table'!A:A,))</f>
        <v>Chris Watermarker</v>
      </c>
      <c r="F271" t="str">
        <f>INDEX('Mapping Table'!D:D,MATCH(Data_Set[[#This Row],[Channel]],'Mapping Table'!B:B,))</f>
        <v>Kevin Accent</v>
      </c>
      <c r="G271" s="4">
        <v>206669.70614558508</v>
      </c>
      <c r="H271" s="4">
        <v>179903.00017962963</v>
      </c>
      <c r="I271" s="4">
        <v>218709.02065660377</v>
      </c>
      <c r="J271" s="4">
        <v>184307.907899187</v>
      </c>
      <c r="K271" s="4">
        <v>235755.27408440367</v>
      </c>
      <c r="L271" s="4">
        <v>247496.84387241383</v>
      </c>
      <c r="M271" s="4">
        <v>222595.23762204725</v>
      </c>
      <c r="N271" s="4">
        <v>209810.33568709675</v>
      </c>
      <c r="O271" s="4">
        <v>216491.21516379312</v>
      </c>
      <c r="P271" s="4">
        <v>232010.49148403364</v>
      </c>
      <c r="Q271" s="4">
        <v>237784.97589622639</v>
      </c>
      <c r="R271" s="4">
        <v>231580.01838688526</v>
      </c>
      <c r="S271" s="4">
        <f>SUM(Data_Set[[#This Row],[JAN 2020]:[DEC 2020]])</f>
        <v>2623114.0270779049</v>
      </c>
      <c r="T271" s="4">
        <v>222598.71596581198</v>
      </c>
      <c r="U271" s="4">
        <v>185291.91858571427</v>
      </c>
      <c r="V271" s="4">
        <v>282834.52914336283</v>
      </c>
      <c r="W271" s="4">
        <v>241080.92134545455</v>
      </c>
      <c r="X271" s="4">
        <v>164029.03458679243</v>
      </c>
      <c r="Y271" s="4">
        <v>283485.15743999998</v>
      </c>
      <c r="Z271" s="4">
        <v>248076.73391754387</v>
      </c>
      <c r="AA271" s="4">
        <v>255311.45047850467</v>
      </c>
      <c r="AB271" s="4">
        <v>247735.38055999996</v>
      </c>
      <c r="AC271" s="4">
        <v>239939.44129913044</v>
      </c>
      <c r="AD271" s="4">
        <v>209473.34686666669</v>
      </c>
      <c r="AE271" s="4">
        <v>261077.06601565221</v>
      </c>
      <c r="AF271" s="4">
        <f>SUM(Data_Set[[#This Row],[JAN 2021]:[DEC 2021]])</f>
        <v>2840933.6962046339</v>
      </c>
    </row>
    <row r="272" spans="1:32">
      <c r="A272" t="s">
        <v>9</v>
      </c>
      <c r="B272" t="s">
        <v>51</v>
      </c>
      <c r="C272" t="s">
        <v>6</v>
      </c>
      <c r="D272" t="s">
        <v>1</v>
      </c>
      <c r="E272" t="str">
        <f>INDEX('Mapping Table'!C:C,MATCH(Data_Set[[#This Row],[Geography]],'Mapping Table'!A:A,))</f>
        <v>Chris Watermarker</v>
      </c>
      <c r="F272" t="str">
        <f>INDEX('Mapping Table'!D:D,MATCH(Data_Set[[#This Row],[Channel]],'Mapping Table'!B:B,))</f>
        <v>Kevin Accent</v>
      </c>
      <c r="G272" s="4">
        <v>141228.25906607142</v>
      </c>
      <c r="H272" s="4">
        <v>130049.4712</v>
      </c>
      <c r="I272" s="4">
        <v>142755.13144576273</v>
      </c>
      <c r="J272" s="4">
        <v>156160.30179272726</v>
      </c>
      <c r="K272" s="4">
        <v>158592.70810161292</v>
      </c>
      <c r="L272" s="4">
        <v>205626.33231111109</v>
      </c>
      <c r="M272" s="4">
        <v>198597.3239189189</v>
      </c>
      <c r="N272" s="4">
        <v>124558.62810000002</v>
      </c>
      <c r="O272" s="4">
        <v>182476.36433888887</v>
      </c>
      <c r="P272" s="4">
        <v>179682.77746341465</v>
      </c>
      <c r="Q272" s="4">
        <v>162276.0876857143</v>
      </c>
      <c r="R272" s="4">
        <v>186172.00408264465</v>
      </c>
      <c r="S272" s="4">
        <f>SUM(Data_Set[[#This Row],[JAN 2020]:[DEC 2020]])</f>
        <v>1968175.3895068667</v>
      </c>
      <c r="T272" s="4">
        <v>163119.71538897639</v>
      </c>
      <c r="U272" s="4">
        <v>148371.10001129034</v>
      </c>
      <c r="V272" s="4">
        <v>204738.80992566372</v>
      </c>
      <c r="W272" s="4">
        <v>177296.91103999998</v>
      </c>
      <c r="X272" s="4">
        <v>174169.66520347827</v>
      </c>
      <c r="Y272" s="4">
        <v>262800.92216666666</v>
      </c>
      <c r="Z272" s="4">
        <v>205249.94531500002</v>
      </c>
      <c r="AA272" s="4">
        <v>204603.01899327731</v>
      </c>
      <c r="AB272" s="4">
        <v>198334.25774754098</v>
      </c>
      <c r="AC272" s="4">
        <v>188251.64323464566</v>
      </c>
      <c r="AD272" s="4">
        <v>174446.7702</v>
      </c>
      <c r="AE272" s="4">
        <v>200513.8843464567</v>
      </c>
      <c r="AF272" s="4">
        <f>SUM(Data_Set[[#This Row],[JAN 2021]:[DEC 2021]])</f>
        <v>2301896.6435729959</v>
      </c>
    </row>
    <row r="273" spans="1:32">
      <c r="A273" t="s">
        <v>9</v>
      </c>
      <c r="B273" t="s">
        <v>51</v>
      </c>
      <c r="C273" t="s">
        <v>0</v>
      </c>
      <c r="D273" t="s">
        <v>45</v>
      </c>
      <c r="E273" t="str">
        <f>INDEX('Mapping Table'!C:C,MATCH(Data_Set[[#This Row],[Geography]],'Mapping Table'!A:A,))</f>
        <v>Chris Watermarker</v>
      </c>
      <c r="F273" t="str">
        <f>INDEX('Mapping Table'!D:D,MATCH(Data_Set[[#This Row],[Channel]],'Mapping Table'!B:B,))</f>
        <v>Kevin Accent</v>
      </c>
      <c r="G273" s="4">
        <v>3549.6838095238095</v>
      </c>
      <c r="H273" s="4">
        <v>2618.02</v>
      </c>
      <c r="I273" s="4">
        <v>4215.720168067227</v>
      </c>
      <c r="J273" s="4">
        <v>6582.6943548387098</v>
      </c>
      <c r="K273" s="4">
        <v>8142.3820312499993</v>
      </c>
      <c r="L273" s="4">
        <v>8140.8057851239673</v>
      </c>
      <c r="M273" s="4">
        <v>8826.7898437499989</v>
      </c>
      <c r="N273" s="4">
        <v>7918.1950000000006</v>
      </c>
      <c r="O273" s="4">
        <v>7838.8760330578525</v>
      </c>
      <c r="P273" s="4">
        <v>10222.521621621621</v>
      </c>
      <c r="Q273" s="4">
        <v>9354.7018348623842</v>
      </c>
      <c r="R273" s="4">
        <v>10321.783333333335</v>
      </c>
      <c r="S273" s="4">
        <f>SUM(Data_Set[[#This Row],[JAN 2020]:[DEC 2020]])</f>
        <v>87732.173815428905</v>
      </c>
      <c r="T273" s="4">
        <v>8549.0738095238103</v>
      </c>
      <c r="U273" s="4">
        <v>8874.0890756302524</v>
      </c>
      <c r="V273" s="4">
        <v>12543.731192660549</v>
      </c>
      <c r="W273" s="4">
        <v>12686.458333333334</v>
      </c>
      <c r="X273" s="4">
        <v>10893.980952380951</v>
      </c>
      <c r="Y273" s="4">
        <v>14078.0018018018</v>
      </c>
      <c r="Z273" s="4">
        <v>14668.749137931036</v>
      </c>
      <c r="AA273" s="4">
        <v>12615.760869565218</v>
      </c>
      <c r="AB273" s="4">
        <v>12241.145</v>
      </c>
      <c r="AC273" s="4">
        <v>13382.732432432431</v>
      </c>
      <c r="AD273" s="4">
        <v>13483.185964912282</v>
      </c>
      <c r="AE273" s="4">
        <v>16748.636448598132</v>
      </c>
      <c r="AF273" s="4">
        <f>SUM(Data_Set[[#This Row],[JAN 2021]:[DEC 2021]])</f>
        <v>150765.5450187698</v>
      </c>
    </row>
    <row r="274" spans="1:32">
      <c r="A274" t="s">
        <v>9</v>
      </c>
      <c r="B274" t="s">
        <v>51</v>
      </c>
      <c r="C274" t="s">
        <v>0</v>
      </c>
      <c r="D274" t="s">
        <v>3</v>
      </c>
      <c r="E274" t="str">
        <f>INDEX('Mapping Table'!C:C,MATCH(Data_Set[[#This Row],[Geography]],'Mapping Table'!A:A,))</f>
        <v>Chris Watermarker</v>
      </c>
      <c r="F274" t="str">
        <f>INDEX('Mapping Table'!D:D,MATCH(Data_Set[[#This Row],[Channel]],'Mapping Table'!B:B,))</f>
        <v>Kevin Accent</v>
      </c>
      <c r="G274" s="4">
        <v>55173.190090090087</v>
      </c>
      <c r="H274" s="4">
        <v>48526.203571428567</v>
      </c>
      <c r="I274" s="4">
        <v>56179.756410256414</v>
      </c>
      <c r="J274" s="4">
        <v>56417.058474576275</v>
      </c>
      <c r="K274" s="4">
        <v>58050.491428571419</v>
      </c>
      <c r="L274" s="4">
        <v>57395.677499999998</v>
      </c>
      <c r="M274" s="4">
        <v>60632.511206896561</v>
      </c>
      <c r="N274" s="4">
        <v>54920.236607142855</v>
      </c>
      <c r="O274" s="4">
        <v>60379.116666666669</v>
      </c>
      <c r="P274" s="4">
        <v>52728.798305084754</v>
      </c>
      <c r="Q274" s="4">
        <v>43789.081538461534</v>
      </c>
      <c r="R274" s="4">
        <v>66321.446226415079</v>
      </c>
      <c r="S274" s="4">
        <f>SUM(Data_Set[[#This Row],[JAN 2020]:[DEC 2020]])</f>
        <v>670513.56802559015</v>
      </c>
      <c r="T274" s="4">
        <v>54063.659199999995</v>
      </c>
      <c r="U274" s="4">
        <v>54162.768103448281</v>
      </c>
      <c r="V274" s="4">
        <v>74862.054471544703</v>
      </c>
      <c r="W274" s="4">
        <v>74407.622689075637</v>
      </c>
      <c r="X274" s="4">
        <v>74174.716822429909</v>
      </c>
      <c r="Y274" s="4">
        <v>67265.720155038754</v>
      </c>
      <c r="Z274" s="4">
        <v>80684.932075471705</v>
      </c>
      <c r="AA274" s="4">
        <v>73582.920161290327</v>
      </c>
      <c r="AB274" s="4">
        <v>61739.479230769233</v>
      </c>
      <c r="AC274" s="4">
        <v>74879.867796610182</v>
      </c>
      <c r="AD274" s="4">
        <v>74170.149056603783</v>
      </c>
      <c r="AE274" s="4">
        <v>64243.694214876028</v>
      </c>
      <c r="AF274" s="4">
        <f>SUM(Data_Set[[#This Row],[JAN 2021]:[DEC 2021]])</f>
        <v>828237.58397715853</v>
      </c>
    </row>
    <row r="275" spans="1:32">
      <c r="A275" t="s">
        <v>9</v>
      </c>
      <c r="B275" t="s">
        <v>51</v>
      </c>
      <c r="C275" t="s">
        <v>4</v>
      </c>
      <c r="D275" t="s">
        <v>3</v>
      </c>
      <c r="E275" t="str">
        <f>INDEX('Mapping Table'!C:C,MATCH(Data_Set[[#This Row],[Geography]],'Mapping Table'!A:A,))</f>
        <v>Chris Watermarker</v>
      </c>
      <c r="F275" t="str">
        <f>INDEX('Mapping Table'!D:D,MATCH(Data_Set[[#This Row],[Channel]],'Mapping Table'!B:B,))</f>
        <v>Kevin Accent</v>
      </c>
      <c r="G275" s="4">
        <v>563.91086178861792</v>
      </c>
      <c r="H275" s="4">
        <v>431.683328125</v>
      </c>
      <c r="I275" s="4">
        <v>580.94877049180332</v>
      </c>
      <c r="J275" s="4">
        <v>674.01062809917357</v>
      </c>
      <c r="K275" s="4">
        <v>1122.7579365079364</v>
      </c>
      <c r="L275" s="4">
        <v>782.00831007751935</v>
      </c>
      <c r="M275" s="4">
        <v>855.32812499999989</v>
      </c>
      <c r="N275" s="4">
        <v>856.98245614035102</v>
      </c>
      <c r="O275" s="4">
        <v>972.76635514018676</v>
      </c>
      <c r="P275" s="4">
        <v>2538.8693904761903</v>
      </c>
      <c r="Q275" s="4">
        <v>2692.698288</v>
      </c>
      <c r="R275" s="4">
        <v>1768.7414380165287</v>
      </c>
      <c r="S275" s="4">
        <f>SUM(Data_Set[[#This Row],[JAN 2020]:[DEC 2020]])</f>
        <v>13840.705887863307</v>
      </c>
      <c r="T275" s="4">
        <v>2631.0451794871797</v>
      </c>
      <c r="U275" s="4">
        <v>1191.7729767441861</v>
      </c>
      <c r="V275" s="4">
        <v>1943.5233965517243</v>
      </c>
      <c r="W275" s="4">
        <v>3205.6387894736845</v>
      </c>
      <c r="X275" s="4">
        <v>1597.555738317757</v>
      </c>
      <c r="Y275" s="4">
        <v>1336.575</v>
      </c>
      <c r="Z275" s="4">
        <v>2377.7529009009004</v>
      </c>
      <c r="AA275" s="4">
        <v>1647.5174117647059</v>
      </c>
      <c r="AB275" s="4">
        <v>1487.4676124031007</v>
      </c>
      <c r="AC275" s="4">
        <v>1579.8001176470589</v>
      </c>
      <c r="AD275" s="4">
        <v>1167.8138196721313</v>
      </c>
      <c r="AE275" s="4">
        <v>4489.1182241379311</v>
      </c>
      <c r="AF275" s="4">
        <f>SUM(Data_Set[[#This Row],[JAN 2021]:[DEC 2021]])</f>
        <v>24655.581167100361</v>
      </c>
    </row>
    <row r="276" spans="1:32">
      <c r="A276" t="s">
        <v>9</v>
      </c>
      <c r="B276" t="s">
        <v>51</v>
      </c>
      <c r="C276" t="s">
        <v>0</v>
      </c>
      <c r="D276" t="s">
        <v>2</v>
      </c>
      <c r="E276" t="str">
        <f>INDEX('Mapping Table'!C:C,MATCH(Data_Set[[#This Row],[Geography]],'Mapping Table'!A:A,))</f>
        <v>Chris Watermarker</v>
      </c>
      <c r="F276" t="str">
        <f>INDEX('Mapping Table'!D:D,MATCH(Data_Set[[#This Row],[Channel]],'Mapping Table'!B:B,))</f>
        <v>Kevin Accent</v>
      </c>
      <c r="G276" s="4">
        <v>1735.4700854700857</v>
      </c>
      <c r="H276" s="4">
        <v>1476.5939130434786</v>
      </c>
      <c r="I276" s="4">
        <v>1940.1350427350428</v>
      </c>
      <c r="J276" s="4">
        <v>2486.2957031250003</v>
      </c>
      <c r="K276" s="4">
        <v>2834.6638655462184</v>
      </c>
      <c r="L276" s="4">
        <v>2596.3709677419356</v>
      </c>
      <c r="M276" s="4">
        <v>2385.0305555555556</v>
      </c>
      <c r="N276" s="4">
        <v>2165.5434782608695</v>
      </c>
      <c r="O276" s="4">
        <v>3408.4745762711868</v>
      </c>
      <c r="P276" s="4">
        <v>3134.7219047619046</v>
      </c>
      <c r="Q276" s="4">
        <v>2229.0943478260874</v>
      </c>
      <c r="R276" s="4">
        <v>2711.9834710743803</v>
      </c>
      <c r="S276" s="4">
        <f>SUM(Data_Set[[#This Row],[JAN 2020]:[DEC 2020]])</f>
        <v>29104.377911411746</v>
      </c>
      <c r="T276" s="4">
        <v>2839.6551724137935</v>
      </c>
      <c r="U276" s="4">
        <v>2162.1621621621621</v>
      </c>
      <c r="V276" s="4">
        <v>2854.5045045045044</v>
      </c>
      <c r="W276" s="4">
        <v>2985.014285714286</v>
      </c>
      <c r="X276" s="4">
        <v>2511.2632812500001</v>
      </c>
      <c r="Y276" s="4">
        <v>2696.2184873949582</v>
      </c>
      <c r="Z276" s="4">
        <v>3209.3749999999995</v>
      </c>
      <c r="AA276" s="4">
        <v>3493.2983333333332</v>
      </c>
      <c r="AB276" s="4">
        <v>3184.5238095238096</v>
      </c>
      <c r="AC276" s="4">
        <v>3392.1226562500001</v>
      </c>
      <c r="AD276" s="4">
        <v>3045.9514285714281</v>
      </c>
      <c r="AE276" s="4">
        <v>1756.8974789915967</v>
      </c>
      <c r="AF276" s="4">
        <f>SUM(Data_Set[[#This Row],[JAN 2021]:[DEC 2021]])</f>
        <v>34130.986600109871</v>
      </c>
    </row>
    <row r="277" spans="1:32">
      <c r="A277" t="s">
        <v>9</v>
      </c>
      <c r="B277" t="s">
        <v>47</v>
      </c>
      <c r="C277" t="s">
        <v>0</v>
      </c>
      <c r="D277" t="s">
        <v>1</v>
      </c>
      <c r="E277" t="str">
        <f>INDEX('Mapping Table'!C:C,MATCH(Data_Set[[#This Row],[Geography]],'Mapping Table'!A:A,))</f>
        <v>Chris Watermarker</v>
      </c>
      <c r="F277" t="str">
        <f>INDEX('Mapping Table'!D:D,MATCH(Data_Set[[#This Row],[Channel]],'Mapping Table'!B:B,))</f>
        <v>Kevin Accent</v>
      </c>
      <c r="G277" s="4">
        <v>62116.003478260871</v>
      </c>
      <c r="H277" s="4">
        <v>46926.197637795274</v>
      </c>
      <c r="I277" s="4">
        <v>54361.508403361346</v>
      </c>
      <c r="J277" s="4">
        <v>43574.185039370073</v>
      </c>
      <c r="K277" s="4">
        <v>51919.659504132236</v>
      </c>
      <c r="L277" s="4">
        <v>62942.154545454548</v>
      </c>
      <c r="M277" s="4">
        <v>59632.879487179489</v>
      </c>
      <c r="N277" s="4">
        <v>60208.110833333332</v>
      </c>
      <c r="O277" s="4">
        <v>53553.503124999996</v>
      </c>
      <c r="P277" s="4">
        <v>69289.475471698112</v>
      </c>
      <c r="Q277" s="4">
        <v>66506.959433962256</v>
      </c>
      <c r="R277" s="4">
        <v>77857.160185185174</v>
      </c>
      <c r="S277" s="4">
        <f>SUM(Data_Set[[#This Row],[JAN 2020]:[DEC 2020]])</f>
        <v>708887.79714473267</v>
      </c>
      <c r="T277" s="4">
        <v>62156.275000000001</v>
      </c>
      <c r="U277" s="4">
        <v>63998.176033057855</v>
      </c>
      <c r="V277" s="4">
        <v>66894.594782608707</v>
      </c>
      <c r="W277" s="4">
        <v>73090.057851239675</v>
      </c>
      <c r="X277" s="4">
        <v>78678.59572649574</v>
      </c>
      <c r="Y277" s="4">
        <v>94033.190434782606</v>
      </c>
      <c r="Z277" s="4">
        <v>84576.770866141727</v>
      </c>
      <c r="AA277" s="4">
        <v>89984.684426229505</v>
      </c>
      <c r="AB277" s="4">
        <v>78019.460162601623</v>
      </c>
      <c r="AC277" s="4">
        <v>80439.052845528466</v>
      </c>
      <c r="AD277" s="4">
        <v>82622.796694214892</v>
      </c>
      <c r="AE277" s="4">
        <v>114358.42777777778</v>
      </c>
      <c r="AF277" s="4">
        <f>SUM(Data_Set[[#This Row],[JAN 2021]:[DEC 2021]])</f>
        <v>968852.08260067855</v>
      </c>
    </row>
    <row r="278" spans="1:32">
      <c r="A278" t="s">
        <v>9</v>
      </c>
      <c r="B278" t="s">
        <v>47</v>
      </c>
      <c r="C278" t="s">
        <v>4</v>
      </c>
      <c r="D278" t="s">
        <v>1</v>
      </c>
      <c r="E278" t="str">
        <f>INDEX('Mapping Table'!C:C,MATCH(Data_Set[[#This Row],[Geography]],'Mapping Table'!A:A,))</f>
        <v>Chris Watermarker</v>
      </c>
      <c r="F278" t="str">
        <f>INDEX('Mapping Table'!D:D,MATCH(Data_Set[[#This Row],[Channel]],'Mapping Table'!B:B,))</f>
        <v>Kevin Accent</v>
      </c>
      <c r="G278" s="4">
        <v>191617.00325396826</v>
      </c>
      <c r="H278" s="4">
        <v>192532.53416666668</v>
      </c>
      <c r="I278" s="4">
        <v>232193.43808130082</v>
      </c>
      <c r="J278" s="4">
        <v>215091.48781102363</v>
      </c>
      <c r="K278" s="4">
        <v>240748.30588709677</v>
      </c>
      <c r="L278" s="4">
        <v>265089.19771199999</v>
      </c>
      <c r="M278" s="4">
        <v>253534.99991803279</v>
      </c>
      <c r="N278" s="4">
        <v>236675.13780645162</v>
      </c>
      <c r="O278" s="4">
        <v>252023.77437499998</v>
      </c>
      <c r="P278" s="4">
        <v>233563.70988333333</v>
      </c>
      <c r="Q278" s="4">
        <v>271314.96148571424</v>
      </c>
      <c r="R278" s="4">
        <v>259654.32088888893</v>
      </c>
      <c r="S278" s="4">
        <f>SUM(Data_Set[[#This Row],[JAN 2020]:[DEC 2020]])</f>
        <v>2844038.8712694771</v>
      </c>
      <c r="T278" s="4">
        <v>222664.76491743117</v>
      </c>
      <c r="U278" s="4">
        <v>212802.65106249999</v>
      </c>
      <c r="V278" s="4">
        <v>292820.26261016948</v>
      </c>
      <c r="W278" s="4">
        <v>319425.45</v>
      </c>
      <c r="X278" s="4">
        <v>312888.67715702479</v>
      </c>
      <c r="Y278" s="4">
        <v>347564.35239655175</v>
      </c>
      <c r="Z278" s="4">
        <v>344983.76681034488</v>
      </c>
      <c r="AA278" s="4">
        <v>321030.57623529417</v>
      </c>
      <c r="AB278" s="4">
        <v>319044.35781981976</v>
      </c>
      <c r="AC278" s="4">
        <v>307856.84593162395</v>
      </c>
      <c r="AD278" s="4">
        <v>372693.57911320752</v>
      </c>
      <c r="AE278" s="4">
        <v>302956.896097561</v>
      </c>
      <c r="AF278" s="4">
        <f>SUM(Data_Set[[#This Row],[JAN 2021]:[DEC 2021]])</f>
        <v>3676732.1801515291</v>
      </c>
    </row>
    <row r="279" spans="1:32">
      <c r="A279" t="s">
        <v>9</v>
      </c>
      <c r="B279" t="s">
        <v>47</v>
      </c>
      <c r="C279" t="s">
        <v>5</v>
      </c>
      <c r="D279" t="s">
        <v>1</v>
      </c>
      <c r="E279" t="str">
        <f>INDEX('Mapping Table'!C:C,MATCH(Data_Set[[#This Row],[Geography]],'Mapping Table'!A:A,))</f>
        <v>Chris Watermarker</v>
      </c>
      <c r="F279" t="str">
        <f>INDEX('Mapping Table'!D:D,MATCH(Data_Set[[#This Row],[Channel]],'Mapping Table'!B:B,))</f>
        <v>Kevin Accent</v>
      </c>
      <c r="G279" s="4">
        <v>30167.856787037035</v>
      </c>
      <c r="H279" s="4">
        <v>27395.224609345791</v>
      </c>
      <c r="I279" s="4">
        <v>27736.029715624998</v>
      </c>
      <c r="J279" s="4">
        <v>28757.498853448276</v>
      </c>
      <c r="K279" s="4">
        <v>30869.900124324326</v>
      </c>
      <c r="L279" s="4">
        <v>35349.060246296292</v>
      </c>
      <c r="M279" s="4">
        <v>32564.884883760686</v>
      </c>
      <c r="N279" s="4">
        <v>28312.677546153845</v>
      </c>
      <c r="O279" s="4">
        <v>30813.126806956523</v>
      </c>
      <c r="P279" s="4">
        <v>33971.395214414413</v>
      </c>
      <c r="Q279" s="4">
        <v>27714.452046874998</v>
      </c>
      <c r="R279" s="4">
        <v>36348.030530508477</v>
      </c>
      <c r="S279" s="4">
        <f>SUM(Data_Set[[#This Row],[JAN 2020]:[DEC 2020]])</f>
        <v>370000.13736474561</v>
      </c>
      <c r="T279" s="4">
        <v>34734.823563302751</v>
      </c>
      <c r="U279" s="4">
        <v>30876.915550877198</v>
      </c>
      <c r="V279" s="4">
        <v>33409.794790624997</v>
      </c>
      <c r="W279" s="4">
        <v>35212.08548392856</v>
      </c>
      <c r="X279" s="4">
        <v>22762.870909090907</v>
      </c>
      <c r="Y279" s="4">
        <v>37890.659989285712</v>
      </c>
      <c r="Z279" s="4">
        <v>31931.242521538457</v>
      </c>
      <c r="AA279" s="4">
        <v>32527.700082926833</v>
      </c>
      <c r="AB279" s="4">
        <v>35435.561091071424</v>
      </c>
      <c r="AC279" s="4">
        <v>36238.630120000002</v>
      </c>
      <c r="AD279" s="4">
        <v>39357.653692982458</v>
      </c>
      <c r="AE279" s="4">
        <v>42813.358102521008</v>
      </c>
      <c r="AF279" s="4">
        <f>SUM(Data_Set[[#This Row],[JAN 2021]:[DEC 2021]])</f>
        <v>413191.29589815025</v>
      </c>
    </row>
    <row r="280" spans="1:32">
      <c r="A280" t="s">
        <v>9</v>
      </c>
      <c r="B280" t="s">
        <v>47</v>
      </c>
      <c r="C280" t="s">
        <v>6</v>
      </c>
      <c r="D280" t="s">
        <v>1</v>
      </c>
      <c r="E280" t="str">
        <f>INDEX('Mapping Table'!C:C,MATCH(Data_Set[[#This Row],[Geography]],'Mapping Table'!A:A,))</f>
        <v>Chris Watermarker</v>
      </c>
      <c r="F280" t="str">
        <f>INDEX('Mapping Table'!D:D,MATCH(Data_Set[[#This Row],[Channel]],'Mapping Table'!B:B,))</f>
        <v>Kevin Accent</v>
      </c>
      <c r="G280" s="4">
        <v>18700.127574545451</v>
      </c>
      <c r="H280" s="4">
        <v>14258.801358139533</v>
      </c>
      <c r="I280" s="4">
        <v>20949.229908571429</v>
      </c>
      <c r="J280" s="4">
        <v>17569.637364705883</v>
      </c>
      <c r="K280" s="4">
        <v>18102.588502439026</v>
      </c>
      <c r="L280" s="4">
        <v>19733.4587952</v>
      </c>
      <c r="M280" s="4">
        <v>22347.262866055044</v>
      </c>
      <c r="N280" s="4">
        <v>13725.710913513512</v>
      </c>
      <c r="O280" s="4">
        <v>17585.512727586207</v>
      </c>
      <c r="P280" s="4">
        <v>19792.600189655172</v>
      </c>
      <c r="Q280" s="4">
        <v>19592.783844444442</v>
      </c>
      <c r="R280" s="4">
        <v>19635.898681889765</v>
      </c>
      <c r="S280" s="4">
        <f>SUM(Data_Set[[#This Row],[JAN 2020]:[DEC 2020]])</f>
        <v>221993.61272674546</v>
      </c>
      <c r="T280" s="4">
        <v>21248.974794594593</v>
      </c>
      <c r="U280" s="4">
        <v>19646.120500000001</v>
      </c>
      <c r="V280" s="4">
        <v>20337.236222950818</v>
      </c>
      <c r="W280" s="4">
        <v>16057.86207804878</v>
      </c>
      <c r="X280" s="4">
        <v>19952.340011009172</v>
      </c>
      <c r="Y280" s="4">
        <v>23135.943725806454</v>
      </c>
      <c r="Z280" s="4">
        <v>22693.80614032258</v>
      </c>
      <c r="AA280" s="4">
        <v>24430.987142105267</v>
      </c>
      <c r="AB280" s="4">
        <v>22368.733601652893</v>
      </c>
      <c r="AC280" s="4">
        <v>22771.514665000002</v>
      </c>
      <c r="AD280" s="4">
        <v>21971.397952066116</v>
      </c>
      <c r="AE280" s="4">
        <v>27113.771648275862</v>
      </c>
      <c r="AF280" s="4">
        <f>SUM(Data_Set[[#This Row],[JAN 2021]:[DEC 2021]])</f>
        <v>261728.68848183256</v>
      </c>
    </row>
    <row r="281" spans="1:32">
      <c r="A281" t="s">
        <v>9</v>
      </c>
      <c r="B281" t="s">
        <v>47</v>
      </c>
      <c r="C281" t="s">
        <v>0</v>
      </c>
      <c r="D281" t="s">
        <v>45</v>
      </c>
      <c r="E281" t="str">
        <f>INDEX('Mapping Table'!C:C,MATCH(Data_Set[[#This Row],[Geography]],'Mapping Table'!A:A,))</f>
        <v>Chris Watermarker</v>
      </c>
      <c r="F281" t="str">
        <f>INDEX('Mapping Table'!D:D,MATCH(Data_Set[[#This Row],[Channel]],'Mapping Table'!B:B,))</f>
        <v>Kevin Accent</v>
      </c>
      <c r="G281" s="4">
        <v>3457.045454545454</v>
      </c>
      <c r="H281" s="4">
        <v>3366.3561983471077</v>
      </c>
      <c r="I281" s="4">
        <v>3925.1284615384616</v>
      </c>
      <c r="J281" s="4">
        <v>4555.4195121951225</v>
      </c>
      <c r="K281" s="4">
        <v>6340.1315789473692</v>
      </c>
      <c r="L281" s="4">
        <v>6401.906779661017</v>
      </c>
      <c r="M281" s="4">
        <v>7258.7752212389378</v>
      </c>
      <c r="N281" s="4">
        <v>10607.78113207547</v>
      </c>
      <c r="O281" s="4">
        <v>10612.53628318584</v>
      </c>
      <c r="P281" s="4">
        <v>7185.1923076923076</v>
      </c>
      <c r="Q281" s="4">
        <v>7709.0336448598136</v>
      </c>
      <c r="R281" s="4">
        <v>8244.8991379310355</v>
      </c>
      <c r="S281" s="4">
        <f>SUM(Data_Set[[#This Row],[JAN 2020]:[DEC 2020]])</f>
        <v>79664.205712217939</v>
      </c>
      <c r="T281" s="4">
        <v>5397.7594339622638</v>
      </c>
      <c r="U281" s="4">
        <v>3790.1806201550385</v>
      </c>
      <c r="V281" s="4">
        <v>3894.44496124031</v>
      </c>
      <c r="W281" s="4">
        <v>2686.9369369369365</v>
      </c>
      <c r="X281" s="4">
        <v>1499.0811023622048</v>
      </c>
      <c r="Y281" s="4">
        <v>1758.3984375</v>
      </c>
      <c r="Z281" s="4">
        <v>2031.3084112149531</v>
      </c>
      <c r="AA281" s="4">
        <v>1527.6897637795275</v>
      </c>
      <c r="AB281" s="4">
        <v>1293.1407692307691</v>
      </c>
      <c r="AC281" s="4">
        <v>1742.6794392523364</v>
      </c>
      <c r="AD281" s="4">
        <v>1617.1511627906975</v>
      </c>
      <c r="AE281" s="4">
        <v>2421.5517241379312</v>
      </c>
      <c r="AF281" s="4">
        <f>SUM(Data_Set[[#This Row],[JAN 2021]:[DEC 2021]])</f>
        <v>29660.322762562966</v>
      </c>
    </row>
    <row r="282" spans="1:32">
      <c r="A282" t="s">
        <v>9</v>
      </c>
      <c r="B282" t="s">
        <v>47</v>
      </c>
      <c r="C282" t="s">
        <v>0</v>
      </c>
      <c r="D282" t="s">
        <v>3</v>
      </c>
      <c r="E282" t="str">
        <f>INDEX('Mapping Table'!C:C,MATCH(Data_Set[[#This Row],[Geography]],'Mapping Table'!A:A,))</f>
        <v>Chris Watermarker</v>
      </c>
      <c r="F282" t="str">
        <f>INDEX('Mapping Table'!D:D,MATCH(Data_Set[[#This Row],[Channel]],'Mapping Table'!B:B,))</f>
        <v>Kevin Accent</v>
      </c>
      <c r="G282" s="4">
        <v>78073.847321428548</v>
      </c>
      <c r="H282" s="4">
        <v>65389.594915254238</v>
      </c>
      <c r="I282" s="4">
        <v>108934.04824561405</v>
      </c>
      <c r="J282" s="4">
        <v>74183.165811965824</v>
      </c>
      <c r="K282" s="4">
        <v>77765.699224806187</v>
      </c>
      <c r="L282" s="4">
        <v>95328.170491803277</v>
      </c>
      <c r="M282" s="4">
        <v>78117.772440944871</v>
      </c>
      <c r="N282" s="4">
        <v>108692.21025641027</v>
      </c>
      <c r="O282" s="4">
        <v>97583.774015748029</v>
      </c>
      <c r="P282" s="4">
        <v>110318.56484375001</v>
      </c>
      <c r="Q282" s="4">
        <v>97128.409523809518</v>
      </c>
      <c r="R282" s="4">
        <v>111885.45546875001</v>
      </c>
      <c r="S282" s="4">
        <f>SUM(Data_Set[[#This Row],[JAN 2020]:[DEC 2020]])</f>
        <v>1103400.7125602849</v>
      </c>
      <c r="T282" s="4">
        <v>102444.86635514018</v>
      </c>
      <c r="U282" s="4">
        <v>93810.230476190467</v>
      </c>
      <c r="V282" s="4">
        <v>114307</v>
      </c>
      <c r="W282" s="4">
        <v>113907.53761467889</v>
      </c>
      <c r="X282" s="4">
        <v>102324.88217054264</v>
      </c>
      <c r="Y282" s="4">
        <v>118793.33307086614</v>
      </c>
      <c r="Z282" s="4">
        <v>110821.06967213114</v>
      </c>
      <c r="AA282" s="4">
        <v>130543.5110091743</v>
      </c>
      <c r="AB282" s="4">
        <v>141589.23693693694</v>
      </c>
      <c r="AC282" s="4">
        <v>111609.91615384615</v>
      </c>
      <c r="AD282" s="4">
        <v>98845.274615384609</v>
      </c>
      <c r="AE282" s="4">
        <v>130125.88833333334</v>
      </c>
      <c r="AF282" s="4">
        <f>SUM(Data_Set[[#This Row],[JAN 2021]:[DEC 2021]])</f>
        <v>1369122.746408225</v>
      </c>
    </row>
    <row r="283" spans="1:32">
      <c r="A283" t="s">
        <v>9</v>
      </c>
      <c r="B283" t="s">
        <v>47</v>
      </c>
      <c r="C283" t="s">
        <v>4</v>
      </c>
      <c r="D283" t="s">
        <v>3</v>
      </c>
      <c r="E283" t="str">
        <f>INDEX('Mapping Table'!C:C,MATCH(Data_Set[[#This Row],[Geography]],'Mapping Table'!A:A,))</f>
        <v>Chris Watermarker</v>
      </c>
      <c r="F283" t="str">
        <f>INDEX('Mapping Table'!D:D,MATCH(Data_Set[[#This Row],[Channel]],'Mapping Table'!B:B,))</f>
        <v>Kevin Accent</v>
      </c>
      <c r="G283" s="4">
        <v>69948.172368421045</v>
      </c>
      <c r="H283" s="4">
        <v>42852.009084745761</v>
      </c>
      <c r="I283" s="4">
        <v>52078.694809917353</v>
      </c>
      <c r="J283" s="4">
        <v>49345.926852713179</v>
      </c>
      <c r="K283" s="4">
        <v>58759.386360360353</v>
      </c>
      <c r="L283" s="4">
        <v>66410.20304587156</v>
      </c>
      <c r="M283" s="4">
        <v>57779.619376000002</v>
      </c>
      <c r="N283" s="4">
        <v>63846.714168224302</v>
      </c>
      <c r="O283" s="4">
        <v>57642.978103448288</v>
      </c>
      <c r="P283" s="4">
        <v>51655.82965517242</v>
      </c>
      <c r="Q283" s="4">
        <v>46808.555428571432</v>
      </c>
      <c r="R283" s="4">
        <v>53401.686869565223</v>
      </c>
      <c r="S283" s="4">
        <f>SUM(Data_Set[[#This Row],[JAN 2020]:[DEC 2020]])</f>
        <v>670529.77612301102</v>
      </c>
      <c r="T283" s="4">
        <v>49858.727361344543</v>
      </c>
      <c r="U283" s="4">
        <v>52560.677482142855</v>
      </c>
      <c r="V283" s="4">
        <v>89553.084380952379</v>
      </c>
      <c r="W283" s="4">
        <v>85792.36362204724</v>
      </c>
      <c r="X283" s="4">
        <v>101782.973</v>
      </c>
      <c r="Y283" s="4">
        <v>123010.82080701756</v>
      </c>
      <c r="Z283" s="4">
        <v>123857.4911559633</v>
      </c>
      <c r="AA283" s="4">
        <v>95298.439327433633</v>
      </c>
      <c r="AB283" s="4">
        <v>88802.815962264154</v>
      </c>
      <c r="AC283" s="4">
        <v>51105.224900000001</v>
      </c>
      <c r="AD283" s="4">
        <v>57766.255192982462</v>
      </c>
      <c r="AE283" s="4">
        <v>70859.186049180338</v>
      </c>
      <c r="AF283" s="4">
        <f>SUM(Data_Set[[#This Row],[JAN 2021]:[DEC 2021]])</f>
        <v>990248.0592413285</v>
      </c>
    </row>
    <row r="284" spans="1:32">
      <c r="A284" t="s">
        <v>9</v>
      </c>
      <c r="B284" t="s">
        <v>47</v>
      </c>
      <c r="C284" t="s">
        <v>0</v>
      </c>
      <c r="D284" t="s">
        <v>2</v>
      </c>
      <c r="E284" t="str">
        <f>INDEX('Mapping Table'!C:C,MATCH(Data_Set[[#This Row],[Geography]],'Mapping Table'!A:A,))</f>
        <v>Chris Watermarker</v>
      </c>
      <c r="F284" t="str">
        <f>INDEX('Mapping Table'!D:D,MATCH(Data_Set[[#This Row],[Channel]],'Mapping Table'!B:B,))</f>
        <v>Kevin Accent</v>
      </c>
      <c r="G284" s="4">
        <v>84155.067826086975</v>
      </c>
      <c r="H284" s="4">
        <v>83525.898198198192</v>
      </c>
      <c r="I284" s="4">
        <v>108224.77719298247</v>
      </c>
      <c r="J284" s="4">
        <v>124542.94871794872</v>
      </c>
      <c r="K284" s="4">
        <v>125263.77396694214</v>
      </c>
      <c r="L284" s="4">
        <v>172817.17830188677</v>
      </c>
      <c r="M284" s="4">
        <v>166702.39811320751</v>
      </c>
      <c r="N284" s="4">
        <v>110629.94032258063</v>
      </c>
      <c r="O284" s="4">
        <v>136168.20087719301</v>
      </c>
      <c r="P284" s="4">
        <v>115216.731496063</v>
      </c>
      <c r="Q284" s="4">
        <v>109523.81382113822</v>
      </c>
      <c r="R284" s="4">
        <v>147414.95904761905</v>
      </c>
      <c r="S284" s="4">
        <f>SUM(Data_Set[[#This Row],[JAN 2020]:[DEC 2020]])</f>
        <v>1484185.6878818467</v>
      </c>
      <c r="T284" s="4">
        <v>162910.30387596897</v>
      </c>
      <c r="U284" s="4">
        <v>141601.05873015872</v>
      </c>
      <c r="V284" s="4">
        <v>196445.27027027027</v>
      </c>
      <c r="W284" s="4">
        <v>178833.47739130436</v>
      </c>
      <c r="X284" s="4">
        <v>152389.39338842974</v>
      </c>
      <c r="Y284" s="4">
        <v>156412.01769230768</v>
      </c>
      <c r="Z284" s="4">
        <v>189481.54214876035</v>
      </c>
      <c r="AA284" s="4">
        <v>203012.42905982907</v>
      </c>
      <c r="AB284" s="4">
        <v>164347.19921875</v>
      </c>
      <c r="AC284" s="4">
        <v>178293.40521739132</v>
      </c>
      <c r="AD284" s="4">
        <v>114344.78425196849</v>
      </c>
      <c r="AE284" s="4">
        <v>100421.34245283018</v>
      </c>
      <c r="AF284" s="4">
        <f>SUM(Data_Set[[#This Row],[JAN 2021]:[DEC 2021]])</f>
        <v>1938492.2236979692</v>
      </c>
    </row>
  </sheetData>
  <pageMargins left="0.7" right="0.7" top="0.75" bottom="0.75" header="0.3" footer="0.3"/>
  <customProperties>
    <customPr name="_pios_id" r:id="rId1"/>
  </customProperties>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9F6B7-72CC-47D7-8E79-F09454D5D203}">
  <dimension ref="A1:D40"/>
  <sheetViews>
    <sheetView workbookViewId="0"/>
  </sheetViews>
  <sheetFormatPr baseColWidth="10" defaultColWidth="8.83203125" defaultRowHeight="15"/>
  <cols>
    <col min="1" max="1" width="12.83203125" customWidth="1"/>
    <col min="2" max="2" width="19.6640625" customWidth="1"/>
    <col min="3" max="3" width="19.1640625" customWidth="1"/>
    <col min="4" max="4" width="16.83203125" customWidth="1"/>
  </cols>
  <sheetData>
    <row r="1" spans="1:4">
      <c r="A1" t="s">
        <v>7</v>
      </c>
      <c r="B1" t="s">
        <v>40</v>
      </c>
      <c r="C1" t="s">
        <v>57</v>
      </c>
      <c r="D1" t="s">
        <v>58</v>
      </c>
    </row>
    <row r="2" spans="1:4">
      <c r="A2" t="s">
        <v>11</v>
      </c>
      <c r="B2" t="s">
        <v>43</v>
      </c>
      <c r="C2" t="s">
        <v>62</v>
      </c>
      <c r="D2" t="s">
        <v>63</v>
      </c>
    </row>
    <row r="3" spans="1:4">
      <c r="A3" t="s">
        <v>42</v>
      </c>
      <c r="B3" t="s">
        <v>43</v>
      </c>
      <c r="C3" t="s">
        <v>59</v>
      </c>
      <c r="D3" t="s">
        <v>63</v>
      </c>
    </row>
    <row r="4" spans="1:4">
      <c r="A4" t="s">
        <v>10</v>
      </c>
      <c r="B4" t="s">
        <v>43</v>
      </c>
      <c r="C4" t="s">
        <v>61</v>
      </c>
      <c r="D4" t="s">
        <v>63</v>
      </c>
    </row>
    <row r="5" spans="1:4">
      <c r="A5" t="s">
        <v>9</v>
      </c>
      <c r="B5" t="s">
        <v>43</v>
      </c>
      <c r="C5" t="s">
        <v>60</v>
      </c>
      <c r="D5" t="s">
        <v>63</v>
      </c>
    </row>
    <row r="6" spans="1:4">
      <c r="A6" t="s">
        <v>42</v>
      </c>
      <c r="B6" t="s">
        <v>44</v>
      </c>
      <c r="C6" t="s">
        <v>59</v>
      </c>
      <c r="D6" t="s">
        <v>67</v>
      </c>
    </row>
    <row r="7" spans="1:4">
      <c r="A7" t="s">
        <v>42</v>
      </c>
      <c r="B7" t="s">
        <v>46</v>
      </c>
      <c r="C7" t="s">
        <v>59</v>
      </c>
      <c r="D7" t="s">
        <v>65</v>
      </c>
    </row>
    <row r="8" spans="1:4">
      <c r="A8" t="s">
        <v>11</v>
      </c>
      <c r="B8" t="s">
        <v>47</v>
      </c>
      <c r="C8" t="s">
        <v>62</v>
      </c>
      <c r="D8" t="s">
        <v>64</v>
      </c>
    </row>
    <row r="9" spans="1:4">
      <c r="A9" t="s">
        <v>42</v>
      </c>
      <c r="B9" t="s">
        <v>47</v>
      </c>
      <c r="C9" t="s">
        <v>59</v>
      </c>
      <c r="D9" t="s">
        <v>64</v>
      </c>
    </row>
    <row r="10" spans="1:4">
      <c r="A10" t="s">
        <v>10</v>
      </c>
      <c r="B10" t="s">
        <v>47</v>
      </c>
      <c r="C10" t="s">
        <v>61</v>
      </c>
      <c r="D10" t="s">
        <v>64</v>
      </c>
    </row>
    <row r="11" spans="1:4">
      <c r="A11" t="s">
        <v>9</v>
      </c>
      <c r="B11" t="s">
        <v>47</v>
      </c>
      <c r="C11" t="s">
        <v>60</v>
      </c>
      <c r="D11" t="s">
        <v>64</v>
      </c>
    </row>
    <row r="12" spans="1:4">
      <c r="A12" t="s">
        <v>11</v>
      </c>
      <c r="B12" t="s">
        <v>48</v>
      </c>
      <c r="C12" t="s">
        <v>62</v>
      </c>
      <c r="D12" t="s">
        <v>66</v>
      </c>
    </row>
    <row r="13" spans="1:4">
      <c r="A13" t="s">
        <v>42</v>
      </c>
      <c r="B13" t="s">
        <v>48</v>
      </c>
      <c r="C13" t="s">
        <v>59</v>
      </c>
      <c r="D13" t="s">
        <v>66</v>
      </c>
    </row>
    <row r="14" spans="1:4">
      <c r="A14" t="s">
        <v>10</v>
      </c>
      <c r="B14" t="s">
        <v>48</v>
      </c>
      <c r="C14" t="s">
        <v>61</v>
      </c>
      <c r="D14" t="s">
        <v>66</v>
      </c>
    </row>
    <row r="15" spans="1:4">
      <c r="A15" t="s">
        <v>9</v>
      </c>
      <c r="B15" t="s">
        <v>48</v>
      </c>
      <c r="C15" t="s">
        <v>60</v>
      </c>
      <c r="D15" t="s">
        <v>66</v>
      </c>
    </row>
    <row r="16" spans="1:4">
      <c r="A16" t="s">
        <v>11</v>
      </c>
      <c r="B16" t="s">
        <v>49</v>
      </c>
      <c r="C16" t="s">
        <v>62</v>
      </c>
      <c r="D16" t="s">
        <v>68</v>
      </c>
    </row>
    <row r="17" spans="1:4">
      <c r="A17" t="s">
        <v>42</v>
      </c>
      <c r="B17" t="s">
        <v>49</v>
      </c>
      <c r="C17" t="s">
        <v>59</v>
      </c>
      <c r="D17" t="s">
        <v>68</v>
      </c>
    </row>
    <row r="18" spans="1:4">
      <c r="A18" t="s">
        <v>10</v>
      </c>
      <c r="B18" t="s">
        <v>49</v>
      </c>
      <c r="C18" t="s">
        <v>61</v>
      </c>
      <c r="D18" t="s">
        <v>68</v>
      </c>
    </row>
    <row r="19" spans="1:4">
      <c r="A19" t="s">
        <v>9</v>
      </c>
      <c r="B19" t="s">
        <v>49</v>
      </c>
      <c r="C19" t="s">
        <v>60</v>
      </c>
      <c r="D19" t="s">
        <v>68</v>
      </c>
    </row>
    <row r="20" spans="1:4">
      <c r="A20" t="s">
        <v>11</v>
      </c>
      <c r="B20" t="s">
        <v>50</v>
      </c>
      <c r="C20" t="s">
        <v>62</v>
      </c>
      <c r="D20" t="s">
        <v>63</v>
      </c>
    </row>
    <row r="21" spans="1:4">
      <c r="A21" t="s">
        <v>42</v>
      </c>
      <c r="B21" t="s">
        <v>50</v>
      </c>
      <c r="C21" t="s">
        <v>59</v>
      </c>
      <c r="D21" t="s">
        <v>63</v>
      </c>
    </row>
    <row r="22" spans="1:4">
      <c r="A22" t="s">
        <v>10</v>
      </c>
      <c r="B22" t="s">
        <v>50</v>
      </c>
      <c r="C22" t="s">
        <v>61</v>
      </c>
      <c r="D22" t="s">
        <v>63</v>
      </c>
    </row>
    <row r="23" spans="1:4">
      <c r="A23" t="s">
        <v>9</v>
      </c>
      <c r="B23" t="s">
        <v>50</v>
      </c>
      <c r="C23" t="s">
        <v>60</v>
      </c>
      <c r="D23" t="s">
        <v>63</v>
      </c>
    </row>
    <row r="24" spans="1:4">
      <c r="A24" t="s">
        <v>11</v>
      </c>
      <c r="B24" t="s">
        <v>51</v>
      </c>
      <c r="C24" t="s">
        <v>62</v>
      </c>
      <c r="D24" t="s">
        <v>64</v>
      </c>
    </row>
    <row r="25" spans="1:4">
      <c r="A25" t="s">
        <v>42</v>
      </c>
      <c r="B25" t="s">
        <v>51</v>
      </c>
      <c r="C25" t="s">
        <v>59</v>
      </c>
      <c r="D25" t="s">
        <v>64</v>
      </c>
    </row>
    <row r="26" spans="1:4">
      <c r="A26" t="s">
        <v>10</v>
      </c>
      <c r="B26" t="s">
        <v>51</v>
      </c>
      <c r="C26" t="s">
        <v>61</v>
      </c>
      <c r="D26" t="s">
        <v>64</v>
      </c>
    </row>
    <row r="27" spans="1:4">
      <c r="A27" t="s">
        <v>9</v>
      </c>
      <c r="B27" t="s">
        <v>51</v>
      </c>
      <c r="C27" t="s">
        <v>60</v>
      </c>
      <c r="D27" t="s">
        <v>64</v>
      </c>
    </row>
    <row r="28" spans="1:4">
      <c r="A28" t="s">
        <v>11</v>
      </c>
      <c r="B28" t="s">
        <v>53</v>
      </c>
      <c r="C28" t="s">
        <v>62</v>
      </c>
      <c r="D28" t="s">
        <v>67</v>
      </c>
    </row>
    <row r="29" spans="1:4">
      <c r="A29" t="s">
        <v>10</v>
      </c>
      <c r="B29" t="s">
        <v>53</v>
      </c>
      <c r="C29" t="s">
        <v>61</v>
      </c>
      <c r="D29" t="s">
        <v>67</v>
      </c>
    </row>
    <row r="30" spans="1:4">
      <c r="A30" t="s">
        <v>9</v>
      </c>
      <c r="B30" t="s">
        <v>53</v>
      </c>
      <c r="C30" t="s">
        <v>60</v>
      </c>
      <c r="D30" t="s">
        <v>67</v>
      </c>
    </row>
    <row r="31" spans="1:4">
      <c r="A31" t="s">
        <v>11</v>
      </c>
      <c r="B31" t="s">
        <v>52</v>
      </c>
      <c r="C31" t="s">
        <v>62</v>
      </c>
      <c r="D31" t="s">
        <v>68</v>
      </c>
    </row>
    <row r="32" spans="1:4">
      <c r="A32" t="s">
        <v>42</v>
      </c>
      <c r="B32" t="s">
        <v>52</v>
      </c>
      <c r="C32" t="s">
        <v>59</v>
      </c>
      <c r="D32" t="s">
        <v>68</v>
      </c>
    </row>
    <row r="33" spans="1:4">
      <c r="A33" t="s">
        <v>10</v>
      </c>
      <c r="B33" t="s">
        <v>52</v>
      </c>
      <c r="C33" t="s">
        <v>61</v>
      </c>
      <c r="D33" t="s">
        <v>68</v>
      </c>
    </row>
    <row r="34" spans="1:4">
      <c r="A34" t="s">
        <v>9</v>
      </c>
      <c r="B34" t="s">
        <v>52</v>
      </c>
      <c r="C34" t="s">
        <v>60</v>
      </c>
      <c r="D34" t="s">
        <v>68</v>
      </c>
    </row>
    <row r="35" spans="1:4">
      <c r="A35" t="s">
        <v>11</v>
      </c>
      <c r="B35" t="s">
        <v>54</v>
      </c>
      <c r="C35" t="s">
        <v>62</v>
      </c>
      <c r="D35" t="s">
        <v>65</v>
      </c>
    </row>
    <row r="36" spans="1:4">
      <c r="A36" t="s">
        <v>10</v>
      </c>
      <c r="B36" t="s">
        <v>54</v>
      </c>
      <c r="C36" t="s">
        <v>61</v>
      </c>
      <c r="D36" t="s">
        <v>65</v>
      </c>
    </row>
    <row r="37" spans="1:4">
      <c r="A37" t="s">
        <v>9</v>
      </c>
      <c r="B37" t="s">
        <v>54</v>
      </c>
      <c r="C37" t="s">
        <v>60</v>
      </c>
      <c r="D37" t="s">
        <v>65</v>
      </c>
    </row>
    <row r="38" spans="1:4">
      <c r="A38" t="s">
        <v>11</v>
      </c>
      <c r="B38" t="s">
        <v>55</v>
      </c>
      <c r="C38" t="s">
        <v>62</v>
      </c>
      <c r="D38" t="s">
        <v>64</v>
      </c>
    </row>
    <row r="39" spans="1:4">
      <c r="A39" t="s">
        <v>10</v>
      </c>
      <c r="B39" t="s">
        <v>55</v>
      </c>
      <c r="C39" t="s">
        <v>61</v>
      </c>
      <c r="D39" t="s">
        <v>64</v>
      </c>
    </row>
    <row r="40" spans="1:4">
      <c r="A40" t="s">
        <v>9</v>
      </c>
      <c r="B40" t="s">
        <v>55</v>
      </c>
      <c r="C40" t="s">
        <v>60</v>
      </c>
      <c r="D40" t="s">
        <v>64</v>
      </c>
    </row>
  </sheetData>
  <pageMargins left="0.7" right="0.7" top="0.75" bottom="0.75" header="0.3" footer="0.3"/>
  <customProperties>
    <customPr name="_pios_id" r:id="rId1"/>
  </customPropertie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18259-ABEC-AC43-A816-AE263BE2CCF7}">
  <dimension ref="A3:AW37"/>
  <sheetViews>
    <sheetView workbookViewId="0"/>
  </sheetViews>
  <sheetFormatPr baseColWidth="10" defaultRowHeight="15"/>
  <cols>
    <col min="1" max="1" width="12.83203125" bestFit="1" customWidth="1"/>
    <col min="2" max="3" width="14.83203125" bestFit="1" customWidth="1"/>
    <col min="4" max="4" width="14" bestFit="1" customWidth="1"/>
    <col min="5" max="5" width="13.6640625" bestFit="1" customWidth="1"/>
    <col min="6" max="6" width="14.83203125" bestFit="1" customWidth="1"/>
    <col min="8" max="8" width="7" bestFit="1" customWidth="1"/>
    <col min="9" max="9" width="15.6640625" bestFit="1" customWidth="1"/>
    <col min="10" max="14" width="12.1640625" bestFit="1" customWidth="1"/>
    <col min="15" max="15" width="20" bestFit="1" customWidth="1"/>
    <col min="16" max="16" width="12.6640625" bestFit="1" customWidth="1"/>
    <col min="17" max="17" width="7" bestFit="1" customWidth="1"/>
    <col min="18" max="18" width="14.83203125" bestFit="1" customWidth="1"/>
    <col min="19" max="19" width="12.1640625" bestFit="1" customWidth="1"/>
    <col min="20" max="20" width="13.33203125" bestFit="1" customWidth="1"/>
    <col min="21" max="24" width="12.1640625" bestFit="1" customWidth="1"/>
    <col min="25" max="25" width="7" bestFit="1" customWidth="1"/>
    <col min="26" max="26" width="14.83203125" bestFit="1" customWidth="1"/>
    <col min="27" max="30" width="12.1640625" bestFit="1" customWidth="1"/>
    <col min="31" max="31" width="15.33203125" bestFit="1" customWidth="1"/>
    <col min="32" max="32" width="12.33203125" bestFit="1" customWidth="1"/>
    <col min="33" max="33" width="12.1640625" bestFit="1" customWidth="1"/>
    <col min="34" max="34" width="14.83203125" bestFit="1" customWidth="1"/>
    <col min="35" max="35" width="12.33203125" bestFit="1" customWidth="1"/>
    <col min="36" max="36" width="14.83203125" bestFit="1" customWidth="1"/>
    <col min="37" max="37" width="12.33203125" bestFit="1" customWidth="1"/>
    <col min="38" max="38" width="14.83203125" bestFit="1" customWidth="1"/>
    <col min="39" max="41" width="12.1640625" bestFit="1" customWidth="1"/>
    <col min="42" max="42" width="13.33203125" bestFit="1" customWidth="1"/>
    <col min="43" max="45" width="12.1640625" bestFit="1" customWidth="1"/>
    <col min="46" max="46" width="13.6640625" bestFit="1" customWidth="1"/>
    <col min="47" max="47" width="8" bestFit="1" customWidth="1"/>
    <col min="48" max="48" width="10.5" bestFit="1" customWidth="1"/>
    <col min="49" max="49" width="12.1640625" bestFit="1" customWidth="1"/>
    <col min="50" max="267" width="14.83203125" bestFit="1" customWidth="1"/>
    <col min="268" max="268" width="10" bestFit="1" customWidth="1"/>
    <col min="269" max="271" width="14.83203125" bestFit="1" customWidth="1"/>
    <col min="272" max="272" width="10" bestFit="1" customWidth="1"/>
    <col min="273" max="6056" width="14.83203125" bestFit="1" customWidth="1"/>
    <col min="6057" max="6057" width="18" bestFit="1" customWidth="1"/>
    <col min="6058" max="6058" width="19.1640625" bestFit="1" customWidth="1"/>
    <col min="6059" max="6059" width="18.5" bestFit="1" customWidth="1"/>
    <col min="6060" max="6060" width="19.1640625" bestFit="1" customWidth="1"/>
    <col min="6061" max="6061" width="18.33203125" bestFit="1" customWidth="1"/>
    <col min="6062" max="6062" width="18" bestFit="1" customWidth="1"/>
    <col min="6063" max="6063" width="18.83203125" bestFit="1" customWidth="1"/>
    <col min="6064" max="6064" width="18" bestFit="1" customWidth="1"/>
    <col min="6065" max="6065" width="18.33203125" bestFit="1" customWidth="1"/>
    <col min="6066" max="6066" width="18.83203125" bestFit="1" customWidth="1"/>
    <col min="6067" max="6068" width="18.33203125" bestFit="1" customWidth="1"/>
    <col min="6069" max="6069" width="18" bestFit="1" customWidth="1"/>
    <col min="6070" max="6070" width="19.1640625" bestFit="1" customWidth="1"/>
    <col min="6071" max="6071" width="18.5" bestFit="1" customWidth="1"/>
    <col min="6072" max="6072" width="19.1640625" bestFit="1" customWidth="1"/>
    <col min="6073" max="6073" width="18.33203125" bestFit="1" customWidth="1"/>
    <col min="6074" max="6074" width="18" bestFit="1" customWidth="1"/>
    <col min="6075" max="6075" width="18.83203125" bestFit="1" customWidth="1"/>
    <col min="6076" max="6076" width="18" bestFit="1" customWidth="1"/>
    <col min="6077" max="6077" width="18.33203125" bestFit="1" customWidth="1"/>
    <col min="6078" max="6078" width="18.83203125" bestFit="1" customWidth="1"/>
    <col min="6079" max="6080" width="18.33203125" bestFit="1" customWidth="1"/>
  </cols>
  <sheetData>
    <row r="3" spans="1:49">
      <c r="A3" s="6" t="s">
        <v>74</v>
      </c>
      <c r="B3" t="s">
        <v>79</v>
      </c>
      <c r="C3" t="s">
        <v>80</v>
      </c>
      <c r="I3" s="6" t="s">
        <v>84</v>
      </c>
      <c r="R3" s="6" t="s">
        <v>84</v>
      </c>
      <c r="Z3" s="6" t="s">
        <v>84</v>
      </c>
    </row>
    <row r="4" spans="1:49">
      <c r="A4" s="7" t="s">
        <v>60</v>
      </c>
      <c r="B4" s="5">
        <v>36038200.315854274</v>
      </c>
      <c r="C4" s="5">
        <v>45585262.935309842</v>
      </c>
      <c r="D4" s="5">
        <v>36038200.315854274</v>
      </c>
      <c r="E4" s="5">
        <v>45585262.935309842</v>
      </c>
      <c r="F4" s="11">
        <f>(E4/D4)-1</f>
        <v>0.26491507721753615</v>
      </c>
      <c r="H4" s="6" t="s">
        <v>85</v>
      </c>
      <c r="I4" t="s">
        <v>60</v>
      </c>
      <c r="J4" t="s">
        <v>61</v>
      </c>
      <c r="K4" t="s">
        <v>59</v>
      </c>
      <c r="L4" t="s">
        <v>62</v>
      </c>
      <c r="M4" t="s">
        <v>75</v>
      </c>
      <c r="Q4" s="6" t="s">
        <v>85</v>
      </c>
      <c r="R4" t="s">
        <v>67</v>
      </c>
      <c r="S4" t="s">
        <v>68</v>
      </c>
      <c r="T4" t="s">
        <v>66</v>
      </c>
      <c r="U4" t="s">
        <v>63</v>
      </c>
      <c r="V4" t="s">
        <v>65</v>
      </c>
      <c r="W4" t="s">
        <v>64</v>
      </c>
      <c r="X4" t="s">
        <v>75</v>
      </c>
      <c r="Z4" t="s">
        <v>0</v>
      </c>
      <c r="AE4" t="s">
        <v>111</v>
      </c>
      <c r="AF4" t="s">
        <v>4</v>
      </c>
      <c r="AH4" t="s">
        <v>112</v>
      </c>
      <c r="AI4" t="s">
        <v>5</v>
      </c>
      <c r="AJ4" t="s">
        <v>113</v>
      </c>
      <c r="AK4" t="s">
        <v>6</v>
      </c>
      <c r="AL4" t="s">
        <v>114</v>
      </c>
      <c r="AM4" t="s">
        <v>75</v>
      </c>
      <c r="AN4" s="6"/>
      <c r="AO4" s="6"/>
      <c r="AP4" s="6"/>
      <c r="AQ4" s="6"/>
      <c r="AR4" s="6"/>
      <c r="AS4" s="6"/>
      <c r="AT4" s="6"/>
      <c r="AU4" s="6"/>
      <c r="AV4" s="6"/>
      <c r="AW4" s="6"/>
    </row>
    <row r="5" spans="1:49">
      <c r="A5" s="7" t="s">
        <v>61</v>
      </c>
      <c r="B5" s="5">
        <v>33630445.581277676</v>
      </c>
      <c r="C5" s="5">
        <v>41946300.445283405</v>
      </c>
      <c r="D5" s="5">
        <v>33630445.581277676</v>
      </c>
      <c r="E5" s="5">
        <v>41946300.445283405</v>
      </c>
      <c r="F5" s="11">
        <f t="shared" ref="F5:F34" si="0">(E5/D5)-1</f>
        <v>0.24727162308652928</v>
      </c>
      <c r="H5" s="7" t="s">
        <v>88</v>
      </c>
      <c r="I5" s="5">
        <v>2600173.6603390882</v>
      </c>
      <c r="J5" s="5">
        <v>2383184.5067413831</v>
      </c>
      <c r="K5" s="5">
        <v>226395.8548847801</v>
      </c>
      <c r="L5" s="5">
        <v>2541789.0781334681</v>
      </c>
      <c r="M5" s="5">
        <v>7751543.1000987198</v>
      </c>
      <c r="Q5" s="7" t="s">
        <v>88</v>
      </c>
      <c r="R5" s="5">
        <v>48506.14954491581</v>
      </c>
      <c r="S5" s="5">
        <v>493156.06870567624</v>
      </c>
      <c r="T5" s="5">
        <v>59915.834747137094</v>
      </c>
      <c r="U5" s="5">
        <v>283170.05707867618</v>
      </c>
      <c r="V5" s="5">
        <v>187051.70630135838</v>
      </c>
      <c r="W5" s="5">
        <v>6679743.2837209543</v>
      </c>
      <c r="X5" s="5">
        <v>7751543.100098718</v>
      </c>
      <c r="Y5" s="6" t="s">
        <v>85</v>
      </c>
      <c r="Z5" t="s">
        <v>2</v>
      </c>
      <c r="AA5" t="s">
        <v>56</v>
      </c>
      <c r="AB5" t="s">
        <v>3</v>
      </c>
      <c r="AC5" t="s">
        <v>45</v>
      </c>
      <c r="AD5" t="s">
        <v>1</v>
      </c>
      <c r="AF5" t="s">
        <v>3</v>
      </c>
      <c r="AG5" t="s">
        <v>1</v>
      </c>
      <c r="AI5" t="s">
        <v>1</v>
      </c>
      <c r="AK5" t="s">
        <v>1</v>
      </c>
    </row>
    <row r="6" spans="1:49">
      <c r="A6" s="7" t="s">
        <v>59</v>
      </c>
      <c r="B6" s="5">
        <v>3063654.589816696</v>
      </c>
      <c r="C6" s="5">
        <v>3786333.7568225712</v>
      </c>
      <c r="D6" s="5">
        <v>3063654.589816696</v>
      </c>
      <c r="E6" s="5">
        <v>3786333.7568225712</v>
      </c>
      <c r="F6" s="11">
        <f t="shared" si="0"/>
        <v>0.235887939001999</v>
      </c>
      <c r="H6" s="7" t="s">
        <v>87</v>
      </c>
      <c r="I6" s="5">
        <v>2452072.2736499729</v>
      </c>
      <c r="J6" s="5">
        <v>2318703.4894827744</v>
      </c>
      <c r="K6" s="5">
        <v>279830.38630771718</v>
      </c>
      <c r="L6" s="5">
        <v>2169365.7946901387</v>
      </c>
      <c r="M6" s="5">
        <v>7219971.9441306032</v>
      </c>
      <c r="Q6" s="7" t="s">
        <v>87</v>
      </c>
      <c r="R6" s="5">
        <v>37111.512028151876</v>
      </c>
      <c r="S6" s="5">
        <v>461615.25829622574</v>
      </c>
      <c r="T6" s="5">
        <v>95076.717522625826</v>
      </c>
      <c r="U6" s="5">
        <v>341021.70539917808</v>
      </c>
      <c r="V6" s="5">
        <v>182449.29357617191</v>
      </c>
      <c r="W6" s="5">
        <v>6102697.4573082468</v>
      </c>
      <c r="X6" s="5">
        <v>7219971.9441306004</v>
      </c>
      <c r="Y6" s="7" t="s">
        <v>88</v>
      </c>
      <c r="Z6" s="5">
        <v>276518.55109412572</v>
      </c>
      <c r="AA6" s="5">
        <v>317.46031746031747</v>
      </c>
      <c r="AB6" s="5">
        <v>501678.80390990293</v>
      </c>
      <c r="AC6" s="5">
        <v>28884.509742947845</v>
      </c>
      <c r="AD6" s="5">
        <v>2158838.474819595</v>
      </c>
      <c r="AE6" s="5">
        <v>2966237.799884032</v>
      </c>
      <c r="AF6" s="5">
        <v>173370.04069152806</v>
      </c>
      <c r="AG6" s="5">
        <v>3414072.2685821299</v>
      </c>
      <c r="AH6" s="5">
        <v>3587442.3092736579</v>
      </c>
      <c r="AI6" s="5">
        <v>725310.584460821</v>
      </c>
      <c r="AJ6" s="5">
        <v>725310.584460821</v>
      </c>
      <c r="AK6" s="5">
        <v>472552.40648020798</v>
      </c>
      <c r="AL6" s="5">
        <v>472552.40648020798</v>
      </c>
      <c r="AM6" s="5">
        <v>7751543.1000987189</v>
      </c>
    </row>
    <row r="7" spans="1:49">
      <c r="A7" s="7" t="s">
        <v>62</v>
      </c>
      <c r="B7" s="5">
        <v>34014961.654642932</v>
      </c>
      <c r="C7" s="5">
        <v>42746644.816304378</v>
      </c>
      <c r="D7" s="5">
        <v>34014961.654642932</v>
      </c>
      <c r="E7" s="5">
        <v>42746644.816304378</v>
      </c>
      <c r="F7" s="11">
        <f t="shared" si="0"/>
        <v>0.25670124959466478</v>
      </c>
      <c r="H7" s="7" t="s">
        <v>89</v>
      </c>
      <c r="I7" s="5">
        <v>2739507.0255600931</v>
      </c>
      <c r="J7" s="5">
        <v>2427873.9959109984</v>
      </c>
      <c r="K7" s="5">
        <v>337444.43775617256</v>
      </c>
      <c r="L7" s="5">
        <v>2391733.7838906921</v>
      </c>
      <c r="M7" s="5">
        <v>7896559.2431179564</v>
      </c>
      <c r="Q7" s="7" t="s">
        <v>89</v>
      </c>
      <c r="R7" s="5">
        <v>45714.198251890673</v>
      </c>
      <c r="S7" s="5">
        <v>260329.65724229373</v>
      </c>
      <c r="T7" s="5">
        <v>103661.83591056465</v>
      </c>
      <c r="U7" s="5">
        <v>305781.10929975531</v>
      </c>
      <c r="V7" s="5">
        <v>256533.66694316707</v>
      </c>
      <c r="W7" s="5">
        <v>6924538.7754702885</v>
      </c>
      <c r="X7" s="5">
        <v>7896559.2431179602</v>
      </c>
      <c r="Y7" s="7" t="s">
        <v>87</v>
      </c>
      <c r="Z7" s="5">
        <v>249592.79134923121</v>
      </c>
      <c r="AA7" s="5">
        <v>252.63157894736844</v>
      </c>
      <c r="AB7" s="5">
        <v>448324.59787602641</v>
      </c>
      <c r="AC7" s="5">
        <v>27661.989222110049</v>
      </c>
      <c r="AD7" s="5">
        <v>2077214.7453296266</v>
      </c>
      <c r="AE7" s="5">
        <v>2803046.7553559416</v>
      </c>
      <c r="AF7" s="5">
        <v>119716.49003152597</v>
      </c>
      <c r="AG7" s="5">
        <v>3197292.7744376333</v>
      </c>
      <c r="AH7" s="5">
        <v>3317009.2644691593</v>
      </c>
      <c r="AI7" s="5">
        <v>668027.1736544267</v>
      </c>
      <c r="AJ7" s="5">
        <v>668027.1736544267</v>
      </c>
      <c r="AK7" s="5">
        <v>431888.7506510769</v>
      </c>
      <c r="AL7" s="5">
        <v>431888.7506510769</v>
      </c>
      <c r="AM7" s="5">
        <v>7219971.9441306051</v>
      </c>
    </row>
    <row r="8" spans="1:49">
      <c r="A8" s="7" t="s">
        <v>78</v>
      </c>
      <c r="B8" s="5"/>
      <c r="C8" s="5"/>
      <c r="F8" s="11"/>
      <c r="H8" s="7" t="s">
        <v>90</v>
      </c>
      <c r="I8" s="5">
        <v>2703385.34241712</v>
      </c>
      <c r="J8" s="5">
        <v>2383459.4289957038</v>
      </c>
      <c r="K8" s="5">
        <v>210784.79460942707</v>
      </c>
      <c r="L8" s="5">
        <v>2159404.8361264407</v>
      </c>
      <c r="M8" s="5">
        <v>7457034.4021486919</v>
      </c>
      <c r="Q8" s="7" t="s">
        <v>90</v>
      </c>
      <c r="R8" s="5">
        <v>43844.14446603282</v>
      </c>
      <c r="S8" s="5">
        <v>43037.389309471633</v>
      </c>
      <c r="T8" s="5">
        <v>76326.968565609219</v>
      </c>
      <c r="U8" s="5">
        <v>235539.68114318786</v>
      </c>
      <c r="V8" s="5">
        <v>158759.63355292685</v>
      </c>
      <c r="W8" s="5">
        <v>6899526.5851114625</v>
      </c>
      <c r="X8" s="5">
        <v>7457034.402148691</v>
      </c>
      <c r="Y8" s="7" t="s">
        <v>89</v>
      </c>
      <c r="Z8" s="5">
        <v>347941.86266890349</v>
      </c>
      <c r="AA8" s="5">
        <v>468.29268292682929</v>
      </c>
      <c r="AB8" s="5">
        <v>631418.22792491864</v>
      </c>
      <c r="AC8" s="5">
        <v>34920.12931228237</v>
      </c>
      <c r="AD8" s="5">
        <v>1969384.0755295348</v>
      </c>
      <c r="AE8" s="5">
        <v>2984132.5881185662</v>
      </c>
      <c r="AF8" s="5">
        <v>151648.34821702182</v>
      </c>
      <c r="AG8" s="5">
        <v>3564351.3384383502</v>
      </c>
      <c r="AH8" s="5">
        <v>3715999.6866553719</v>
      </c>
      <c r="AI8" s="5">
        <v>723539.71731057018</v>
      </c>
      <c r="AJ8" s="5">
        <v>723539.71731057018</v>
      </c>
      <c r="AK8" s="5">
        <v>472887.25103344949</v>
      </c>
      <c r="AL8" s="5">
        <v>472887.25103344949</v>
      </c>
      <c r="AM8" s="5">
        <v>7896559.2431179583</v>
      </c>
    </row>
    <row r="9" spans="1:49">
      <c r="A9" s="7" t="s">
        <v>75</v>
      </c>
      <c r="B9" s="5">
        <v>106747262.14159158</v>
      </c>
      <c r="C9" s="5">
        <v>134064541.95372018</v>
      </c>
      <c r="F9" s="11"/>
      <c r="H9" s="7" t="s">
        <v>91</v>
      </c>
      <c r="I9" s="5">
        <v>2966010.7132843691</v>
      </c>
      <c r="J9" s="5">
        <v>2866259.114065099</v>
      </c>
      <c r="K9" s="5">
        <v>227926.74265393903</v>
      </c>
      <c r="L9" s="5">
        <v>2776019.1726492075</v>
      </c>
      <c r="M9" s="5">
        <v>8836215.7426526137</v>
      </c>
      <c r="Q9" s="7" t="s">
        <v>91</v>
      </c>
      <c r="R9" s="5">
        <v>54605.93524626852</v>
      </c>
      <c r="S9" s="5">
        <v>138459.61023339318</v>
      </c>
      <c r="T9" s="5">
        <v>62066.297013461874</v>
      </c>
      <c r="U9" s="5">
        <v>302602.4611662809</v>
      </c>
      <c r="V9" s="5">
        <v>160604.99455347442</v>
      </c>
      <c r="W9" s="5">
        <v>8117876.444439739</v>
      </c>
      <c r="X9" s="5">
        <v>8836215.7426526174</v>
      </c>
      <c r="Y9" s="7" t="s">
        <v>90</v>
      </c>
      <c r="Z9" s="5">
        <v>422959.1205194043</v>
      </c>
      <c r="AA9" s="5">
        <v>244.06779661016949</v>
      </c>
      <c r="AB9" s="5">
        <v>478060.74864087411</v>
      </c>
      <c r="AC9" s="5">
        <v>44389.045964485085</v>
      </c>
      <c r="AD9" s="5">
        <v>1323255.4701804044</v>
      </c>
      <c r="AE9" s="5">
        <v>2268908.4531017779</v>
      </c>
      <c r="AF9" s="5">
        <v>148298.55038899704</v>
      </c>
      <c r="AG9" s="5">
        <v>3822702.7557955207</v>
      </c>
      <c r="AH9" s="5">
        <v>3971001.3061845177</v>
      </c>
      <c r="AI9" s="5">
        <v>701987.56656518567</v>
      </c>
      <c r="AJ9" s="5">
        <v>701987.56656518567</v>
      </c>
      <c r="AK9" s="5">
        <v>515137.07629721262</v>
      </c>
      <c r="AL9" s="5">
        <v>515137.07629721262</v>
      </c>
      <c r="AM9" s="5">
        <v>7457034.4021486938</v>
      </c>
    </row>
    <row r="10" spans="1:49">
      <c r="F10" s="11"/>
      <c r="H10" s="7" t="s">
        <v>92</v>
      </c>
      <c r="I10" s="5">
        <v>3454255.8113580723</v>
      </c>
      <c r="J10" s="5">
        <v>3234530.8534658779</v>
      </c>
      <c r="K10" s="5">
        <v>291408.32154130336</v>
      </c>
      <c r="L10" s="5">
        <v>3380285.1064175437</v>
      </c>
      <c r="M10" s="5">
        <v>10360480.092782797</v>
      </c>
      <c r="Q10" s="7" t="s">
        <v>92</v>
      </c>
      <c r="R10" s="5">
        <v>49716.741332030899</v>
      </c>
      <c r="S10" s="5">
        <v>278286.22260893876</v>
      </c>
      <c r="T10" s="5">
        <v>79287.847900418841</v>
      </c>
      <c r="U10" s="5">
        <v>344316.0931125604</v>
      </c>
      <c r="V10" s="5">
        <v>278006.72738683608</v>
      </c>
      <c r="W10" s="5">
        <v>9330866.460442014</v>
      </c>
      <c r="X10" s="5">
        <v>10360480.092782799</v>
      </c>
      <c r="Y10" s="7" t="s">
        <v>91</v>
      </c>
      <c r="Z10" s="5">
        <v>435460.97241444356</v>
      </c>
      <c r="AA10" s="5">
        <v>854.2372881355933</v>
      </c>
      <c r="AB10" s="5">
        <v>504265.50032675825</v>
      </c>
      <c r="AC10" s="5">
        <v>50883.036588868701</v>
      </c>
      <c r="AD10" s="5">
        <v>1981016.3221204388</v>
      </c>
      <c r="AE10" s="5">
        <v>2972480.0687386449</v>
      </c>
      <c r="AF10" s="5">
        <v>150564.05635207507</v>
      </c>
      <c r="AG10" s="5">
        <v>4290759.4849785194</v>
      </c>
      <c r="AH10" s="5">
        <v>4441323.5413305946</v>
      </c>
      <c r="AI10" s="5">
        <v>839657.94407182559</v>
      </c>
      <c r="AJ10" s="5">
        <v>839657.94407182559</v>
      </c>
      <c r="AK10" s="5">
        <v>582754.18851155287</v>
      </c>
      <c r="AL10" s="5">
        <v>582754.18851155287</v>
      </c>
      <c r="AM10" s="5">
        <v>8836215.7426526174</v>
      </c>
    </row>
    <row r="11" spans="1:49">
      <c r="A11" s="6" t="s">
        <v>74</v>
      </c>
      <c r="B11" t="s">
        <v>79</v>
      </c>
      <c r="C11" t="s">
        <v>80</v>
      </c>
      <c r="F11" s="11"/>
      <c r="H11" s="7" t="s">
        <v>93</v>
      </c>
      <c r="I11" s="5">
        <v>3436816.0773778064</v>
      </c>
      <c r="J11" s="5">
        <v>3287050.0646086149</v>
      </c>
      <c r="K11" s="5">
        <v>268696.2528370705</v>
      </c>
      <c r="L11" s="5">
        <v>3458552.7534431969</v>
      </c>
      <c r="M11" s="5">
        <v>10451115.148266688</v>
      </c>
      <c r="Q11" s="7" t="s">
        <v>93</v>
      </c>
      <c r="R11" s="5">
        <v>71754.974434364281</v>
      </c>
      <c r="S11" s="5">
        <v>287558.51371690194</v>
      </c>
      <c r="T11" s="5">
        <v>69439.853836502429</v>
      </c>
      <c r="U11" s="5">
        <v>360402.17079313123</v>
      </c>
      <c r="V11" s="5">
        <v>272094.62959413847</v>
      </c>
      <c r="W11" s="5">
        <v>9389865.0058916491</v>
      </c>
      <c r="X11" s="5">
        <v>10451115.148266688</v>
      </c>
      <c r="Y11" s="7" t="s">
        <v>92</v>
      </c>
      <c r="Z11" s="5">
        <v>542300.0159768071</v>
      </c>
      <c r="AA11" s="5">
        <v>244.06779661016949</v>
      </c>
      <c r="AB11" s="5">
        <v>636972.56977815519</v>
      </c>
      <c r="AC11" s="5">
        <v>56560.722776001574</v>
      </c>
      <c r="AD11" s="5">
        <v>2358538.3733955873</v>
      </c>
      <c r="AE11" s="5">
        <v>3594615.7497231616</v>
      </c>
      <c r="AF11" s="5">
        <v>170648.66705865227</v>
      </c>
      <c r="AG11" s="5">
        <v>4966903.423702836</v>
      </c>
      <c r="AH11" s="5">
        <v>5137552.0907614883</v>
      </c>
      <c r="AI11" s="5">
        <v>927633.21565983398</v>
      </c>
      <c r="AJ11" s="5">
        <v>927633.21565983398</v>
      </c>
      <c r="AK11" s="5">
        <v>700679.03663831169</v>
      </c>
      <c r="AL11" s="5">
        <v>700679.03663831169</v>
      </c>
      <c r="AM11" s="5">
        <v>10360480.092782795</v>
      </c>
    </row>
    <row r="12" spans="1:49">
      <c r="A12" s="7" t="s">
        <v>67</v>
      </c>
      <c r="B12" s="5">
        <v>630811.01313496113</v>
      </c>
      <c r="C12" s="5">
        <v>799296.26650449866</v>
      </c>
      <c r="D12" s="5">
        <v>630811.01313496113</v>
      </c>
      <c r="E12" s="5">
        <v>799296.26650449866</v>
      </c>
      <c r="F12" s="11">
        <f t="shared" si="0"/>
        <v>0.26709307520204995</v>
      </c>
      <c r="H12" s="7" t="s">
        <v>94</v>
      </c>
      <c r="I12" s="5">
        <v>3120429.1358545632</v>
      </c>
      <c r="J12" s="5">
        <v>3199619.376639571</v>
      </c>
      <c r="K12" s="5">
        <v>279043.63666495285</v>
      </c>
      <c r="L12" s="5">
        <v>3122405.7934077103</v>
      </c>
      <c r="M12" s="5">
        <v>9721497.9425667971</v>
      </c>
      <c r="Q12" s="7" t="s">
        <v>94</v>
      </c>
      <c r="R12" s="5">
        <v>69094.84222976923</v>
      </c>
      <c r="S12" s="5">
        <v>271248.33709971065</v>
      </c>
      <c r="T12" s="5">
        <v>84618.630639534109</v>
      </c>
      <c r="U12" s="5">
        <v>318635.38699146319</v>
      </c>
      <c r="V12" s="5">
        <v>292346.1709896776</v>
      </c>
      <c r="W12" s="5">
        <v>8685554.5746166445</v>
      </c>
      <c r="X12" s="5">
        <v>9721497.942566799</v>
      </c>
      <c r="Y12" s="7" t="s">
        <v>93</v>
      </c>
      <c r="Z12" s="5">
        <v>483738.17412960017</v>
      </c>
      <c r="AA12" s="5">
        <v>702.43902439024396</v>
      </c>
      <c r="AB12" s="5">
        <v>596823.23240799166</v>
      </c>
      <c r="AC12" s="5">
        <v>56763.69472722456</v>
      </c>
      <c r="AD12" s="5">
        <v>2459278.0398133355</v>
      </c>
      <c r="AE12" s="5">
        <v>3597305.5801025424</v>
      </c>
      <c r="AF12" s="5">
        <v>166240.15251987037</v>
      </c>
      <c r="AG12" s="5">
        <v>5014870.5619221358</v>
      </c>
      <c r="AH12" s="5">
        <v>5181110.7144420063</v>
      </c>
      <c r="AI12" s="5">
        <v>960921.45664485916</v>
      </c>
      <c r="AJ12" s="5">
        <v>960921.45664485916</v>
      </c>
      <c r="AK12" s="5">
        <v>711777.39707727963</v>
      </c>
      <c r="AL12" s="5">
        <v>711777.39707727963</v>
      </c>
      <c r="AM12" s="5">
        <v>10451115.148266686</v>
      </c>
    </row>
    <row r="13" spans="1:49">
      <c r="A13" s="7" t="s">
        <v>68</v>
      </c>
      <c r="B13" s="5">
        <v>3480996.5140847354</v>
      </c>
      <c r="C13" s="5">
        <v>6004503.9648178564</v>
      </c>
      <c r="D13" s="5">
        <v>3480996.5140847354</v>
      </c>
      <c r="E13" s="5">
        <v>6004503.9648178564</v>
      </c>
      <c r="F13" s="11">
        <f t="shared" si="0"/>
        <v>0.7249382297633904</v>
      </c>
      <c r="H13" s="7" t="s">
        <v>95</v>
      </c>
      <c r="I13" s="5">
        <v>3239570.0412090025</v>
      </c>
      <c r="J13" s="5">
        <v>3041337.5148649523</v>
      </c>
      <c r="K13" s="5">
        <v>280560.68912750861</v>
      </c>
      <c r="L13" s="5">
        <v>3110020.3620581781</v>
      </c>
      <c r="M13" s="5">
        <v>9671488.6072596405</v>
      </c>
      <c r="Q13" s="7" t="s">
        <v>95</v>
      </c>
      <c r="R13" s="5">
        <v>53387.144262213522</v>
      </c>
      <c r="S13" s="5">
        <v>339182.40529277257</v>
      </c>
      <c r="T13" s="5">
        <v>77836.568595833174</v>
      </c>
      <c r="U13" s="5">
        <v>324959.34634372743</v>
      </c>
      <c r="V13" s="5">
        <v>295004.30810897774</v>
      </c>
      <c r="W13" s="5">
        <v>8581118.8346561175</v>
      </c>
      <c r="X13" s="5">
        <v>9671488.6072596423</v>
      </c>
      <c r="Y13" s="7" t="s">
        <v>94</v>
      </c>
      <c r="Z13" s="5">
        <v>381976.81801100855</v>
      </c>
      <c r="AA13" s="5">
        <v>484.03361344537819</v>
      </c>
      <c r="AB13" s="5">
        <v>629441.8524275918</v>
      </c>
      <c r="AC13" s="5">
        <v>65282.856943410945</v>
      </c>
      <c r="AD13" s="5">
        <v>2566709.4466439118</v>
      </c>
      <c r="AE13" s="5">
        <v>3643895.0076393685</v>
      </c>
      <c r="AF13" s="5">
        <v>164134.32007110829</v>
      </c>
      <c r="AG13" s="5">
        <v>4560481.5007674368</v>
      </c>
      <c r="AH13" s="5">
        <v>4724615.8208385454</v>
      </c>
      <c r="AI13" s="5">
        <v>864314.94252721488</v>
      </c>
      <c r="AJ13" s="5">
        <v>864314.94252721488</v>
      </c>
      <c r="AK13" s="5">
        <v>488672.17156166857</v>
      </c>
      <c r="AL13" s="5">
        <v>488672.17156166857</v>
      </c>
      <c r="AM13" s="5">
        <v>9721497.9425667953</v>
      </c>
    </row>
    <row r="14" spans="1:49">
      <c r="A14" s="7" t="s">
        <v>66</v>
      </c>
      <c r="B14" s="5">
        <v>933305.83254157193</v>
      </c>
      <c r="C14" s="5">
        <v>1105177.5938616896</v>
      </c>
      <c r="D14" s="5">
        <v>933305.83254157193</v>
      </c>
      <c r="E14" s="5">
        <v>1105177.5938616896</v>
      </c>
      <c r="F14" s="11">
        <f t="shared" si="0"/>
        <v>0.1841537418148107</v>
      </c>
      <c r="H14" s="7" t="s">
        <v>96</v>
      </c>
      <c r="I14" s="5">
        <v>3090319.7525871019</v>
      </c>
      <c r="J14" s="5">
        <v>2875480.7069619573</v>
      </c>
      <c r="K14" s="5">
        <v>233166.69156780088</v>
      </c>
      <c r="L14" s="5">
        <v>3041756.755587759</v>
      </c>
      <c r="M14" s="5">
        <v>9240723.9067046195</v>
      </c>
      <c r="Q14" s="7" t="s">
        <v>96</v>
      </c>
      <c r="R14" s="5">
        <v>53604.498420849661</v>
      </c>
      <c r="S14" s="5">
        <v>351904.98423233134</v>
      </c>
      <c r="T14" s="5">
        <v>81833.333190112608</v>
      </c>
      <c r="U14" s="5">
        <v>317348.04872867739</v>
      </c>
      <c r="V14" s="5">
        <v>230978.71007212665</v>
      </c>
      <c r="W14" s="5">
        <v>8205054.3320605196</v>
      </c>
      <c r="X14" s="5">
        <v>9240723.9067046177</v>
      </c>
      <c r="Y14" s="7" t="s">
        <v>95</v>
      </c>
      <c r="Z14" s="5">
        <v>422801.84139135905</v>
      </c>
      <c r="AA14" s="5">
        <v>468.29268292682929</v>
      </c>
      <c r="AB14" s="5">
        <v>643533.90113645163</v>
      </c>
      <c r="AC14" s="5">
        <v>71681.12668971144</v>
      </c>
      <c r="AD14" s="5">
        <v>2438200.499762509</v>
      </c>
      <c r="AE14" s="5">
        <v>3576685.6616629576</v>
      </c>
      <c r="AF14" s="5">
        <v>143621.44835310098</v>
      </c>
      <c r="AG14" s="5">
        <v>4528752.0750512527</v>
      </c>
      <c r="AH14" s="5">
        <v>4672373.5234043533</v>
      </c>
      <c r="AI14" s="5">
        <v>829875.77523837471</v>
      </c>
      <c r="AJ14" s="5">
        <v>829875.77523837471</v>
      </c>
      <c r="AK14" s="5">
        <v>592553.64695395704</v>
      </c>
      <c r="AL14" s="5">
        <v>592553.64695395704</v>
      </c>
      <c r="AM14" s="5">
        <v>9671488.6072596423</v>
      </c>
    </row>
    <row r="15" spans="1:49">
      <c r="A15" s="7" t="s">
        <v>63</v>
      </c>
      <c r="B15" s="5">
        <v>3679944.712526985</v>
      </c>
      <c r="C15" s="5">
        <v>4735898.197507862</v>
      </c>
      <c r="D15" s="5">
        <v>3679944.712526985</v>
      </c>
      <c r="E15" s="5">
        <v>4735898.197507862</v>
      </c>
      <c r="F15" s="11">
        <f t="shared" si="0"/>
        <v>0.28694819283188711</v>
      </c>
      <c r="H15" s="7" t="s">
        <v>97</v>
      </c>
      <c r="I15" s="5">
        <v>2975872.4366760682</v>
      </c>
      <c r="J15" s="5">
        <v>2795062.128806306</v>
      </c>
      <c r="K15" s="5">
        <v>233142.4418794075</v>
      </c>
      <c r="L15" s="5">
        <v>2948726.6751513341</v>
      </c>
      <c r="M15" s="5">
        <v>8952803.6825131159</v>
      </c>
      <c r="Q15" s="7" t="s">
        <v>97</v>
      </c>
      <c r="R15" s="5">
        <v>52775.139780347468</v>
      </c>
      <c r="S15" s="5">
        <v>270470.54503931059</v>
      </c>
      <c r="T15" s="5">
        <v>91284.608016359285</v>
      </c>
      <c r="U15" s="5">
        <v>277064.47679572942</v>
      </c>
      <c r="V15" s="5">
        <v>238252.66854642436</v>
      </c>
      <c r="W15" s="5">
        <v>8022956.2443349455</v>
      </c>
      <c r="X15" s="5">
        <v>8952803.6825131159</v>
      </c>
      <c r="Y15" s="7" t="s">
        <v>96</v>
      </c>
      <c r="Z15" s="5">
        <v>379557.85457931057</v>
      </c>
      <c r="AA15" s="5">
        <v>396.33027522935777</v>
      </c>
      <c r="AB15" s="5">
        <v>572263.23531827983</v>
      </c>
      <c r="AC15" s="5">
        <v>67430.569173965414</v>
      </c>
      <c r="AD15" s="5">
        <v>2555028.6976628099</v>
      </c>
      <c r="AE15" s="5">
        <v>3574676.6870095949</v>
      </c>
      <c r="AF15" s="5">
        <v>142507.77988710758</v>
      </c>
      <c r="AG15" s="5">
        <v>3960389.4864953612</v>
      </c>
      <c r="AH15" s="5">
        <v>4102897.2663824689</v>
      </c>
      <c r="AI15" s="5">
        <v>875456.04153895134</v>
      </c>
      <c r="AJ15" s="5">
        <v>875456.04153895134</v>
      </c>
      <c r="AK15" s="5">
        <v>687693.91177360434</v>
      </c>
      <c r="AL15" s="5">
        <v>687693.91177360434</v>
      </c>
      <c r="AM15" s="5">
        <v>9240723.9067046195</v>
      </c>
    </row>
    <row r="16" spans="1:49">
      <c r="A16" s="7" t="s">
        <v>65</v>
      </c>
      <c r="B16" s="5">
        <v>2783513.7009079903</v>
      </c>
      <c r="C16" s="5">
        <v>3789056.2196347681</v>
      </c>
      <c r="D16" s="5">
        <v>2783513.7009079903</v>
      </c>
      <c r="E16" s="5">
        <v>3789056.2196347681</v>
      </c>
      <c r="F16" s="11">
        <f t="shared" si="0"/>
        <v>0.36124935127812252</v>
      </c>
      <c r="H16" s="7" t="s">
        <v>98</v>
      </c>
      <c r="I16" s="5">
        <v>3259788.0455410038</v>
      </c>
      <c r="J16" s="5">
        <v>2817884.4007344288</v>
      </c>
      <c r="K16" s="5">
        <v>195254.33998661724</v>
      </c>
      <c r="L16" s="5">
        <v>2914901.5430872715</v>
      </c>
      <c r="M16" s="5">
        <v>9187828.3293493222</v>
      </c>
      <c r="Q16" s="7" t="s">
        <v>98</v>
      </c>
      <c r="R16" s="5">
        <v>50695.733138126372</v>
      </c>
      <c r="S16" s="5">
        <v>285747.5223077095</v>
      </c>
      <c r="T16" s="5">
        <v>51957.336603412674</v>
      </c>
      <c r="U16" s="5">
        <v>269104.17567461776</v>
      </c>
      <c r="V16" s="5">
        <v>231431.19128271149</v>
      </c>
      <c r="W16" s="5">
        <v>8298892.3703427436</v>
      </c>
      <c r="X16" s="5">
        <v>9187828.3293493204</v>
      </c>
      <c r="Y16" s="7" t="s">
        <v>97</v>
      </c>
      <c r="Z16" s="5">
        <v>386621.01986795635</v>
      </c>
      <c r="AA16" s="5">
        <v>221.53846153846152</v>
      </c>
      <c r="AB16" s="5">
        <v>551192.99942346301</v>
      </c>
      <c r="AC16" s="5">
        <v>60133.361537390949</v>
      </c>
      <c r="AD16" s="5">
        <v>2169952.2806345434</v>
      </c>
      <c r="AE16" s="5">
        <v>3168121.1999248923</v>
      </c>
      <c r="AF16" s="5">
        <v>145506.64376483054</v>
      </c>
      <c r="AG16" s="5">
        <v>4200915.4471763987</v>
      </c>
      <c r="AH16" s="5">
        <v>4346422.0909412289</v>
      </c>
      <c r="AI16" s="5">
        <v>847870.03863164317</v>
      </c>
      <c r="AJ16" s="5">
        <v>847870.03863164317</v>
      </c>
      <c r="AK16" s="5">
        <v>590390.35301535064</v>
      </c>
      <c r="AL16" s="5">
        <v>590390.35301535064</v>
      </c>
      <c r="AM16" s="5">
        <v>8952803.6825131159</v>
      </c>
    </row>
    <row r="17" spans="1:39">
      <c r="A17" s="7" t="s">
        <v>64</v>
      </c>
      <c r="B17" s="5">
        <v>95238690.368395329</v>
      </c>
      <c r="C17" s="5">
        <v>117630609.71139351</v>
      </c>
      <c r="D17" s="5">
        <v>95238690.368395329</v>
      </c>
      <c r="E17" s="5">
        <v>117630609.71139351</v>
      </c>
      <c r="F17" s="11">
        <f t="shared" si="0"/>
        <v>0.23511368390706955</v>
      </c>
      <c r="H17" s="7" t="s">
        <v>86</v>
      </c>
      <c r="I17" s="5">
        <v>3048190.392369213</v>
      </c>
      <c r="J17" s="5">
        <v>2742311.2085501142</v>
      </c>
      <c r="K17" s="5">
        <v>288012.39886218967</v>
      </c>
      <c r="L17" s="5">
        <v>2876811.8048539571</v>
      </c>
      <c r="M17" s="5">
        <v>8955325.8046354726</v>
      </c>
      <c r="Q17" s="7" t="s">
        <v>86</v>
      </c>
      <c r="R17" s="5">
        <v>66672.75768627385</v>
      </c>
      <c r="S17" s="5">
        <v>280284.16169469513</v>
      </c>
      <c r="T17" s="5">
        <v>57558.540793267144</v>
      </c>
      <c r="U17" s="5">
        <v>291808.59493801062</v>
      </c>
      <c r="V17" s="5">
        <v>268327.18547281675</v>
      </c>
      <c r="W17" s="5">
        <v>7990674.5640504081</v>
      </c>
      <c r="X17" s="5">
        <v>8955325.8046354707</v>
      </c>
      <c r="Y17" s="7" t="s">
        <v>98</v>
      </c>
      <c r="Z17" s="5">
        <v>467227.87981726689</v>
      </c>
      <c r="AA17" s="5"/>
      <c r="AB17" s="5">
        <v>643041.39098716516</v>
      </c>
      <c r="AC17" s="5">
        <v>67918.272536344666</v>
      </c>
      <c r="AD17" s="5">
        <v>2255350.2915287451</v>
      </c>
      <c r="AE17" s="5">
        <v>3433537.8348695217</v>
      </c>
      <c r="AF17" s="5">
        <v>142936.97389933528</v>
      </c>
      <c r="AG17" s="5">
        <v>4097977.0834457926</v>
      </c>
      <c r="AH17" s="5">
        <v>4240914.0573451277</v>
      </c>
      <c r="AI17" s="5">
        <v>892240.47413786314</v>
      </c>
      <c r="AJ17" s="5">
        <v>892240.47413786314</v>
      </c>
      <c r="AK17" s="5">
        <v>621135.962996808</v>
      </c>
      <c r="AL17" s="5">
        <v>621135.962996808</v>
      </c>
      <c r="AM17" s="5">
        <v>9187828.3293493222</v>
      </c>
    </row>
    <row r="18" spans="1:39">
      <c r="A18" s="7" t="s">
        <v>78</v>
      </c>
      <c r="B18" s="5"/>
      <c r="C18" s="5"/>
      <c r="F18" s="11"/>
      <c r="H18" s="7" t="s">
        <v>99</v>
      </c>
      <c r="I18" s="5">
        <v>2977102.4226532914</v>
      </c>
      <c r="J18" s="5">
        <v>2794367.1023292341</v>
      </c>
      <c r="K18" s="5">
        <v>345005.20682954212</v>
      </c>
      <c r="L18" s="5">
        <v>2700627.0978671731</v>
      </c>
      <c r="M18" s="5">
        <v>8817101.8296792395</v>
      </c>
      <c r="Q18" s="7" t="s">
        <v>99</v>
      </c>
      <c r="R18" s="5">
        <v>62776.469643061435</v>
      </c>
      <c r="S18" s="5">
        <v>309251.82648274949</v>
      </c>
      <c r="T18" s="5">
        <v>84015.843066016023</v>
      </c>
      <c r="U18" s="5">
        <v>285248.06612146564</v>
      </c>
      <c r="V18" s="5">
        <v>341153.37231353414</v>
      </c>
      <c r="W18" s="5">
        <v>7734656.252052417</v>
      </c>
      <c r="X18" s="5">
        <v>8817101.8296792433</v>
      </c>
      <c r="Y18" s="7" t="s">
        <v>86</v>
      </c>
      <c r="Z18" s="5">
        <v>516653.76561441761</v>
      </c>
      <c r="AA18" s="5">
        <v>0</v>
      </c>
      <c r="AB18" s="5">
        <v>608616.77796856116</v>
      </c>
      <c r="AC18" s="5">
        <v>50473.666033492635</v>
      </c>
      <c r="AD18" s="5">
        <v>2609859.1305489056</v>
      </c>
      <c r="AE18" s="5">
        <v>3785603.3401653767</v>
      </c>
      <c r="AF18" s="5">
        <v>166340.56174178483</v>
      </c>
      <c r="AG18" s="5">
        <v>3542043.9985509552</v>
      </c>
      <c r="AH18" s="5">
        <v>3708384.5602927399</v>
      </c>
      <c r="AI18" s="5">
        <v>847394.28085359198</v>
      </c>
      <c r="AJ18" s="5">
        <v>847394.28085359198</v>
      </c>
      <c r="AK18" s="5">
        <v>613943.62332376244</v>
      </c>
      <c r="AL18" s="5">
        <v>613943.62332376244</v>
      </c>
      <c r="AM18" s="5">
        <v>8955325.8046354707</v>
      </c>
    </row>
    <row r="19" spans="1:39">
      <c r="A19" s="7" t="s">
        <v>75</v>
      </c>
      <c r="B19" s="5">
        <v>106747262.14159158</v>
      </c>
      <c r="C19" s="5">
        <v>134064541.95372018</v>
      </c>
      <c r="F19" s="11"/>
      <c r="H19" s="7" t="s">
        <v>100</v>
      </c>
      <c r="I19" s="5">
        <v>4084509.6864857082</v>
      </c>
      <c r="J19" s="5">
        <v>3378647.1688764757</v>
      </c>
      <c r="K19" s="5">
        <v>549667.3638805236</v>
      </c>
      <c r="L19" s="5">
        <v>3552020.604192141</v>
      </c>
      <c r="M19" s="5">
        <v>11564844.823434848</v>
      </c>
      <c r="Q19" s="7" t="s">
        <v>100</v>
      </c>
      <c r="R19" s="5">
        <v>65344.022451761768</v>
      </c>
      <c r="S19" s="5">
        <v>471680.34270208789</v>
      </c>
      <c r="T19" s="5">
        <v>102512.56960211249</v>
      </c>
      <c r="U19" s="5">
        <v>457555.16912352404</v>
      </c>
      <c r="V19" s="5">
        <v>430592.14292327868</v>
      </c>
      <c r="W19" s="5">
        <v>10037160.576632081</v>
      </c>
      <c r="X19" s="5">
        <v>11564844.823434845</v>
      </c>
      <c r="Y19" s="7" t="s">
        <v>99</v>
      </c>
      <c r="Z19" s="5">
        <v>475632.42187593231</v>
      </c>
      <c r="AA19" s="5">
        <v>0</v>
      </c>
      <c r="AB19" s="5">
        <v>596040.21878851915</v>
      </c>
      <c r="AC19" s="5">
        <v>49065.041428962249</v>
      </c>
      <c r="AD19" s="5">
        <v>2048834.1976332134</v>
      </c>
      <c r="AE19" s="5">
        <v>3169571.8797266269</v>
      </c>
      <c r="AF19" s="5">
        <v>166676.23474966909</v>
      </c>
      <c r="AG19" s="5">
        <v>4164380.8805544516</v>
      </c>
      <c r="AH19" s="5">
        <v>4331057.1153041208</v>
      </c>
      <c r="AI19" s="5">
        <v>752851.12973478285</v>
      </c>
      <c r="AJ19" s="5">
        <v>752851.12973478285</v>
      </c>
      <c r="AK19" s="5">
        <v>563621.70491371246</v>
      </c>
      <c r="AL19" s="5">
        <v>563621.70491371246</v>
      </c>
      <c r="AM19" s="5">
        <v>8817101.8296792433</v>
      </c>
    </row>
    <row r="20" spans="1:39">
      <c r="F20" s="11"/>
      <c r="H20" s="7" t="s">
        <v>101</v>
      </c>
      <c r="I20" s="5">
        <v>3974624.860860493</v>
      </c>
      <c r="J20" s="5">
        <v>3633818.1505288449</v>
      </c>
      <c r="K20" s="5">
        <v>284138.91610388667</v>
      </c>
      <c r="L20" s="5">
        <v>3450477.6712760851</v>
      </c>
      <c r="M20" s="5">
        <v>11343059.598769309</v>
      </c>
      <c r="Q20" s="7" t="s">
        <v>101</v>
      </c>
      <c r="R20" s="5">
        <v>61413.483155671231</v>
      </c>
      <c r="S20" s="5">
        <v>452535.36349759472</v>
      </c>
      <c r="T20" s="5">
        <v>119760.73848853294</v>
      </c>
      <c r="U20" s="5">
        <v>407697.10002540291</v>
      </c>
      <c r="V20" s="5">
        <v>237683.74457039469</v>
      </c>
      <c r="W20" s="5">
        <v>10063969.169031709</v>
      </c>
      <c r="X20" s="5">
        <v>11343059.598769305</v>
      </c>
      <c r="Y20" s="7" t="s">
        <v>100</v>
      </c>
      <c r="Z20" s="5">
        <v>568366.71182243142</v>
      </c>
      <c r="AA20" s="5">
        <v>0</v>
      </c>
      <c r="AB20" s="5">
        <v>762462.99403776263</v>
      </c>
      <c r="AC20" s="5">
        <v>60864.175277716859</v>
      </c>
      <c r="AD20" s="5">
        <v>2800807.4169027731</v>
      </c>
      <c r="AE20" s="5">
        <v>4192501.2980406843</v>
      </c>
      <c r="AF20" s="5">
        <v>244599.84859209036</v>
      </c>
      <c r="AG20" s="5">
        <v>5445878.5033138879</v>
      </c>
      <c r="AH20" s="5">
        <v>5690478.3519059783</v>
      </c>
      <c r="AI20" s="5">
        <v>977605.89523213473</v>
      </c>
      <c r="AJ20" s="5">
        <v>977605.89523213473</v>
      </c>
      <c r="AK20" s="5">
        <v>704259.27825605182</v>
      </c>
      <c r="AL20" s="5">
        <v>704259.27825605182</v>
      </c>
      <c r="AM20" s="5">
        <v>11564844.82343485</v>
      </c>
    </row>
    <row r="21" spans="1:39">
      <c r="A21" s="6" t="s">
        <v>74</v>
      </c>
      <c r="B21" t="s">
        <v>79</v>
      </c>
      <c r="C21" t="s">
        <v>80</v>
      </c>
      <c r="F21" s="11"/>
      <c r="H21" s="7" t="s">
        <v>102</v>
      </c>
      <c r="I21" s="5">
        <v>4102786.0955259609</v>
      </c>
      <c r="J21" s="5">
        <v>3578080.8369532684</v>
      </c>
      <c r="K21" s="5">
        <v>254770.29185331307</v>
      </c>
      <c r="L21" s="5">
        <v>3605305.0628322954</v>
      </c>
      <c r="M21" s="5">
        <v>11540942.287164837</v>
      </c>
      <c r="Q21" s="7" t="s">
        <v>102</v>
      </c>
      <c r="R21" s="5">
        <v>72925.840138307263</v>
      </c>
      <c r="S21" s="5">
        <v>491973.79384557559</v>
      </c>
      <c r="T21" s="5">
        <v>119456.65859796292</v>
      </c>
      <c r="U21" s="5">
        <v>377949.07725556614</v>
      </c>
      <c r="V21" s="5">
        <v>263674.9144418136</v>
      </c>
      <c r="W21" s="5">
        <v>10214962.002885617</v>
      </c>
      <c r="X21" s="5">
        <v>11540942.287164843</v>
      </c>
      <c r="Y21" s="7" t="s">
        <v>101</v>
      </c>
      <c r="Z21" s="5">
        <v>533299.0871869995</v>
      </c>
      <c r="AA21" s="5">
        <v>0</v>
      </c>
      <c r="AB21" s="5">
        <v>638792.47901035694</v>
      </c>
      <c r="AC21" s="5">
        <v>50039.263140238727</v>
      </c>
      <c r="AD21" s="5">
        <v>2871556.6103986497</v>
      </c>
      <c r="AE21" s="5">
        <v>4093687.4397362452</v>
      </c>
      <c r="AF21" s="5">
        <v>238428.60548635272</v>
      </c>
      <c r="AG21" s="5">
        <v>5444500.919799611</v>
      </c>
      <c r="AH21" s="5">
        <v>5682929.5252859639</v>
      </c>
      <c r="AI21" s="5">
        <v>952863.46594106883</v>
      </c>
      <c r="AJ21" s="5">
        <v>952863.46594106883</v>
      </c>
      <c r="AK21" s="5">
        <v>613579.16780603002</v>
      </c>
      <c r="AL21" s="5">
        <v>613579.16780603002</v>
      </c>
      <c r="AM21" s="5">
        <v>11343059.598769309</v>
      </c>
    </row>
    <row r="22" spans="1:39">
      <c r="A22" s="7" t="s">
        <v>0</v>
      </c>
      <c r="B22" s="5">
        <v>38583643.386130996</v>
      </c>
      <c r="C22" s="5">
        <v>50607091.871106878</v>
      </c>
      <c r="D22" s="10">
        <v>38583643.386130996</v>
      </c>
      <c r="E22" s="10">
        <v>50607091.871106878</v>
      </c>
      <c r="F22" s="11">
        <f t="shared" si="0"/>
        <v>0.31162035074421568</v>
      </c>
      <c r="H22" s="7" t="s">
        <v>103</v>
      </c>
      <c r="I22" s="5">
        <v>4252685.6562512796</v>
      </c>
      <c r="J22" s="5">
        <v>3984751.7911113636</v>
      </c>
      <c r="K22" s="5">
        <v>425553.87977862707</v>
      </c>
      <c r="L22" s="5">
        <v>4322360.6715563117</v>
      </c>
      <c r="M22" s="5">
        <v>12985351.998697583</v>
      </c>
      <c r="Q22" s="7" t="s">
        <v>103</v>
      </c>
      <c r="R22" s="5">
        <v>83994.14597630073</v>
      </c>
      <c r="S22" s="5">
        <v>616880.76757984632</v>
      </c>
      <c r="T22" s="5">
        <v>93270.872859473064</v>
      </c>
      <c r="U22" s="5">
        <v>505427.59493169724</v>
      </c>
      <c r="V22" s="5">
        <v>378565.37911416794</v>
      </c>
      <c r="W22" s="5">
        <v>11307213.238236099</v>
      </c>
      <c r="X22" s="5">
        <v>12985351.998697584</v>
      </c>
      <c r="Y22" s="7" t="s">
        <v>102</v>
      </c>
      <c r="Z22" s="5">
        <v>477170.87459358858</v>
      </c>
      <c r="AA22" s="5">
        <v>0</v>
      </c>
      <c r="AB22" s="5">
        <v>612284.45315137168</v>
      </c>
      <c r="AC22" s="5">
        <v>48303.168056509501</v>
      </c>
      <c r="AD22" s="5">
        <v>3177087.0096191522</v>
      </c>
      <c r="AE22" s="5">
        <v>4314845.5054206215</v>
      </c>
      <c r="AF22" s="5">
        <v>256967.63743050868</v>
      </c>
      <c r="AG22" s="5">
        <v>5756358.7163649201</v>
      </c>
      <c r="AH22" s="5">
        <v>6013326.3537954288</v>
      </c>
      <c r="AI22" s="5">
        <v>626469.47094307991</v>
      </c>
      <c r="AJ22" s="5">
        <v>626469.47094307991</v>
      </c>
      <c r="AK22" s="5">
        <v>586300.95700570638</v>
      </c>
      <c r="AL22" s="5">
        <v>586300.95700570638</v>
      </c>
      <c r="AM22" s="5">
        <v>11540942.287164835</v>
      </c>
    </row>
    <row r="23" spans="1:39">
      <c r="A23" s="8" t="s">
        <v>2</v>
      </c>
      <c r="B23" s="5">
        <v>4796696.9018194163</v>
      </c>
      <c r="C23" s="5">
        <v>6213229.8659323081</v>
      </c>
      <c r="D23" s="5">
        <v>4796696.9018194163</v>
      </c>
      <c r="E23" s="5">
        <v>6213229.8659323081</v>
      </c>
      <c r="F23" s="11">
        <f t="shared" si="0"/>
        <v>0.29531425335121586</v>
      </c>
      <c r="H23" s="7" t="s">
        <v>104</v>
      </c>
      <c r="I23" s="5">
        <v>4199810.7593843723</v>
      </c>
      <c r="J23" s="5">
        <v>3804192.3627783456</v>
      </c>
      <c r="K23" s="5">
        <v>400493.88649750786</v>
      </c>
      <c r="L23" s="5">
        <v>3865690.245980897</v>
      </c>
      <c r="M23" s="5">
        <v>12270187.254641123</v>
      </c>
      <c r="Q23" s="7" t="s">
        <v>104</v>
      </c>
      <c r="R23" s="5">
        <v>62463.34943276686</v>
      </c>
      <c r="S23" s="5">
        <v>585441.62657345296</v>
      </c>
      <c r="T23" s="5">
        <v>101668.78954257458</v>
      </c>
      <c r="U23" s="5">
        <v>482931.84942895477</v>
      </c>
      <c r="V23" s="5">
        <v>390441.55020106712</v>
      </c>
      <c r="W23" s="5">
        <v>10647240.089462306</v>
      </c>
      <c r="X23" s="5">
        <v>12270187.254641123</v>
      </c>
      <c r="Y23" s="7" t="s">
        <v>103</v>
      </c>
      <c r="Z23" s="5">
        <v>503489.90339900437</v>
      </c>
      <c r="AA23" s="5">
        <v>0</v>
      </c>
      <c r="AB23" s="5">
        <v>800266.07919046318</v>
      </c>
      <c r="AC23" s="5">
        <v>68675.95376127561</v>
      </c>
      <c r="AD23" s="5">
        <v>3656658.1319823503</v>
      </c>
      <c r="AE23" s="5">
        <v>5029090.0683330931</v>
      </c>
      <c r="AF23" s="5">
        <v>339113.1534086297</v>
      </c>
      <c r="AG23" s="5">
        <v>5773940.6461144313</v>
      </c>
      <c r="AH23" s="5">
        <v>6113053.7995230611</v>
      </c>
      <c r="AI23" s="5">
        <v>1002431.3518434365</v>
      </c>
      <c r="AJ23" s="5">
        <v>1002431.3518434365</v>
      </c>
      <c r="AK23" s="5">
        <v>840776.77899799356</v>
      </c>
      <c r="AL23" s="5">
        <v>840776.77899799356</v>
      </c>
      <c r="AM23" s="5">
        <v>12985351.998697584</v>
      </c>
    </row>
    <row r="24" spans="1:39">
      <c r="A24" s="8" t="s">
        <v>56</v>
      </c>
      <c r="B24" s="5">
        <v>4653.3915182207184</v>
      </c>
      <c r="C24" s="5">
        <v>0</v>
      </c>
      <c r="D24" s="5">
        <v>4653.3915182207184</v>
      </c>
      <c r="E24" s="5">
        <v>0</v>
      </c>
      <c r="F24" s="11">
        <f t="shared" si="0"/>
        <v>-1</v>
      </c>
      <c r="H24" s="7" t="s">
        <v>105</v>
      </c>
      <c r="I24" s="5">
        <v>4076737.267083874</v>
      </c>
      <c r="J24" s="5">
        <v>4004639.413748486</v>
      </c>
      <c r="K24" s="5">
        <v>342973.92302265787</v>
      </c>
      <c r="L24" s="5">
        <v>4033716.3085411265</v>
      </c>
      <c r="M24" s="5">
        <v>12458066.912396144</v>
      </c>
      <c r="Q24" s="7" t="s">
        <v>105</v>
      </c>
      <c r="R24" s="5">
        <v>70522.42746777003</v>
      </c>
      <c r="S24" s="5">
        <v>618326.95289990539</v>
      </c>
      <c r="T24" s="5">
        <v>91016.600499607564</v>
      </c>
      <c r="U24" s="5">
        <v>412287.79934602027</v>
      </c>
      <c r="V24" s="5">
        <v>409350.110131528</v>
      </c>
      <c r="W24" s="5">
        <v>10856563.022051306</v>
      </c>
      <c r="X24" s="5">
        <v>12458066.912396137</v>
      </c>
      <c r="Y24" s="7" t="s">
        <v>104</v>
      </c>
      <c r="Z24" s="5">
        <v>576275.95803759038</v>
      </c>
      <c r="AA24" s="5">
        <v>0</v>
      </c>
      <c r="AB24" s="5">
        <v>738658.91013491526</v>
      </c>
      <c r="AC24" s="5">
        <v>51258.561984622946</v>
      </c>
      <c r="AD24" s="5">
        <v>3285068.7482338981</v>
      </c>
      <c r="AE24" s="5">
        <v>4651262.1783910263</v>
      </c>
      <c r="AF24" s="5">
        <v>332261.5230481443</v>
      </c>
      <c r="AG24" s="5">
        <v>5537725.6851692852</v>
      </c>
      <c r="AH24" s="5">
        <v>5869987.208217429</v>
      </c>
      <c r="AI24" s="5">
        <v>1028738.3216508441</v>
      </c>
      <c r="AJ24" s="5">
        <v>1028738.3216508441</v>
      </c>
      <c r="AK24" s="5">
        <v>720199.54638182337</v>
      </c>
      <c r="AL24" s="5">
        <v>720199.54638182337</v>
      </c>
      <c r="AM24" s="5">
        <v>12270187.254641123</v>
      </c>
    </row>
    <row r="25" spans="1:39">
      <c r="A25" s="8" t="s">
        <v>3</v>
      </c>
      <c r="B25" s="5">
        <v>6837017.0601575784</v>
      </c>
      <c r="C25" s="5">
        <v>8514098.9196310751</v>
      </c>
      <c r="D25" s="5">
        <v>6837017.0601575784</v>
      </c>
      <c r="E25" s="5">
        <v>8514098.9196310751</v>
      </c>
      <c r="F25" s="11">
        <f t="shared" si="0"/>
        <v>0.24529437980294344</v>
      </c>
      <c r="H25" s="7" t="s">
        <v>106</v>
      </c>
      <c r="I25" s="5">
        <v>3952136.9401086676</v>
      </c>
      <c r="J25" s="5">
        <v>3681425.7158641224</v>
      </c>
      <c r="K25" s="5">
        <v>268411.46797745756</v>
      </c>
      <c r="L25" s="5">
        <v>3708716.0322614829</v>
      </c>
      <c r="M25" s="5">
        <v>11610690.15621173</v>
      </c>
      <c r="Q25" s="7" t="s">
        <v>106</v>
      </c>
      <c r="R25" s="5">
        <v>62403.831140160662</v>
      </c>
      <c r="S25" s="5">
        <v>566504.26871125016</v>
      </c>
      <c r="T25" s="5">
        <v>100734.40299379794</v>
      </c>
      <c r="U25" s="5">
        <v>408939.23682060355</v>
      </c>
      <c r="V25" s="5">
        <v>314213.18699999561</v>
      </c>
      <c r="W25" s="5">
        <v>10157895.229545925</v>
      </c>
      <c r="X25" s="5">
        <v>11610690.156211734</v>
      </c>
      <c r="Y25" s="7" t="s">
        <v>105</v>
      </c>
      <c r="Z25" s="5">
        <v>650375.03100683773</v>
      </c>
      <c r="AA25" s="5">
        <v>0</v>
      </c>
      <c r="AB25" s="5">
        <v>846804.56787418306</v>
      </c>
      <c r="AC25" s="5">
        <v>52783.65735592015</v>
      </c>
      <c r="AD25" s="5">
        <v>3244891.9352614842</v>
      </c>
      <c r="AE25" s="5">
        <v>4794855.1914984249</v>
      </c>
      <c r="AF25" s="5">
        <v>293291.10086065781</v>
      </c>
      <c r="AG25" s="5">
        <v>5720282.9314628094</v>
      </c>
      <c r="AH25" s="5">
        <v>6013574.0323234675</v>
      </c>
      <c r="AI25" s="5">
        <v>958663.51575123845</v>
      </c>
      <c r="AJ25" s="5">
        <v>958663.51575123845</v>
      </c>
      <c r="AK25" s="5">
        <v>690974.17282301106</v>
      </c>
      <c r="AL25" s="5">
        <v>690974.17282301106</v>
      </c>
      <c r="AM25" s="5">
        <v>12458066.912396144</v>
      </c>
    </row>
    <row r="26" spans="1:39">
      <c r="A26" s="8" t="s">
        <v>45</v>
      </c>
      <c r="B26" s="5">
        <v>632509.3152147436</v>
      </c>
      <c r="C26" s="5">
        <v>653649.29972085345</v>
      </c>
      <c r="D26" s="5">
        <v>632509.3152147436</v>
      </c>
      <c r="E26" s="5">
        <v>653649.29972085345</v>
      </c>
      <c r="F26" s="11">
        <f t="shared" si="0"/>
        <v>3.3422408172648854E-2</v>
      </c>
      <c r="H26" s="7" t="s">
        <v>107</v>
      </c>
      <c r="I26" s="5">
        <v>3641793.4529618998</v>
      </c>
      <c r="J26" s="5">
        <v>3469375.7332145851</v>
      </c>
      <c r="K26" s="5">
        <v>232958.26891849647</v>
      </c>
      <c r="L26" s="5">
        <v>3653380.1685957219</v>
      </c>
      <c r="M26" s="5">
        <v>10997507.623690702</v>
      </c>
      <c r="Q26" s="7" t="s">
        <v>107</v>
      </c>
      <c r="R26" s="5">
        <v>71469.639580427436</v>
      </c>
      <c r="S26" s="5">
        <v>528240.75245604047</v>
      </c>
      <c r="T26" s="5">
        <v>99635.749173495788</v>
      </c>
      <c r="U26" s="5">
        <v>377691.51860934164</v>
      </c>
      <c r="V26" s="5">
        <v>267295.17886201892</v>
      </c>
      <c r="W26" s="5">
        <v>9653174.7850093804</v>
      </c>
      <c r="X26" s="5">
        <v>10997507.623690706</v>
      </c>
      <c r="Y26" s="7" t="s">
        <v>106</v>
      </c>
      <c r="Z26" s="5">
        <v>594189.15510643984</v>
      </c>
      <c r="AA26" s="5">
        <v>0</v>
      </c>
      <c r="AB26" s="5">
        <v>762738.70090989314</v>
      </c>
      <c r="AC26" s="5">
        <v>49341.171062410693</v>
      </c>
      <c r="AD26" s="5">
        <v>2886774.2404373507</v>
      </c>
      <c r="AE26" s="5">
        <v>4293043.2675160943</v>
      </c>
      <c r="AF26" s="5">
        <v>271621.05924789852</v>
      </c>
      <c r="AG26" s="5">
        <v>5392823.6610792745</v>
      </c>
      <c r="AH26" s="5">
        <v>5664444.7203271734</v>
      </c>
      <c r="AI26" s="5">
        <v>965656.12415317667</v>
      </c>
      <c r="AJ26" s="5">
        <v>965656.12415317667</v>
      </c>
      <c r="AK26" s="5">
        <v>687546.04421528755</v>
      </c>
      <c r="AL26" s="5">
        <v>687546.04421528755</v>
      </c>
      <c r="AM26" s="5">
        <v>11610690.156211732</v>
      </c>
    </row>
    <row r="27" spans="1:39">
      <c r="A27" s="8" t="s">
        <v>1</v>
      </c>
      <c r="B27" s="5">
        <v>26312766.71742104</v>
      </c>
      <c r="C27" s="5">
        <v>35226113.785822637</v>
      </c>
      <c r="D27" s="5">
        <v>26312766.71742104</v>
      </c>
      <c r="E27" s="5">
        <v>35226113.785822637</v>
      </c>
      <c r="F27" s="11">
        <f t="shared" si="0"/>
        <v>0.33874609858112281</v>
      </c>
      <c r="H27" s="7" t="s">
        <v>108</v>
      </c>
      <c r="I27" s="5">
        <v>3474466.580802842</v>
      </c>
      <c r="J27" s="5">
        <v>3480018.7926013158</v>
      </c>
      <c r="K27" s="5">
        <v>200263.54852439661</v>
      </c>
      <c r="L27" s="5">
        <v>3440773.3899974665</v>
      </c>
      <c r="M27" s="5">
        <v>10595522.311926022</v>
      </c>
      <c r="Q27" s="7" t="s">
        <v>108</v>
      </c>
      <c r="R27" s="5">
        <v>53970.181531988637</v>
      </c>
      <c r="S27" s="5">
        <v>526765.41039708664</v>
      </c>
      <c r="T27" s="5">
        <v>71848.741797613489</v>
      </c>
      <c r="U27" s="5">
        <v>374842.39293039817</v>
      </c>
      <c r="V27" s="5">
        <v>249785.8832513924</v>
      </c>
      <c r="W27" s="5">
        <v>9318309.7020175401</v>
      </c>
      <c r="X27" s="5">
        <v>10595522.311926018</v>
      </c>
      <c r="Y27" s="7" t="s">
        <v>107</v>
      </c>
      <c r="Z27" s="5">
        <v>601429.69540201093</v>
      </c>
      <c r="AA27" s="5">
        <v>0</v>
      </c>
      <c r="AB27" s="5">
        <v>739840.29170840431</v>
      </c>
      <c r="AC27" s="5">
        <v>57080.738248750284</v>
      </c>
      <c r="AD27" s="5">
        <v>2717050.8482430824</v>
      </c>
      <c r="AE27" s="5">
        <v>4115401.573602248</v>
      </c>
      <c r="AF27" s="5">
        <v>183756.10723223386</v>
      </c>
      <c r="AG27" s="5">
        <v>5134155.114615337</v>
      </c>
      <c r="AH27" s="5">
        <v>5317911.2218475705</v>
      </c>
      <c r="AI27" s="5">
        <v>930603.1681523103</v>
      </c>
      <c r="AJ27" s="5">
        <v>930603.1681523103</v>
      </c>
      <c r="AK27" s="5">
        <v>633591.66008857312</v>
      </c>
      <c r="AL27" s="5">
        <v>633591.66008857312</v>
      </c>
      <c r="AM27" s="5">
        <v>10997507.623690702</v>
      </c>
    </row>
    <row r="28" spans="1:39">
      <c r="A28" s="7" t="s">
        <v>4</v>
      </c>
      <c r="B28" s="5">
        <v>51438661.672028542</v>
      </c>
      <c r="C28" s="5">
        <v>64738270.988320529</v>
      </c>
      <c r="D28" s="10">
        <v>51438661.672028542</v>
      </c>
      <c r="E28" s="10">
        <v>64738270.988320529</v>
      </c>
      <c r="F28" s="11">
        <f t="shared" si="0"/>
        <v>0.25855278663916104</v>
      </c>
      <c r="H28" s="7" t="s">
        <v>109</v>
      </c>
      <c r="I28" s="5">
        <v>3800418.8208222468</v>
      </c>
      <c r="J28" s="5">
        <v>3394672.1687272526</v>
      </c>
      <c r="K28" s="5">
        <v>194084.60457397247</v>
      </c>
      <c r="L28" s="5">
        <v>3536765.7583496962</v>
      </c>
      <c r="M28" s="5">
        <v>10925941.352473168</v>
      </c>
      <c r="Q28" s="7" t="s">
        <v>109</v>
      </c>
      <c r="R28" s="5">
        <v>65340.118300008777</v>
      </c>
      <c r="S28" s="5">
        <v>556618.69797757315</v>
      </c>
      <c r="T28" s="5">
        <v>63698.086447235779</v>
      </c>
      <c r="U28" s="5">
        <v>353519.79797687719</v>
      </c>
      <c r="V28" s="5">
        <v>237973.57135276071</v>
      </c>
      <c r="W28" s="5">
        <v>9648791.0804187171</v>
      </c>
      <c r="X28" s="5">
        <v>10925941.352473173</v>
      </c>
      <c r="Y28" s="7" t="s">
        <v>108</v>
      </c>
      <c r="Z28" s="5">
        <v>381372.40395068098</v>
      </c>
      <c r="AA28" s="5">
        <v>0</v>
      </c>
      <c r="AB28" s="5">
        <v>655868.12471255136</v>
      </c>
      <c r="AC28" s="5">
        <v>53643.998420976335</v>
      </c>
      <c r="AD28" s="5">
        <v>2816887.7554434934</v>
      </c>
      <c r="AE28" s="5">
        <v>3907772.2825277019</v>
      </c>
      <c r="AF28" s="5">
        <v>207936.29018553178</v>
      </c>
      <c r="AG28" s="5">
        <v>5023371.8226901842</v>
      </c>
      <c r="AH28" s="5">
        <v>5231308.1128757158</v>
      </c>
      <c r="AI28" s="5">
        <v>867694.91262656939</v>
      </c>
      <c r="AJ28" s="5">
        <v>867694.91262656939</v>
      </c>
      <c r="AK28" s="5">
        <v>588747.00389603456</v>
      </c>
      <c r="AL28" s="5">
        <v>588747.00389603456</v>
      </c>
      <c r="AM28" s="5">
        <v>10595522.311926024</v>
      </c>
    </row>
    <row r="29" spans="1:39">
      <c r="A29" s="8" t="s">
        <v>3</v>
      </c>
      <c r="B29" s="5">
        <v>1819193.4712351535</v>
      </c>
      <c r="C29" s="5">
        <v>2924223.3934955741</v>
      </c>
      <c r="D29" s="5">
        <v>1819193.4712351535</v>
      </c>
      <c r="E29" s="5">
        <v>2924223.3934955741</v>
      </c>
      <c r="F29" s="11">
        <f t="shared" si="0"/>
        <v>0.60742847846202586</v>
      </c>
      <c r="Y29" s="7" t="s">
        <v>109</v>
      </c>
      <c r="Z29" s="5">
        <v>334974.8579363735</v>
      </c>
      <c r="AA29" s="5"/>
      <c r="AB29" s="5">
        <v>751725.32214409404</v>
      </c>
      <c r="AC29" s="5">
        <v>62119.904949977565</v>
      </c>
      <c r="AD29" s="5">
        <v>3110637.7611182793</v>
      </c>
      <c r="AE29" s="5">
        <v>4259457.8461487247</v>
      </c>
      <c r="AF29" s="5">
        <v>223231.27151207253</v>
      </c>
      <c r="AG29" s="5">
        <v>4878584.7151098037</v>
      </c>
      <c r="AH29" s="5">
        <v>5101815.9866218762</v>
      </c>
      <c r="AI29" s="5">
        <v>887591.00677681738</v>
      </c>
      <c r="AJ29" s="5">
        <v>887591.00677681738</v>
      </c>
      <c r="AK29" s="5">
        <v>677076.51292575197</v>
      </c>
      <c r="AL29" s="5">
        <v>677076.51292575197</v>
      </c>
      <c r="AM29" s="5">
        <v>10925941.35247317</v>
      </c>
    </row>
    <row r="30" spans="1:39">
      <c r="A30" s="8" t="s">
        <v>1</v>
      </c>
      <c r="B30" s="5">
        <v>49619468.200793386</v>
      </c>
      <c r="C30" s="5">
        <v>61814047.594824955</v>
      </c>
      <c r="D30" s="5">
        <v>49619468.200793386</v>
      </c>
      <c r="E30" s="5">
        <v>61814047.594824955</v>
      </c>
      <c r="F30" s="11">
        <f t="shared" si="0"/>
        <v>0.24576199294769108</v>
      </c>
    </row>
    <row r="31" spans="1:39">
      <c r="A31" s="7" t="s">
        <v>5</v>
      </c>
      <c r="B31" s="5">
        <v>9856834.9304415677</v>
      </c>
      <c r="C31" s="5">
        <v>10798562.643659055</v>
      </c>
      <c r="D31" s="10">
        <v>9856834.9304415677</v>
      </c>
      <c r="E31" s="10">
        <v>10798562.643659055</v>
      </c>
      <c r="F31" s="11">
        <f t="shared" si="0"/>
        <v>9.5540578681000632E-2</v>
      </c>
    </row>
    <row r="32" spans="1:39">
      <c r="A32" s="8" t="s">
        <v>1</v>
      </c>
      <c r="B32" s="5">
        <v>9856834.9304415677</v>
      </c>
      <c r="C32" s="5">
        <v>10798562.643659055</v>
      </c>
      <c r="D32" s="5">
        <v>9856834.9304415677</v>
      </c>
      <c r="E32" s="5">
        <v>10798562.643659055</v>
      </c>
      <c r="F32" s="11">
        <f t="shared" si="0"/>
        <v>9.5540578681000632E-2</v>
      </c>
    </row>
    <row r="33" spans="1:6">
      <c r="A33" s="7" t="s">
        <v>6</v>
      </c>
      <c r="B33" s="5">
        <v>6868122.152990479</v>
      </c>
      <c r="C33" s="5">
        <v>7920616.4506337391</v>
      </c>
      <c r="D33" s="10">
        <v>6868122.152990479</v>
      </c>
      <c r="E33" s="10">
        <v>7920616.4506337391</v>
      </c>
      <c r="F33" s="11">
        <f t="shared" si="0"/>
        <v>0.15324338650339664</v>
      </c>
    </row>
    <row r="34" spans="1:6">
      <c r="A34" s="8" t="s">
        <v>1</v>
      </c>
      <c r="B34" s="5">
        <v>6868122.152990479</v>
      </c>
      <c r="C34" s="5">
        <v>7920616.4506337391</v>
      </c>
      <c r="D34" s="5">
        <v>6868122.152990479</v>
      </c>
      <c r="E34" s="5">
        <v>7920616.4506337391</v>
      </c>
      <c r="F34" s="11">
        <f t="shared" si="0"/>
        <v>0.15324338650339664</v>
      </c>
    </row>
    <row r="35" spans="1:6">
      <c r="A35" s="7" t="s">
        <v>78</v>
      </c>
      <c r="B35" s="5"/>
      <c r="C35" s="5"/>
    </row>
    <row r="36" spans="1:6">
      <c r="A36" s="8" t="s">
        <v>78</v>
      </c>
      <c r="B36" s="5"/>
      <c r="C36" s="5"/>
    </row>
    <row r="37" spans="1:6">
      <c r="A37" s="7" t="s">
        <v>75</v>
      </c>
      <c r="B37" s="5">
        <v>106747262.14159158</v>
      </c>
      <c r="C37" s="5">
        <v>134064541.9537202</v>
      </c>
    </row>
  </sheetData>
  <conditionalFormatting sqref="A3:C3 A4:A9">
    <cfRule type="cellIs" dxfId="8" priority="12" operator="equal">
      <formula>"(blank)"</formula>
    </cfRule>
  </conditionalFormatting>
  <conditionalFormatting sqref="A11:C11 A12:A17">
    <cfRule type="cellIs" dxfId="7" priority="11" operator="equal">
      <formula>"(blank)"</formula>
    </cfRule>
  </conditionalFormatting>
  <conditionalFormatting sqref="A21:C21 A22:A27">
    <cfRule type="cellIs" dxfId="6" priority="10" operator="equal">
      <formula>"(blank)"</formula>
    </cfRule>
  </conditionalFormatting>
  <conditionalFormatting sqref="H3:J3">
    <cfRule type="cellIs" dxfId="5" priority="9" operator="equal">
      <formula>"(blank)"</formula>
    </cfRule>
  </conditionalFormatting>
  <conditionalFormatting sqref="H21:H27">
    <cfRule type="cellIs" dxfId="4" priority="7" operator="equal">
      <formula>"(blank)"</formula>
    </cfRule>
  </conditionalFormatting>
  <conditionalFormatting sqref="Q3:S3">
    <cfRule type="cellIs" dxfId="3" priority="4" operator="equal">
      <formula>"(blank)"</formula>
    </cfRule>
  </conditionalFormatting>
  <conditionalFormatting sqref="Q21:Q27">
    <cfRule type="cellIs" dxfId="2" priority="3" operator="equal">
      <formula>"(blank)"</formula>
    </cfRule>
  </conditionalFormatting>
  <conditionalFormatting sqref="Y3:AA3">
    <cfRule type="cellIs" dxfId="1" priority="2" operator="equal">
      <formula>"(blank)"</formula>
    </cfRule>
  </conditionalFormatting>
  <conditionalFormatting sqref="Y21:Y27">
    <cfRule type="cellIs" dxfId="0" priority="1" operator="equal">
      <formula>"(blank)"</formula>
    </cfRule>
  </conditionalFormatting>
  <pageMargins left="0.7" right="0.7" top="0.75" bottom="0.75" header="0.3" footer="0.3"/>
  <drawing r:id="rId7"/>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Bonus Question</vt:lpstr>
      <vt:lpstr>Case 1</vt:lpstr>
      <vt:lpstr>Data Set</vt:lpstr>
      <vt:lpstr>Mapping Table</vt:lpstr>
      <vt:lpstr>PivTbls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Blane Kress</dc:creator>
  <cp:lastModifiedBy>Microsoft Office User</cp:lastModifiedBy>
  <dcterms:created xsi:type="dcterms:W3CDTF">2022-03-21T23:33:12Z</dcterms:created>
  <dcterms:modified xsi:type="dcterms:W3CDTF">2022-06-02T04:18:32Z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ustomUiType">
    <vt:lpwstr>2</vt:lpwstr>
  </property>
</Properties>
</file>