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kSale Calculator" sheetId="1" r:id="rId4"/>
  </sheets>
  <definedNames/>
  <calcPr/>
</workbook>
</file>

<file path=xl/sharedStrings.xml><?xml version="1.0" encoding="utf-8"?>
<sst xmlns="http://schemas.openxmlformats.org/spreadsheetml/2006/main" count="53" uniqueCount="52">
  <si>
    <t>Presale Details</t>
  </si>
  <si>
    <t>Values</t>
  </si>
  <si>
    <t>Total Supply</t>
  </si>
  <si>
    <t>Total Supply for your Token.</t>
  </si>
  <si>
    <t>Hardcap</t>
  </si>
  <si>
    <t>The highest amount of AVAX you can raise for your pre-sale. (Softcap is half)</t>
  </si>
  <si>
    <t>Presale Rate</t>
  </si>
  <si>
    <t>The amount of tokens you will give per AVAX to your presale contributers</t>
  </si>
  <si>
    <t>Listing Rate</t>
  </si>
  <si>
    <t>The listing price for Trader Joe (1 AVAX = how many tokens)</t>
  </si>
  <si>
    <t>Liquidity Percentage on Trader Joe</t>
  </si>
  <si>
    <t>The percentage of locked liquidity in %</t>
  </si>
  <si>
    <t>Total tokens needed to create launchpad:</t>
  </si>
  <si>
    <t>: This will be calculated automatically</t>
  </si>
  <si>
    <t>Check if it works or not:</t>
  </si>
  <si>
    <t>You will use how many % of the total supply:</t>
  </si>
  <si>
    <t>More Details</t>
  </si>
  <si>
    <t>These numbers below will be calculated automatically:</t>
  </si>
  <si>
    <t>Tokens for Presale:</t>
  </si>
  <si>
    <t>Tokens sent to buyers in your pre-sale.</t>
  </si>
  <si>
    <t>AVAX for Liquidity:</t>
  </si>
  <si>
    <t>AVAX paired to your LP tokens to create value/ price for your token.</t>
  </si>
  <si>
    <t>Tokens for Liquidity:</t>
  </si>
  <si>
    <t>Tokens paired to your LP AVAX to create value/ price for your token.</t>
  </si>
  <si>
    <t>Fee you pay in Token:</t>
  </si>
  <si>
    <t>Fee for launchpad, 2% (PinkSale)</t>
  </si>
  <si>
    <t>Total AVAX you'll get to your wallet:</t>
  </si>
  <si>
    <t>Amount of AVAX sent to your wallet after a sussful pre-sale.</t>
  </si>
  <si>
    <t>Token Metrics Example</t>
  </si>
  <si>
    <t>Wallet Allocation %</t>
  </si>
  <si>
    <t>In Token</t>
  </si>
  <si>
    <t>Rate/1 AVAX</t>
  </si>
  <si>
    <t>Value per wallet</t>
  </si>
  <si>
    <t xml:space="preserve">Presale </t>
  </si>
  <si>
    <t>Liquidity</t>
  </si>
  <si>
    <t>Launchpad Fee</t>
  </si>
  <si>
    <t>Private sale</t>
  </si>
  <si>
    <t>Marketing + Dev</t>
  </si>
  <si>
    <t>Team</t>
  </si>
  <si>
    <t>Treasury</t>
  </si>
  <si>
    <t>Total supply</t>
  </si>
  <si>
    <t>Avax = $40</t>
  </si>
  <si>
    <t>ICO Details</t>
  </si>
  <si>
    <t>Pricing</t>
  </si>
  <si>
    <t>Amount in AVAX</t>
  </si>
  <si>
    <t>Capital raised from Private Sale</t>
  </si>
  <si>
    <t>Capital raised from Pre-Sale</t>
  </si>
  <si>
    <t>Price per Token in Private Sale:</t>
  </si>
  <si>
    <t>Price per Token in Pre-Sale:</t>
  </si>
  <si>
    <t>Price per Token on ICO launch:</t>
  </si>
  <si>
    <t>Market Cap on ICO</t>
  </si>
  <si>
    <t xml:space="preserve"> Capital in the LP / Tokens in the LP = Token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</si>
</sst>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.000"/>
    <numFmt numFmtId="165" formatCode="0.00000%"/>
    <numFmt numFmtId="166" formatCode="0.0000%"/>
    <numFmt numFmtId="167" formatCode="_(* #,##0_);_(* \(#,##0\);_(* &quot;-&quot;??_);_(@_)"/>
    <numFmt numFmtId="168" formatCode="&quot;$&quot;#,##0.00"/>
    <numFmt numFmtId="169" formatCode="00.0"/>
    <numFmt numFmtId="170" formatCode="#,##0.00000000000"/>
    <numFmt numFmtId="171" formatCode="0.00000"/>
    <numFmt numFmtId="172" formatCode="_(* #,##0.0000000_);_(* \(#,##0.0000000\);_(* &quot;-&quot;??_);_(@_)"/>
    <numFmt numFmtId="173" formatCode="0.000%"/>
  </numFmts>
  <fonts count="13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8.0"/>
      <color rgb="FF3C78D8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3">
    <border/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3" fontId="3" numFmtId="3" xfId="0" applyAlignment="1" applyBorder="1" applyFill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Font="1"/>
    <xf borderId="1" fillId="3" fontId="3" numFmtId="3" xfId="0" applyAlignment="1" applyBorder="1" applyFont="1" applyNumberFormat="1">
      <alignment horizontal="left"/>
    </xf>
    <xf borderId="0" fillId="0" fontId="4" numFmtId="0" xfId="0" applyAlignment="1" applyFont="1">
      <alignment horizontal="left"/>
    </xf>
    <xf borderId="0" fillId="0" fontId="3" numFmtId="4" xfId="0" applyAlignment="1" applyFont="1" applyNumberFormat="1">
      <alignment horizontal="left"/>
    </xf>
    <xf borderId="1" fillId="4" fontId="3" numFmtId="164" xfId="0" applyAlignment="1" applyBorder="1" applyFill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1" fillId="4" fontId="3" numFmtId="10" xfId="0" applyAlignment="1" applyBorder="1" applyFont="1" applyNumberFormat="1">
      <alignment horizontal="left"/>
    </xf>
    <xf borderId="0" fillId="0" fontId="3" numFmtId="165" xfId="0" applyAlignment="1" applyFont="1" applyNumberFormat="1">
      <alignment horizontal="left"/>
    </xf>
    <xf borderId="0" fillId="0" fontId="5" numFmtId="0" xfId="0" applyAlignment="1" applyFont="1">
      <alignment horizontal="left"/>
    </xf>
    <xf borderId="1" fillId="5" fontId="3" numFmtId="3" xfId="0" applyAlignment="1" applyBorder="1" applyFill="1" applyFont="1" applyNumberFormat="1">
      <alignment horizontal="left"/>
    </xf>
    <xf borderId="0" fillId="0" fontId="3" numFmtId="0" xfId="0" applyAlignment="1" applyFont="1">
      <alignment readingOrder="0"/>
    </xf>
    <xf borderId="0" fillId="0" fontId="5" numFmtId="4" xfId="0" applyFont="1" applyNumberFormat="1"/>
    <xf borderId="2" fillId="5" fontId="3" numFmtId="3" xfId="0" applyAlignment="1" applyBorder="1" applyFont="1" applyNumberFormat="1">
      <alignment horizontal="left"/>
    </xf>
    <xf borderId="0" fillId="0" fontId="5" numFmtId="0" xfId="0" applyAlignment="1" applyFont="1">
      <alignment readingOrder="0" shrinkToFit="0" wrapText="1"/>
    </xf>
    <xf borderId="0" fillId="0" fontId="5" numFmtId="2" xfId="0" applyAlignment="1" applyFont="1" applyNumberFormat="1">
      <alignment horizontal="left"/>
    </xf>
    <xf borderId="0" fillId="2" fontId="6" numFmtId="0" xfId="0" applyAlignment="1" applyFont="1">
      <alignment readingOrder="0"/>
    </xf>
    <xf borderId="0" fillId="2" fontId="7" numFmtId="0" xfId="0" applyFont="1"/>
    <xf borderId="0" fillId="2" fontId="2" numFmtId="0" xfId="0" applyAlignment="1" applyFont="1">
      <alignment readingOrder="0"/>
    </xf>
    <xf borderId="0" fillId="6" fontId="5" numFmtId="166" xfId="0" applyAlignment="1" applyFill="1" applyFont="1" applyNumberFormat="1">
      <alignment horizontal="left" readingOrder="0"/>
    </xf>
    <xf borderId="0" fillId="7" fontId="5" numFmtId="167" xfId="0" applyFill="1" applyFont="1" applyNumberFormat="1"/>
    <xf borderId="0" fillId="8" fontId="5" numFmtId="167" xfId="0" applyFill="1" applyFont="1" applyNumberFormat="1"/>
    <xf borderId="0" fillId="8" fontId="3" numFmtId="168" xfId="0" applyFont="1" applyNumberFormat="1"/>
    <xf borderId="0" fillId="0" fontId="7" numFmtId="0" xfId="0" applyAlignment="1" applyFont="1">
      <alignment readingOrder="0"/>
    </xf>
    <xf borderId="0" fillId="6" fontId="8" numFmtId="166" xfId="0" applyAlignment="1" applyFont="1" applyNumberFormat="1">
      <alignment horizontal="left"/>
    </xf>
    <xf borderId="0" fillId="7" fontId="8" numFmtId="3" xfId="0" applyFont="1" applyNumberFormat="1"/>
    <xf borderId="0" fillId="8" fontId="8" numFmtId="0" xfId="0" applyFont="1"/>
    <xf borderId="0" fillId="6" fontId="8" numFmtId="166" xfId="0" applyAlignment="1" applyFont="1" applyNumberFormat="1">
      <alignment horizontal="left" readingOrder="0"/>
    </xf>
    <xf borderId="0" fillId="8" fontId="5" numFmtId="167" xfId="0" applyAlignment="1" applyFont="1" applyNumberFormat="1">
      <alignment readingOrder="0"/>
    </xf>
    <xf borderId="0" fillId="0" fontId="5" numFmtId="164" xfId="0" applyFont="1" applyNumberFormat="1"/>
    <xf borderId="0" fillId="6" fontId="5" numFmtId="166" xfId="0" applyAlignment="1" applyFont="1" applyNumberFormat="1">
      <alignment horizontal="left"/>
    </xf>
    <xf borderId="0" fillId="7" fontId="5" numFmtId="3" xfId="0" applyFont="1" applyNumberFormat="1"/>
    <xf borderId="0" fillId="0" fontId="8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9" fontId="8" numFmtId="168" xfId="0" applyAlignment="1" applyFill="1" applyFont="1" applyNumberFormat="1">
      <alignment horizontal="left"/>
    </xf>
    <xf borderId="0" fillId="7" fontId="8" numFmtId="169" xfId="0" applyAlignment="1" applyFont="1" applyNumberFormat="1">
      <alignment horizontal="right"/>
    </xf>
    <xf borderId="0" fillId="0" fontId="10" numFmtId="0" xfId="0" applyAlignment="1" applyFont="1">
      <alignment readingOrder="0"/>
    </xf>
    <xf borderId="0" fillId="7" fontId="8" numFmtId="0" xfId="0" applyAlignment="1" applyFont="1">
      <alignment horizontal="right"/>
    </xf>
    <xf borderId="0" fillId="9" fontId="11" numFmtId="170" xfId="0" applyAlignment="1" applyFont="1" applyNumberFormat="1">
      <alignment horizontal="left"/>
    </xf>
    <xf borderId="0" fillId="7" fontId="0" numFmtId="171" xfId="0" applyAlignment="1" applyFont="1" applyNumberFormat="1">
      <alignment horizontal="right"/>
    </xf>
    <xf borderId="0" fillId="9" fontId="8" numFmtId="170" xfId="0" applyAlignment="1" applyFont="1" applyNumberFormat="1">
      <alignment horizontal="left"/>
    </xf>
    <xf borderId="0" fillId="7" fontId="5" numFmtId="167" xfId="0" applyAlignment="1" applyFont="1" applyNumberFormat="1">
      <alignment horizontal="right"/>
    </xf>
    <xf borderId="0" fillId="0" fontId="12" numFmtId="0" xfId="0" applyFont="1"/>
    <xf borderId="0" fillId="0" fontId="5" numFmtId="9" xfId="0" applyAlignment="1" applyFont="1" applyNumberFormat="1">
      <alignment horizontal="left"/>
    </xf>
    <xf borderId="0" fillId="0" fontId="5" numFmtId="0" xfId="0" applyFont="1"/>
    <xf borderId="0" fillId="0" fontId="5" numFmtId="9" xfId="0" applyFont="1" applyNumberFormat="1"/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72" xfId="0" applyAlignment="1" applyFont="1" applyNumberFormat="1">
      <alignment readingOrder="0"/>
    </xf>
    <xf borderId="0" fillId="0" fontId="5" numFmtId="173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  <a:r>
              <a:rPr b="1">
                <a:solidFill>
                  <a:schemeClr val="lt1"/>
                </a:solidFill>
                <a:latin typeface="+mn-lt"/>
              </a:rPr>
              <a:t>Tokenomics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73763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3D85C6"/>
              </a:solidFill>
            </c:spPr>
          </c:dPt>
          <c:dPt>
            <c:idx val="3"/>
            <c:spPr>
              <a:solidFill>
                <a:srgbClr val="6FA8DC"/>
              </a:solidFill>
            </c:spPr>
          </c:dPt>
          <c:dPt>
            <c:idx val="4"/>
            <c:spPr>
              <a:solidFill>
                <a:srgbClr val="9FC5E8"/>
              </a:solidFill>
            </c:spPr>
          </c:dPt>
          <c:dPt>
            <c:idx val="5"/>
            <c:spPr>
              <a:solidFill>
                <a:srgbClr val="CFE2F3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'PinkSale Calculator'!$A$24:$A$30</c:f>
            </c:strRef>
          </c:cat>
          <c:val>
            <c:numRef>
              <c:f>'PinkSale Calculator'!$C$24:$C$30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40</xdr:row>
      <xdr:rowOff>180975</xdr:rowOff>
    </xdr:from>
    <xdr:ext cx="5362575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0.25"/>
    <col customWidth="1" min="2" max="2" width="46.0"/>
    <col customWidth="1" min="3" max="3" width="58.75"/>
    <col customWidth="1" min="4" max="4" width="23.0"/>
    <col customWidth="1" min="5" max="5" width="18.13"/>
    <col customWidth="1" min="6" max="6" width="19.13"/>
    <col customWidth="1" min="7" max="7" width="17.38"/>
  </cols>
  <sheetData>
    <row r="1">
      <c r="A1" s="1" t="s">
        <v>0</v>
      </c>
      <c r="B1" s="2" t="s">
        <v>1</v>
      </c>
      <c r="C1" s="3"/>
      <c r="D1" s="3"/>
    </row>
    <row r="2">
      <c r="A2" s="4" t="s">
        <v>2</v>
      </c>
      <c r="B2" s="5">
        <v>1.0E8</v>
      </c>
      <c r="C2" s="6" t="s">
        <v>3</v>
      </c>
      <c r="D2" s="3"/>
    </row>
    <row r="3">
      <c r="A3" s="7" t="s">
        <v>4</v>
      </c>
      <c r="B3" s="5">
        <v>10000.0</v>
      </c>
      <c r="C3" s="6" t="s">
        <v>5</v>
      </c>
      <c r="D3" s="3"/>
      <c r="E3" s="3"/>
      <c r="F3" s="3"/>
    </row>
    <row r="4">
      <c r="A4" s="7" t="s">
        <v>6</v>
      </c>
      <c r="B4" s="5">
        <v>3000.0</v>
      </c>
      <c r="C4" s="6" t="s">
        <v>7</v>
      </c>
      <c r="D4" s="3"/>
    </row>
    <row r="5">
      <c r="A5" s="4" t="s">
        <v>8</v>
      </c>
      <c r="B5" s="5">
        <v>2700.0</v>
      </c>
      <c r="C5" s="6" t="s">
        <v>9</v>
      </c>
      <c r="D5" s="3"/>
      <c r="E5" s="3"/>
    </row>
    <row r="6">
      <c r="A6" s="4" t="s">
        <v>10</v>
      </c>
      <c r="B6" s="8">
        <v>60.0</v>
      </c>
      <c r="C6" s="3" t="s">
        <v>11</v>
      </c>
      <c r="E6" s="3"/>
    </row>
    <row r="7">
      <c r="A7" s="7"/>
      <c r="B7" s="7"/>
      <c r="C7" s="3"/>
      <c r="D7" s="3"/>
      <c r="E7" s="3"/>
    </row>
    <row r="8">
      <c r="A8" s="9"/>
      <c r="B8" s="10"/>
      <c r="C8" s="3"/>
      <c r="D8" s="3"/>
      <c r="E8" s="3"/>
    </row>
    <row r="9">
      <c r="A9" s="7" t="s">
        <v>12</v>
      </c>
      <c r="B9" s="11">
        <f>1.02*(B4*B3)+0.98*(B5*B3)*B6/100</f>
        <v>46476000</v>
      </c>
      <c r="C9" s="3" t="s">
        <v>13</v>
      </c>
      <c r="D9" s="3"/>
      <c r="E9" s="3"/>
    </row>
    <row r="10">
      <c r="A10" s="7"/>
      <c r="B10" s="12"/>
      <c r="C10" s="3"/>
      <c r="D10" s="3"/>
      <c r="E10" s="3"/>
    </row>
    <row r="11">
      <c r="A11" s="3"/>
      <c r="B11" s="13"/>
      <c r="C11" s="13"/>
      <c r="D11" s="3"/>
      <c r="E11" s="3"/>
    </row>
    <row r="12">
      <c r="A12" s="9" t="s">
        <v>14</v>
      </c>
      <c r="B12" s="14" t="str">
        <f>IF(B2-B9&gt;0,"It works","This doesnt work...")</f>
        <v>It works</v>
      </c>
      <c r="E12" s="3"/>
    </row>
    <row r="13">
      <c r="A13" s="7" t="s">
        <v>15</v>
      </c>
      <c r="B13" s="15">
        <f>B9/B2</f>
        <v>0.46476</v>
      </c>
      <c r="C13" s="3" t="s">
        <v>13</v>
      </c>
      <c r="D13" s="3"/>
      <c r="E13" s="3"/>
    </row>
    <row r="14">
      <c r="A14" s="3"/>
      <c r="B14" s="16"/>
      <c r="C14" s="16"/>
      <c r="E14" s="3"/>
    </row>
    <row r="15">
      <c r="A15" s="7" t="s">
        <v>16</v>
      </c>
      <c r="B15" s="7" t="s">
        <v>17</v>
      </c>
      <c r="C15" s="16"/>
      <c r="E15" s="3"/>
      <c r="F15" s="3"/>
    </row>
    <row r="16">
      <c r="A16" s="7" t="s">
        <v>18</v>
      </c>
      <c r="B16" s="17">
        <f>B4*B3</f>
        <v>30000000</v>
      </c>
      <c r="C16" s="18" t="s">
        <v>19</v>
      </c>
      <c r="E16" s="3"/>
      <c r="F16" s="3"/>
    </row>
    <row r="17">
      <c r="A17" s="4" t="s">
        <v>20</v>
      </c>
      <c r="B17" s="17">
        <f>B3*(B6/100)*0.98</f>
        <v>5880</v>
      </c>
      <c r="C17" s="6" t="s">
        <v>21</v>
      </c>
      <c r="D17" s="19"/>
      <c r="E17" s="3"/>
      <c r="F17" s="3"/>
    </row>
    <row r="18">
      <c r="A18" s="7" t="s">
        <v>22</v>
      </c>
      <c r="B18" s="17">
        <f>B3*0.98*B5*(B6/100)</f>
        <v>15876000</v>
      </c>
      <c r="C18" s="6" t="s">
        <v>23</v>
      </c>
      <c r="E18" s="3"/>
      <c r="F18" s="3"/>
    </row>
    <row r="19">
      <c r="A19" s="7" t="s">
        <v>24</v>
      </c>
      <c r="B19" s="20">
        <f>B4*B3*0.02</f>
        <v>600000</v>
      </c>
      <c r="C19" s="21" t="s">
        <v>25</v>
      </c>
      <c r="F19" s="3"/>
    </row>
    <row r="20">
      <c r="A20" s="4" t="s">
        <v>26</v>
      </c>
      <c r="B20" s="20">
        <f>B3*(1-(B6/100))*0.98</f>
        <v>3920</v>
      </c>
      <c r="C20" s="21" t="s">
        <v>27</v>
      </c>
      <c r="E20" s="3"/>
    </row>
    <row r="21">
      <c r="A21" s="3"/>
      <c r="C21" s="22"/>
    </row>
    <row r="22">
      <c r="B22" s="16"/>
    </row>
    <row r="23">
      <c r="A23" s="23" t="s">
        <v>28</v>
      </c>
      <c r="B23" s="2" t="s">
        <v>29</v>
      </c>
      <c r="C23" s="24" t="s">
        <v>30</v>
      </c>
      <c r="D23" s="25" t="s">
        <v>31</v>
      </c>
      <c r="E23" s="25" t="s">
        <v>32</v>
      </c>
    </row>
    <row r="24">
      <c r="A24" s="4" t="s">
        <v>33</v>
      </c>
      <c r="B24" s="26">
        <f>B16/B2</f>
        <v>0.3</v>
      </c>
      <c r="C24" s="27">
        <f>B16</f>
        <v>30000000</v>
      </c>
      <c r="D24" s="28">
        <f>B4</f>
        <v>3000</v>
      </c>
      <c r="E24" s="29">
        <f>C24 * B39</f>
        <v>444444.4444</v>
      </c>
    </row>
    <row r="25">
      <c r="A25" s="30" t="s">
        <v>34</v>
      </c>
      <c r="B25" s="31">
        <f>B18/B2</f>
        <v>0.15876</v>
      </c>
      <c r="C25" s="32">
        <f t="shared" ref="C25:C26" si="1">B18</f>
        <v>15876000</v>
      </c>
      <c r="D25" s="33"/>
      <c r="E25" s="29">
        <f>C25 * B39</f>
        <v>235200</v>
      </c>
    </row>
    <row r="26">
      <c r="A26" s="30" t="s">
        <v>35</v>
      </c>
      <c r="B26" s="34">
        <f>B19/B2</f>
        <v>0.006</v>
      </c>
      <c r="C26" s="32">
        <f t="shared" si="1"/>
        <v>600000</v>
      </c>
      <c r="D26" s="28"/>
      <c r="E26" s="29">
        <f>C26 * B39</f>
        <v>8888.888889</v>
      </c>
    </row>
    <row r="27">
      <c r="A27" s="7" t="s">
        <v>36</v>
      </c>
      <c r="B27" s="26">
        <v>0.05</v>
      </c>
      <c r="C27" s="27">
        <f t="shared" ref="C27:C30" si="2">B27*$B$2</f>
        <v>5000000</v>
      </c>
      <c r="D27" s="35">
        <v>5000.0</v>
      </c>
      <c r="E27" s="29">
        <f>C27 * B39</f>
        <v>74074.07407</v>
      </c>
    </row>
    <row r="28">
      <c r="A28" s="4" t="s">
        <v>37</v>
      </c>
      <c r="B28" s="26">
        <v>0.08524</v>
      </c>
      <c r="C28" s="27">
        <f t="shared" si="2"/>
        <v>8524000</v>
      </c>
      <c r="D28" s="33"/>
      <c r="E28" s="29">
        <f>C28 * B39</f>
        <v>126281.4815</v>
      </c>
      <c r="F28" s="36"/>
    </row>
    <row r="29">
      <c r="A29" s="4" t="s">
        <v>38</v>
      </c>
      <c r="B29" s="26">
        <v>0.2</v>
      </c>
      <c r="C29" s="27">
        <f t="shared" si="2"/>
        <v>20000000</v>
      </c>
      <c r="D29" s="33"/>
      <c r="E29" s="29">
        <f>C29 * B39</f>
        <v>296296.2963</v>
      </c>
    </row>
    <row r="30">
      <c r="A30" s="30" t="s">
        <v>39</v>
      </c>
      <c r="B30" s="34">
        <v>0.2</v>
      </c>
      <c r="C30" s="27">
        <f t="shared" si="2"/>
        <v>20000000</v>
      </c>
      <c r="D30" s="33"/>
      <c r="E30" s="29">
        <f>C30 * B39</f>
        <v>296296.2963</v>
      </c>
      <c r="F30" s="36"/>
    </row>
    <row r="31">
      <c r="A31" s="7" t="s">
        <v>40</v>
      </c>
      <c r="B31" s="37">
        <f t="shared" ref="B31:C31" si="3">SUM(B24:B30)</f>
        <v>1</v>
      </c>
      <c r="C31" s="38">
        <f t="shared" si="3"/>
        <v>100000000</v>
      </c>
      <c r="D31" s="33"/>
      <c r="E31" s="29">
        <f>C31 * B39</f>
        <v>1481481.481</v>
      </c>
      <c r="F31" s="36"/>
    </row>
    <row r="32">
      <c r="F32" s="36"/>
    </row>
    <row r="33">
      <c r="A33" s="39" t="s">
        <v>41</v>
      </c>
      <c r="F33" s="36"/>
    </row>
    <row r="34">
      <c r="A34" s="1" t="s">
        <v>42</v>
      </c>
      <c r="B34" s="40" t="s">
        <v>43</v>
      </c>
      <c r="C34" s="41" t="s">
        <v>44</v>
      </c>
    </row>
    <row r="35">
      <c r="A35" s="42" t="s">
        <v>45</v>
      </c>
      <c r="B35" s="43">
        <f>C27/D27 * 40</f>
        <v>40000</v>
      </c>
      <c r="C35" s="44" t="str">
        <f>C27/D27 &amp; " Avax"</f>
        <v>1000 Avax</v>
      </c>
      <c r="F35" s="36"/>
    </row>
    <row r="36">
      <c r="A36" s="45" t="s">
        <v>46</v>
      </c>
      <c r="B36" s="43">
        <f>B20 * 40</f>
        <v>156800</v>
      </c>
      <c r="C36" s="46" t="str">
        <f>B20 &amp; " Avax"</f>
        <v>3920 Avax</v>
      </c>
      <c r="F36" s="36"/>
    </row>
    <row r="37">
      <c r="A37" s="30" t="s">
        <v>47</v>
      </c>
      <c r="B37" s="47">
        <f> 40 / D27</f>
        <v>0.008</v>
      </c>
      <c r="C37" s="48" t="str">
        <f t="shared" ref="C37:C40" si="4">B37 / 40 &amp; " Avax"</f>
        <v>0.0002 Avax</v>
      </c>
      <c r="F37" s="36"/>
    </row>
    <row r="38">
      <c r="A38" s="30" t="s">
        <v>48</v>
      </c>
      <c r="B38" s="47">
        <f t="shared" ref="B38:B39" si="5">40/B4</f>
        <v>0.01333333333</v>
      </c>
      <c r="C38" s="48" t="str">
        <f t="shared" si="4"/>
        <v>0.000333333333333333 Avax</v>
      </c>
      <c r="F38" s="36"/>
    </row>
    <row r="39">
      <c r="A39" s="30" t="s">
        <v>49</v>
      </c>
      <c r="B39" s="49">
        <f t="shared" si="5"/>
        <v>0.01481481481</v>
      </c>
      <c r="C39" s="46" t="str">
        <f t="shared" si="4"/>
        <v>0.00037037037037037 Avax</v>
      </c>
      <c r="F39" s="36"/>
    </row>
    <row r="40">
      <c r="A40" s="30" t="s">
        <v>50</v>
      </c>
      <c r="B40" s="43">
        <f> B2 * B39</f>
        <v>1481481.481</v>
      </c>
      <c r="C40" s="50" t="str">
        <f t="shared" si="4"/>
        <v>37037.037037037 Avax</v>
      </c>
      <c r="F40" s="36"/>
    </row>
    <row r="41">
      <c r="A41" s="51"/>
      <c r="B41" s="52"/>
      <c r="F41" s="36"/>
    </row>
    <row r="42">
      <c r="B42" s="39" t="s">
        <v>51</v>
      </c>
    </row>
    <row r="43">
      <c r="B43" s="53"/>
      <c r="C43" s="53"/>
    </row>
    <row r="44">
      <c r="B44" s="54"/>
      <c r="C44" s="55"/>
    </row>
    <row r="45">
      <c r="A45" s="42"/>
      <c r="B45" s="16"/>
      <c r="C45" s="56"/>
    </row>
    <row r="46">
      <c r="A46" s="45"/>
      <c r="C46" s="56"/>
    </row>
    <row r="47" ht="12.75" customHeight="1">
      <c r="A47" s="30"/>
      <c r="B47" s="53"/>
      <c r="C47" s="57"/>
    </row>
    <row r="48" ht="12.75" customHeight="1">
      <c r="E48" s="58"/>
    </row>
    <row r="49" ht="12.75" customHeight="1">
      <c r="E49" s="58"/>
    </row>
    <row r="50" ht="12.75" customHeight="1">
      <c r="E50" s="58"/>
    </row>
    <row r="51" ht="12.75" customHeight="1">
      <c r="E51" s="58"/>
    </row>
    <row r="52" ht="12.75" customHeight="1">
      <c r="E52" s="58"/>
    </row>
    <row r="53" ht="12.75" customHeight="1">
      <c r="E53" s="58"/>
    </row>
    <row r="54" ht="12.75" customHeight="1">
      <c r="E54" s="58"/>
    </row>
    <row r="55" ht="12.75" customHeight="1">
      <c r="E55" s="58"/>
    </row>
    <row r="56" ht="12.75" customHeight="1">
      <c r="E56" s="58"/>
    </row>
    <row r="57" ht="12.75" customHeight="1">
      <c r="E57" s="58"/>
    </row>
    <row r="58" ht="12.75" customHeight="1">
      <c r="E58" s="58"/>
    </row>
    <row r="59" ht="12.75" customHeight="1">
      <c r="E59" s="58"/>
    </row>
    <row r="60" ht="12.75" customHeight="1">
      <c r="E60" s="58"/>
    </row>
    <row r="61" ht="12.75" customHeight="1">
      <c r="E61" s="58"/>
    </row>
    <row r="62" ht="12.75" customHeight="1">
      <c r="E62" s="58"/>
    </row>
    <row r="63" ht="12.75" customHeight="1">
      <c r="E63" s="58"/>
    </row>
    <row r="64" ht="12.75" customHeight="1">
      <c r="E64" s="58"/>
    </row>
    <row r="65" ht="12.75" customHeight="1">
      <c r="E65" s="58"/>
    </row>
    <row r="66" ht="12.75" customHeight="1">
      <c r="E66" s="58"/>
    </row>
    <row r="67" ht="12.75" customHeight="1">
      <c r="E67" s="58"/>
    </row>
    <row r="68" ht="12.75" customHeight="1">
      <c r="E68" s="58"/>
    </row>
    <row r="69" ht="12.75" customHeight="1">
      <c r="E69" s="58"/>
    </row>
    <row r="70" ht="12.75" customHeight="1">
      <c r="E70" s="58"/>
    </row>
    <row r="71" ht="12.75" customHeight="1">
      <c r="E71" s="58"/>
    </row>
    <row r="72" ht="12.75" customHeight="1">
      <c r="E72" s="58"/>
    </row>
    <row r="73" ht="12.75" customHeight="1">
      <c r="E73" s="58"/>
    </row>
    <row r="74" ht="12.75" customHeight="1">
      <c r="E74" s="58"/>
    </row>
    <row r="75" ht="12.75" customHeight="1">
      <c r="E75" s="58"/>
    </row>
    <row r="76" ht="12.75" customHeight="1">
      <c r="E76" s="58"/>
    </row>
    <row r="77" ht="12.75" customHeight="1">
      <c r="E77" s="58"/>
    </row>
    <row r="78" ht="12.75" customHeight="1">
      <c r="E78" s="58"/>
    </row>
    <row r="79" ht="12.75" customHeight="1">
      <c r="E79" s="58"/>
    </row>
    <row r="80" ht="12.75" customHeight="1">
      <c r="E80" s="58"/>
    </row>
    <row r="81" ht="12.75" customHeight="1">
      <c r="E81" s="58"/>
    </row>
    <row r="82" ht="12.75" customHeight="1">
      <c r="E82" s="58"/>
    </row>
    <row r="83" ht="12.75" customHeight="1">
      <c r="E83" s="58"/>
    </row>
    <row r="84" ht="12.75" customHeight="1">
      <c r="E84" s="58"/>
    </row>
    <row r="85" ht="12.75" customHeight="1">
      <c r="C85" s="16"/>
    </row>
    <row r="86" ht="12.75" customHeight="1">
      <c r="C86" s="16"/>
    </row>
    <row r="87" ht="12.75" customHeight="1">
      <c r="C87" s="16"/>
    </row>
    <row r="88" ht="12.75" customHeight="1">
      <c r="C88" s="16"/>
    </row>
    <row r="89" ht="12.75" customHeight="1">
      <c r="C89" s="16"/>
    </row>
    <row r="90" ht="12.75" customHeight="1">
      <c r="C90" s="16"/>
    </row>
    <row r="91" ht="12.75" customHeight="1">
      <c r="C91" s="16"/>
    </row>
    <row r="92" ht="12.75" customHeight="1">
      <c r="C92" s="16"/>
    </row>
    <row r="93" ht="12.75" customHeight="1">
      <c r="C93" s="16"/>
    </row>
    <row r="94" ht="12.75" customHeight="1">
      <c r="C94" s="16"/>
    </row>
    <row r="95" ht="12.75" customHeight="1">
      <c r="C95" s="16"/>
    </row>
    <row r="96" ht="12.75" customHeight="1">
      <c r="C96" s="16"/>
    </row>
    <row r="97" ht="12.75" customHeight="1">
      <c r="C97" s="16"/>
    </row>
    <row r="98" ht="12.75" customHeight="1">
      <c r="C98" s="16"/>
    </row>
    <row r="99" ht="12.75" customHeight="1">
      <c r="C99" s="16"/>
    </row>
    <row r="100" ht="12.75" customHeight="1">
      <c r="C100" s="16"/>
    </row>
    <row r="101" ht="12.75" customHeight="1">
      <c r="C101" s="16"/>
    </row>
    <row r="102" ht="12.75" customHeight="1">
      <c r="C102" s="16"/>
    </row>
    <row r="103" ht="12.75" customHeight="1">
      <c r="C103" s="16"/>
    </row>
    <row r="104" ht="12.75" customHeight="1">
      <c r="C104" s="16"/>
    </row>
    <row r="105" ht="12.75" customHeight="1">
      <c r="C105" s="16"/>
    </row>
    <row r="106" ht="12.75" customHeight="1">
      <c r="C106" s="16"/>
    </row>
    <row r="107" ht="12.75" customHeight="1">
      <c r="C107" s="16"/>
    </row>
    <row r="108" ht="12.75" customHeight="1">
      <c r="C108" s="16"/>
    </row>
    <row r="109" ht="12.75" customHeight="1">
      <c r="C109" s="16"/>
    </row>
    <row r="110" ht="12.75" customHeight="1">
      <c r="C110" s="16"/>
    </row>
    <row r="111" ht="12.75" customHeight="1">
      <c r="C111" s="16"/>
    </row>
    <row r="112" ht="12.75" customHeight="1">
      <c r="C112" s="16"/>
    </row>
    <row r="113" ht="12.75" customHeight="1">
      <c r="C113" s="16"/>
    </row>
    <row r="114" ht="12.75" customHeight="1">
      <c r="C114" s="16"/>
    </row>
    <row r="115" ht="12.75" customHeight="1">
      <c r="C115" s="16"/>
    </row>
    <row r="116" ht="12.75" customHeight="1">
      <c r="C116" s="16"/>
    </row>
    <row r="117" ht="12.75" customHeight="1">
      <c r="C117" s="16"/>
    </row>
    <row r="118" ht="12.75" customHeight="1">
      <c r="C118" s="16"/>
    </row>
    <row r="119" ht="12.75" customHeight="1">
      <c r="C119" s="16"/>
    </row>
    <row r="120" ht="12.75" customHeight="1">
      <c r="C120" s="16"/>
    </row>
    <row r="121" ht="12.75" customHeight="1">
      <c r="C121" s="16"/>
    </row>
    <row r="122" ht="12.75" customHeight="1">
      <c r="C122" s="16"/>
    </row>
    <row r="123" ht="12.75" customHeight="1">
      <c r="C123" s="16"/>
    </row>
    <row r="124" ht="12.75" customHeight="1">
      <c r="C124" s="16"/>
    </row>
    <row r="125" ht="12.75" customHeight="1">
      <c r="C125" s="16"/>
    </row>
    <row r="126" ht="12.75" customHeight="1">
      <c r="C126" s="16"/>
    </row>
    <row r="127" ht="12.75" customHeight="1">
      <c r="C127" s="16"/>
    </row>
    <row r="128" ht="12.75" customHeight="1">
      <c r="C128" s="16"/>
    </row>
    <row r="129" ht="12.75" customHeight="1">
      <c r="C129" s="16"/>
    </row>
    <row r="130" ht="12.75" customHeight="1">
      <c r="C130" s="16"/>
    </row>
    <row r="131" ht="12.75" customHeight="1">
      <c r="C131" s="16"/>
    </row>
    <row r="132" ht="12.75" customHeight="1">
      <c r="C132" s="16"/>
    </row>
    <row r="133" ht="12.75" customHeight="1">
      <c r="C133" s="16"/>
    </row>
    <row r="134" ht="12.75" customHeight="1">
      <c r="C134" s="16"/>
    </row>
    <row r="135" ht="12.75" customHeight="1">
      <c r="C135" s="16"/>
    </row>
    <row r="136" ht="12.75" customHeight="1">
      <c r="C136" s="16"/>
    </row>
    <row r="137" ht="12.75" customHeight="1">
      <c r="C137" s="16"/>
    </row>
    <row r="138" ht="12.75" customHeight="1">
      <c r="C138" s="16"/>
    </row>
    <row r="139" ht="12.75" customHeight="1">
      <c r="C139" s="16"/>
    </row>
    <row r="140" ht="12.75" customHeight="1">
      <c r="C140" s="16"/>
    </row>
    <row r="141" ht="12.75" customHeight="1">
      <c r="C141" s="16"/>
    </row>
    <row r="142" ht="12.75" customHeight="1">
      <c r="C142" s="16"/>
    </row>
    <row r="143" ht="12.75" customHeight="1">
      <c r="C143" s="16"/>
    </row>
    <row r="144" ht="12.75" customHeight="1">
      <c r="C144" s="16"/>
    </row>
    <row r="145" ht="12.75" customHeight="1">
      <c r="C145" s="16"/>
    </row>
    <row r="146" ht="12.75" customHeight="1">
      <c r="C146" s="16"/>
    </row>
    <row r="147" ht="12.75" customHeight="1">
      <c r="C147" s="16"/>
    </row>
    <row r="148" ht="12.75" customHeight="1">
      <c r="C148" s="16"/>
    </row>
    <row r="149" ht="12.75" customHeight="1">
      <c r="C149" s="16"/>
    </row>
    <row r="150" ht="12.75" customHeight="1">
      <c r="C150" s="16"/>
    </row>
    <row r="151" ht="12.75" customHeight="1">
      <c r="C151" s="16"/>
    </row>
    <row r="152" ht="12.75" customHeight="1">
      <c r="C152" s="16"/>
    </row>
    <row r="153" ht="12.75" customHeight="1">
      <c r="C153" s="16"/>
    </row>
    <row r="154" ht="12.75" customHeight="1">
      <c r="C154" s="16"/>
    </row>
    <row r="155" ht="12.75" customHeight="1">
      <c r="C155" s="16"/>
    </row>
    <row r="156" ht="12.75" customHeight="1">
      <c r="C156" s="16"/>
    </row>
    <row r="157" ht="12.75" customHeight="1">
      <c r="C157" s="16"/>
    </row>
    <row r="158" ht="12.75" customHeight="1">
      <c r="C158" s="16"/>
    </row>
    <row r="159" ht="12.75" customHeight="1">
      <c r="C159" s="16"/>
    </row>
    <row r="160" ht="12.75" customHeight="1">
      <c r="C160" s="16"/>
    </row>
    <row r="161" ht="12.75" customHeight="1">
      <c r="C161" s="16"/>
    </row>
    <row r="162" ht="12.75" customHeight="1">
      <c r="C162" s="16"/>
    </row>
    <row r="163" ht="12.75" customHeight="1">
      <c r="C163" s="16"/>
    </row>
    <row r="164" ht="12.75" customHeight="1">
      <c r="C164" s="16"/>
    </row>
    <row r="165" ht="12.75" customHeight="1">
      <c r="C165" s="16"/>
    </row>
    <row r="166" ht="12.75" customHeight="1">
      <c r="C166" s="16"/>
    </row>
    <row r="167" ht="12.75" customHeight="1">
      <c r="C167" s="16"/>
    </row>
    <row r="168" ht="12.75" customHeight="1">
      <c r="C168" s="16"/>
    </row>
    <row r="169" ht="12.75" customHeight="1">
      <c r="C169" s="16"/>
    </row>
    <row r="170" ht="12.75" customHeight="1">
      <c r="C170" s="16"/>
    </row>
    <row r="171" ht="12.75" customHeight="1">
      <c r="C171" s="16"/>
    </row>
    <row r="172" ht="12.75" customHeight="1">
      <c r="C172" s="16"/>
    </row>
    <row r="173" ht="12.75" customHeight="1">
      <c r="C173" s="16"/>
    </row>
    <row r="174" ht="12.75" customHeight="1">
      <c r="C174" s="16"/>
    </row>
    <row r="175" ht="12.75" customHeight="1">
      <c r="C175" s="16"/>
    </row>
    <row r="176" ht="12.75" customHeight="1">
      <c r="C176" s="16"/>
    </row>
    <row r="177" ht="12.75" customHeight="1">
      <c r="C177" s="16"/>
    </row>
    <row r="178" ht="12.75" customHeight="1">
      <c r="C178" s="16"/>
    </row>
    <row r="179" ht="12.75" customHeight="1">
      <c r="C179" s="16"/>
    </row>
    <row r="180" ht="12.75" customHeight="1">
      <c r="B180" s="16"/>
      <c r="C180" s="16"/>
    </row>
    <row r="181" ht="12.75" customHeight="1">
      <c r="B181" s="16"/>
      <c r="C181" s="16"/>
    </row>
    <row r="182" ht="12.75" customHeight="1">
      <c r="B182" s="16"/>
      <c r="C182" s="16"/>
    </row>
    <row r="183" ht="12.75" customHeight="1">
      <c r="B183" s="16"/>
      <c r="C183" s="16"/>
    </row>
    <row r="184" ht="12.75" customHeight="1">
      <c r="B184" s="16"/>
      <c r="C184" s="16"/>
    </row>
    <row r="185" ht="12.75" customHeight="1">
      <c r="B185" s="16"/>
      <c r="C185" s="16"/>
    </row>
    <row r="186" ht="12.75" customHeight="1">
      <c r="B186" s="16"/>
      <c r="C186" s="16"/>
    </row>
    <row r="187" ht="12.75" customHeight="1">
      <c r="B187" s="16"/>
      <c r="C187" s="16"/>
    </row>
    <row r="188" ht="12.75" customHeight="1">
      <c r="B188" s="16"/>
      <c r="C188" s="16"/>
    </row>
    <row r="189" ht="12.75" customHeight="1">
      <c r="B189" s="16"/>
      <c r="C189" s="16"/>
    </row>
    <row r="190" ht="12.75" customHeight="1">
      <c r="B190" s="16"/>
      <c r="C190" s="16"/>
    </row>
    <row r="191" ht="12.75" customHeight="1">
      <c r="B191" s="16"/>
      <c r="C191" s="16"/>
    </row>
    <row r="192" ht="12.75" customHeight="1">
      <c r="B192" s="16"/>
      <c r="C192" s="16"/>
    </row>
    <row r="193" ht="12.75" customHeight="1">
      <c r="B193" s="16"/>
      <c r="C193" s="16"/>
    </row>
    <row r="194" ht="12.75" customHeight="1">
      <c r="B194" s="16"/>
      <c r="C194" s="16"/>
    </row>
    <row r="195" ht="12.75" customHeight="1">
      <c r="B195" s="16"/>
      <c r="C195" s="16"/>
    </row>
    <row r="196" ht="12.75" customHeight="1">
      <c r="B196" s="16"/>
      <c r="C196" s="16"/>
    </row>
    <row r="197" ht="12.75" customHeight="1">
      <c r="B197" s="16"/>
      <c r="C197" s="16"/>
    </row>
    <row r="198" ht="12.75" customHeight="1">
      <c r="B198" s="16"/>
      <c r="C198" s="16"/>
    </row>
    <row r="199" ht="12.75" customHeight="1">
      <c r="B199" s="16"/>
      <c r="C199" s="16"/>
    </row>
    <row r="200" ht="12.75" customHeight="1">
      <c r="B200" s="16"/>
      <c r="C200" s="16"/>
    </row>
    <row r="201" ht="12.75" customHeight="1">
      <c r="B201" s="16"/>
      <c r="C201" s="16"/>
    </row>
    <row r="202" ht="12.75" customHeight="1">
      <c r="B202" s="16"/>
      <c r="C202" s="16"/>
    </row>
    <row r="203" ht="12.75" customHeight="1">
      <c r="B203" s="16"/>
      <c r="C203" s="16"/>
    </row>
    <row r="204" ht="12.75" customHeight="1">
      <c r="B204" s="16"/>
      <c r="C204" s="16"/>
    </row>
    <row r="205" ht="12.75" customHeight="1">
      <c r="B205" s="16"/>
      <c r="C205" s="16"/>
    </row>
    <row r="206" ht="12.75" customHeight="1">
      <c r="B206" s="16"/>
      <c r="C206" s="16"/>
    </row>
    <row r="207" ht="12.75" customHeight="1">
      <c r="B207" s="16"/>
      <c r="C207" s="16"/>
    </row>
    <row r="208" ht="12.75" customHeight="1">
      <c r="B208" s="16"/>
      <c r="C208" s="16"/>
    </row>
    <row r="209" ht="12.75" customHeight="1">
      <c r="B209" s="16"/>
      <c r="C209" s="16"/>
    </row>
    <row r="210" ht="12.75" customHeight="1">
      <c r="B210" s="16"/>
      <c r="C210" s="16"/>
    </row>
    <row r="211" ht="12.75" customHeight="1">
      <c r="B211" s="16"/>
      <c r="C211" s="16"/>
    </row>
    <row r="212" ht="12.75" customHeight="1">
      <c r="B212" s="16"/>
      <c r="C212" s="16"/>
    </row>
    <row r="213" ht="12.75" customHeight="1">
      <c r="B213" s="16"/>
      <c r="C213" s="16"/>
    </row>
    <row r="214" ht="12.75" customHeight="1">
      <c r="B214" s="16"/>
      <c r="C214" s="16"/>
    </row>
    <row r="215" ht="12.75" customHeight="1">
      <c r="B215" s="16"/>
      <c r="C215" s="16"/>
    </row>
    <row r="216" ht="12.75" customHeight="1">
      <c r="B216" s="16"/>
      <c r="C216" s="16"/>
    </row>
    <row r="217" ht="12.75" customHeight="1">
      <c r="B217" s="16"/>
      <c r="C217" s="16"/>
    </row>
    <row r="218" ht="12.75" customHeight="1">
      <c r="B218" s="16"/>
      <c r="C218" s="16"/>
    </row>
    <row r="219" ht="12.75" customHeight="1">
      <c r="B219" s="16"/>
      <c r="C219" s="16"/>
    </row>
    <row r="220" ht="12.75" customHeight="1">
      <c r="B220" s="16"/>
      <c r="C220" s="16"/>
    </row>
    <row r="221" ht="12.75" customHeight="1">
      <c r="B221" s="16"/>
      <c r="C221" s="16"/>
    </row>
    <row r="222" ht="12.75" customHeight="1">
      <c r="B222" s="16"/>
      <c r="C222" s="16"/>
    </row>
    <row r="223" ht="12.75" customHeight="1">
      <c r="B223" s="16"/>
      <c r="C223" s="16"/>
    </row>
    <row r="224" ht="12.75" customHeight="1">
      <c r="B224" s="16"/>
      <c r="C224" s="16"/>
    </row>
    <row r="225" ht="12.75" customHeight="1">
      <c r="B225" s="16"/>
      <c r="C225" s="16"/>
    </row>
    <row r="226" ht="12.75" customHeight="1">
      <c r="B226" s="16"/>
      <c r="C226" s="16"/>
    </row>
    <row r="227" ht="12.75" customHeight="1">
      <c r="B227" s="16"/>
      <c r="C227" s="16"/>
    </row>
    <row r="228" ht="12.75" customHeight="1">
      <c r="B228" s="16"/>
      <c r="C228" s="16"/>
    </row>
    <row r="229" ht="12.75" customHeight="1">
      <c r="B229" s="16"/>
      <c r="C229" s="16"/>
    </row>
    <row r="230" ht="12.75" customHeight="1">
      <c r="B230" s="16"/>
      <c r="C230" s="16"/>
    </row>
    <row r="231" ht="12.75" customHeight="1">
      <c r="B231" s="16"/>
      <c r="C231" s="16"/>
    </row>
    <row r="232" ht="12.75" customHeight="1">
      <c r="B232" s="16"/>
      <c r="C232" s="16"/>
    </row>
    <row r="233" ht="12.75" customHeight="1">
      <c r="B233" s="16"/>
      <c r="C233" s="16"/>
    </row>
    <row r="234" ht="12.75" customHeight="1">
      <c r="B234" s="16"/>
      <c r="C234" s="16"/>
    </row>
    <row r="235" ht="12.75" customHeight="1">
      <c r="B235" s="16"/>
      <c r="C235" s="16"/>
    </row>
    <row r="236" ht="12.75" customHeight="1">
      <c r="B236" s="16"/>
      <c r="C236" s="16"/>
    </row>
    <row r="237" ht="12.75" customHeight="1">
      <c r="B237" s="16"/>
      <c r="C237" s="16"/>
    </row>
    <row r="238" ht="12.75" customHeight="1">
      <c r="B238" s="16"/>
      <c r="C238" s="16"/>
    </row>
    <row r="239" ht="12.75" customHeight="1">
      <c r="B239" s="16"/>
      <c r="C239" s="16"/>
    </row>
    <row r="240" ht="12.75" customHeight="1">
      <c r="B240" s="16"/>
      <c r="C240" s="16"/>
    </row>
    <row r="241" ht="12.75" customHeight="1">
      <c r="B241" s="16"/>
      <c r="C241" s="16"/>
    </row>
    <row r="242" ht="12.75" customHeight="1">
      <c r="B242" s="16"/>
      <c r="C242" s="16"/>
    </row>
    <row r="243" ht="12.75" customHeight="1">
      <c r="B243" s="16"/>
      <c r="C243" s="16"/>
    </row>
    <row r="244" ht="12.75" customHeight="1">
      <c r="B244" s="16"/>
      <c r="C244" s="16"/>
    </row>
    <row r="245" ht="12.75" customHeight="1">
      <c r="B245" s="16"/>
      <c r="C245" s="16"/>
    </row>
    <row r="246" ht="12.75" customHeight="1">
      <c r="B246" s="16"/>
      <c r="C246" s="1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portrait"/>
  <drawing r:id="rId1"/>
</worksheet>
</file>