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asitm/Documents/Workspace/Projects/LakVyuh/python_scripts/"/>
    </mc:Choice>
  </mc:AlternateContent>
  <bookViews>
    <workbookView xWindow="0" yWindow="660" windowWidth="25600" windowHeight="14340" tabRatio="500" activeTab="2"/>
  </bookViews>
  <sheets>
    <sheet name="alliance_matrix" sheetId="1" r:id="rId1"/>
    <sheet name="US11" sheetId="2" r:id="rId2"/>
    <sheet name="US10" sheetId="5" r:id="rId3"/>
    <sheet name="lukup" sheetId="4" r:id="rId4"/>
  </sheets>
  <definedNames>
    <definedName name="lu_alliance">lukup!$B$1:$E$18</definedName>
    <definedName name="lu_us10_alliance">lukup!$B$20:$G$38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 i="5" l="1"/>
  <c r="F2" i="5"/>
  <c r="E2" i="5"/>
  <c r="G1" i="5"/>
  <c r="F1" i="5"/>
  <c r="E1" i="5"/>
  <c r="L2" i="5"/>
  <c r="L1" i="5"/>
  <c r="U2" i="5"/>
  <c r="T2" i="5"/>
  <c r="U1" i="5"/>
  <c r="T1" i="5"/>
  <c r="U14" i="5"/>
  <c r="E14" i="5"/>
  <c r="G14" i="5"/>
  <c r="L14" i="5"/>
  <c r="F14" i="5"/>
  <c r="T14" i="5"/>
  <c r="K14" i="5"/>
  <c r="J14" i="5"/>
  <c r="P14" i="5"/>
  <c r="N14" i="5"/>
  <c r="S14" i="5"/>
  <c r="I14" i="5"/>
  <c r="O14" i="5"/>
  <c r="M14" i="5"/>
  <c r="D14" i="5"/>
  <c r="Q14" i="5"/>
  <c r="R14" i="5"/>
  <c r="H14" i="5"/>
  <c r="V15" i="5"/>
  <c r="V14" i="5"/>
  <c r="V8" i="5"/>
  <c r="V5" i="5"/>
  <c r="V11" i="5"/>
  <c r="V9" i="5"/>
  <c r="V13" i="5"/>
  <c r="V6" i="5"/>
  <c r="V7" i="5"/>
  <c r="V12" i="5"/>
  <c r="V4" i="5"/>
  <c r="V10" i="5"/>
  <c r="K2" i="5"/>
  <c r="J2" i="5"/>
  <c r="P2" i="5"/>
  <c r="N2" i="5"/>
  <c r="S2" i="5"/>
  <c r="I2" i="5"/>
  <c r="O2" i="5"/>
  <c r="M2" i="5"/>
  <c r="D2" i="5"/>
  <c r="Q2" i="5"/>
  <c r="R2" i="5"/>
  <c r="H2" i="5"/>
  <c r="K1" i="5"/>
  <c r="J1" i="5"/>
  <c r="P1" i="5"/>
  <c r="N1" i="5"/>
  <c r="S1" i="5"/>
  <c r="I1" i="5"/>
  <c r="O1" i="5"/>
  <c r="M1" i="5"/>
  <c r="D1" i="5"/>
  <c r="Q1" i="5"/>
  <c r="R1" i="5"/>
  <c r="H1" i="5"/>
  <c r="B8" i="5"/>
  <c r="B5" i="5"/>
  <c r="B11" i="5"/>
  <c r="B9" i="5"/>
  <c r="B13" i="5"/>
  <c r="B6" i="5"/>
  <c r="B7" i="5"/>
  <c r="B12" i="5"/>
  <c r="B4" i="5"/>
  <c r="B10" i="5"/>
  <c r="A8" i="5"/>
  <c r="A5" i="5"/>
  <c r="A11" i="5"/>
  <c r="A9" i="5"/>
  <c r="A13" i="5"/>
  <c r="A6" i="5"/>
  <c r="A7" i="5"/>
  <c r="A12" i="5"/>
  <c r="A4" i="5"/>
  <c r="A10" i="5"/>
  <c r="Q26" i="2"/>
  <c r="Q25" i="2"/>
  <c r="Q24" i="2"/>
  <c r="Q23" i="2"/>
  <c r="Q22" i="2"/>
  <c r="Q21" i="2"/>
  <c r="Q20" i="2"/>
  <c r="Q19" i="2"/>
  <c r="Q18" i="2"/>
  <c r="A13" i="2"/>
  <c r="A12" i="2"/>
  <c r="A11" i="2"/>
  <c r="A10" i="2"/>
  <c r="A9" i="2"/>
  <c r="A8" i="2"/>
  <c r="A7" i="2"/>
  <c r="A6" i="2"/>
  <c r="A5" i="2"/>
  <c r="A4" i="2"/>
  <c r="O1" i="2"/>
  <c r="N1" i="2"/>
  <c r="M1" i="2"/>
  <c r="L1" i="2"/>
  <c r="K1" i="2"/>
  <c r="J1" i="2"/>
  <c r="I1" i="2"/>
  <c r="H1" i="2"/>
  <c r="G1" i="2"/>
  <c r="F1" i="2"/>
  <c r="E1" i="2"/>
  <c r="D1" i="2"/>
  <c r="P2" i="2"/>
  <c r="O2" i="2"/>
  <c r="N2" i="2"/>
  <c r="M2" i="2"/>
  <c r="L2" i="2"/>
  <c r="K2" i="2"/>
  <c r="J2" i="2"/>
  <c r="I2" i="2"/>
  <c r="H2" i="2"/>
  <c r="G2" i="2"/>
  <c r="F2" i="2"/>
  <c r="E2" i="2"/>
  <c r="D2" i="2"/>
  <c r="B12" i="2"/>
  <c r="B10" i="2"/>
  <c r="B9" i="2"/>
  <c r="B8" i="2"/>
  <c r="B7" i="2"/>
  <c r="B6" i="2"/>
  <c r="B5" i="2"/>
  <c r="B4" i="2"/>
  <c r="Q4" i="2"/>
  <c r="Q5" i="2"/>
  <c r="Q6" i="2"/>
  <c r="Q7" i="2"/>
  <c r="Q8" i="2"/>
  <c r="Q9" i="2"/>
  <c r="Q10" i="2"/>
  <c r="Q11" i="2"/>
  <c r="Q12" i="2"/>
  <c r="W27" i="1"/>
  <c r="W36" i="1"/>
  <c r="W33" i="1"/>
  <c r="W35" i="1"/>
  <c r="W31" i="1"/>
  <c r="W28" i="1"/>
  <c r="W30" i="1"/>
  <c r="W34" i="1"/>
  <c r="W29" i="1"/>
  <c r="W32" i="1"/>
  <c r="Q37" i="1"/>
  <c r="P37" i="1"/>
  <c r="O37" i="1"/>
  <c r="N37" i="1"/>
  <c r="M37" i="1"/>
  <c r="L37" i="1"/>
  <c r="K37" i="1"/>
  <c r="J37" i="1"/>
  <c r="I37" i="1"/>
  <c r="H37" i="1"/>
  <c r="F37" i="1"/>
  <c r="E37" i="1"/>
  <c r="D37" i="1"/>
  <c r="C37" i="1"/>
  <c r="G37" i="1"/>
  <c r="L22" i="1"/>
  <c r="U22" i="1"/>
  <c r="K22" i="1"/>
  <c r="T22" i="1"/>
  <c r="S22" i="1"/>
  <c r="J22" i="1"/>
  <c r="D22" i="1"/>
  <c r="P22" i="1"/>
  <c r="O22" i="1"/>
  <c r="N22" i="1"/>
  <c r="I22" i="1"/>
  <c r="M22" i="1"/>
  <c r="V22" i="1"/>
  <c r="R22" i="1"/>
  <c r="H22" i="1"/>
  <c r="G22" i="1"/>
  <c r="F22" i="1"/>
  <c r="Q22" i="1"/>
  <c r="C22" i="1"/>
  <c r="E22" i="1"/>
  <c r="X21" i="1"/>
  <c r="X20" i="1"/>
  <c r="X19" i="1"/>
  <c r="X18" i="1"/>
  <c r="X17" i="1"/>
  <c r="X16" i="1"/>
  <c r="X15" i="1"/>
  <c r="X14" i="1"/>
  <c r="X13" i="1"/>
  <c r="X12" i="1"/>
  <c r="X11" i="1"/>
  <c r="X10" i="1"/>
  <c r="X9" i="1"/>
  <c r="X8" i="1"/>
  <c r="X7" i="1"/>
  <c r="X6" i="1"/>
  <c r="X5" i="1"/>
  <c r="X4" i="1"/>
  <c r="X3" i="1"/>
  <c r="W12" i="1"/>
  <c r="W9" i="1"/>
  <c r="W3" i="1"/>
  <c r="W18" i="1"/>
  <c r="W7" i="1"/>
  <c r="W14" i="1"/>
  <c r="W15" i="1"/>
  <c r="W6" i="1"/>
  <c r="W20" i="1"/>
  <c r="W4" i="1"/>
  <c r="W10" i="1"/>
  <c r="W17" i="1"/>
  <c r="W16" i="1"/>
  <c r="W5" i="1"/>
  <c r="W13" i="1"/>
  <c r="W21" i="1"/>
  <c r="W19" i="1"/>
  <c r="W8" i="1"/>
  <c r="W11" i="1"/>
</calcChain>
</file>

<file path=xl/sharedStrings.xml><?xml version="1.0" encoding="utf-8"?>
<sst xmlns="http://schemas.openxmlformats.org/spreadsheetml/2006/main" count="1017" uniqueCount="162">
  <si>
    <t xml:space="preserve"> </t>
  </si>
  <si>
    <t>forsaken</t>
  </si>
  <si>
    <t>rol</t>
  </si>
  <si>
    <t>direwolves</t>
  </si>
  <si>
    <t>janitors</t>
  </si>
  <si>
    <t>oakheart</t>
  </si>
  <si>
    <t>lomb</t>
  </si>
  <si>
    <t>conch republic</t>
  </si>
  <si>
    <t>cross fire</t>
  </si>
  <si>
    <t>SS</t>
  </si>
  <si>
    <t>RoE</t>
  </si>
  <si>
    <t>Legends</t>
  </si>
  <si>
    <t>NV</t>
  </si>
  <si>
    <t>Demonz</t>
  </si>
  <si>
    <t>AoD</t>
  </si>
  <si>
    <t>RK</t>
  </si>
  <si>
    <t>KoH</t>
  </si>
  <si>
    <t>Templar</t>
  </si>
  <si>
    <t>world</t>
  </si>
  <si>
    <t>id</t>
  </si>
  <si>
    <t>name</t>
  </si>
  <si>
    <t>description</t>
  </si>
  <si>
    <t>playerIDs</t>
  </si>
  <si>
    <t>rank</t>
  </si>
  <si>
    <t>points</t>
  </si>
  <si>
    <t>lastSnapshot</t>
  </si>
  <si>
    <t>lastUpdateLnk</t>
  </si>
  <si>
    <t>US-11</t>
  </si>
  <si>
    <t>?Ð¦â‚¦ÃÎžÆ¦â‚²Æ¦Ã˜Ð¦â‚¦Ã â‚­Å‚â‚¦â‚²Ö†?</t>
  </si>
  <si>
    <t>Loaded ??</t>
  </si>
  <si>
    <t>18,24,88,102,166,173,202,212,245,259,263,270,331,413,429,543,546,781,901,1115,1152,1153,1251,1328,1339,1635,1668,4857,6913</t>
  </si>
  <si>
    <t>?? â„¬ážáŽ§áŽ§áŽ  â„´Æ’ áŽªá’á‹á• ??</t>
  </si>
  <si>
    <t>â•”â•â•â•â•â•â•â•â•â•â•â•â•â•â•â•â•â•â•â•â•â•—
âœ¯           ?? â„¬ážáŽ§áŽ§áŽ  â„´Æ’ áŽªá’á‹á• ??            âœ¯
â•šâ•â•â•â•â•â•â•â•â•â•â•â•â•â•â•â•â•â•â•â•â•
Official Training Wing for ?Soâ‚ªs of Ares? 
 l+k://alliance?742&amp;153 
Representatives:
Justinian l+k://player?1162&amp;153 
Mr. Trump l+k://player?76&amp;153 
?This Training Wing:
?1. Will be used only for the purpose of training.
?2. Will not take part in war in any way.
?3. Will not be used for holding alts.
â•â•â•â•â•â•â•â•â•â•â•â•â•â•â•â•â•â•â•â•â•â•
 l+k://player?524&amp;153 Unfortunately passed away â›ªï¸ our prayers are with you!</t>
  </si>
  <si>
    <t>36,37,53,76,196,227,240,254,464,488,494,537,565,585,592,595,724,740,806,831,896,952,1005,1057,1144,1162,1307,1410,1721,1800,1812,2145,2248,2265,2299,2452,2515,2534,2659,5071,5073,5074,5075,5076,7061,11006</t>
  </si>
  <si>
    <t>âœ ÎœÎŸÎ›Î©Îâ‰›Î›Î‘Î’Î•âœ </t>
  </si>
  <si>
    <t>âœ ÎœÎŸÎ›Î©Îâ‰›Î›Î‘Î’Î•âœ 
Molon Labe - We are a family of players from multiple servers. We choose our actions by our Senate. We are not looking for trouble, but won't run from it either! We will stay to the last Sword is dropped in DEATH on the battle field!
âž–âž–âž–âž–âž–âž–âž–âž–âž–âž–âž–âž–âž–âž–âž–âž–âž–âž–
Senate:
?? l+k://player?898&amp;153 á°á?á¨á¦â‰›á•á†áŽ¾áá‹
?? l+k://player?13598&amp;153 Clurichaun
??l+k://player?2976&amp;153 JBass
??l+k://player?853&amp;153 Krank?Swifty
?? l+k://player?376&amp;153 ?Likvi?
?? l+k://player?1196&amp;153 ?ÆÇ€Æ“HÆ¬?Æ˜Ç€ÆÆ“?
?? l+k://player?79&amp;153 Sgtâ‰›DeWeerd
?? l+k://player?269&amp;153 Slim
âž–âž–âž–âž–âž–âž–âž–âž–âž–âž–âž–âž–âž–âž–âž–âž–âž–âž–
Head Diplomats:
?? l+k://player?269&amp;153 Slim
?? l+k://player?435&amp;153 Whirl
?? l+k://player?13598&amp;153 Clurichaun 
 âž–âž–âž–âž–âž–âž–âž–âž–âž–âž–âž–âž–âž–âž–âž–âž–âž–âž–
? No capping in SH unless approved by leadership. 
SH Boundaries:
North   l+k://coordinates?16471,16311&amp;153
East      l+k://coordinates?16496,16318&amp;153
South   l+k://coordinates?16475,16392&amp;153
West     l+k://coordinates?16443,16364&amp;153
? Contact a senate member for SH questions</t>
  </si>
  <si>
    <t>27,33,42,79,172,180,269,358,376,404,421,435,460,498,516,557,778,853,898,905,969,1196,2976,3744,3859,3862,4084,4103,4140,5108,5135,6104,6205,6518,6953,6979,7201,7285,7940,8628,9023,9295,11894,12074,12369,12370,13110,13598,13776,13947,14073,16379,16879,17994</t>
  </si>
  <si>
    <t>??Fifty Shades of Orange?</t>
  </si>
  <si>
    <t>.
                à¼º?à¼»?à¼º?à¼»       
          Æ‘áÆ‘áŽ¢áŽ© áŽ¦áŽ»áŽªáŽ áŽ¬áŽ¦ â„´Æ’ á«áŽ¡áŽªÆá©áŽ¬
            à¼º à½Œ à½¬ à½Œ à½¬ ? à½¢ à½‘ à½¢ à½‘ à¼»
                            ????
                                 ?
                    à¼à¼à¼à¼à¼à¼à¼à¼à¼à¼à¼à¼à¼à¼à¼à¼à¼à¼à¼à¼à¼à¼à¼à¼à¼à¼à¼à¼
       ??The only fully Dutch Alliance ??
                     In the old tradition 
                   Of our grandfathers
                    We will defend our
                         Territories.
                           âš”?âš”
          We are proud members of:
                  â™¦Strong Valor?
                à½Œà½Œ                              à½Œà½Œ
                    à½Œà½Œ                     à½Œà½Œ
                         à½Œà½Œ            à½Œà½Œ
                          à¼à¼à¼à½Œà½Œà¼à¼à¼à½Œà½Œà¼à¼à¼
                         à¼à¼à¼à¼à¼à¼à¼â˜ à¼à¼à¼à¼à¼à¼à¼
                          à¼à¼à¼à½Œà½Œà¼à¼à¼à½Œà½Œà¼à¼à¼
                         à½Œà½Œ            à½Œà½Œ
                    à½Œà½Œ    à¼            à¼   à½Œà½Œ
               à½Œà½Œ        à¼              à¼     à½Œà½Œ
                          à¼                 à¼</t>
  </si>
  <si>
    <t>?The ?Rising? Sun?</t>
  </si>
  <si>
    <t>??The Rising Sun ??
???âšœ?âœ¨?â­??????????
In Memoriam to Friends and Leaders lost. 
Honor, integrity, strength,  loyalty. These are the pillars of the greatest warriors the world has ever known. For it is in the greatest hour of need that I can look to my brother on my right and my sister on my left and know that the line will hold.  These qualities are what define us. It is what makes us here today.
SH: l+k://coordinates?16372,16330&amp;153
You leave,  you forfeit them.  
The usual rules apply,  and we utilize them at our discretion.  
We are the official training wing of the Inglorious Bastards and do not participate in their wars.  If you have proof of a member participating in war,  please reach out to a member of our home offices. Recruitment is also handled via home offices. 
â˜ ? Home?Offices? â˜ 
l+k://alliance?1513&amp;153</t>
  </si>
  <si>
    <t>40,239,564,603,662,664,681,708,744,972,982,988,1067,1237,1249,1360,1529,1640,1739,1778,1793,1831,1867,1988,2020,2294,2339,2368,2376,2726,2735,2796,2847,2867,3086,3259,3270,3566,3596,4027,4211,4971,5162,5316,5431,5662,5775,6030,6050,6108,6299,6495,6766,6773,6778,6844,6944,7065,7070,7131,7271,7345,7419,7991,8166,8445,8525,8810,8851,10044,10170,10383,10755,11929,12355,12735,12812,13305,13578,13935,14778,14800,15434,15772,15931,16159,16234,16262,16772,16794,17271,17408,17413,17862,18004,18324,18453,18547,18621,18997,19113,19147,19202,19315,19326,19555,19826,19960,19963,20015,20016,20153,20185,20214,20329,20486,20694,20778,21223,21424,21712,21760,22027,22335,23683</t>
  </si>
  <si>
    <t>? Ð¦â‚¦ÃÎžÅ”â‚²Å”Ã˜Ð¦â‚¦Ã Ö†â„šÐ¦Å‚Æ¦ÎžÖ† ?</t>
  </si>
  <si>
    <t>.     ?Ð¦â‚¦ÃÎžÅ”â‚²Å”Ã˜Ð¦â‚¦Ã Ö†â„šÐ¦Å‚Æ¦ÎžÖ†?
                 Diplomacy Closed
                 Recruitment Open
 Official Training and vetting Wing of the 
                           ????
       ?Ð¦â‚¦ÃÎžÅ”â‚²Å”Ã˜Ð¦â‚¦Ã â‚­Å‚â‚¦â‚²Ö†?
              l+k://alliance?2&amp;153
       Members choosing to leave
       forfeit rights to all stronghold
       castles.
3/30/16
Represented:???????????????(Dutch)??
TW leader
WarMuZiK 
 l+k://player?6748&amp;153</t>
  </si>
  <si>
    <t>34,43,45,188,201,232,235,394,484,541,574,618,627,700,766,803,858,870,871,1021,1047,1087,1117,1172,1287,1340,1577,1691,1777,1917,2240,2345,2652,3074,3119,3373,3558,4935,5067,5931,6177,6715,6748,7147,7195,7224,7531,7778,8699,9338,9646,9705,9709,9813,11444,11729,13035,13112,13205,14460,14499,16391,17814,18098,18168,18169,20478,21805,22084,23593</t>
  </si>
  <si>
    <t>â˜ Inglourious Bastardsâ˜ </t>
  </si>
  <si>
    <t>Ingl?uri?us Bastards are born from the salt and sins of the earth. 
â€œThe path of the righteous man is beset on all sides by the iniquities of the selfish and the tyranny of evil men. Blessed is he, who in the name of charity and good will, shepherds the weak through the valley of darkness, for he is truly his brotherâ€™s keeper and the finder of lost children. And I will strike down upon thee with great vengeance and furious anger those who would attempt to poison and destroy my brothers. And you will know my name is the Lord when I lay my vengeance upon thee.â€
We are a democracy led by the vote. Born of war, we have become like one,  and we will stand and fight as one. We do not seek war,  but we will respond to threats. 
IGBâ˜  Surrenders to UK? on 6/25/16
â˜ ?Home?Office?â˜  
l+k://alliance?1513&amp;153
â˜ Stronghold castles are forfeit 
â˜ 48 HR rule in effect/weâ™»ï¸our own
â˜ Spying is considered an act of war
â˜ We only recruit from our TW.
     âš”?The?Rising ?Sun?
         l+k://alliance?244&amp;153</t>
  </si>
  <si>
    <t>âš¯Í› áŽ§â„œâ……áŽ¬â„œ Âºá¶ âš¡ï¸ áˆâ„‹Í­áŽ§ÍªáŽ¬Í¤â„•áŽ¥X â–³âƒ’âƒ˜</t>
  </si>
  <si>
    <t>We are:
 âš¯Í› áŽ§â„œâ……áŽ¬â„œ Âºá¶ âš¡ï¸ áˆâ„‹Í­áŽ§ÍªáŽ¬Í¤â„•áŽ¥X â–³âƒ’âƒ˜.
Head Mistress:
âš¯Í› áŽ áŽ¬Í­áŽªÍªáŽ¢Í¤áŽ»ážáŽ© â–³âƒ’âƒ˜ áŽ»áŽªážážáŽ¾áŽ³á• ÏŸ
Recruitment is selective. Looking for active players to have some fun. 
Our Rules
*Only merges are into us*
Spying is an act of War
SH castles are forfeit upon exit
No Poaching
48hr rule
We recycle our own inactives!
âš¯Í› â–³âƒ’âƒ˜ ÏŸ 
*need not be a Harry Potter fan but that's half the fun...*</t>
  </si>
  <si>
    <t>â™¦Strong Valor?</t>
  </si>
  <si>
    <t>â™¦Strong Valor?
â—¼Ñ•Ñ‚rong valor Î¹Ñ• a regÎ¹Ð¼enÑ‚ oÒ“ acÑ‚Î¹ve veÑ‚eran playerÑ•, Ð½aÎ¹lÎ¹ng Ò“roÐ¼ all Ñ•erverÑ•. a Ñ‚Î¹Ñ‚anÎ¹Ï…Ð¼ lÎ¹nÄ¸ Î¹n Ñ‚Ð½e cÐ½aÎ¹n oÒ“ oÏ…r allÎ¹eÑ• and a rÏ…Ñ‚Ð½leÑ•Ñ• aÑ•Ñ•aÎ¹lanÑ‚ Ñ‚o oÏ…r eneÐ¼Î¹eÑ•.â—¼
? Ð²Ï…cÄ¸le Ï…p and Ñ‚Ð½row yoÏ…r parÑ‚y Ð½aÑ‚Ñ• on Ñ•erver 11, we are Ð²rÎ¹ngÎ¹ng Ñ‚Ð½e Ò“Ï…n Ñ‚o yoÏ… ??
 ?War Policy:
- We aid our vassals if asked to do so.
- War comes to those that support our enemy.
?Training Wings:
- We do not tolerate T-Wing abuse and therefore we do not recognize TWings of any sort.
?Battle Wing:
- Recruitment open 
l+k://alliance?1599&amp;153
â›…Refugee Camp:
- For those seeking Refuge
l+k://alliance?1984&amp;153
âš”áŽªá£áŽ¿áŽ¦ áŽ§F áŽ³áŽªáŽ¡âš”
-Spying on us â˜‘ï¸
-Building in our SHâ˜‘ï¸
-Attacking our membersâ˜‘ï¸
-Stealing our inactive playersâ˜‘ï¸
-SV Stronghold castles ARE forfeitâ˜‘ï¸</t>
  </si>
  <si>
    <t>92,121,130,410,450,453,456,458,573,582,596,605,642,764,792,923,996,1099,1147,1171,1234,1278,1291,1355,1533,1552,1562,1636,1706,1732,1757,1773,1782,1794,2036,2231,2257,2258,2261,2276,2287,2300,2302,2473,2536,2565,2663,2758,3005,3089,3399,3411,3756,4047,4489,4553,4678,5044,5062,5268,6363,6867,7027,7074,7948,8517,8836,9184,9673,11696,12482,12982,12983,15884,15942</t>
  </si>
  <si>
    <t>?? Soâ‚ªs of Ares ??</t>
  </si>
  <si>
    <t>We are ?Soâ‚ªs of Ares?
?Battle hardened brothers and sisters in arms! We are ruled by Honor, Integrity, Strength and Friendship. Whomever fights for these principles is truly a Soâ‚ª of Ares?
?We support growth and stability through bloody battle and community!?
?All about quality, Not quantity..!?
?We enforce the Grow or Go policy..!?
âŒWe do not merge into anyone else
âœ… We stand with our BiAs
?Training Wing Policy:
1. They are to be used only for the purpose of training.
2. They can not take part in war in any way.
3. They are not used for holding alts 
4. Players at war with us may not use a TW as a means of avoiding attacks.
5. A maximum of 3 players with points over 4,000 is understandable (knowledgeable trainers), more than that is not.
Our Training Wing: 
?? â„¬ážáŽ§áŽ§áŽ  â„´Æ’ áŽªá’á‹á• ??
 l+k://alliance?3&amp;153 
?60 / 100 : Recruitment locked?
Victories:
Illuminati (Ran to UK)
03/08/2016
Forever with us: ?Scarface l+k://player?524&amp;153
                 á”áŽ°ážáŽ ?á”áŽ°ážáŽ ?á”áŽ¬ášáŽ¢</t>
  </si>
  <si>
    <t>14,100,128,176,251,297,402,463,483,501,525,566,583,589,666,686,711,734,739,750,779,791,801,809,862,886,890,909,943,1016,1036,1089,1123,1253,1258,1327,1419,1535,1639,1667,1699,1781,1784,2007,2009,2011,2160,2245,2397,2496,3777,4421,4426,4736,6265,6542,6917,7939,8027,11671</t>
  </si>
  <si>
    <t>âšœÏ‚Õ°Î±Î´ÏƒÏ– Ô¹Î±Ê†Î±Î´Î¯Î·Ï‚âšœ</t>
  </si>
  <si>
    <t>____________âšœÏ‚Õ°Î±Î´ÏƒÏ– Ô¹Î±Ê†Î±Î´Î¯Î·Ï‚âšœ_____________
                           âšœOur Principlesâšœ
           âšœHonorâšœLoyaltyâšœFellowshipâšœ
âšœI , receiving the honorary Paladin name, I promised to defend the holy Paladins lands, oath that dare to break than one of them.
Paladin to his word , the sacred oath approved, more expensive than lifeâšœ
âšœRecruitment only through our wing: l+k://alliance?1955&amp;153 âšœÔ¹Î±Ê†Î±Î´Î¯Î·Ï‚ Ï‚Õ°Î¯ÎµÊ†Î´âšœ
âšœAlliance Stronghold:
l+k://coordinates?16330,16304&amp;153
     âšœYou leave you fortreit Castlesâšœ
Acts Of War:
Attacking our Members
Spying Our Members
âšœ48hr rule at our discretionâšœ
âšœMergers gets instant protectionâšœ
Head Diplomat: 
âšœSkyâšœ l+k://player?1230&amp;153
Diplomat: 
âšœThe Shizzleâšœ l+k://player?3418&amp;153 
                      âšœÏ‚Õ°Î±Î´ÏƒÏ– Ô¹Î±Ê†Î±Î´Î¯Î·Ï‚âšœ
     ...to fight for the truth, goodness, justice.
                            Since: 17/03/16</t>
  </si>
  <si>
    <t>?Ð¦â‚¦ÃÎžÆ¦â‚²Æ¦Ã˜Ð¦â‚¦Ã â‚­â‚¦Å‚â‚²Ò¤â‚®Ö†?</t>
  </si>
  <si>
    <t>.    ?Ð¦â‚¦ÃÎžÆ¦â‚²Æ¦Ã˜Ð¦â‚¦Ã â‚­â‚¦Å‚â‚²Ò¤â‚®Ö†?
                 Diplomacy Closed
       Recruitment through our TW only
                Underground Squires
              Official Wing of the ??
        ?Ð¦â‚¦ÃÎžÅ”â‚²Å”Ã˜Ð¦â‚¦Ã â‚­Å‚â‚¦â‚²Ö†?
               ?          ?          ?
               ?          ?          ?
               ?     ???     ?
               ???????
               ???????
               ???????
               ???????
        Members choosing to leave 
        forfeit rights to all stronghold
        castles.
3/16/16.</t>
  </si>
  <si>
    <t>6,52,87,106,178,207,218,242,246,247,248,249,280,312,359,437,439,469,513,569,610,615,630,639,645,671,704,760,784,839,937,1284,1295,1589,1712,1881,1964,2483,3723,4134,4806,4821,4863,5317,5714,5743,8157,11156,22638</t>
  </si>
  <si>
    <t>â™¦?â›…Heavenâ›…??</t>
  </si>
  <si>
    <t>â™¦?â›…Heavenâ›…??
____________________________________
â™¦?â›…â™¦?â›…â™¦?â›…â™¦?â›…
____________________________________
For you battle tortured and weary few that wish to surrender and seek refuge. Invites issued upon request.
Once here NO ONE is to be attacked!
Once here NO ONE is to attack!
        â™¦?â›…Heavenâ›…??
Is protected by the Strong Valor fam
If any issues or inquiries you may speak to the following people:
Alpha â™¦STRONG VALOR?
l+k://player?2231&amp;153
Enigma â™¦?BRUTAL VALOR??
l+k://player?1171&amp;153
?For invites contact Alpha &amp; Enigma</t>
  </si>
  <si>
    <t>?âš¡á”á’áŽªáŽ¢áŽ» áŽ¾Æ‘ áŽªá’áŽ¬ášâš¡?</t>
  </si>
  <si>
    <t>AÊ€É›s, sÖ…Õ¼ Ö…Ê„ ZÉ›ÊŠs aÕ¼É– HÉ›Ê€a, É¢Ö…É– Ö…Ê„ Õ¡aÊ€. KÕ¼Ö…Õ¡Õ¼ Ê„Ö…Ê€ É¦É¨s Ö„É¦ÊsÉ¨Ä‹aÊŸ Ê‹aÊŸÖ…Ê€ tÖ… tÊ€É¨ÊŠÊÖ„É¦ É¨Õ¼ Õ¡aÊ€. AÊŸsÖ… Ò¡Õ¼Ö…Õ¡Õ¼ Ê„Ö…Ê€ É¦É¨s É®Ê€ÊŠtaÊŸÉ¨tÊ aÕ¼É– Õ¡Ê€atÉ¦. 
CÊ€Ö…ss ÊŠs Ö…Ê€ aÕ¼Ê Ö…Ê„ Ö…ÊŠÊ€ É®Ê€Ö…tÉ¦É›Ê€s aÕ¼É– ÊÖ…ÊŠ Õ¡É¨ÊŸÊŸ É›xÖ„É›Ê€É¨É›Õ¼Ä‹É› tÉ¦É› 
         ?âš¡á”á’áŽªáŽ¢áŽ» áŽ¾Æ‘ áŽªá’áŽ¬ášâš¡?
WÉ› aÊ€É› a É¢Ê€Ö…ÊŠÖ„ Ö…Ê„ É¦É¨É¢É¦ÊŸÊ aÄ‹tÉ¨Ê‹É›, ÊŸÖ…ÊaÊŸ, tÊ€ÊŠstÉ›É–, aÕ¼É– ÊŠÕ¼sÉ›ÊŸÊ„É¨sÉ¦ É¨Õ¼É–É¨Ê‹É¨É–ÊŠaÊŸs Õ¡É¦Ö… Ö„ÊŸaÊ tÉ¦É› É¢aÊÉ› Õ¡É¨tÉ¦ É¦Ö…Õ¼Ö…Ê€. WÉ› Ê„Ö…ÊŸÊŸÖ…Õ¡ tÉ¦É›sÉ› Ê€ÊŠÊŸÉ›s:
?OÕ¼ÊŸÊ Ê‹É›ttÉ›É– Ö„ÊŸaÊÉ›Ê€s ÊaÊ ÊÖ…É¨Õ¼.
?PÊŸaÊÉ›Ê€s ÊÊŠst É¦aÊ‹É› tÉ¦É› aÉ®Ö…Ê‹É› Õ¦ÊŠaÊŸÉ¨tÉ¨É›s Ö…Ê€ sÉ¦aÊŸÊŸ É®É› removed.
?SÖ„ÊÉ¨Õ¼É¢ É¨s aÕ¼ aÄ‹t Ö…Ê„ Õ¡aÊ€.
?WÉ› Ê„Ö…ÊŸÊŸÖ…Õ¡ tÉ¦É› 48 É¦Ö…ÊŠÊ€ Ê€ÊŠÊŸÉ›.
? FÖ…Ê€Ê„É›É¨t SH Ä‹astÊŸÉ›s É¨Ê„ ÊÖ…ÊŠ ÊŸÉ›aÊ‹É›.
We strongly believe in training wings, but are just as strongly opposed to abuse of them.  We will honor training wings as long as:
1. They are used only for the purpose of training.
2. They can not take part in war in any way.
3. They are not used for holding alts (alts need no training)
4. Players at war with us may not use a TW as a means of avoiding attacks.
5. A maximum of 3 players with points over 4,000 is understandable (knowledgeable trainers), more than that is not.</t>
  </si>
  <si>
    <t>8,13,58,98,262,584,674,957,990,1045,1509,1822,1865,1874,2810,3210,4777,10306</t>
  </si>
  <si>
    <t>Unbreakable Alliance</t>
  </si>
  <si>
    <t>We are the Unbreakable alliance
"Though I walk through the valley of the shadow of death, I will fear no evil: for thou art with me."
The beauty of friendship, infinite laughter, bearing no price shall always be carried in our hearts. 
As the name suggests, we are a clan that has close bonds to one another. Anyone is welcome to join, there are no requirements. Why should we want to limit your potentials? If you want to lead or follow, it is available here. We're formed on friendship which everyone has an equal say and has opportunity to advance in the ranking. This is our ethos. 
There comes a time in your life when you can no longer put off choosing. You can live safe and be protected by people just like you, or you can stand up and be a leader for what is right. Always remember this: people never remember the crowd; they remember the one person that had the courage to say and do what no one would do. 
We are this. Loyalty is our middle name. 
We are the Unbreakable Alliance. 
PS. F#CK THE RULES!</t>
  </si>
  <si>
    <t>?? Victrix Mortalis ??</t>
  </si>
  <si>
    <t>We are ???? Victrix Mortalis ???? the conquerors of death!!!  
Formerly known as Strike Force. We backed out of the war with UK and SV after our founders ran from a war that they dragged us into. Disbanded by a founding member on 5.24.2016. UK and SV gave us very reasonable terms to step out. 
"Quite honorable in my opinion!!  They could have continued this war, but have spared us the poor choices of the founding members of Strike Force, as they ran from their own battle!" --- One Pump
Leadership:
One Pump
l+k://player?4110&amp;153 
Feel The Sting
l+k://player?986&amp;153 
Vinyard
l+k://player?2885&amp;153 
DeeCay
l+k://player?1759&amp;153 
You will know our declaration as you wake up and find your shit missing!!! 
"We take what we want, when we want! If you don't like it, then fight back!" --- KFP (US7)
Standard rules apply. Spy, attack, 101 and encroaching on our SH are acts of war!!!</t>
  </si>
  <si>
    <t>âœ¨Ð…Ð½Î»dÏƒÑˆ'áŽ¦â™…CÏƒllÎµÏ‚Ï„Î¹vÎµâœ¨</t>
  </si>
  <si>
    <t>Ever wonder what happened to Darth Maul? Little secret, he is here.
? We're a bunch of people trying to get our act together.
? Honor to the end. Oorah âœŠ
? Don't mess with our kids or women.
? No poaching permitted unless licensed.
? You can visit, ask for a voucher.
? Candy isn't free here, don't expect a rollercoaster.
? DO NOT mess with our awesome bros.
           âœ˜?SÎžNTINÎžLS Ã˜F STÎžÎžL??âœ˜
                 l+k://alliance?806&amp;153
Contact these dudes for assistance: 
âœ¨Internal Affairsâœ¨
Paragon: l+k://player?731&amp;153
âœ¨Diplomacyâœ¨
Violet: l+k://player?716&amp;153
â˜She might kiss you, but death may strike a nasty blow.</t>
  </si>
  <si>
    <t>139,141,326,356,530,716,731,1113,1623,1671,1704,1779,1783,1838,2063,2073,2106,2329,3152,3311,3398,4129,4139,4333,5072,5125,6309,6316,6354,6556,6792,7118,8719,10214,10334,10336,10360,10363,10365,10388,10402,10407,10548,10551,10552,10553,10564,10572,10592,10599,10631,10647,10784,11215,12865,13000,13409,13437,13819,13972,14441,15020,15102,15679,16075,20724,22329,22962,23345</t>
  </si>
  <si>
    <t>affiliate</t>
  </si>
  <si>
    <t>strong valor</t>
  </si>
  <si>
    <t>underground kings</t>
  </si>
  <si>
    <t>molon labe</t>
  </si>
  <si>
    <t>inglourious bastards</t>
  </si>
  <si>
    <t>underground knights</t>
  </si>
  <si>
    <t>rising sun</t>
  </si>
  <si>
    <t>shadows collective</t>
  </si>
  <si>
    <t>sons of ares</t>
  </si>
  <si>
    <t>paladins</t>
  </si>
  <si>
    <t>underground squires</t>
  </si>
  <si>
    <t>victrix mortalis</t>
  </si>
  <si>
    <t>unbreakable alliance</t>
  </si>
  <si>
    <t>fifty shades of orange</t>
  </si>
  <si>
    <t>wrath of ares</t>
  </si>
  <si>
    <t>order of phoenix</t>
  </si>
  <si>
    <t>blood of ares</t>
  </si>
  <si>
    <t>heaven</t>
  </si>
  <si>
    <t>underground</t>
  </si>
  <si>
    <t>lost to underground</t>
  </si>
  <si>
    <t>chaotic syndicate</t>
  </si>
  <si>
    <t>'➴✠ ᏀᎾᏞᎠᎬƝ ⭐ SANCTUARY ✠➶'</t>
  </si>
  <si>
    <t>'高?ᎢᏥę Ꮜηŝųɭɭięɖ?高'</t>
  </si>
  <si>
    <t>'?τħє ᏨใєરɪςᎦ?'</t>
  </si>
  <si>
    <t>'???Basement Kings???'</t>
  </si>
  <si>
    <t>'? FARMERS UNION ?'</t>
  </si>
  <si>
    <t>'?⚔ ᏐƝᎢᎬᏩᎡᏐᎢᎩ ⚔?'</t>
  </si>
  <si>
    <t>'⚔?Demi-Gods of Tartarus?⚔'</t>
  </si>
  <si>
    <t>'✨?Rebel⚔Alliance?✨'</t>
  </si>
  <si>
    <t>'ᏕᏫᎢ ƑᎪᎷᏐᏞᎩ ᏚᏘŊᏣᎢᏌᎪᎡƳ'</t>
  </si>
  <si>
    <t>'★?Տpecial ʘperations Ʈeam?★'</t>
  </si>
  <si>
    <t>'★?ℛཇᏰཇᏞ☠ᎪℜᎷᎽ?★'</t>
  </si>
  <si>
    <t>'☠️?༄Ҝℜོ༙ΛᏟҜξℕ\'Ꮥ⚓ℜོ༙ξΛᏟĦ༄༅?☠️'</t>
  </si>
  <si>
    <t>'?? Asylum of Shadows ??'</t>
  </si>
  <si>
    <t>'??ɃⱠΘΘĐɃ₹Θ₮ĦE₹₴??'</t>
  </si>
  <si>
    <t>'⚔?Vanguard of Tartarus?⚔'</t>
  </si>
  <si>
    <t>'Sanctuary of Tartarus'</t>
  </si>
  <si>
    <t>'FU - ?Cropland?'</t>
  </si>
  <si>
    <t>'?⚔ᏢᏞᎪᎢᏐŊUM?ᏦŊᏐᎶHᎢS✠?'</t>
  </si>
  <si>
    <t>'☠☠☠BK☠☠☠'</t>
  </si>
  <si>
    <t>'?✯?★?✯?★?✯?★?✯?★\n\nGolden Sanctuary\n\n\n*** Sanctuary ***\nFor the war weary and the retired to relax or farm. Members here may not participate in war. \n\n♞Under the protection of Platinum Knights\nl+k://alliance?6518&amp;144\n\n♞All inactives are property of PK. \n\nFor invites please contact:\n\n➶✠Ᏸεͭ͢εͪτͤʟε✠➴\nl+k://player?949&amp;144\n\n\n?✯?★?✯?★?✯?★?✯?★'</t>
  </si>
  <si>
    <t>'高?ᎢᏥę Ꮜηŝųɭɭięɖ?高\n\nThe Unsullied were once slaves, forced to fight by tyrants against their will. Trained from birth to be ruthless warriors; famed for their skills and discipline in battle never breaking in the face of overwhelming odds, even to the point of death.\n\nLeaders: \nPres:\n高?99 Da Prez?貴\nl+k://player?3869&amp;144\n\nVice Pres:\n高?K̥ý̜ł̠ů̠x̺ì͍ą̨и͚➠?高\nl+k://player?25844&amp;144 \n\nSec of Defense\n高?Pęriɭ?高\nl+k://player?36471&amp;144 \n\nSec of Interior\n高? ᎷᎪᎠ?ᎫᏌᏞᏃ ?高\nl+k://player?25844&amp;144 \n\nSec of State\n高?SnakeyeZ?高\nl+k://player?391&amp;144\n\n ? We welcome all former unsullied players and those that are interested in becoming an elite group on US10. \n\n? Standard rules apply\n?you spy you die?\n?‍?‍don\'t poach our members\n?blood in blood out?\n♻️we recycle our own\n〰trip wires in place➰\nGrow or go policy strictly enforced??\n\n ?Stronghold Center?\nl+k://coordinates?16249,16359&amp;144'</t>
  </si>
  <si>
    <t>\"The most dangerous thing is that which isn\'t dangerous but it is dangerous.\"\n\n-Sun Tzu \n\n.... Blessed are the peacemakers, for they will be called children of God.\n\n????????????????\n\nAnd I looked, and behold a pale horse: and his name that sat on him was Death, and Hell followed with him. And power was given unto them over the fourth part of the earth, to kill with sword, and with hunger, and with death, and with the beasts of the earth.\n\n------------------------------------------------\nWe do not recruit.\nWe Honor - 48 Hour Rule v2.73b\nThe sale of indulgences is strictly forbidden.\n\n????????????????\n\n-War runners will be brought before God for judgment.  It is the responsibility of the player\'s new alliance to know the history of their recruits.  God\'s wrath is eternal; the \"48 hour rule\" will not be honored.\n\nWar Runners &amp; Heretics:\n\nFris - l+k://player?576&amp;144\n\n\n\n? Remove us from MMs at your own risk \n(may result in loss of castles)'</t>
  </si>
  <si>
    <t>???Basement Kings???\n\nDon\'t be fooled. We may live in our mom\'s basements, but we\'ve got nothing but Time and endless RAM to win at everything virtual. With endless time at our hands, we are devoted to polishing our expertise in L&amp;K gaming (And Comic Con).\n\nWe\'re ready to take this server by storm and show everyone just how badass a group of nerds can be!  We\'re active, experienced, and we play to win.\n\nBringing nerdiness to Server 10, 24/7. If you\'re not ruling in a basement, you are missing out! \n\nAdam was here \n\nEndless Time | Mom\'s Cooking and Piggy Bank | No Rent = Nerdy Paradise, Agricultural Advances &amp; Endless Trickles \n\nBK Uploads:\nhttps://www.dropbox.com/sh/5dw0xyfsk10b71q/AABsp_tPDRX7A2QuPrmQejXDa?dl=0'</t>
  </si>
  <si>
    <t>'?  FARMERS UNION ?\n\n\nWe Are Farmers Union\nApply to join: farmersonly.com\n\n• All is fair in love and war ... And love is sweet, except for those who have experienced us. Is that how it goes?\n\n?Contact Council for diplomacy\n\n• Slasher\n• Mendenhall\n• 3Wolves\n• Thego\n• Deathfrog\n• Crappiekiller \n• Taken\n\n?We strong like bull. Irritate us to get the horns\n\n?Stay away from our fields unless you want to get plowed\n\n??Trespassers will be shot, survivors will be shot again\n\n?We don\'t recognize training wings. The best training is in battle\n\n?To join our farming community you have to be known by one of our members. Keep your alts to yourself\n\n?Stay away from our chicks unless you want to be fed to the ? ? \n\n?? Farming red since 9/25/15\n\nENEMIES: \nBloodBrothers l+k://alliance?5537&amp;144\nVoT l+k://alliance?5585&amp;144 \n\nSANCTUARY: CP l+k://alliance?201&amp;144\nSHELL: Integrity l+k://alliance?1624&amp;144 \nCB l+k://alliance?6377&amp;144\nAshen l+k://alliance?3936&amp;144\nAshen TW l+k://alliance?876&amp;144',</t>
  </si>
  <si>
    <t>'.'</t>
  </si>
  <si>
    <t>'?⚔?⚔?⚔?⚔?⚔?⚔?⚔?⚔?⚔?\n      \n\n\n                 Official Instructional &amp; War Wing\n                         of Vanguard of Tartarus\n                         l+k://alliance?5585&amp;144\n\n\nDemi-Gods of Tartarus is a place where new players can learn the game alongside experienced players. A war wing in which all players will be able to hone and test their skills. Players who demonstrate a high level of activity, an understanding of the strategic nuances of the game, and an established level of trust.\n\nWe hold a grow or go policy and respectfully ask that you turn over your SH castles should you decide to move on.\n\n\nAll diplomacy is handled through the council of Vanguard of Tartarus.\n\nInvites or questions ??Ken\n l+k://player?7813&amp;144 \n\n \n\n\n      \n?⚔?⚔?⚔?⚔?⚔?⚔?⚔?⚔?⚔?',</t>
  </si>
  <si>
    <t>'This alliance is the property of, and is under the protection of:\n\nl+k://alliance?4892&amp;144\n\nRebel Alliance Est. 11/23/2015',,</t>
  </si>
  <si>
    <t>'★?ՏʘƮ ƑᎪᎷᏐᏞᎩ☠Տanctuary?★ \n\nVictorious warriors win first and then go to war, while defeated warriors go to war first and then seek to win. - Sun Tzu\n▃▃▃▃▃▃▃▃▃▃▃▃▃▃▃▃▃▃▃▃\n\nThe opportunity to secure ourselves against defeat lies in our own hands, but the opportunity of defeating the enemy is provided by the enemy himself.\n\nDo not run from us, you\'ll just die tired. ▃▃▃▃▃▃▃▃▃▃▃▃▃▃▃▃▃▃▃▃\n\nProtected by: \n★?Տpecial ʘperations Ʈeam?★\n l+k://alliance?3081&amp;144 \n\n★??ᏀᏝᎪᎠᏐᎪᎢᏫᏒᏚ??★\nl+k://alliance?629&amp;144\n\nᎠιploмacy:\n▪️★?Kay Syrah?★\n\nFor ιnvιтeѕ:\n▪️★??Queen Bee??★\n\n\n\n? A place where friendship, teamwork and comrade are more important than your castle count!\n\n? ?\n? 12/23/2015'</t>
  </si>
  <si>
    <t>★?Տpecial ʘperations Ʈeam?★\n\n\"Those who stand for nothing fall for anything\"   - Alexander Hamilton \n▃▃▃▃▃▃▃▃▃▃▃▃▃▃▃▃▃▃▃▃\n\nBy sword, deed and word, The Special Operations Team is comprised of a group of elite warriors who believe in honor, integrity and teamwork. What makes us Elite is our unwavering dedication to an unshakeable personal ethos that resounds in our very core; it’s a relentless pursuit of excellence in any and all conditions. \n\nWe were created through wars, tribulation, determination and victories. Specially built for unconventional warfare. Our surrogates and insurgents are highly trained; we are anywhere and everywhere. Nicknamed the \"Quiet Professionals\" to our allies a gift, to our enemies a curse.\n\n?Fɪʀsт ɪɴ ☠ Lasт Ouт?\n?Fun times for all ?\n?No pants/shirts required:???\n▃▃▃▃▃▃▃▃▃▃▃▃▃▃▃▃▃▃▃▃\n\nᎠιploмacy:\n▪️★?Kay Syrah?★\n▪️★?Queen Bee?★\n\nA place where friendship, teamwork and comrade are more important than your castle count! \n\n? 50?\n? 12/05/2015'</t>
  </si>
  <si>
    <t>★?ℛཇᏰཇᏞ☠ᎪℜᎷᎽ?★\n\n༺We run on one thing, teamwork. We work together, fight together, win together and die together. We will never surrender, and will fight till death. Join us for glory. Join us for power.༻\n▃▃▃▃▃▃▃▃▃▃▃▃▃▃▃▃▃▃▃▃\n\n\'They shall be my finest warriors, these men who give themselves to me. Like clay I shall mould them and in the furnace of war I shall forge them. They will be of iron will and steely muscle. In great armour shall I clad them and with the mightiest gun shall they be armed. They will be untouched by plague or disease, no sickness will blight them.\n\nThey will have tactics, strategies and machines such that no foe will best them in battle. They are my bulwark against the terror. They are the defenders of Humanity. They are the SoT Rebel Army......and they shall know no fear.\'\n◄∘►◄∘►◄∘►◄∘►◄∘►◄∘►◄∘►◄∘►\n\nᏢᎡᏫᏌᎠ ᏔᏐƝᏩ ᏫƑ:\n★?Տpecial ʘperations Ʈeam?★\nl+k://alliance?3081&amp;144\n\nᎠιploмacy:\n▪️★?Kay Syrah?★\n▪️★?Queen Bee?★\n\nFor ιnvιтeѕ: ?\n▪️★?Kratos?★\n\n?50?'</t>
  </si>
  <si>
    <t>... \n       ☠️?༄Ҝℜོ༙ΛᏟҜξℕ\'Ꮥ⚓ℜོ༙ξΛᏟĦ༄༅?☠️\n\n7/19 - A big Lead? on Platinum Knight silver, troops, and morale. No double dipping PK. ❤️\n             \nhttp://imgur.com/CWFKcj9\n\nhttps://i.imgur.com/3ValciF.gif\n\nTwo alliances, \n♔❌♛ WΛℜ ΛNĐ ₡ĦΞSS ♕❌♚ and ☠️NEMESIS☠️. Bound together out of necessity and the blood from our fallen comrades. \nWe were allies, but now, \nWe are family. \nWe are one.\nWe are hungry.\nWe are Ҝℜོ༙ΛᏟҜξℕ\'Ꮥ ℜོ༙ξΛᏟĦ. \n▃▃▃▃▃▃▃▃▃▃▃▃\n\nA Semi-Democratic oligarchy. \n\n?President\nLeadBoy \n\n?VP\nDeadman\n\n?Sec. Of State\nOpen\n\n?Minister of The Interior\nThe Law\n\n☕Advisory\nBeard            \n▃▃▃▃▃▃▃▃▃▃▃▃▃\n\nWe offer fun and calamari. Standard rules and acts of war apply.\n\nWe do not have a training wing because the best training is war. Sink and be eaten or swim and live, Kracken\'s way?. TW\'s just conveniently hide inactives, runners &amp; farmers. ??\n \nhttps://youtu.be/LSWau3pTyIg\n\nEST. 1/19/16 by ĻҿâđƁΦ͌ƴ\n\n                                                                               ...'</t>
  </si>
  <si>
    <t>'??A۝Ꮥ??\n\n     We are an army of few vs many. WE DON\'T GIVE A ?.  We know our enemies don\'t respect us.  WE DON\'T GIVE A ?.  We don\'t respect farmers and donkeys anyways. Celebrate your inactive caps! That\'s all you can take afterall.\n\n\n\n\nFor inquiries contact:\n\nDarkMaster \nl+k://player?437&amp;144\n\nShaman Reborn\nl+k://player?1621&amp;144\n\nKorsair\nl+k://player?5&amp;144\n\n7-8-16: Royal Knights beaten to the point of disbandment. Survivors rolled into war wing (?) Platinum Knights. Those tossed are not excused.\n\n✴✴✴Recruitment is closed✴✴✴',,,</t>
  </si>
  <si>
    <t>'___??ɃⱠΘΘĐɃ₹Θ₮ĦE₹₴??___\n   Bound by blood, honor, and duty.\n\nLeader:\n\n     ???Rooster Cogburn???\n      l+k://player?26827&amp;144 \n\nAmbassadors:\n\n     ?〰sonder〰? ??\n      l+k://player?36940&amp;144\n\n     ?? Nɑpɑ ??\n      l+k://player?15890&amp;144 \n\nDepartment of Defense:\n\n     ??Deathorglory??\n      l+k://player?35890&amp;144\n\n\nDepartment of Labor :\n\n     ??եᏲэ ⚔ ℂʁφᏔ??\n      l+k://player?29692&amp;144 \n\nActs of War:\n  ▪️Attacking us\n  ▪️Building in our SH\n  ▪️Recruiting our members\n  ▪️Spying\n\n  ▫️SH castles are forfeit upon leaving\n  ▫️Castles are tripwired\n\n?48hour rule?\n\nCreated: 14/02/16\nLeaner &amp; Meaner: 03/26/16\n\nRecruitment is currently closed. See our wing:\n\n?? ɃⱠΘΘĐⱠᏌ₴₮ ??\n l+k://alliance?6395&amp;144',</t>
  </si>
  <si>
    <t>\"At the beginning there was only Night, Darkness, and deep Tartarus. Earth, Air and Heaven...had no existence.\"\n-Aristophanes\n\n\nIn the deepest of infernal regions of Greek mythology, far below Hades, lies Tartarus. In this land of unspeakable torment, the gods locked up their enemies - those too powerful and dangerous to be confined merely to Hell.  \n\nWho is so powerful that they are feared by The gods? No one knows but the deities themselves, for it is said that the occupants of Tartarus can never escape. \n   But many things are said that are proven untrue.  Sleep lightly. For when the Vanguard of Tartarus is upon you, it will already be too late. Its skills have been honed in the fires of the abyss, and it has an eternity of torment to avenge. \n\n\nDiplo ? Lord Vulcan, Ken\nAdministrator ?? Deathglance\n\nDemi-Gods of Tartarus (Wing)\nl+k://alliance?2650&amp;144\n\nSanctuary\nl+k://alliance?6022&amp;144'</t>
  </si>
  <si>
    <t>'?⚔?⚔?⚔?⚔?⚔?⚔?⚔?\n      \n\n\n                 Official Sanctuary \n                              of\n                Vanguard of Tartarus\n              l+k://alliance?5585&amp;144\n\nAll diplomacy is handled through Vanguard of Tartarus.\n\n                 Sanctuary of Tartarus \n           is under the full protection of \n        Vanguard of Tartarus &amp; Demi-Gods \n                         of Tartarus\nSanctuary of Tartarus does not participate in war and is noncombatant towards all alliances.\n      \n?⚔?⚔?⚔?⚔?⚔?⚔?⚔?',,,</t>
  </si>
  <si>
    <t>'This alliance and its castles are property of ?The Farmer\'s Union?\n l+k://alliance?591&amp;144 \n\nJune 2/2016\n\nFor inquiries contact:\n?The Convenor?\n l+k://player?27229&amp;144',,,</t>
  </si>
  <si>
    <t>'.       ?⚔ᏢᏞᎪᎢᏐŊUM?ᏦŊᏐᎶHᎢS✠?\n\n                          _.--\"\"--._\n                        /   \\       /   \\\n                    _ | (_.\\ )  ( /._) | _\n                   {  \\._\\    /\\    /_./  }\n                 /_\"=-. }_____{  .-=\"_\\  \n                    _  _.=(\"\"\"\")=._  _\n                   (_\'\"_.-\"`~~`\"-._\"\'_)\n                    {_\"                 \"_}\n\n\nCurrent Wars\nPK vs TU/KR/AoS\n\nAoS Rehab\nl+k://alliance?2777&amp;144\nGet your  admission today and rejoin AoS in a week?\n\n  ӄռɨɢɦȶֆ ǟʀɛ ȶʀǟɨռɛɖ ֆɨռƈɛ ƈɦɨʟɖ ɦօօɖ ȶօ ɮɛ ȶɦɛ ʍօֆȶ ɛʟɨȶɛ ǟռɖ աɛʟʟ ȶʀǟɨռɛɖ ֆօʟɖɨɛʀֆ օռ ȶɦɛ ɮǟȶȶʟɛʄɨɛʟɖ. ɛӼքɛƈȶɛɖ ȶօ ʊքɦօʟɖ ȶɦɛ ʋǟʟʊɛֆ օʄ ƈɦɨʋǟʟʀʏ, ɦօռօʊʀ, ƈօʊʀǟɢɛ ǟռɖ ֆǟƈʀɨʄɨƈɛ ʄօʀ ȶɦɛɨʀ ʄɛʟʟօա ʍǟռ.\n\n  ȶɦɛ ɨʍǟɢɛ օʄ ǟ ֆօʟɖɨɛʀ աɛǟʀɨռɢ ɨռքɛռɛȶʀǟɮʟɛ ǟʀʍօʊʀ ʍօʊռȶɨռɢ ǟ ɮɛǟֆȶ ȶɦǟȶ ȶօաɛʀֆ օʋɛʀ ȶɦɛ ʀɛֆȶ ֆȶʀɨӄɛֆ ʄɛǟʀ ɨռȶօ ȶɦɛ ɛռɛʍʏ ǟռɖ ʀɨɢɦȶʄʊʟʟʏ ֆօ. ʄօʀ ȶɦɛ ɛռɛʍʏ ӄռօաֆ աɦǟȶ ɨֆ ɦɛǟɖɨռɢ ȶɦɛɨʀ աǟʏ.  ɖօ ռօȶ ʀʊռ ʏօʊ\'ʟʟ ʝʊֆȶ ɖɨɛ ǟ ƈօաǟʀɖ.\n\n\nMember Cap:\n?60/60',</t>
  </si>
  <si>
    <t>'US-10'</t>
  </si>
  <si>
    <t>special ops</t>
  </si>
  <si>
    <t>platinum nights</t>
  </si>
  <si>
    <t>asylum of shadows</t>
  </si>
  <si>
    <t>clerics</t>
  </si>
  <si>
    <t>basement kings</t>
  </si>
  <si>
    <t>farmers union</t>
  </si>
  <si>
    <t>unsullied</t>
  </si>
  <si>
    <t>tartarus</t>
  </si>
  <si>
    <t>tartarus sanctuary</t>
  </si>
  <si>
    <t>blood brothers</t>
  </si>
  <si>
    <t>kracken</t>
  </si>
  <si>
    <t>sot family sanc</t>
  </si>
  <si>
    <t>rebel army</t>
  </si>
  <si>
    <t>tartarus demi gods</t>
  </si>
  <si>
    <t>golden sanc</t>
  </si>
  <si>
    <t>rebel alliance</t>
  </si>
  <si>
    <t>cropland</t>
  </si>
  <si>
    <t>integrity</t>
  </si>
  <si>
    <t>bk</t>
  </si>
  <si>
    <t>SOT</t>
  </si>
  <si>
    <t>Tartarus</t>
  </si>
  <si>
    <t>PK</t>
  </si>
  <si>
    <t>KR</t>
  </si>
  <si>
    <t>AOS</t>
  </si>
  <si>
    <t>FU</t>
  </si>
  <si>
    <t>Bloodbrothers</t>
  </si>
  <si>
    <t>group</t>
  </si>
  <si>
    <t>KR, unsullied, AOS</t>
  </si>
  <si>
    <t>Basement kings</t>
  </si>
  <si>
    <t>SOT, FU</t>
  </si>
  <si>
    <t>Bloodborthers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</si>
</sst>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2"/>
      <color rgb="FFFF0000"/>
      <name val="Calibri"/>
      <family val="2"/>
      <scheme val="minor"/>
    </font>
    <font>
      <sz val="12"/>
      <color rgb="FF00B050"/>
      <name val="Calibri"/>
      <family val="2"/>
      <scheme val="minor"/>
    </font>
    <font>
      <sz val="12"/>
      <name val="Calibri"/>
      <family val="2"/>
      <scheme val="minor"/>
    </font>
    <font>
      <b/>
      <sz val="12"/>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0" fontId="1" fillId="2" borderId="0" xfId="0" applyFont="1" applyFill="1"/>
    <xf numFmtId="14" fontId="0" fillId="2" borderId="0" xfId="0" applyNumberFormat="1" applyFill="1"/>
    <xf numFmtId="0" fontId="0" fillId="2" borderId="0" xfId="0" applyFill="1"/>
    <xf numFmtId="0" fontId="1" fillId="0" borderId="0" xfId="0" applyFont="1"/>
    <xf numFmtId="0" fontId="2" fillId="2" borderId="0" xfId="0" applyFont="1" applyFill="1"/>
    <xf numFmtId="0" fontId="3" fillId="2" borderId="0" xfId="0" applyFont="1" applyFill="1"/>
    <xf numFmtId="0" fontId="3" fillId="0" borderId="0" xfId="0" applyFont="1"/>
    <xf numFmtId="0" fontId="4" fillId="0" borderId="0" xfId="0" applyFont="1"/>
    <xf numFmtId="0" fontId="4" fillId="2" borderId="0" xfId="0" applyFont="1" applyFill="1"/>
    <xf numFmtId="0" fontId="2" fillId="0" borderId="0" xfId="0" applyFont="1"/>
    <xf numFmtId="14" fontId="1" fillId="0" borderId="0" xfId="0" applyNumberFormat="1" applyFont="1"/>
    <xf numFmtId="0" fontId="0" fillId="0" borderId="0" xfId="0" quotePrefix="1"/>
    <xf numFmtId="0" fontId="1" fillId="0" borderId="0" xfId="0" quotePrefix="1" applyFont="1"/>
    <xf numFmtId="0" fontId="5"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
  <sheetViews>
    <sheetView topLeftCell="A17" workbookViewId="0">
      <selection activeCell="B27" sqref="B27:B29"/>
    </sheetView>
  </sheetViews>
  <sheetFormatPr baseColWidth="10" defaultRowHeight="16" x14ac:dyDescent="0.2"/>
  <cols>
    <col min="2" max="2" width="10.5" bestFit="1" customWidth="1"/>
    <col min="3" max="3" width="5.1640625" bestFit="1" customWidth="1"/>
    <col min="4" max="4" width="7.6640625" bestFit="1" customWidth="1"/>
    <col min="5" max="5" width="6.1640625" bestFit="1" customWidth="1"/>
    <col min="6" max="6" width="7.83203125" bestFit="1" customWidth="1"/>
    <col min="7" max="8" width="6.5" bestFit="1" customWidth="1"/>
    <col min="9" max="10" width="7.5" bestFit="1" customWidth="1"/>
    <col min="11" max="11" width="7.83203125" bestFit="1" customWidth="1"/>
    <col min="12" max="16" width="7.5" bestFit="1" customWidth="1"/>
    <col min="17" max="17" width="6.5" bestFit="1" customWidth="1"/>
    <col min="18" max="18" width="7.5" bestFit="1" customWidth="1"/>
    <col min="19" max="22" width="6.1640625" bestFit="1" customWidth="1"/>
  </cols>
  <sheetData>
    <row r="1" spans="1:24" x14ac:dyDescent="0.2">
      <c r="C1" t="s">
        <v>10</v>
      </c>
      <c r="D1" t="s">
        <v>11</v>
      </c>
      <c r="E1" t="s">
        <v>9</v>
      </c>
      <c r="F1" t="s">
        <v>17</v>
      </c>
      <c r="G1" t="s">
        <v>16</v>
      </c>
      <c r="H1" t="s">
        <v>15</v>
      </c>
      <c r="I1" t="s">
        <v>14</v>
      </c>
      <c r="J1" t="s">
        <v>12</v>
      </c>
      <c r="K1" t="s">
        <v>13</v>
      </c>
      <c r="L1" t="s">
        <v>4</v>
      </c>
    </row>
    <row r="2" spans="1:24" x14ac:dyDescent="0.2">
      <c r="B2" s="1">
        <v>42546</v>
      </c>
      <c r="C2" s="2">
        <v>395</v>
      </c>
      <c r="D2" s="2">
        <v>26562</v>
      </c>
      <c r="E2" s="2">
        <v>198</v>
      </c>
      <c r="F2" s="2">
        <v>3732</v>
      </c>
      <c r="G2" s="2">
        <v>7409</v>
      </c>
      <c r="H2" s="2">
        <v>8869</v>
      </c>
      <c r="I2" s="2">
        <v>13308</v>
      </c>
      <c r="J2" s="2">
        <v>28330</v>
      </c>
      <c r="K2" s="2">
        <v>28542</v>
      </c>
      <c r="L2" s="2">
        <v>28589</v>
      </c>
      <c r="M2" s="2">
        <v>13038</v>
      </c>
      <c r="N2" s="2">
        <v>16613</v>
      </c>
      <c r="O2" s="2">
        <v>24537</v>
      </c>
      <c r="P2" s="2">
        <v>26328</v>
      </c>
      <c r="Q2" s="2">
        <v>2118</v>
      </c>
      <c r="R2" s="2">
        <v>10692</v>
      </c>
      <c r="S2" s="2">
        <v>28396</v>
      </c>
      <c r="T2" s="2">
        <v>28535</v>
      </c>
      <c r="U2" s="2">
        <v>28544</v>
      </c>
      <c r="V2" s="2">
        <v>11570</v>
      </c>
    </row>
    <row r="3" spans="1:24" x14ac:dyDescent="0.2">
      <c r="A3" t="s">
        <v>2</v>
      </c>
      <c r="B3" s="2">
        <v>28762</v>
      </c>
      <c r="C3">
        <v>6713</v>
      </c>
      <c r="D3">
        <v>7256</v>
      </c>
      <c r="E3">
        <v>181</v>
      </c>
      <c r="F3" t="s">
        <v>0</v>
      </c>
      <c r="G3">
        <v>322</v>
      </c>
      <c r="H3">
        <v>272</v>
      </c>
      <c r="I3" t="s">
        <v>0</v>
      </c>
      <c r="J3">
        <v>169</v>
      </c>
      <c r="K3" t="s">
        <v>0</v>
      </c>
      <c r="L3">
        <v>50</v>
      </c>
      <c r="M3">
        <v>360</v>
      </c>
      <c r="N3" t="s">
        <v>0</v>
      </c>
      <c r="O3">
        <v>156</v>
      </c>
      <c r="P3" t="s">
        <v>0</v>
      </c>
      <c r="Q3" t="s">
        <v>0</v>
      </c>
      <c r="R3" t="s">
        <v>0</v>
      </c>
      <c r="S3" t="s">
        <v>0</v>
      </c>
      <c r="T3" t="s">
        <v>0</v>
      </c>
      <c r="U3" t="s">
        <v>0</v>
      </c>
      <c r="V3" t="s">
        <v>0</v>
      </c>
      <c r="W3">
        <f t="shared" ref="W3:W21" si="0">SUM(C3:U3)</f>
        <v>15479</v>
      </c>
      <c r="X3" t="str">
        <f t="shared" ref="X3:X21" si="1">CONCATENATE("'",B3,"',")</f>
        <v>'28762',</v>
      </c>
    </row>
    <row r="4" spans="1:24" x14ac:dyDescent="0.2">
      <c r="A4" t="s">
        <v>3</v>
      </c>
      <c r="B4" s="2">
        <v>28288</v>
      </c>
      <c r="C4" t="s">
        <v>0</v>
      </c>
      <c r="D4" t="s">
        <v>0</v>
      </c>
      <c r="E4" t="s">
        <v>0</v>
      </c>
      <c r="F4" t="s">
        <v>0</v>
      </c>
      <c r="G4">
        <v>108</v>
      </c>
      <c r="H4">
        <v>189</v>
      </c>
      <c r="I4" t="s">
        <v>0</v>
      </c>
      <c r="J4">
        <v>92</v>
      </c>
      <c r="K4">
        <v>695</v>
      </c>
      <c r="L4" t="s">
        <v>0</v>
      </c>
      <c r="M4">
        <v>2632</v>
      </c>
      <c r="N4" t="s">
        <v>0</v>
      </c>
      <c r="O4" t="s">
        <v>0</v>
      </c>
      <c r="P4" t="s">
        <v>0</v>
      </c>
      <c r="Q4" t="s">
        <v>0</v>
      </c>
      <c r="R4" t="s">
        <v>0</v>
      </c>
      <c r="S4" t="s">
        <v>0</v>
      </c>
      <c r="T4" t="s">
        <v>0</v>
      </c>
      <c r="U4" t="s">
        <v>0</v>
      </c>
      <c r="V4" t="s">
        <v>0</v>
      </c>
      <c r="W4">
        <f t="shared" si="0"/>
        <v>3716</v>
      </c>
      <c r="X4" t="str">
        <f t="shared" si="1"/>
        <v>'28288',</v>
      </c>
    </row>
    <row r="5" spans="1:24" x14ac:dyDescent="0.2">
      <c r="A5" t="s">
        <v>1</v>
      </c>
      <c r="B5" s="2">
        <v>20143</v>
      </c>
      <c r="C5" t="s">
        <v>0</v>
      </c>
      <c r="D5" t="s">
        <v>0</v>
      </c>
      <c r="E5" t="s">
        <v>0</v>
      </c>
      <c r="F5">
        <v>268</v>
      </c>
      <c r="G5">
        <v>161</v>
      </c>
      <c r="H5" t="s">
        <v>0</v>
      </c>
      <c r="I5">
        <v>51</v>
      </c>
      <c r="J5">
        <v>179</v>
      </c>
      <c r="K5" t="s">
        <v>0</v>
      </c>
      <c r="L5">
        <v>51</v>
      </c>
      <c r="M5">
        <v>1663</v>
      </c>
      <c r="N5" t="s">
        <v>0</v>
      </c>
      <c r="O5" t="s">
        <v>0</v>
      </c>
      <c r="P5" t="s">
        <v>0</v>
      </c>
      <c r="Q5" t="s">
        <v>0</v>
      </c>
      <c r="R5" t="s">
        <v>0</v>
      </c>
      <c r="S5">
        <v>62</v>
      </c>
      <c r="T5">
        <v>89</v>
      </c>
      <c r="U5">
        <v>48</v>
      </c>
      <c r="V5" t="s">
        <v>0</v>
      </c>
      <c r="W5">
        <f t="shared" si="0"/>
        <v>2572</v>
      </c>
      <c r="X5" t="str">
        <f t="shared" si="1"/>
        <v>'20143',</v>
      </c>
    </row>
    <row r="6" spans="1:24" x14ac:dyDescent="0.2">
      <c r="A6" t="s">
        <v>4</v>
      </c>
      <c r="B6" s="2">
        <v>28589</v>
      </c>
      <c r="C6" t="s">
        <v>0</v>
      </c>
      <c r="D6" t="s">
        <v>0</v>
      </c>
      <c r="E6" t="s">
        <v>0</v>
      </c>
      <c r="F6" t="s">
        <v>0</v>
      </c>
      <c r="G6">
        <v>780</v>
      </c>
      <c r="H6" t="s">
        <v>0</v>
      </c>
      <c r="I6" t="s">
        <v>0</v>
      </c>
      <c r="J6" t="s">
        <v>0</v>
      </c>
      <c r="K6" t="s">
        <v>0</v>
      </c>
      <c r="L6" t="s">
        <v>0</v>
      </c>
      <c r="M6" t="s">
        <v>0</v>
      </c>
      <c r="N6" t="s">
        <v>0</v>
      </c>
      <c r="O6" t="s">
        <v>0</v>
      </c>
      <c r="P6" t="s">
        <v>0</v>
      </c>
      <c r="Q6" t="s">
        <v>0</v>
      </c>
      <c r="R6" t="s">
        <v>0</v>
      </c>
      <c r="S6" t="s">
        <v>0</v>
      </c>
      <c r="T6" t="s">
        <v>0</v>
      </c>
      <c r="U6" t="s">
        <v>0</v>
      </c>
      <c r="V6" t="s">
        <v>0</v>
      </c>
      <c r="W6">
        <f t="shared" si="0"/>
        <v>780</v>
      </c>
      <c r="X6" t="str">
        <f t="shared" si="1"/>
        <v>'28589',</v>
      </c>
    </row>
    <row r="7" spans="1:24" x14ac:dyDescent="0.2">
      <c r="A7" t="s">
        <v>5</v>
      </c>
      <c r="B7" s="2">
        <v>28746</v>
      </c>
      <c r="C7" t="s">
        <v>0</v>
      </c>
      <c r="D7" t="s">
        <v>0</v>
      </c>
      <c r="E7" t="s">
        <v>0</v>
      </c>
      <c r="F7" t="s">
        <v>0</v>
      </c>
      <c r="G7">
        <v>591</v>
      </c>
      <c r="H7">
        <v>40</v>
      </c>
      <c r="I7" t="s">
        <v>0</v>
      </c>
      <c r="J7" t="s">
        <v>0</v>
      </c>
      <c r="K7" t="s">
        <v>0</v>
      </c>
      <c r="L7" t="s">
        <v>0</v>
      </c>
      <c r="M7" t="s">
        <v>0</v>
      </c>
      <c r="N7" t="s">
        <v>0</v>
      </c>
      <c r="O7" t="s">
        <v>0</v>
      </c>
      <c r="P7" t="s">
        <v>0</v>
      </c>
      <c r="Q7" t="s">
        <v>0</v>
      </c>
      <c r="R7" t="s">
        <v>0</v>
      </c>
      <c r="S7" t="s">
        <v>0</v>
      </c>
      <c r="T7" t="s">
        <v>0</v>
      </c>
      <c r="U7" t="s">
        <v>0</v>
      </c>
      <c r="V7" t="s">
        <v>0</v>
      </c>
      <c r="W7">
        <f t="shared" si="0"/>
        <v>631</v>
      </c>
      <c r="X7" t="str">
        <f t="shared" si="1"/>
        <v>'28746',</v>
      </c>
    </row>
    <row r="8" spans="1:24" x14ac:dyDescent="0.2">
      <c r="A8" t="s">
        <v>6</v>
      </c>
      <c r="B8" s="2">
        <v>10988</v>
      </c>
      <c r="C8" t="s">
        <v>0</v>
      </c>
      <c r="D8" t="s">
        <v>0</v>
      </c>
      <c r="E8" t="s">
        <v>0</v>
      </c>
      <c r="F8" t="s">
        <v>0</v>
      </c>
      <c r="G8">
        <v>90</v>
      </c>
      <c r="H8" t="s">
        <v>0</v>
      </c>
      <c r="I8">
        <v>192</v>
      </c>
      <c r="J8" t="s">
        <v>0</v>
      </c>
      <c r="K8" t="s">
        <v>0</v>
      </c>
      <c r="L8">
        <v>37</v>
      </c>
      <c r="M8" t="s">
        <v>0</v>
      </c>
      <c r="N8" t="s">
        <v>0</v>
      </c>
      <c r="O8" t="s">
        <v>0</v>
      </c>
      <c r="P8">
        <v>95</v>
      </c>
      <c r="Q8">
        <v>76</v>
      </c>
      <c r="R8" t="s">
        <v>0</v>
      </c>
      <c r="S8" t="s">
        <v>0</v>
      </c>
      <c r="T8" t="s">
        <v>0</v>
      </c>
      <c r="U8" t="s">
        <v>0</v>
      </c>
      <c r="V8" t="s">
        <v>0</v>
      </c>
      <c r="W8">
        <f t="shared" si="0"/>
        <v>490</v>
      </c>
      <c r="X8" t="str">
        <f t="shared" si="1"/>
        <v>'10988',</v>
      </c>
    </row>
    <row r="9" spans="1:24" x14ac:dyDescent="0.2">
      <c r="A9" t="s">
        <v>7</v>
      </c>
      <c r="B9" s="2">
        <v>28763</v>
      </c>
      <c r="C9" t="s">
        <v>0</v>
      </c>
      <c r="D9" t="s">
        <v>0</v>
      </c>
      <c r="E9" t="s">
        <v>0</v>
      </c>
      <c r="F9" t="s">
        <v>0</v>
      </c>
      <c r="G9" t="s">
        <v>0</v>
      </c>
      <c r="H9" t="s">
        <v>0</v>
      </c>
      <c r="I9" t="s">
        <v>0</v>
      </c>
      <c r="J9" t="s">
        <v>0</v>
      </c>
      <c r="K9" t="s">
        <v>0</v>
      </c>
      <c r="L9" t="s">
        <v>0</v>
      </c>
      <c r="M9">
        <v>320</v>
      </c>
      <c r="N9" t="s">
        <v>0</v>
      </c>
      <c r="O9" t="s">
        <v>0</v>
      </c>
      <c r="P9" t="s">
        <v>0</v>
      </c>
      <c r="Q9" t="s">
        <v>0</v>
      </c>
      <c r="R9" t="s">
        <v>0</v>
      </c>
      <c r="S9" t="s">
        <v>0</v>
      </c>
      <c r="T9" t="s">
        <v>0</v>
      </c>
      <c r="U9" t="s">
        <v>0</v>
      </c>
      <c r="V9" t="s">
        <v>0</v>
      </c>
      <c r="W9">
        <f t="shared" si="0"/>
        <v>320</v>
      </c>
      <c r="X9" t="str">
        <f t="shared" si="1"/>
        <v>'28763',</v>
      </c>
    </row>
    <row r="10" spans="1:24" x14ac:dyDescent="0.2">
      <c r="A10" t="s">
        <v>8</v>
      </c>
      <c r="B10" s="2">
        <v>28211</v>
      </c>
      <c r="C10" t="s">
        <v>0</v>
      </c>
      <c r="D10" t="s">
        <v>0</v>
      </c>
      <c r="E10" t="s">
        <v>0</v>
      </c>
      <c r="F10" t="s">
        <v>0</v>
      </c>
      <c r="G10" t="s">
        <v>0</v>
      </c>
      <c r="H10" t="s">
        <v>0</v>
      </c>
      <c r="I10" t="s">
        <v>0</v>
      </c>
      <c r="J10" t="s">
        <v>0</v>
      </c>
      <c r="K10" t="s">
        <v>0</v>
      </c>
      <c r="L10" t="s">
        <v>0</v>
      </c>
      <c r="M10" t="s">
        <v>0</v>
      </c>
      <c r="N10">
        <v>156</v>
      </c>
      <c r="O10" t="s">
        <v>0</v>
      </c>
      <c r="P10" t="s">
        <v>0</v>
      </c>
      <c r="Q10" t="s">
        <v>0</v>
      </c>
      <c r="R10" t="s">
        <v>0</v>
      </c>
      <c r="S10" t="s">
        <v>0</v>
      </c>
      <c r="T10" t="s">
        <v>0</v>
      </c>
      <c r="U10" t="s">
        <v>0</v>
      </c>
      <c r="V10" t="s">
        <v>0</v>
      </c>
      <c r="W10">
        <f t="shared" si="0"/>
        <v>156</v>
      </c>
      <c r="X10" t="str">
        <f t="shared" si="1"/>
        <v>'28211',</v>
      </c>
    </row>
    <row r="11" spans="1:24" x14ac:dyDescent="0.2">
      <c r="B11" s="2">
        <v>8869</v>
      </c>
      <c r="C11" t="s">
        <v>0</v>
      </c>
      <c r="D11">
        <v>89</v>
      </c>
      <c r="E11" t="s">
        <v>0</v>
      </c>
      <c r="F11" t="s">
        <v>0</v>
      </c>
      <c r="G11" t="s">
        <v>0</v>
      </c>
      <c r="H11" t="s">
        <v>0</v>
      </c>
      <c r="I11" t="s">
        <v>0</v>
      </c>
      <c r="J11">
        <v>54</v>
      </c>
      <c r="K11" t="s">
        <v>0</v>
      </c>
      <c r="L11" t="s">
        <v>0</v>
      </c>
      <c r="M11" t="s">
        <v>0</v>
      </c>
      <c r="N11" t="s">
        <v>0</v>
      </c>
      <c r="O11" t="s">
        <v>0</v>
      </c>
      <c r="P11" t="s">
        <v>0</v>
      </c>
      <c r="Q11" t="s">
        <v>0</v>
      </c>
      <c r="R11" t="s">
        <v>0</v>
      </c>
      <c r="S11" t="s">
        <v>0</v>
      </c>
      <c r="T11" t="s">
        <v>0</v>
      </c>
      <c r="U11" t="s">
        <v>0</v>
      </c>
      <c r="V11" t="s">
        <v>0</v>
      </c>
      <c r="W11">
        <f t="shared" si="0"/>
        <v>143</v>
      </c>
      <c r="X11" t="str">
        <f t="shared" si="1"/>
        <v>'8869',</v>
      </c>
    </row>
    <row r="12" spans="1:24" x14ac:dyDescent="0.2">
      <c r="B12" s="2">
        <v>28764</v>
      </c>
      <c r="C12" t="s">
        <v>0</v>
      </c>
      <c r="D12" t="s">
        <v>0</v>
      </c>
      <c r="E12" t="s">
        <v>0</v>
      </c>
      <c r="F12" t="s">
        <v>0</v>
      </c>
      <c r="G12" t="s">
        <v>0</v>
      </c>
      <c r="H12" t="s">
        <v>0</v>
      </c>
      <c r="I12">
        <v>127</v>
      </c>
      <c r="J12" t="s">
        <v>0</v>
      </c>
      <c r="K12" t="s">
        <v>0</v>
      </c>
      <c r="L12" t="s">
        <v>0</v>
      </c>
      <c r="M12" t="s">
        <v>0</v>
      </c>
      <c r="N12" t="s">
        <v>0</v>
      </c>
      <c r="O12" t="s">
        <v>0</v>
      </c>
      <c r="P12" t="s">
        <v>0</v>
      </c>
      <c r="Q12" t="s">
        <v>0</v>
      </c>
      <c r="R12" t="s">
        <v>0</v>
      </c>
      <c r="S12" t="s">
        <v>0</v>
      </c>
      <c r="T12" t="s">
        <v>0</v>
      </c>
      <c r="U12" t="s">
        <v>0</v>
      </c>
      <c r="V12" t="s">
        <v>0</v>
      </c>
      <c r="W12">
        <f t="shared" si="0"/>
        <v>127</v>
      </c>
      <c r="X12" t="str">
        <f t="shared" si="1"/>
        <v>'28764',</v>
      </c>
    </row>
    <row r="13" spans="1:24" x14ac:dyDescent="0.2">
      <c r="B13" s="2">
        <v>16613</v>
      </c>
      <c r="C13" t="s">
        <v>0</v>
      </c>
      <c r="D13" t="s">
        <v>0</v>
      </c>
      <c r="E13" t="s">
        <v>0</v>
      </c>
      <c r="F13" t="s">
        <v>0</v>
      </c>
      <c r="G13">
        <v>55</v>
      </c>
      <c r="H13" t="s">
        <v>0</v>
      </c>
      <c r="I13" t="s">
        <v>0</v>
      </c>
      <c r="J13" t="s">
        <v>0</v>
      </c>
      <c r="K13" t="s">
        <v>0</v>
      </c>
      <c r="L13" t="s">
        <v>0</v>
      </c>
      <c r="M13" t="s">
        <v>0</v>
      </c>
      <c r="N13" t="s">
        <v>0</v>
      </c>
      <c r="O13" t="s">
        <v>0</v>
      </c>
      <c r="P13" t="s">
        <v>0</v>
      </c>
      <c r="Q13" t="s">
        <v>0</v>
      </c>
      <c r="R13">
        <v>70</v>
      </c>
      <c r="S13" t="s">
        <v>0</v>
      </c>
      <c r="T13" t="s">
        <v>0</v>
      </c>
      <c r="U13" t="s">
        <v>0</v>
      </c>
      <c r="V13" t="s">
        <v>0</v>
      </c>
      <c r="W13">
        <f t="shared" si="0"/>
        <v>125</v>
      </c>
      <c r="X13" t="str">
        <f t="shared" si="1"/>
        <v>'16613',</v>
      </c>
    </row>
    <row r="14" spans="1:24" x14ac:dyDescent="0.2">
      <c r="B14" s="2">
        <v>28730</v>
      </c>
      <c r="C14" t="s">
        <v>0</v>
      </c>
      <c r="D14" t="s">
        <v>0</v>
      </c>
      <c r="E14" t="s">
        <v>0</v>
      </c>
      <c r="F14" t="s">
        <v>0</v>
      </c>
      <c r="G14" t="s">
        <v>0</v>
      </c>
      <c r="H14" t="s">
        <v>0</v>
      </c>
      <c r="I14" t="s">
        <v>0</v>
      </c>
      <c r="J14" t="s">
        <v>0</v>
      </c>
      <c r="K14" t="s">
        <v>0</v>
      </c>
      <c r="L14" t="s">
        <v>0</v>
      </c>
      <c r="M14">
        <v>120</v>
      </c>
      <c r="N14" t="s">
        <v>0</v>
      </c>
      <c r="O14" t="s">
        <v>0</v>
      </c>
      <c r="P14" t="s">
        <v>0</v>
      </c>
      <c r="Q14" t="s">
        <v>0</v>
      </c>
      <c r="R14" t="s">
        <v>0</v>
      </c>
      <c r="S14" t="s">
        <v>0</v>
      </c>
      <c r="T14" t="s">
        <v>0</v>
      </c>
      <c r="U14" t="s">
        <v>0</v>
      </c>
      <c r="V14" t="s">
        <v>0</v>
      </c>
      <c r="W14">
        <f t="shared" si="0"/>
        <v>120</v>
      </c>
      <c r="X14" t="str">
        <f t="shared" si="1"/>
        <v>'28730',</v>
      </c>
    </row>
    <row r="15" spans="1:24" x14ac:dyDescent="0.2">
      <c r="B15" s="2">
        <v>28605</v>
      </c>
      <c r="C15" t="s">
        <v>0</v>
      </c>
      <c r="D15" t="s">
        <v>0</v>
      </c>
      <c r="E15" t="s">
        <v>0</v>
      </c>
      <c r="F15" t="s">
        <v>0</v>
      </c>
      <c r="G15">
        <v>105</v>
      </c>
      <c r="H15" t="s">
        <v>0</v>
      </c>
      <c r="I15" t="s">
        <v>0</v>
      </c>
      <c r="J15" t="s">
        <v>0</v>
      </c>
      <c r="K15" t="s">
        <v>0</v>
      </c>
      <c r="L15" t="s">
        <v>0</v>
      </c>
      <c r="M15" t="s">
        <v>0</v>
      </c>
      <c r="N15" t="s">
        <v>0</v>
      </c>
      <c r="O15" t="s">
        <v>0</v>
      </c>
      <c r="P15" t="s">
        <v>0</v>
      </c>
      <c r="Q15" t="s">
        <v>0</v>
      </c>
      <c r="R15" t="s">
        <v>0</v>
      </c>
      <c r="S15" t="s">
        <v>0</v>
      </c>
      <c r="T15" t="s">
        <v>0</v>
      </c>
      <c r="U15" t="s">
        <v>0</v>
      </c>
      <c r="V15" t="s">
        <v>0</v>
      </c>
      <c r="W15">
        <f t="shared" si="0"/>
        <v>105</v>
      </c>
      <c r="X15" t="str">
        <f t="shared" si="1"/>
        <v>'28605',</v>
      </c>
    </row>
    <row r="16" spans="1:24" x14ac:dyDescent="0.2">
      <c r="B16" s="2">
        <v>27080</v>
      </c>
      <c r="C16" t="s">
        <v>0</v>
      </c>
      <c r="D16" t="s">
        <v>0</v>
      </c>
      <c r="E16" t="s">
        <v>0</v>
      </c>
      <c r="F16" t="s">
        <v>0</v>
      </c>
      <c r="G16" t="s">
        <v>0</v>
      </c>
      <c r="H16" t="s">
        <v>0</v>
      </c>
      <c r="I16" t="s">
        <v>0</v>
      </c>
      <c r="J16" t="s">
        <v>0</v>
      </c>
      <c r="K16" t="s">
        <v>0</v>
      </c>
      <c r="L16" t="s">
        <v>0</v>
      </c>
      <c r="M16">
        <v>102</v>
      </c>
      <c r="N16" t="s">
        <v>0</v>
      </c>
      <c r="O16" t="s">
        <v>0</v>
      </c>
      <c r="P16" t="s">
        <v>0</v>
      </c>
      <c r="Q16" t="s">
        <v>0</v>
      </c>
      <c r="R16" t="s">
        <v>0</v>
      </c>
      <c r="S16" t="s">
        <v>0</v>
      </c>
      <c r="T16" t="s">
        <v>0</v>
      </c>
      <c r="U16" t="s">
        <v>0</v>
      </c>
      <c r="V16" t="s">
        <v>0</v>
      </c>
      <c r="W16">
        <f t="shared" si="0"/>
        <v>102</v>
      </c>
      <c r="X16" t="str">
        <f t="shared" si="1"/>
        <v>'27080',</v>
      </c>
    </row>
    <row r="17" spans="2:24" x14ac:dyDescent="0.2">
      <c r="B17" s="2">
        <v>27650</v>
      </c>
      <c r="C17" t="s">
        <v>0</v>
      </c>
      <c r="D17">
        <v>48</v>
      </c>
      <c r="E17" t="s">
        <v>0</v>
      </c>
      <c r="F17" t="s">
        <v>0</v>
      </c>
      <c r="G17" t="s">
        <v>0</v>
      </c>
      <c r="H17" t="s">
        <v>0</v>
      </c>
      <c r="I17" t="s">
        <v>0</v>
      </c>
      <c r="J17">
        <v>33</v>
      </c>
      <c r="K17" t="s">
        <v>0</v>
      </c>
      <c r="L17" t="s">
        <v>0</v>
      </c>
      <c r="M17" t="s">
        <v>0</v>
      </c>
      <c r="N17" t="s">
        <v>0</v>
      </c>
      <c r="O17" t="s">
        <v>0</v>
      </c>
      <c r="P17" t="s">
        <v>0</v>
      </c>
      <c r="Q17" t="s">
        <v>0</v>
      </c>
      <c r="R17" t="s">
        <v>0</v>
      </c>
      <c r="S17" t="s">
        <v>0</v>
      </c>
      <c r="T17" t="s">
        <v>0</v>
      </c>
      <c r="U17" t="s">
        <v>0</v>
      </c>
      <c r="V17" t="s">
        <v>0</v>
      </c>
      <c r="W17">
        <f t="shared" si="0"/>
        <v>81</v>
      </c>
      <c r="X17" t="str">
        <f t="shared" si="1"/>
        <v>'27650',</v>
      </c>
    </row>
    <row r="18" spans="2:24" x14ac:dyDescent="0.2">
      <c r="B18" s="2">
        <v>28758</v>
      </c>
      <c r="C18" t="s">
        <v>0</v>
      </c>
      <c r="D18" t="s">
        <v>0</v>
      </c>
      <c r="E18" t="s">
        <v>0</v>
      </c>
      <c r="F18" t="s">
        <v>0</v>
      </c>
      <c r="G18" t="s">
        <v>0</v>
      </c>
      <c r="H18" t="s">
        <v>0</v>
      </c>
      <c r="I18" t="s">
        <v>0</v>
      </c>
      <c r="J18" t="s">
        <v>0</v>
      </c>
      <c r="K18" t="s">
        <v>0</v>
      </c>
      <c r="L18">
        <v>56</v>
      </c>
      <c r="M18" t="s">
        <v>0</v>
      </c>
      <c r="N18" t="s">
        <v>0</v>
      </c>
      <c r="O18" t="s">
        <v>0</v>
      </c>
      <c r="P18" t="s">
        <v>0</v>
      </c>
      <c r="Q18" t="s">
        <v>0</v>
      </c>
      <c r="R18" t="s">
        <v>0</v>
      </c>
      <c r="S18" t="s">
        <v>0</v>
      </c>
      <c r="T18" t="s">
        <v>0</v>
      </c>
      <c r="U18" t="s">
        <v>0</v>
      </c>
      <c r="V18" t="s">
        <v>0</v>
      </c>
      <c r="W18">
        <f t="shared" si="0"/>
        <v>56</v>
      </c>
      <c r="X18" t="str">
        <f t="shared" si="1"/>
        <v>'28758',</v>
      </c>
    </row>
    <row r="19" spans="2:24" x14ac:dyDescent="0.2">
      <c r="B19" s="2">
        <v>13308</v>
      </c>
      <c r="C19" t="s">
        <v>0</v>
      </c>
      <c r="D19" t="s">
        <v>0</v>
      </c>
      <c r="E19" t="s">
        <v>0</v>
      </c>
      <c r="F19" t="s">
        <v>0</v>
      </c>
      <c r="G19" t="s">
        <v>0</v>
      </c>
      <c r="H19">
        <v>38</v>
      </c>
      <c r="I19" t="s">
        <v>0</v>
      </c>
      <c r="J19" t="s">
        <v>0</v>
      </c>
      <c r="K19" t="s">
        <v>0</v>
      </c>
      <c r="L19" t="s">
        <v>0</v>
      </c>
      <c r="M19" t="s">
        <v>0</v>
      </c>
      <c r="N19" t="s">
        <v>0</v>
      </c>
      <c r="O19" t="s">
        <v>0</v>
      </c>
      <c r="P19" t="s">
        <v>0</v>
      </c>
      <c r="Q19" t="s">
        <v>0</v>
      </c>
      <c r="R19" t="s">
        <v>0</v>
      </c>
      <c r="S19" t="s">
        <v>0</v>
      </c>
      <c r="T19" t="s">
        <v>0</v>
      </c>
      <c r="U19" t="s">
        <v>0</v>
      </c>
      <c r="V19" t="s">
        <v>0</v>
      </c>
      <c r="W19">
        <f t="shared" si="0"/>
        <v>38</v>
      </c>
      <c r="X19" t="str">
        <f t="shared" si="1"/>
        <v>'13308',</v>
      </c>
    </row>
    <row r="20" spans="2:24" x14ac:dyDescent="0.2">
      <c r="B20" s="2">
        <v>28535</v>
      </c>
      <c r="C20" t="s">
        <v>0</v>
      </c>
      <c r="D20" t="s">
        <v>0</v>
      </c>
      <c r="E20" t="s">
        <v>0</v>
      </c>
      <c r="F20" t="s">
        <v>0</v>
      </c>
      <c r="G20" t="s">
        <v>0</v>
      </c>
      <c r="H20" t="s">
        <v>0</v>
      </c>
      <c r="I20" t="s">
        <v>0</v>
      </c>
      <c r="J20" t="s">
        <v>0</v>
      </c>
      <c r="K20" t="s">
        <v>0</v>
      </c>
      <c r="L20" t="s">
        <v>0</v>
      </c>
      <c r="M20" t="s">
        <v>0</v>
      </c>
      <c r="N20" t="s">
        <v>0</v>
      </c>
      <c r="O20" t="s">
        <v>0</v>
      </c>
      <c r="P20" t="s">
        <v>0</v>
      </c>
      <c r="Q20" t="s">
        <v>0</v>
      </c>
      <c r="R20" t="s">
        <v>0</v>
      </c>
      <c r="S20" t="s">
        <v>0</v>
      </c>
      <c r="T20" t="s">
        <v>0</v>
      </c>
      <c r="U20" t="s">
        <v>0</v>
      </c>
      <c r="V20">
        <v>35</v>
      </c>
      <c r="W20">
        <f t="shared" si="0"/>
        <v>0</v>
      </c>
      <c r="X20" t="str">
        <f t="shared" si="1"/>
        <v>'28535',</v>
      </c>
    </row>
    <row r="21" spans="2:24" x14ac:dyDescent="0.2">
      <c r="B21" s="2">
        <v>13807</v>
      </c>
      <c r="C21" t="s">
        <v>0</v>
      </c>
      <c r="D21" t="s">
        <v>0</v>
      </c>
      <c r="E21" t="s">
        <v>0</v>
      </c>
      <c r="F21" t="s">
        <v>0</v>
      </c>
      <c r="G21" t="s">
        <v>0</v>
      </c>
      <c r="H21">
        <v>31</v>
      </c>
      <c r="I21" t="s">
        <v>0</v>
      </c>
      <c r="J21" t="s">
        <v>0</v>
      </c>
      <c r="K21" t="s">
        <v>0</v>
      </c>
      <c r="L21" t="s">
        <v>0</v>
      </c>
      <c r="M21" t="s">
        <v>0</v>
      </c>
      <c r="N21" t="s">
        <v>0</v>
      </c>
      <c r="O21" t="s">
        <v>0</v>
      </c>
      <c r="P21" t="s">
        <v>0</v>
      </c>
      <c r="Q21" t="s">
        <v>0</v>
      </c>
      <c r="R21" t="s">
        <v>0</v>
      </c>
      <c r="S21" t="s">
        <v>0</v>
      </c>
      <c r="T21" t="s">
        <v>0</v>
      </c>
      <c r="U21" t="s">
        <v>0</v>
      </c>
      <c r="V21" t="s">
        <v>0</v>
      </c>
      <c r="W21">
        <f t="shared" si="0"/>
        <v>31</v>
      </c>
      <c r="X21" t="str">
        <f t="shared" si="1"/>
        <v>'13807',</v>
      </c>
    </row>
    <row r="22" spans="2:24" x14ac:dyDescent="0.2">
      <c r="C22" t="str">
        <f t="shared" ref="C22:U22" si="2">CONCATENATE("'",C2,"',")</f>
        <v>'395',</v>
      </c>
      <c r="D22" t="str">
        <f t="shared" ref="D22:M22" si="3">CONCATENATE("'",D2,"',")</f>
        <v>'26562',</v>
      </c>
      <c r="E22" t="str">
        <f t="shared" si="3"/>
        <v>'198',</v>
      </c>
      <c r="F22" t="str">
        <f t="shared" si="3"/>
        <v>'3732',</v>
      </c>
      <c r="G22" t="str">
        <f t="shared" si="3"/>
        <v>'7409',</v>
      </c>
      <c r="H22" t="str">
        <f t="shared" si="3"/>
        <v>'8869',</v>
      </c>
      <c r="I22" t="str">
        <f t="shared" si="3"/>
        <v>'13308',</v>
      </c>
      <c r="J22" t="str">
        <f t="shared" si="3"/>
        <v>'28330',</v>
      </c>
      <c r="K22" t="str">
        <f t="shared" si="3"/>
        <v>'28542',</v>
      </c>
      <c r="L22" t="str">
        <f t="shared" si="3"/>
        <v>'28589',</v>
      </c>
      <c r="M22" t="str">
        <f t="shared" si="3"/>
        <v>'13038',</v>
      </c>
      <c r="N22" t="str">
        <f t="shared" si="2"/>
        <v>'16613',</v>
      </c>
      <c r="O22" t="str">
        <f t="shared" si="2"/>
        <v>'24537',</v>
      </c>
      <c r="P22" t="str">
        <f t="shared" si="2"/>
        <v>'26328',</v>
      </c>
      <c r="Q22" t="str">
        <f>CONCATENATE("'",Q2,"',")</f>
        <v>'2118',</v>
      </c>
      <c r="R22" t="str">
        <f>CONCATENATE("'",R2,"',")</f>
        <v>'10692',</v>
      </c>
      <c r="S22" t="str">
        <f t="shared" si="2"/>
        <v>'28396',</v>
      </c>
      <c r="T22" t="str">
        <f t="shared" si="2"/>
        <v>'28535',</v>
      </c>
      <c r="U22" t="str">
        <f t="shared" si="2"/>
        <v>'28544',</v>
      </c>
      <c r="V22" t="str">
        <f>CONCATENATE("'",V2,"',")</f>
        <v>'11570',</v>
      </c>
    </row>
    <row r="25" spans="2:24" x14ac:dyDescent="0.2">
      <c r="C25" t="s">
        <v>10</v>
      </c>
      <c r="D25" t="s">
        <v>16</v>
      </c>
      <c r="E25" t="s">
        <v>12</v>
      </c>
      <c r="F25" t="s">
        <v>15</v>
      </c>
      <c r="G25" t="s">
        <v>4</v>
      </c>
      <c r="N25" t="s">
        <v>17</v>
      </c>
    </row>
    <row r="26" spans="2:24" x14ac:dyDescent="0.2">
      <c r="B26" s="3">
        <v>42546</v>
      </c>
      <c r="C26" s="4">
        <v>395</v>
      </c>
      <c r="D26" s="4">
        <v>7409</v>
      </c>
      <c r="E26" s="4">
        <v>28330</v>
      </c>
      <c r="F26" s="4">
        <v>8869</v>
      </c>
      <c r="G26" s="4">
        <v>28589</v>
      </c>
      <c r="H26" s="4">
        <v>28535</v>
      </c>
      <c r="I26" s="4">
        <v>28762</v>
      </c>
      <c r="J26" s="4">
        <v>10692</v>
      </c>
      <c r="K26" s="4">
        <v>26328</v>
      </c>
      <c r="L26" s="4">
        <v>28396</v>
      </c>
      <c r="M26" s="4">
        <v>2118</v>
      </c>
      <c r="N26" s="4">
        <v>3732</v>
      </c>
      <c r="O26" s="4">
        <v>28721</v>
      </c>
      <c r="P26" s="4">
        <v>11570</v>
      </c>
      <c r="Q26" s="4">
        <v>28730</v>
      </c>
    </row>
    <row r="27" spans="2:24" x14ac:dyDescent="0.2">
      <c r="B27" s="4">
        <v>28762</v>
      </c>
      <c r="C27">
        <v>275</v>
      </c>
      <c r="D27">
        <v>280</v>
      </c>
      <c r="E27">
        <v>168</v>
      </c>
      <c r="F27">
        <v>216</v>
      </c>
      <c r="G27">
        <v>62</v>
      </c>
      <c r="H27" t="s">
        <v>0</v>
      </c>
      <c r="I27" t="s">
        <v>0</v>
      </c>
      <c r="J27" t="s">
        <v>0</v>
      </c>
      <c r="K27" t="s">
        <v>0</v>
      </c>
      <c r="L27" t="s">
        <v>0</v>
      </c>
      <c r="M27" t="s">
        <v>0</v>
      </c>
      <c r="N27" t="s">
        <v>0</v>
      </c>
      <c r="O27" t="s">
        <v>0</v>
      </c>
      <c r="P27" t="s">
        <v>0</v>
      </c>
      <c r="Q27" t="s">
        <v>0</v>
      </c>
      <c r="W27">
        <f t="shared" ref="W27:W36" si="4">SUM(C27:U27)</f>
        <v>1001</v>
      </c>
    </row>
    <row r="28" spans="2:24" x14ac:dyDescent="0.2">
      <c r="B28" s="4">
        <v>20143</v>
      </c>
      <c r="C28" t="s">
        <v>0</v>
      </c>
      <c r="D28">
        <v>144</v>
      </c>
      <c r="E28">
        <v>179</v>
      </c>
      <c r="F28" t="s">
        <v>0</v>
      </c>
      <c r="G28">
        <v>65</v>
      </c>
      <c r="H28">
        <v>89</v>
      </c>
      <c r="I28" t="s">
        <v>0</v>
      </c>
      <c r="J28" t="s">
        <v>0</v>
      </c>
      <c r="K28" t="s">
        <v>0</v>
      </c>
      <c r="L28">
        <v>62</v>
      </c>
      <c r="M28" t="s">
        <v>0</v>
      </c>
      <c r="N28">
        <v>50</v>
      </c>
      <c r="O28">
        <v>35</v>
      </c>
      <c r="P28" t="s">
        <v>0</v>
      </c>
      <c r="Q28" t="s">
        <v>0</v>
      </c>
      <c r="W28">
        <f t="shared" si="4"/>
        <v>624</v>
      </c>
    </row>
    <row r="29" spans="2:24" x14ac:dyDescent="0.2">
      <c r="B29" s="4">
        <v>10988</v>
      </c>
      <c r="C29" t="s">
        <v>0</v>
      </c>
      <c r="D29">
        <v>72</v>
      </c>
      <c r="E29" t="s">
        <v>0</v>
      </c>
      <c r="F29" t="s">
        <v>0</v>
      </c>
      <c r="G29">
        <v>44</v>
      </c>
      <c r="H29" t="s">
        <v>0</v>
      </c>
      <c r="I29" t="s">
        <v>0</v>
      </c>
      <c r="J29" t="s">
        <v>0</v>
      </c>
      <c r="K29">
        <v>65</v>
      </c>
      <c r="L29" t="s">
        <v>0</v>
      </c>
      <c r="M29">
        <v>58</v>
      </c>
      <c r="N29" t="s">
        <v>0</v>
      </c>
      <c r="O29" t="s">
        <v>0</v>
      </c>
      <c r="P29" t="s">
        <v>0</v>
      </c>
      <c r="Q29" t="s">
        <v>0</v>
      </c>
      <c r="W29">
        <f t="shared" si="4"/>
        <v>239</v>
      </c>
    </row>
    <row r="30" spans="2:24" x14ac:dyDescent="0.2">
      <c r="B30" s="4">
        <v>16613</v>
      </c>
      <c r="C30" t="s">
        <v>0</v>
      </c>
      <c r="D30">
        <v>44</v>
      </c>
      <c r="E30" t="s">
        <v>0</v>
      </c>
      <c r="F30" t="s">
        <v>0</v>
      </c>
      <c r="G30" t="s">
        <v>0</v>
      </c>
      <c r="H30" t="s">
        <v>0</v>
      </c>
      <c r="I30" t="s">
        <v>0</v>
      </c>
      <c r="J30">
        <v>70</v>
      </c>
      <c r="K30" t="s">
        <v>0</v>
      </c>
      <c r="L30" t="s">
        <v>0</v>
      </c>
      <c r="M30" t="s">
        <v>0</v>
      </c>
      <c r="N30" t="s">
        <v>0</v>
      </c>
      <c r="O30" t="s">
        <v>0</v>
      </c>
      <c r="P30" t="s">
        <v>0</v>
      </c>
      <c r="Q30" t="s">
        <v>0</v>
      </c>
      <c r="W30">
        <f t="shared" si="4"/>
        <v>114</v>
      </c>
    </row>
    <row r="31" spans="2:24" x14ac:dyDescent="0.2">
      <c r="B31" s="4">
        <v>28288</v>
      </c>
      <c r="C31" t="s">
        <v>0</v>
      </c>
      <c r="D31">
        <v>42</v>
      </c>
      <c r="E31" t="s">
        <v>0</v>
      </c>
      <c r="F31" t="s">
        <v>0</v>
      </c>
      <c r="G31" t="s">
        <v>0</v>
      </c>
      <c r="H31" t="s">
        <v>0</v>
      </c>
      <c r="I31" t="s">
        <v>0</v>
      </c>
      <c r="J31" t="s">
        <v>0</v>
      </c>
      <c r="K31" t="s">
        <v>0</v>
      </c>
      <c r="L31" t="s">
        <v>0</v>
      </c>
      <c r="M31" t="s">
        <v>0</v>
      </c>
      <c r="N31" t="s">
        <v>0</v>
      </c>
      <c r="O31" t="s">
        <v>0</v>
      </c>
      <c r="P31" t="s">
        <v>0</v>
      </c>
      <c r="Q31">
        <v>46</v>
      </c>
      <c r="W31">
        <f t="shared" si="4"/>
        <v>88</v>
      </c>
    </row>
    <row r="32" spans="2:24" x14ac:dyDescent="0.2">
      <c r="B32" s="4">
        <v>8869</v>
      </c>
      <c r="C32" t="s">
        <v>0</v>
      </c>
      <c r="D32" t="s">
        <v>0</v>
      </c>
      <c r="E32" t="s">
        <v>0</v>
      </c>
      <c r="F32" t="s">
        <v>0</v>
      </c>
      <c r="G32" t="s">
        <v>0</v>
      </c>
      <c r="H32" t="s">
        <v>0</v>
      </c>
      <c r="I32">
        <v>72</v>
      </c>
      <c r="J32" t="s">
        <v>0</v>
      </c>
      <c r="K32" t="s">
        <v>0</v>
      </c>
      <c r="L32" t="s">
        <v>0</v>
      </c>
      <c r="M32" t="s">
        <v>0</v>
      </c>
      <c r="N32" t="s">
        <v>0</v>
      </c>
      <c r="O32" t="s">
        <v>0</v>
      </c>
      <c r="P32" t="s">
        <v>0</v>
      </c>
      <c r="Q32" t="s">
        <v>0</v>
      </c>
      <c r="W32">
        <f t="shared" si="4"/>
        <v>72</v>
      </c>
    </row>
    <row r="33" spans="2:23" x14ac:dyDescent="0.2">
      <c r="B33" s="4">
        <v>28589</v>
      </c>
      <c r="C33" t="s">
        <v>0</v>
      </c>
      <c r="D33">
        <v>64</v>
      </c>
      <c r="E33" t="s">
        <v>0</v>
      </c>
      <c r="F33" t="s">
        <v>0</v>
      </c>
      <c r="G33" t="s">
        <v>0</v>
      </c>
      <c r="H33" t="s">
        <v>0</v>
      </c>
      <c r="I33" t="s">
        <v>0</v>
      </c>
      <c r="J33" t="s">
        <v>0</v>
      </c>
      <c r="K33" t="s">
        <v>0</v>
      </c>
      <c r="L33" t="s">
        <v>0</v>
      </c>
      <c r="M33" t="s">
        <v>0</v>
      </c>
      <c r="N33" t="s">
        <v>0</v>
      </c>
      <c r="O33" t="s">
        <v>0</v>
      </c>
      <c r="P33" t="s">
        <v>0</v>
      </c>
      <c r="Q33" t="s">
        <v>0</v>
      </c>
      <c r="W33">
        <f t="shared" si="4"/>
        <v>64</v>
      </c>
    </row>
    <row r="34" spans="2:23" x14ac:dyDescent="0.2">
      <c r="B34" s="4">
        <v>13308</v>
      </c>
      <c r="C34" t="s">
        <v>0</v>
      </c>
      <c r="D34" t="s">
        <v>0</v>
      </c>
      <c r="E34" t="s">
        <v>0</v>
      </c>
      <c r="F34">
        <v>37</v>
      </c>
      <c r="G34" t="s">
        <v>0</v>
      </c>
      <c r="H34" t="s">
        <v>0</v>
      </c>
      <c r="I34" t="s">
        <v>0</v>
      </c>
      <c r="J34" t="s">
        <v>0</v>
      </c>
      <c r="K34" t="s">
        <v>0</v>
      </c>
      <c r="L34" t="s">
        <v>0</v>
      </c>
      <c r="M34" t="s">
        <v>0</v>
      </c>
      <c r="N34" t="s">
        <v>0</v>
      </c>
      <c r="O34" t="s">
        <v>0</v>
      </c>
      <c r="P34" t="s">
        <v>0</v>
      </c>
      <c r="Q34" t="s">
        <v>0</v>
      </c>
      <c r="W34">
        <f t="shared" si="4"/>
        <v>37</v>
      </c>
    </row>
    <row r="35" spans="2:23" x14ac:dyDescent="0.2">
      <c r="B35" s="4">
        <v>28535</v>
      </c>
      <c r="C35" t="s">
        <v>0</v>
      </c>
      <c r="D35" t="s">
        <v>0</v>
      </c>
      <c r="E35" t="s">
        <v>0</v>
      </c>
      <c r="F35" t="s">
        <v>0</v>
      </c>
      <c r="G35" t="s">
        <v>0</v>
      </c>
      <c r="H35" t="s">
        <v>0</v>
      </c>
      <c r="I35" t="s">
        <v>0</v>
      </c>
      <c r="J35" t="s">
        <v>0</v>
      </c>
      <c r="K35" t="s">
        <v>0</v>
      </c>
      <c r="L35" t="s">
        <v>0</v>
      </c>
      <c r="M35" t="s">
        <v>0</v>
      </c>
      <c r="N35" t="s">
        <v>0</v>
      </c>
      <c r="O35" t="s">
        <v>0</v>
      </c>
      <c r="P35">
        <v>35</v>
      </c>
      <c r="Q35" t="s">
        <v>0</v>
      </c>
      <c r="W35">
        <f t="shared" si="4"/>
        <v>35</v>
      </c>
    </row>
    <row r="36" spans="2:23" x14ac:dyDescent="0.2">
      <c r="B36" s="4">
        <v>28746</v>
      </c>
      <c r="C36" t="s">
        <v>0</v>
      </c>
      <c r="D36">
        <v>32</v>
      </c>
      <c r="E36" t="s">
        <v>0</v>
      </c>
      <c r="F36" t="s">
        <v>0</v>
      </c>
      <c r="G36" t="s">
        <v>0</v>
      </c>
      <c r="H36" t="s">
        <v>0</v>
      </c>
      <c r="I36" t="s">
        <v>0</v>
      </c>
      <c r="J36" t="s">
        <v>0</v>
      </c>
      <c r="K36" t="s">
        <v>0</v>
      </c>
      <c r="L36" t="s">
        <v>0</v>
      </c>
      <c r="M36" t="s">
        <v>0</v>
      </c>
      <c r="N36" t="s">
        <v>0</v>
      </c>
      <c r="O36" t="s">
        <v>0</v>
      </c>
      <c r="P36" t="s">
        <v>0</v>
      </c>
      <c r="Q36" t="s">
        <v>0</v>
      </c>
      <c r="W36">
        <f t="shared" si="4"/>
        <v>32</v>
      </c>
    </row>
    <row r="37" spans="2:23" x14ac:dyDescent="0.2">
      <c r="C37" s="5" t="str">
        <f t="shared" ref="C37:Q37" si="5">CONCATENATE("'",C26,"',")</f>
        <v>'395',</v>
      </c>
      <c r="D37" s="5" t="str">
        <f t="shared" si="5"/>
        <v>'7409',</v>
      </c>
      <c r="E37" s="5" t="str">
        <f t="shared" si="5"/>
        <v>'28330',</v>
      </c>
      <c r="F37" s="5" t="str">
        <f t="shared" si="5"/>
        <v>'8869',</v>
      </c>
      <c r="G37" s="5" t="str">
        <f t="shared" si="5"/>
        <v>'28589',</v>
      </c>
      <c r="H37" s="5" t="str">
        <f t="shared" si="5"/>
        <v>'28535',</v>
      </c>
      <c r="I37" s="5" t="str">
        <f t="shared" si="5"/>
        <v>'28762',</v>
      </c>
      <c r="J37" s="5" t="str">
        <f t="shared" si="5"/>
        <v>'10692',</v>
      </c>
      <c r="K37" s="5" t="str">
        <f t="shared" si="5"/>
        <v>'26328',</v>
      </c>
      <c r="L37" s="5" t="str">
        <f t="shared" si="5"/>
        <v>'28396',</v>
      </c>
      <c r="M37" s="5" t="str">
        <f t="shared" si="5"/>
        <v>'2118',</v>
      </c>
      <c r="N37" s="5" t="str">
        <f t="shared" si="5"/>
        <v>'3732',</v>
      </c>
      <c r="O37" s="5" t="str">
        <f t="shared" si="5"/>
        <v>'28721',</v>
      </c>
      <c r="P37" s="5" t="str">
        <f t="shared" si="5"/>
        <v>'11570',</v>
      </c>
      <c r="Q37" s="5" t="str">
        <f t="shared" si="5"/>
        <v>'28730',</v>
      </c>
    </row>
  </sheetData>
  <sortState ref="B27:W37">
    <sortCondition descending="1" ref="W27:W37"/>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workbookViewId="0">
      <selection activeCell="I3" sqref="I3"/>
    </sheetView>
  </sheetViews>
  <sheetFormatPr baseColWidth="10" defaultRowHeight="16" x14ac:dyDescent="0.2"/>
  <cols>
    <col min="2" max="2" width="19" customWidth="1"/>
    <col min="4" max="17" width="11.83203125" customWidth="1"/>
  </cols>
  <sheetData>
    <row r="1" spans="1:19" x14ac:dyDescent="0.2">
      <c r="D1" t="str">
        <f t="shared" ref="D1:O1" si="0">VLOOKUP(D3,lu_alliance,3,FALSE)</f>
        <v>blood of ares</v>
      </c>
      <c r="E1" t="str">
        <f t="shared" si="0"/>
        <v>inglourious bastards</v>
      </c>
      <c r="F1" t="str">
        <f t="shared" si="0"/>
        <v>sons of ares</v>
      </c>
      <c r="G1" t="str">
        <f t="shared" si="0"/>
        <v>underground knights</v>
      </c>
      <c r="H1" t="str">
        <f t="shared" si="0"/>
        <v>rising sun</v>
      </c>
      <c r="I1" t="str">
        <f t="shared" si="0"/>
        <v>shadows collective</v>
      </c>
      <c r="J1" t="str">
        <f t="shared" si="0"/>
        <v>heaven</v>
      </c>
      <c r="K1" t="str">
        <f t="shared" si="0"/>
        <v>strong valor</v>
      </c>
      <c r="L1" t="str">
        <f t="shared" si="0"/>
        <v>underground squires</v>
      </c>
      <c r="M1" t="str">
        <f t="shared" si="0"/>
        <v>victrix mortalis</v>
      </c>
      <c r="N1" t="str">
        <f t="shared" si="0"/>
        <v>order of phoenix</v>
      </c>
      <c r="O1" t="str">
        <f t="shared" si="0"/>
        <v>fifty shades of orange</v>
      </c>
    </row>
    <row r="2" spans="1:19" x14ac:dyDescent="0.2">
      <c r="D2" s="11" t="str">
        <f t="shared" ref="D2:P2" si="1">IF(VLOOKUP(D3,lu_alliance,4,FALSE) = "",VLOOKUP(D3,lu_alliance,3,FALSE),VLOOKUP(D3,lu_alliance,4,FALSE))</f>
        <v>sons of ares</v>
      </c>
      <c r="E2" s="11" t="str">
        <f t="shared" si="1"/>
        <v>lost to underground</v>
      </c>
      <c r="F2" s="11" t="str">
        <f t="shared" si="1"/>
        <v>sons of ares</v>
      </c>
      <c r="G2" s="9" t="str">
        <f t="shared" si="1"/>
        <v>underground</v>
      </c>
      <c r="H2" s="11" t="str">
        <f t="shared" si="1"/>
        <v>rising sun</v>
      </c>
      <c r="I2" s="11" t="str">
        <f t="shared" si="1"/>
        <v>shadows collective</v>
      </c>
      <c r="J2" s="9" t="str">
        <f t="shared" si="1"/>
        <v>strong valor</v>
      </c>
      <c r="K2" s="9" t="str">
        <f t="shared" si="1"/>
        <v>strong valor</v>
      </c>
      <c r="L2" s="9" t="str">
        <f t="shared" si="1"/>
        <v>underground</v>
      </c>
      <c r="M2" s="11" t="str">
        <f t="shared" si="1"/>
        <v>victrix mortalis</v>
      </c>
      <c r="N2" s="11" t="str">
        <f t="shared" si="1"/>
        <v>order of phoenix</v>
      </c>
      <c r="O2" s="9" t="str">
        <f t="shared" si="1"/>
        <v>strong valor</v>
      </c>
      <c r="P2" s="11" t="str">
        <f t="shared" si="1"/>
        <v>unbreakable alliance</v>
      </c>
    </row>
    <row r="3" spans="1:19" x14ac:dyDescent="0.2">
      <c r="C3" s="1">
        <v>42546</v>
      </c>
      <c r="D3" s="6">
        <v>3</v>
      </c>
      <c r="E3" s="4">
        <v>276</v>
      </c>
      <c r="F3" s="6">
        <v>742</v>
      </c>
      <c r="G3" s="4">
        <v>1822</v>
      </c>
      <c r="H3" s="6">
        <v>244</v>
      </c>
      <c r="I3" s="6">
        <v>3514</v>
      </c>
      <c r="J3" s="6">
        <v>1984</v>
      </c>
      <c r="K3" s="4">
        <v>470</v>
      </c>
      <c r="L3" s="4">
        <v>255</v>
      </c>
      <c r="M3" s="6">
        <v>3075</v>
      </c>
      <c r="N3" s="6">
        <v>416</v>
      </c>
      <c r="O3" s="6">
        <v>237</v>
      </c>
      <c r="P3" s="6">
        <v>2609</v>
      </c>
    </row>
    <row r="4" spans="1:19" x14ac:dyDescent="0.2">
      <c r="A4" t="str">
        <f t="shared" ref="A4:A13" si="2">VLOOKUP(C4,lu_alliance,3,FALSE)</f>
        <v>underground kings</v>
      </c>
      <c r="B4" s="8" t="str">
        <f t="shared" ref="B4:B10" si="3">IF(VLOOKUP(C4,lu_alliance,4,FALSE) = "",VLOOKUP(C4,lu_alliance,3,FALSE),VLOOKUP(C4,lu_alliance,4,FALSE))</f>
        <v>underground</v>
      </c>
      <c r="C4" s="7">
        <v>2</v>
      </c>
      <c r="D4" t="s">
        <v>0</v>
      </c>
      <c r="E4">
        <v>20</v>
      </c>
      <c r="F4">
        <v>56</v>
      </c>
      <c r="G4">
        <v>61</v>
      </c>
      <c r="H4">
        <v>24</v>
      </c>
      <c r="I4" t="s">
        <v>0</v>
      </c>
      <c r="K4" t="s">
        <v>0</v>
      </c>
      <c r="L4" t="s">
        <v>0</v>
      </c>
      <c r="P4" t="s">
        <v>0</v>
      </c>
      <c r="Q4">
        <f t="shared" ref="Q4:Q12" si="4">SUM(D4:P4)</f>
        <v>161</v>
      </c>
    </row>
    <row r="5" spans="1:19" x14ac:dyDescent="0.2">
      <c r="A5" t="str">
        <f t="shared" si="2"/>
        <v>strong valor</v>
      </c>
      <c r="B5" s="8" t="str">
        <f t="shared" si="3"/>
        <v>strong valor</v>
      </c>
      <c r="C5" s="4">
        <v>470</v>
      </c>
      <c r="D5" t="s">
        <v>0</v>
      </c>
      <c r="E5" t="s">
        <v>0</v>
      </c>
      <c r="F5">
        <v>52</v>
      </c>
      <c r="G5" t="s">
        <v>0</v>
      </c>
      <c r="H5" t="s">
        <v>0</v>
      </c>
      <c r="I5">
        <v>21</v>
      </c>
      <c r="K5" t="s">
        <v>0</v>
      </c>
      <c r="L5" t="s">
        <v>0</v>
      </c>
      <c r="P5" t="s">
        <v>0</v>
      </c>
      <c r="Q5">
        <f t="shared" si="4"/>
        <v>73</v>
      </c>
    </row>
    <row r="6" spans="1:19" x14ac:dyDescent="0.2">
      <c r="A6" t="str">
        <f t="shared" si="2"/>
        <v>wrath of ares</v>
      </c>
      <c r="B6" s="11" t="str">
        <f t="shared" si="3"/>
        <v>sons of ares</v>
      </c>
      <c r="C6" s="7">
        <v>2328</v>
      </c>
      <c r="D6">
        <v>15</v>
      </c>
      <c r="E6" t="s">
        <v>0</v>
      </c>
      <c r="F6" t="s">
        <v>0</v>
      </c>
      <c r="G6" t="s">
        <v>0</v>
      </c>
      <c r="H6" t="s">
        <v>0</v>
      </c>
      <c r="I6" t="s">
        <v>0</v>
      </c>
      <c r="K6" t="s">
        <v>0</v>
      </c>
      <c r="L6" t="s">
        <v>0</v>
      </c>
      <c r="P6" t="s">
        <v>0</v>
      </c>
      <c r="Q6">
        <f t="shared" si="4"/>
        <v>15</v>
      </c>
    </row>
    <row r="7" spans="1:19" x14ac:dyDescent="0.2">
      <c r="A7" t="str">
        <f t="shared" si="2"/>
        <v>underground knights</v>
      </c>
      <c r="B7" s="8" t="str">
        <f t="shared" si="3"/>
        <v>underground</v>
      </c>
      <c r="C7" s="4">
        <v>1822</v>
      </c>
      <c r="D7" t="s">
        <v>0</v>
      </c>
      <c r="E7">
        <v>19</v>
      </c>
      <c r="F7">
        <v>68</v>
      </c>
      <c r="G7" t="s">
        <v>0</v>
      </c>
      <c r="H7">
        <v>14</v>
      </c>
      <c r="I7" t="s">
        <v>0</v>
      </c>
      <c r="K7" t="s">
        <v>0</v>
      </c>
      <c r="L7" t="s">
        <v>0</v>
      </c>
      <c r="P7" t="s">
        <v>0</v>
      </c>
      <c r="Q7">
        <f t="shared" si="4"/>
        <v>101</v>
      </c>
    </row>
    <row r="8" spans="1:19" x14ac:dyDescent="0.2">
      <c r="A8" t="str">
        <f t="shared" si="2"/>
        <v>inglourious bastards</v>
      </c>
      <c r="B8" s="11" t="str">
        <f t="shared" si="3"/>
        <v>lost to underground</v>
      </c>
      <c r="C8" s="4">
        <v>276</v>
      </c>
      <c r="M8" t="s">
        <v>0</v>
      </c>
      <c r="N8" t="s">
        <v>0</v>
      </c>
      <c r="O8" t="s">
        <v>0</v>
      </c>
      <c r="P8" t="s">
        <v>0</v>
      </c>
      <c r="Q8">
        <f t="shared" si="4"/>
        <v>0</v>
      </c>
    </row>
    <row r="9" spans="1:19" x14ac:dyDescent="0.2">
      <c r="A9" t="str">
        <f t="shared" si="2"/>
        <v>underground squires</v>
      </c>
      <c r="B9" s="8" t="str">
        <f t="shared" si="3"/>
        <v>underground</v>
      </c>
      <c r="C9" s="4">
        <v>255</v>
      </c>
      <c r="D9">
        <v>11</v>
      </c>
      <c r="E9" t="s">
        <v>0</v>
      </c>
      <c r="F9" t="s">
        <v>0</v>
      </c>
      <c r="G9" t="s">
        <v>0</v>
      </c>
      <c r="H9" t="s">
        <v>0</v>
      </c>
      <c r="I9" t="s">
        <v>0</v>
      </c>
      <c r="K9" t="s">
        <v>0</v>
      </c>
      <c r="L9" t="s">
        <v>0</v>
      </c>
      <c r="M9" t="s">
        <v>0</v>
      </c>
      <c r="N9" t="s">
        <v>0</v>
      </c>
      <c r="O9" t="s">
        <v>0</v>
      </c>
      <c r="P9" t="s">
        <v>0</v>
      </c>
      <c r="Q9">
        <f t="shared" si="4"/>
        <v>11</v>
      </c>
    </row>
    <row r="10" spans="1:19" x14ac:dyDescent="0.2">
      <c r="A10" t="str">
        <f t="shared" si="2"/>
        <v>molon labe</v>
      </c>
      <c r="B10" s="8" t="str">
        <f t="shared" si="3"/>
        <v>molon labe</v>
      </c>
      <c r="C10" s="7">
        <v>18</v>
      </c>
      <c r="D10" t="s">
        <v>0</v>
      </c>
      <c r="E10" t="s">
        <v>0</v>
      </c>
      <c r="F10" t="s">
        <v>0</v>
      </c>
      <c r="G10" t="s">
        <v>0</v>
      </c>
      <c r="H10" t="s">
        <v>0</v>
      </c>
      <c r="I10">
        <v>24</v>
      </c>
      <c r="K10" t="s">
        <v>0</v>
      </c>
      <c r="L10" t="s">
        <v>0</v>
      </c>
      <c r="M10" t="s">
        <v>0</v>
      </c>
      <c r="N10" t="s">
        <v>0</v>
      </c>
      <c r="O10" t="s">
        <v>0</v>
      </c>
      <c r="P10" t="s">
        <v>0</v>
      </c>
      <c r="Q10">
        <f t="shared" si="4"/>
        <v>24</v>
      </c>
    </row>
    <row r="11" spans="1:19" x14ac:dyDescent="0.2">
      <c r="A11" t="e">
        <f t="shared" si="2"/>
        <v>#N/A</v>
      </c>
      <c r="B11" s="9"/>
      <c r="C11" s="7"/>
      <c r="M11" t="s">
        <v>0</v>
      </c>
      <c r="N11" t="s">
        <v>0</v>
      </c>
      <c r="O11" t="s">
        <v>0</v>
      </c>
      <c r="P11" t="s">
        <v>0</v>
      </c>
      <c r="Q11">
        <f t="shared" si="4"/>
        <v>0</v>
      </c>
    </row>
    <row r="12" spans="1:19" x14ac:dyDescent="0.2">
      <c r="A12" t="str">
        <f t="shared" si="2"/>
        <v>paladins</v>
      </c>
      <c r="B12" s="8" t="str">
        <f>IF(VLOOKUP(C12,lu_alliance,4,FALSE) = "",VLOOKUP(C12,lu_alliance,3,FALSE),VLOOKUP(C12,lu_alliance,4,FALSE))</f>
        <v>paladins</v>
      </c>
      <c r="C12" s="7">
        <v>911</v>
      </c>
      <c r="M12" t="s">
        <v>0</v>
      </c>
      <c r="N12" t="s">
        <v>0</v>
      </c>
      <c r="O12" t="s">
        <v>0</v>
      </c>
      <c r="Q12">
        <f t="shared" si="4"/>
        <v>0</v>
      </c>
    </row>
    <row r="13" spans="1:19" x14ac:dyDescent="0.2">
      <c r="A13" t="e">
        <f t="shared" si="2"/>
        <v>#N/A</v>
      </c>
      <c r="B13" s="11" t="s">
        <v>92</v>
      </c>
      <c r="C13" s="10">
        <v>751</v>
      </c>
      <c r="D13" t="s">
        <v>0</v>
      </c>
      <c r="E13" t="s">
        <v>0</v>
      </c>
      <c r="F13" t="s">
        <v>0</v>
      </c>
      <c r="G13" t="s">
        <v>0</v>
      </c>
      <c r="H13" t="s">
        <v>0</v>
      </c>
      <c r="I13" t="s">
        <v>0</v>
      </c>
      <c r="K13" t="s">
        <v>0</v>
      </c>
      <c r="L13">
        <v>21</v>
      </c>
    </row>
    <row r="14" spans="1:19" x14ac:dyDescent="0.2">
      <c r="C14" s="5">
        <v>1599</v>
      </c>
      <c r="D14" t="s">
        <v>0</v>
      </c>
      <c r="E14" t="s">
        <v>0</v>
      </c>
      <c r="F14" t="s">
        <v>0</v>
      </c>
      <c r="G14" t="s">
        <v>0</v>
      </c>
      <c r="H14" t="s">
        <v>0</v>
      </c>
      <c r="I14" t="s">
        <v>0</v>
      </c>
      <c r="K14">
        <v>12</v>
      </c>
      <c r="L14" t="s">
        <v>0</v>
      </c>
      <c r="Q14" t="s">
        <v>0</v>
      </c>
      <c r="R14" t="s">
        <v>0</v>
      </c>
      <c r="S14" t="s">
        <v>0</v>
      </c>
    </row>
    <row r="15" spans="1:19" x14ac:dyDescent="0.2">
      <c r="C15" s="5">
        <v>4279</v>
      </c>
      <c r="D15" t="s">
        <v>0</v>
      </c>
      <c r="E15" t="s">
        <v>0</v>
      </c>
      <c r="F15" t="s">
        <v>0</v>
      </c>
      <c r="G15" t="s">
        <v>0</v>
      </c>
      <c r="H15" t="s">
        <v>0</v>
      </c>
      <c r="I15" t="s">
        <v>0</v>
      </c>
      <c r="K15" t="s">
        <v>0</v>
      </c>
      <c r="L15" t="s">
        <v>0</v>
      </c>
      <c r="Q15">
        <v>26</v>
      </c>
      <c r="R15" t="s">
        <v>0</v>
      </c>
      <c r="S15" t="s">
        <v>0</v>
      </c>
    </row>
    <row r="17" spans="3:17" x14ac:dyDescent="0.2">
      <c r="C17" s="1">
        <v>42546</v>
      </c>
      <c r="D17" s="6">
        <v>3</v>
      </c>
      <c r="E17" s="4">
        <v>276</v>
      </c>
      <c r="F17" s="6">
        <v>742</v>
      </c>
      <c r="G17" s="4">
        <v>1822</v>
      </c>
      <c r="H17" s="6">
        <v>244</v>
      </c>
      <c r="I17" s="6">
        <v>3514</v>
      </c>
      <c r="J17" s="6">
        <v>1984</v>
      </c>
      <c r="K17" s="4">
        <v>470</v>
      </c>
      <c r="L17" s="4">
        <v>255</v>
      </c>
      <c r="M17" s="6">
        <v>3075</v>
      </c>
      <c r="N17" s="6">
        <v>416</v>
      </c>
      <c r="O17" s="6">
        <v>237</v>
      </c>
      <c r="P17" s="6">
        <v>2609</v>
      </c>
    </row>
    <row r="18" spans="3:17" x14ac:dyDescent="0.2">
      <c r="C18" s="7">
        <v>2</v>
      </c>
      <c r="D18">
        <v>15</v>
      </c>
      <c r="E18">
        <v>80</v>
      </c>
      <c r="F18" t="s">
        <v>0</v>
      </c>
      <c r="G18" t="s">
        <v>0</v>
      </c>
      <c r="H18" t="s">
        <v>0</v>
      </c>
      <c r="I18" t="s">
        <v>0</v>
      </c>
      <c r="J18" t="s">
        <v>0</v>
      </c>
      <c r="K18">
        <v>15</v>
      </c>
      <c r="L18" t="s">
        <v>0</v>
      </c>
      <c r="M18">
        <v>14</v>
      </c>
      <c r="N18" t="s">
        <v>0</v>
      </c>
      <c r="O18" t="s">
        <v>0</v>
      </c>
      <c r="P18" t="s">
        <v>0</v>
      </c>
      <c r="Q18">
        <f t="shared" ref="Q18:Q26" si="5">SUM(D18:P18)</f>
        <v>124</v>
      </c>
    </row>
    <row r="19" spans="3:17" x14ac:dyDescent="0.2">
      <c r="C19" s="4">
        <v>470</v>
      </c>
      <c r="D19">
        <v>34</v>
      </c>
      <c r="E19" t="s">
        <v>0</v>
      </c>
      <c r="F19">
        <v>31</v>
      </c>
      <c r="G19" t="s">
        <v>0</v>
      </c>
      <c r="H19" t="s">
        <v>0</v>
      </c>
      <c r="I19" t="s">
        <v>0</v>
      </c>
      <c r="J19">
        <v>19</v>
      </c>
      <c r="K19" t="s">
        <v>0</v>
      </c>
      <c r="L19" t="s">
        <v>0</v>
      </c>
      <c r="M19" t="s">
        <v>0</v>
      </c>
      <c r="N19">
        <v>13</v>
      </c>
      <c r="O19">
        <v>11</v>
      </c>
      <c r="P19" t="s">
        <v>0</v>
      </c>
      <c r="Q19">
        <f t="shared" si="5"/>
        <v>108</v>
      </c>
    </row>
    <row r="20" spans="3:17" x14ac:dyDescent="0.2">
      <c r="C20" s="7">
        <v>2328</v>
      </c>
      <c r="D20" t="s">
        <v>0</v>
      </c>
      <c r="E20" t="s">
        <v>0</v>
      </c>
      <c r="F20">
        <v>45</v>
      </c>
      <c r="G20">
        <v>12</v>
      </c>
      <c r="H20" t="s">
        <v>0</v>
      </c>
      <c r="I20" t="s">
        <v>0</v>
      </c>
      <c r="J20" t="s">
        <v>0</v>
      </c>
      <c r="K20" t="s">
        <v>0</v>
      </c>
      <c r="L20" t="s">
        <v>0</v>
      </c>
      <c r="M20" t="s">
        <v>0</v>
      </c>
      <c r="N20" t="s">
        <v>0</v>
      </c>
      <c r="O20" t="s">
        <v>0</v>
      </c>
      <c r="P20" t="s">
        <v>0</v>
      </c>
      <c r="Q20">
        <f t="shared" si="5"/>
        <v>57</v>
      </c>
    </row>
    <row r="21" spans="3:17" x14ac:dyDescent="0.2">
      <c r="C21" s="4">
        <v>1822</v>
      </c>
      <c r="D21">
        <v>12</v>
      </c>
      <c r="E21">
        <v>18</v>
      </c>
      <c r="F21" t="s">
        <v>0</v>
      </c>
      <c r="G21" t="s">
        <v>0</v>
      </c>
      <c r="H21">
        <v>12</v>
      </c>
      <c r="I21" t="s">
        <v>0</v>
      </c>
      <c r="J21" t="s">
        <v>0</v>
      </c>
      <c r="K21" t="s">
        <v>0</v>
      </c>
      <c r="L21" t="s">
        <v>0</v>
      </c>
      <c r="M21" t="s">
        <v>0</v>
      </c>
      <c r="N21" t="s">
        <v>0</v>
      </c>
      <c r="O21" t="s">
        <v>0</v>
      </c>
      <c r="P21" t="s">
        <v>0</v>
      </c>
      <c r="Q21">
        <f t="shared" si="5"/>
        <v>42</v>
      </c>
    </row>
    <row r="22" spans="3:17" x14ac:dyDescent="0.2">
      <c r="C22" s="4">
        <v>276</v>
      </c>
      <c r="D22" t="s">
        <v>0</v>
      </c>
      <c r="E22" t="s">
        <v>0</v>
      </c>
      <c r="F22" t="s">
        <v>0</v>
      </c>
      <c r="G22">
        <v>19</v>
      </c>
      <c r="H22">
        <v>14</v>
      </c>
      <c r="I22" t="s">
        <v>0</v>
      </c>
      <c r="J22" t="s">
        <v>0</v>
      </c>
      <c r="K22" t="s">
        <v>0</v>
      </c>
      <c r="L22" t="s">
        <v>0</v>
      </c>
      <c r="M22" t="s">
        <v>0</v>
      </c>
      <c r="N22" t="s">
        <v>0</v>
      </c>
      <c r="O22" t="s">
        <v>0</v>
      </c>
      <c r="P22" t="s">
        <v>0</v>
      </c>
      <c r="Q22">
        <f t="shared" si="5"/>
        <v>33</v>
      </c>
    </row>
    <row r="23" spans="3:17" x14ac:dyDescent="0.2">
      <c r="C23" s="4">
        <v>255</v>
      </c>
      <c r="D23">
        <v>27</v>
      </c>
      <c r="E23" t="s">
        <v>0</v>
      </c>
      <c r="F23" t="s">
        <v>0</v>
      </c>
      <c r="G23" t="s">
        <v>0</v>
      </c>
      <c r="H23" t="s">
        <v>0</v>
      </c>
      <c r="I23" t="s">
        <v>0</v>
      </c>
      <c r="J23" t="s">
        <v>0</v>
      </c>
      <c r="K23" t="s">
        <v>0</v>
      </c>
      <c r="L23" t="s">
        <v>0</v>
      </c>
      <c r="M23" t="s">
        <v>0</v>
      </c>
      <c r="N23" t="s">
        <v>0</v>
      </c>
      <c r="O23" t="s">
        <v>0</v>
      </c>
      <c r="P23" t="s">
        <v>0</v>
      </c>
      <c r="Q23">
        <f t="shared" si="5"/>
        <v>27</v>
      </c>
    </row>
    <row r="24" spans="3:17" x14ac:dyDescent="0.2">
      <c r="C24" s="7">
        <v>18</v>
      </c>
      <c r="D24" t="s">
        <v>0</v>
      </c>
      <c r="E24" t="s">
        <v>0</v>
      </c>
      <c r="F24" t="s">
        <v>0</v>
      </c>
      <c r="G24" t="s">
        <v>0</v>
      </c>
      <c r="H24" t="s">
        <v>0</v>
      </c>
      <c r="I24">
        <v>23</v>
      </c>
      <c r="J24" t="s">
        <v>0</v>
      </c>
      <c r="K24" t="s">
        <v>0</v>
      </c>
      <c r="L24" t="s">
        <v>0</v>
      </c>
      <c r="M24" t="s">
        <v>0</v>
      </c>
      <c r="N24" t="s">
        <v>0</v>
      </c>
      <c r="O24" t="s">
        <v>0</v>
      </c>
      <c r="P24" t="s">
        <v>0</v>
      </c>
      <c r="Q24">
        <f t="shared" si="5"/>
        <v>23</v>
      </c>
    </row>
    <row r="25" spans="3:17" x14ac:dyDescent="0.2">
      <c r="C25" s="7"/>
      <c r="D25" t="s">
        <v>0</v>
      </c>
      <c r="E25" t="s">
        <v>0</v>
      </c>
      <c r="F25" t="s">
        <v>0</v>
      </c>
      <c r="G25" t="s">
        <v>0</v>
      </c>
      <c r="H25" t="s">
        <v>0</v>
      </c>
      <c r="I25" t="s">
        <v>0</v>
      </c>
      <c r="J25" t="s">
        <v>0</v>
      </c>
      <c r="K25" t="s">
        <v>0</v>
      </c>
      <c r="L25">
        <v>14</v>
      </c>
      <c r="M25" t="s">
        <v>0</v>
      </c>
      <c r="N25" t="s">
        <v>0</v>
      </c>
      <c r="O25" t="s">
        <v>0</v>
      </c>
      <c r="P25" t="s">
        <v>0</v>
      </c>
      <c r="Q25">
        <f t="shared" si="5"/>
        <v>14</v>
      </c>
    </row>
    <row r="26" spans="3:17" x14ac:dyDescent="0.2">
      <c r="C26" s="7">
        <v>911</v>
      </c>
      <c r="D26" t="s">
        <v>0</v>
      </c>
      <c r="E26" t="s">
        <v>0</v>
      </c>
      <c r="F26" t="s">
        <v>0</v>
      </c>
      <c r="G26" t="s">
        <v>0</v>
      </c>
      <c r="H26" t="s">
        <v>0</v>
      </c>
      <c r="I26" t="s">
        <v>0</v>
      </c>
      <c r="J26" t="s">
        <v>0</v>
      </c>
      <c r="K26" t="s">
        <v>0</v>
      </c>
      <c r="L26" t="s">
        <v>0</v>
      </c>
      <c r="M26" t="s">
        <v>0</v>
      </c>
      <c r="N26" t="s">
        <v>0</v>
      </c>
      <c r="O26" t="s">
        <v>0</v>
      </c>
      <c r="P26">
        <v>11</v>
      </c>
      <c r="Q26">
        <f t="shared" si="5"/>
        <v>11</v>
      </c>
    </row>
    <row r="27" spans="3:17" x14ac:dyDescent="0.2">
      <c r="C27" s="10">
        <v>751</v>
      </c>
    </row>
  </sheetData>
  <sortState ref="D13:D33">
    <sortCondition ref="D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tabSelected="1" workbookViewId="0">
      <selection activeCell="D23" sqref="D23"/>
    </sheetView>
  </sheetViews>
  <sheetFormatPr baseColWidth="10" defaultRowHeight="16" x14ac:dyDescent="0.2"/>
  <cols>
    <col min="2" max="2" width="14" bestFit="1" customWidth="1"/>
    <col min="4" max="4" width="11.83203125" customWidth="1"/>
    <col min="6" max="6" width="11.83203125" customWidth="1"/>
    <col min="8" max="11" width="11.83203125" customWidth="1"/>
    <col min="13" max="20" width="11.83203125" customWidth="1"/>
  </cols>
  <sheetData>
    <row r="1" spans="1:22" x14ac:dyDescent="0.2">
      <c r="D1" t="str">
        <f>VLOOKUP(D3,lu_us10_alliance,3,FALSE)</f>
        <v>basement kings</v>
      </c>
      <c r="E1" t="str">
        <f>VLOOKUP(E3,lu_us10_alliance,3,FALSE)</f>
        <v>platinum nights</v>
      </c>
      <c r="F1" t="str">
        <f>VLOOKUP(F3,lu_us10_alliance,3,FALSE)</f>
        <v>tartarus</v>
      </c>
      <c r="G1" t="str">
        <f>VLOOKUP(G3,lu_us10_alliance,3,FALSE)</f>
        <v>cropland</v>
      </c>
      <c r="H1" t="str">
        <f>VLOOKUP(H3,lu_us10_alliance,3,FALSE)</f>
        <v>golden sanc</v>
      </c>
      <c r="I1" t="str">
        <f>VLOOKUP(I3,lu_us10_alliance,3,FALSE)</f>
        <v>tartarus demi gods</v>
      </c>
      <c r="J1" t="str">
        <f>VLOOKUP(J3,lu_us10_alliance,3,FALSE)</f>
        <v>rebel army</v>
      </c>
      <c r="K1" t="str">
        <f>VLOOKUP(K3,lu_us10_alliance,3,FALSE)</f>
        <v>kracken</v>
      </c>
      <c r="L1" t="str">
        <f>VLOOKUP(L3,lu_us10_alliance,3,FALSE)</f>
        <v>tartarus sanctuary</v>
      </c>
      <c r="M1" t="str">
        <f>VLOOKUP(M3,lu_us10_alliance,3,FALSE)</f>
        <v>farmers union</v>
      </c>
      <c r="N1" t="str">
        <f>VLOOKUP(N3,lu_us10_alliance,3,FALSE)</f>
        <v>sot family sanc</v>
      </c>
      <c r="O1" t="str">
        <f>VLOOKUP(O3,lu_us10_alliance,3,FALSE)</f>
        <v>integrity</v>
      </c>
      <c r="P1" t="str">
        <f>VLOOKUP(P3,lu_us10_alliance,3,FALSE)</f>
        <v>special ops</v>
      </c>
      <c r="Q1" t="str">
        <f>VLOOKUP(Q3,lu_us10_alliance,3,FALSE)</f>
        <v>clerics</v>
      </c>
      <c r="R1" t="str">
        <f>VLOOKUP(R3,lu_us10_alliance,3,FALSE)</f>
        <v>unsullied</v>
      </c>
      <c r="S1" t="str">
        <f>VLOOKUP(S3,lu_us10_alliance,3,FALSE)</f>
        <v>rebel alliance</v>
      </c>
      <c r="T1" t="str">
        <f>VLOOKUP(T3,lu_us10_alliance,3,FALSE)</f>
        <v>asylum of shadows</v>
      </c>
      <c r="U1" t="str">
        <f>VLOOKUP(U3,lu_us10_alliance,3,FALSE)</f>
        <v>bk</v>
      </c>
    </row>
    <row r="2" spans="1:22" x14ac:dyDescent="0.2">
      <c r="C2" s="5" t="s">
        <v>157</v>
      </c>
      <c r="D2" s="15" t="str">
        <f>IF(VLOOKUP(D3,lu_us10_alliance,4,FALSE) = "",VLOOKUP(D3,lu_us10_alliance,3,FALSE),VLOOKUP(D3,lu_us10_alliance,4,FALSE))</f>
        <v>basement kings</v>
      </c>
      <c r="E2" s="15" t="str">
        <f>IF(VLOOKUP(E3,lu_us10_alliance,4,FALSE) = "",VLOOKUP(E3,lu_us10_alliance,3,FALSE),VLOOKUP(E3,lu_us10_alliance,4,FALSE))</f>
        <v>PK</v>
      </c>
      <c r="F2" s="15" t="str">
        <f>IF(VLOOKUP(F3,lu_us10_alliance,4,FALSE) = "",VLOOKUP(F3,lu_us10_alliance,3,FALSE),VLOOKUP(F3,lu_us10_alliance,4,FALSE))</f>
        <v>Tartarus</v>
      </c>
      <c r="G2" s="15" t="str">
        <f>IF(VLOOKUP(G3,lu_us10_alliance,4,FALSE) = "",VLOOKUP(G3,lu_us10_alliance,3,FALSE),VLOOKUP(G3,lu_us10_alliance,4,FALSE))</f>
        <v>FU</v>
      </c>
      <c r="H2" s="15" t="str">
        <f>IF(VLOOKUP(H3,lu_us10_alliance,4,FALSE) = "",VLOOKUP(H3,lu_us10_alliance,3,FALSE),VLOOKUP(H3,lu_us10_alliance,4,FALSE))</f>
        <v>PK</v>
      </c>
      <c r="I2" s="15" t="str">
        <f>IF(VLOOKUP(I3,lu_us10_alliance,4,FALSE) = "",VLOOKUP(I3,lu_us10_alliance,3,FALSE),VLOOKUP(I3,lu_us10_alliance,4,FALSE))</f>
        <v>tartarus demi gods</v>
      </c>
      <c r="J2" s="15" t="str">
        <f>IF(VLOOKUP(J3,lu_us10_alliance,4,FALSE) = "",VLOOKUP(J3,lu_us10_alliance,3,FALSE),VLOOKUP(J3,lu_us10_alliance,4,FALSE))</f>
        <v>SOT</v>
      </c>
      <c r="K2" s="15" t="str">
        <f>IF(VLOOKUP(K3,lu_us10_alliance,4,FALSE) = "",VLOOKUP(K3,lu_us10_alliance,3,FALSE),VLOOKUP(K3,lu_us10_alliance,4,FALSE))</f>
        <v>KR</v>
      </c>
      <c r="L2" s="15" t="str">
        <f>IF(VLOOKUP(L3,lu_us10_alliance,4,FALSE) = "",VLOOKUP(L3,lu_us10_alliance,3,FALSE),VLOOKUP(L3,lu_us10_alliance,4,FALSE))</f>
        <v>Tartarus</v>
      </c>
      <c r="M2" s="15" t="str">
        <f>IF(VLOOKUP(M3,lu_us10_alliance,4,FALSE) = "",VLOOKUP(M3,lu_us10_alliance,3,FALSE),VLOOKUP(M3,lu_us10_alliance,4,FALSE))</f>
        <v>FU</v>
      </c>
      <c r="N2" s="15" t="str">
        <f>IF(VLOOKUP(N3,lu_us10_alliance,4,FALSE) = "",VLOOKUP(N3,lu_us10_alliance,3,FALSE),VLOOKUP(N3,lu_us10_alliance,4,FALSE))</f>
        <v>SOT</v>
      </c>
      <c r="O2" s="15" t="str">
        <f>IF(VLOOKUP(O3,lu_us10_alliance,4,FALSE) = "",VLOOKUP(O3,lu_us10_alliance,3,FALSE),VLOOKUP(O3,lu_us10_alliance,4,FALSE))</f>
        <v>integrity</v>
      </c>
      <c r="P2" s="15" t="str">
        <f>IF(VLOOKUP(P3,lu_us10_alliance,4,FALSE) = "",VLOOKUP(P3,lu_us10_alliance,3,FALSE),VLOOKUP(P3,lu_us10_alliance,4,FALSE))</f>
        <v>SOT</v>
      </c>
      <c r="Q2" s="15" t="str">
        <f>IF(VLOOKUP(Q3,lu_us10_alliance,4,FALSE) = "",VLOOKUP(Q3,lu_us10_alliance,3,FALSE),VLOOKUP(Q3,lu_us10_alliance,4,FALSE))</f>
        <v>clerics</v>
      </c>
      <c r="R2" s="15" t="str">
        <f>IF(VLOOKUP(R3,lu_us10_alliance,4,FALSE) = "",VLOOKUP(R3,lu_us10_alliance,3,FALSE),VLOOKUP(R3,lu_us10_alliance,4,FALSE))</f>
        <v>unsullied</v>
      </c>
      <c r="S2" s="15" t="str">
        <f>IF(VLOOKUP(S3,lu_us10_alliance,4,FALSE) = "",VLOOKUP(S3,lu_us10_alliance,3,FALSE),VLOOKUP(S3,lu_us10_alliance,4,FALSE))</f>
        <v>KR</v>
      </c>
      <c r="T2" s="15" t="str">
        <f>IF(VLOOKUP(T3,lu_us10_alliance,4,FALSE) = "",VLOOKUP(T3,lu_us10_alliance,3,FALSE),VLOOKUP(T3,lu_us10_alliance,4,FALSE))</f>
        <v>AOS</v>
      </c>
      <c r="U2" s="15" t="str">
        <f>IF(VLOOKUP(U3,lu_us10_alliance,4,FALSE) = "",VLOOKUP(U3,lu_us10_alliance,3,FALSE),VLOOKUP(U3,lu_us10_alliance,4,FALSE))</f>
        <v>bk</v>
      </c>
    </row>
    <row r="3" spans="1:22" x14ac:dyDescent="0.2">
      <c r="B3" s="5" t="s">
        <v>157</v>
      </c>
      <c r="C3" s="12">
        <v>42577</v>
      </c>
      <c r="D3" s="2">
        <v>291</v>
      </c>
      <c r="E3" s="2">
        <v>6518</v>
      </c>
      <c r="F3" s="2">
        <v>5585</v>
      </c>
      <c r="G3" s="2">
        <v>6377</v>
      </c>
      <c r="H3" s="2">
        <v>115</v>
      </c>
      <c r="I3" s="2">
        <v>2650</v>
      </c>
      <c r="J3" s="2">
        <v>3599</v>
      </c>
      <c r="K3" s="2">
        <v>4892</v>
      </c>
      <c r="L3" s="2">
        <v>6022</v>
      </c>
      <c r="M3" s="2">
        <v>591</v>
      </c>
      <c r="N3" s="2">
        <v>2777</v>
      </c>
      <c r="O3" s="2">
        <v>1624</v>
      </c>
      <c r="P3" s="2">
        <v>3081</v>
      </c>
      <c r="Q3" s="2">
        <v>275</v>
      </c>
      <c r="R3" s="2">
        <v>142</v>
      </c>
      <c r="S3" s="2">
        <v>2725</v>
      </c>
      <c r="T3" s="2">
        <v>4962</v>
      </c>
      <c r="U3" s="2">
        <v>6721</v>
      </c>
    </row>
    <row r="4" spans="1:22" x14ac:dyDescent="0.2">
      <c r="A4" t="str">
        <f>VLOOKUP(C4,lu_us10_alliance,3,FALSE)</f>
        <v>clerics</v>
      </c>
      <c r="B4" s="15" t="str">
        <f>IF(VLOOKUP(C4,lu_us10_alliance,4,FALSE) = "",VLOOKUP(C4,lu_us10_alliance,3,FALSE),VLOOKUP(C4,lu_us10_alliance,4,FALSE))</f>
        <v>clerics</v>
      </c>
      <c r="C4" s="2">
        <v>275</v>
      </c>
      <c r="D4">
        <v>193</v>
      </c>
      <c r="E4" t="s">
        <v>0</v>
      </c>
      <c r="F4" t="s">
        <v>0</v>
      </c>
      <c r="G4" t="s">
        <v>0</v>
      </c>
      <c r="H4" t="s">
        <v>0</v>
      </c>
      <c r="I4" t="s">
        <v>0</v>
      </c>
      <c r="J4" t="s">
        <v>0</v>
      </c>
      <c r="K4" t="s">
        <v>0</v>
      </c>
      <c r="L4" t="s">
        <v>0</v>
      </c>
      <c r="M4" t="s">
        <v>0</v>
      </c>
      <c r="N4" t="s">
        <v>0</v>
      </c>
      <c r="O4" t="s">
        <v>0</v>
      </c>
      <c r="P4" t="s">
        <v>0</v>
      </c>
      <c r="Q4" t="s">
        <v>0</v>
      </c>
      <c r="R4" t="s">
        <v>0</v>
      </c>
      <c r="S4" t="s">
        <v>0</v>
      </c>
      <c r="T4" t="s">
        <v>0</v>
      </c>
      <c r="U4">
        <v>16</v>
      </c>
      <c r="V4">
        <f>SUM(H4:U4)</f>
        <v>16</v>
      </c>
    </row>
    <row r="5" spans="1:22" x14ac:dyDescent="0.2">
      <c r="A5" t="str">
        <f>VLOOKUP(C5,lu_us10_alliance,3,FALSE)</f>
        <v>tartarus</v>
      </c>
      <c r="B5" s="15" t="str">
        <f>IF(VLOOKUP(C5,lu_us10_alliance,4,FALSE) = "",VLOOKUP(C5,lu_us10_alliance,3,FALSE),VLOOKUP(C5,lu_us10_alliance,4,FALSE))</f>
        <v>Tartarus</v>
      </c>
      <c r="C5" s="2">
        <v>5585</v>
      </c>
      <c r="D5" t="s">
        <v>0</v>
      </c>
      <c r="E5" t="s">
        <v>0</v>
      </c>
      <c r="F5" t="s">
        <v>0</v>
      </c>
      <c r="G5" t="s">
        <v>0</v>
      </c>
      <c r="H5" t="s">
        <v>0</v>
      </c>
      <c r="I5">
        <v>44</v>
      </c>
      <c r="J5">
        <v>29</v>
      </c>
      <c r="K5" t="s">
        <v>0</v>
      </c>
      <c r="L5">
        <v>49</v>
      </c>
      <c r="M5">
        <v>44</v>
      </c>
      <c r="N5" t="s">
        <v>0</v>
      </c>
      <c r="O5" t="s">
        <v>0</v>
      </c>
      <c r="P5">
        <v>24</v>
      </c>
      <c r="Q5" t="s">
        <v>0</v>
      </c>
      <c r="R5" t="s">
        <v>0</v>
      </c>
      <c r="S5" t="s">
        <v>0</v>
      </c>
      <c r="T5">
        <v>14</v>
      </c>
      <c r="U5" t="s">
        <v>0</v>
      </c>
      <c r="V5">
        <f>SUM(H5:U5)</f>
        <v>204</v>
      </c>
    </row>
    <row r="6" spans="1:22" x14ac:dyDescent="0.2">
      <c r="A6" t="str">
        <f>VLOOKUP(C6,lu_us10_alliance,3,FALSE)</f>
        <v>special ops</v>
      </c>
      <c r="B6" s="15" t="str">
        <f>IF(VLOOKUP(C6,lu_us10_alliance,4,FALSE) = "",VLOOKUP(C6,lu_us10_alliance,3,FALSE),VLOOKUP(C6,lu_us10_alliance,4,FALSE))</f>
        <v>SOT</v>
      </c>
      <c r="C6" s="2">
        <v>3081</v>
      </c>
      <c r="D6" t="s">
        <v>0</v>
      </c>
      <c r="E6" t="s">
        <v>0</v>
      </c>
      <c r="F6">
        <v>47</v>
      </c>
      <c r="G6" t="s">
        <v>0</v>
      </c>
      <c r="H6" t="s">
        <v>0</v>
      </c>
      <c r="I6">
        <v>15</v>
      </c>
      <c r="J6">
        <v>23</v>
      </c>
      <c r="K6" t="s">
        <v>0</v>
      </c>
      <c r="L6" t="s">
        <v>0</v>
      </c>
      <c r="M6" t="s">
        <v>0</v>
      </c>
      <c r="N6">
        <v>37</v>
      </c>
      <c r="O6" t="s">
        <v>0</v>
      </c>
      <c r="P6" t="s">
        <v>0</v>
      </c>
      <c r="Q6" t="s">
        <v>0</v>
      </c>
      <c r="R6" t="s">
        <v>0</v>
      </c>
      <c r="S6" t="s">
        <v>0</v>
      </c>
      <c r="T6" t="s">
        <v>0</v>
      </c>
      <c r="U6" t="s">
        <v>0</v>
      </c>
      <c r="V6">
        <f>SUM(H6:U6)</f>
        <v>75</v>
      </c>
    </row>
    <row r="7" spans="1:22" x14ac:dyDescent="0.2">
      <c r="A7" t="str">
        <f>VLOOKUP(C7,lu_us10_alliance,3,FALSE)</f>
        <v>farmers union</v>
      </c>
      <c r="B7" s="15" t="str">
        <f>IF(VLOOKUP(C7,lu_us10_alliance,4,FALSE) = "",VLOOKUP(C7,lu_us10_alliance,3,FALSE),VLOOKUP(C7,lu_us10_alliance,4,FALSE))</f>
        <v>FU</v>
      </c>
      <c r="C7" s="2">
        <v>591</v>
      </c>
      <c r="D7" t="s">
        <v>0</v>
      </c>
      <c r="E7" t="s">
        <v>0</v>
      </c>
      <c r="F7">
        <v>42</v>
      </c>
      <c r="G7">
        <v>41</v>
      </c>
      <c r="H7" t="s">
        <v>0</v>
      </c>
      <c r="I7" t="s">
        <v>0</v>
      </c>
      <c r="J7" t="s">
        <v>0</v>
      </c>
      <c r="K7" t="s">
        <v>0</v>
      </c>
      <c r="L7" t="s">
        <v>0</v>
      </c>
      <c r="M7" t="s">
        <v>0</v>
      </c>
      <c r="N7" t="s">
        <v>0</v>
      </c>
      <c r="O7">
        <v>29</v>
      </c>
      <c r="P7" t="s">
        <v>0</v>
      </c>
      <c r="Q7" t="s">
        <v>0</v>
      </c>
      <c r="R7" t="s">
        <v>0</v>
      </c>
      <c r="S7" t="s">
        <v>0</v>
      </c>
      <c r="T7" t="s">
        <v>0</v>
      </c>
      <c r="U7" t="s">
        <v>0</v>
      </c>
      <c r="V7">
        <f>SUM(H7:U7)</f>
        <v>29</v>
      </c>
    </row>
    <row r="8" spans="1:22" x14ac:dyDescent="0.2">
      <c r="A8" t="str">
        <f>VLOOKUP(C8,lu_us10_alliance,3,FALSE)</f>
        <v>platinum nights</v>
      </c>
      <c r="B8" s="15" t="str">
        <f>IF(VLOOKUP(C8,lu_us10_alliance,4,FALSE) = "",VLOOKUP(C8,lu_us10_alliance,3,FALSE),VLOOKUP(C8,lu_us10_alliance,4,FALSE))</f>
        <v>PK</v>
      </c>
      <c r="C8" s="2">
        <v>6518</v>
      </c>
      <c r="D8" t="s">
        <v>0</v>
      </c>
      <c r="E8" t="s">
        <v>0</v>
      </c>
      <c r="F8" t="s">
        <v>0</v>
      </c>
      <c r="G8" t="s">
        <v>0</v>
      </c>
      <c r="H8">
        <v>22</v>
      </c>
      <c r="I8" t="s">
        <v>0</v>
      </c>
      <c r="J8" t="s">
        <v>0</v>
      </c>
      <c r="K8">
        <v>52</v>
      </c>
      <c r="L8" t="s">
        <v>0</v>
      </c>
      <c r="M8" t="s">
        <v>0</v>
      </c>
      <c r="N8" t="s">
        <v>0</v>
      </c>
      <c r="O8" t="s">
        <v>0</v>
      </c>
      <c r="P8" t="s">
        <v>0</v>
      </c>
      <c r="Q8" t="s">
        <v>0</v>
      </c>
      <c r="R8">
        <v>16</v>
      </c>
      <c r="S8" t="s">
        <v>0</v>
      </c>
      <c r="T8" t="s">
        <v>0</v>
      </c>
      <c r="U8" t="s">
        <v>0</v>
      </c>
      <c r="V8">
        <f>SUM(H8:U8)</f>
        <v>90</v>
      </c>
    </row>
    <row r="9" spans="1:22" x14ac:dyDescent="0.2">
      <c r="A9" t="str">
        <f>VLOOKUP(C9,lu_us10_alliance,3,FALSE)</f>
        <v>asylum of shadows</v>
      </c>
      <c r="B9" s="15" t="str">
        <f>IF(VLOOKUP(C9,lu_us10_alliance,4,FALSE) = "",VLOOKUP(C9,lu_us10_alliance,3,FALSE),VLOOKUP(C9,lu_us10_alliance,4,FALSE))</f>
        <v>AOS</v>
      </c>
      <c r="C9" s="2">
        <v>4962</v>
      </c>
      <c r="D9" t="s">
        <v>0</v>
      </c>
      <c r="E9">
        <v>65</v>
      </c>
      <c r="F9" t="s">
        <v>0</v>
      </c>
      <c r="G9" t="s">
        <v>0</v>
      </c>
      <c r="H9">
        <v>24</v>
      </c>
      <c r="I9" t="s">
        <v>0</v>
      </c>
      <c r="J9" t="s">
        <v>0</v>
      </c>
      <c r="K9" t="s">
        <v>0</v>
      </c>
      <c r="L9" t="s">
        <v>0</v>
      </c>
      <c r="M9" t="s">
        <v>0</v>
      </c>
      <c r="N9" t="s">
        <v>0</v>
      </c>
      <c r="O9" t="s">
        <v>0</v>
      </c>
      <c r="P9" t="s">
        <v>0</v>
      </c>
      <c r="Q9" t="s">
        <v>0</v>
      </c>
      <c r="R9" t="s">
        <v>0</v>
      </c>
      <c r="S9" t="s">
        <v>0</v>
      </c>
      <c r="T9" t="s">
        <v>0</v>
      </c>
      <c r="U9" t="s">
        <v>0</v>
      </c>
      <c r="V9">
        <f>SUM(H9:U9)</f>
        <v>24</v>
      </c>
    </row>
    <row r="10" spans="1:22" x14ac:dyDescent="0.2">
      <c r="A10" t="str">
        <f>VLOOKUP(C10,lu_us10_alliance,3,FALSE)</f>
        <v>unsullied</v>
      </c>
      <c r="B10" s="15" t="str">
        <f>IF(VLOOKUP(C10,lu_us10_alliance,4,FALSE) = "",VLOOKUP(C10,lu_us10_alliance,3,FALSE),VLOOKUP(C10,lu_us10_alliance,4,FALSE))</f>
        <v>unsullied</v>
      </c>
      <c r="C10" s="2">
        <v>142</v>
      </c>
      <c r="D10" t="s">
        <v>0</v>
      </c>
      <c r="E10">
        <v>30</v>
      </c>
      <c r="F10" t="s">
        <v>0</v>
      </c>
      <c r="G10" t="s">
        <v>0</v>
      </c>
      <c r="H10">
        <v>21</v>
      </c>
      <c r="I10" t="s">
        <v>0</v>
      </c>
      <c r="J10" t="s">
        <v>0</v>
      </c>
      <c r="K10" t="s">
        <v>0</v>
      </c>
      <c r="L10" t="s">
        <v>0</v>
      </c>
      <c r="M10" t="s">
        <v>0</v>
      </c>
      <c r="N10" t="s">
        <v>0</v>
      </c>
      <c r="O10" t="s">
        <v>0</v>
      </c>
      <c r="P10" t="s">
        <v>0</v>
      </c>
      <c r="Q10" t="s">
        <v>0</v>
      </c>
      <c r="R10" t="s">
        <v>0</v>
      </c>
      <c r="S10" t="s">
        <v>0</v>
      </c>
      <c r="T10" t="s">
        <v>0</v>
      </c>
      <c r="U10" t="s">
        <v>0</v>
      </c>
      <c r="V10">
        <f>SUM(H10:U10)</f>
        <v>21</v>
      </c>
    </row>
    <row r="11" spans="1:22" x14ac:dyDescent="0.2">
      <c r="A11" t="str">
        <f>VLOOKUP(C11,lu_us10_alliance,3,FALSE)</f>
        <v>blood brothers</v>
      </c>
      <c r="B11" s="15" t="str">
        <f>IF(VLOOKUP(C11,lu_us10_alliance,4,FALSE) = "",VLOOKUP(C11,lu_us10_alliance,3,FALSE),VLOOKUP(C11,lu_us10_alliance,4,FALSE))</f>
        <v>Bloodbrothers</v>
      </c>
      <c r="C11" s="2">
        <v>5537</v>
      </c>
      <c r="D11" t="s">
        <v>0</v>
      </c>
      <c r="E11" t="s">
        <v>0</v>
      </c>
      <c r="F11" t="s">
        <v>0</v>
      </c>
      <c r="G11">
        <v>27</v>
      </c>
      <c r="H11" t="s">
        <v>0</v>
      </c>
      <c r="I11" t="s">
        <v>0</v>
      </c>
      <c r="J11" t="s">
        <v>0</v>
      </c>
      <c r="K11" t="s">
        <v>0</v>
      </c>
      <c r="L11" t="s">
        <v>0</v>
      </c>
      <c r="M11" t="s">
        <v>0</v>
      </c>
      <c r="N11" t="s">
        <v>0</v>
      </c>
      <c r="O11" t="s">
        <v>0</v>
      </c>
      <c r="P11" t="s">
        <v>0</v>
      </c>
      <c r="Q11" t="s">
        <v>0</v>
      </c>
      <c r="R11" t="s">
        <v>0</v>
      </c>
      <c r="S11" t="s">
        <v>0</v>
      </c>
      <c r="T11" t="s">
        <v>0</v>
      </c>
      <c r="U11" t="s">
        <v>0</v>
      </c>
      <c r="V11">
        <f>SUM(H11:U11)</f>
        <v>0</v>
      </c>
    </row>
    <row r="12" spans="1:22" x14ac:dyDescent="0.2">
      <c r="A12" t="str">
        <f>VLOOKUP(C12,lu_us10_alliance,3,FALSE)</f>
        <v>basement kings</v>
      </c>
      <c r="B12" s="15" t="str">
        <f>IF(VLOOKUP(C12,lu_us10_alliance,4,FALSE) = "",VLOOKUP(C12,lu_us10_alliance,3,FALSE),VLOOKUP(C12,lu_us10_alliance,4,FALSE))</f>
        <v>basement kings</v>
      </c>
      <c r="C12" s="2">
        <v>291</v>
      </c>
      <c r="D12" t="s">
        <v>0</v>
      </c>
      <c r="E12" t="s">
        <v>0</v>
      </c>
      <c r="F12" t="s">
        <v>0</v>
      </c>
      <c r="G12" t="s">
        <v>0</v>
      </c>
      <c r="H12" t="s">
        <v>0</v>
      </c>
      <c r="I12" t="s">
        <v>0</v>
      </c>
      <c r="J12" t="s">
        <v>0</v>
      </c>
      <c r="K12" t="s">
        <v>0</v>
      </c>
      <c r="L12" t="s">
        <v>0</v>
      </c>
      <c r="M12" t="s">
        <v>0</v>
      </c>
      <c r="N12" t="s">
        <v>0</v>
      </c>
      <c r="O12" t="s">
        <v>0</v>
      </c>
      <c r="P12" t="s">
        <v>0</v>
      </c>
      <c r="Q12">
        <v>22</v>
      </c>
      <c r="R12" t="s">
        <v>0</v>
      </c>
      <c r="S12" t="s">
        <v>0</v>
      </c>
      <c r="T12" t="s">
        <v>0</v>
      </c>
      <c r="U12" t="s">
        <v>0</v>
      </c>
      <c r="V12">
        <f>SUM(H12:U12)</f>
        <v>22</v>
      </c>
    </row>
    <row r="13" spans="1:22" x14ac:dyDescent="0.2">
      <c r="A13" t="str">
        <f>VLOOKUP(C13,lu_us10_alliance,3,FALSE)</f>
        <v>kracken</v>
      </c>
      <c r="B13" s="15" t="str">
        <f>IF(VLOOKUP(C13,lu_us10_alliance,4,FALSE) = "",VLOOKUP(C13,lu_us10_alliance,3,FALSE),VLOOKUP(C13,lu_us10_alliance,4,FALSE))</f>
        <v>KR</v>
      </c>
      <c r="C13" s="2">
        <v>4892</v>
      </c>
      <c r="D13" t="s">
        <v>0</v>
      </c>
      <c r="E13" t="s">
        <v>0</v>
      </c>
      <c r="F13" t="s">
        <v>0</v>
      </c>
      <c r="G13" t="s">
        <v>0</v>
      </c>
      <c r="H13" t="s">
        <v>0</v>
      </c>
      <c r="I13" t="s">
        <v>0</v>
      </c>
      <c r="J13" t="s">
        <v>0</v>
      </c>
      <c r="K13" t="s">
        <v>0</v>
      </c>
      <c r="L13" t="s">
        <v>0</v>
      </c>
      <c r="M13" t="s">
        <v>0</v>
      </c>
      <c r="N13" t="s">
        <v>0</v>
      </c>
      <c r="O13" t="s">
        <v>0</v>
      </c>
      <c r="P13" t="s">
        <v>0</v>
      </c>
      <c r="Q13" t="s">
        <v>0</v>
      </c>
      <c r="R13" t="s">
        <v>0</v>
      </c>
      <c r="S13">
        <v>16</v>
      </c>
      <c r="T13" t="s">
        <v>0</v>
      </c>
      <c r="U13" t="s">
        <v>0</v>
      </c>
      <c r="V13">
        <f>SUM(H13:U13)</f>
        <v>16</v>
      </c>
    </row>
    <row r="14" spans="1:22" x14ac:dyDescent="0.2">
      <c r="D14" s="5">
        <f>SUM(D4:D13)</f>
        <v>193</v>
      </c>
      <c r="E14" s="5">
        <f>SUM(E4:E13)</f>
        <v>95</v>
      </c>
      <c r="F14" s="5">
        <f>SUM(F4:F13)</f>
        <v>89</v>
      </c>
      <c r="G14" s="5">
        <f>SUM(G4:G13)</f>
        <v>68</v>
      </c>
      <c r="H14" s="5">
        <f>SUM(H4:H13)</f>
        <v>67</v>
      </c>
      <c r="I14" s="5">
        <f>SUM(I4:I13)</f>
        <v>59</v>
      </c>
      <c r="J14" s="5">
        <f>SUM(J4:J13)</f>
        <v>52</v>
      </c>
      <c r="K14" s="5">
        <f>SUM(K4:K13)</f>
        <v>52</v>
      </c>
      <c r="L14" s="5">
        <f>SUM(L4:L13)</f>
        <v>49</v>
      </c>
      <c r="M14" s="5">
        <f>SUM(M4:M13)</f>
        <v>44</v>
      </c>
      <c r="N14" s="5">
        <f>SUM(N4:N13)</f>
        <v>37</v>
      </c>
      <c r="O14" s="5">
        <f>SUM(O4:O13)</f>
        <v>29</v>
      </c>
      <c r="P14" s="5">
        <f>SUM(P4:P13)</f>
        <v>24</v>
      </c>
      <c r="Q14" s="5">
        <f>SUM(Q4:Q13)</f>
        <v>22</v>
      </c>
      <c r="R14" s="5">
        <f t="shared" ref="R14:U14" si="0">SUM(R4:R13)</f>
        <v>16</v>
      </c>
      <c r="S14" s="5">
        <f t="shared" si="0"/>
        <v>16</v>
      </c>
      <c r="T14" s="5">
        <f t="shared" si="0"/>
        <v>14</v>
      </c>
      <c r="U14" s="5">
        <f t="shared" si="0"/>
        <v>16</v>
      </c>
      <c r="V14">
        <f>SUM(H14:U14)</f>
        <v>497</v>
      </c>
    </row>
    <row r="15" spans="1:22" x14ac:dyDescent="0.2">
      <c r="V15">
        <f>SUM(H15:U15)</f>
        <v>0</v>
      </c>
    </row>
    <row r="16" spans="1:22" x14ac:dyDescent="0.2">
      <c r="C16" s="1"/>
    </row>
    <row r="19" spans="3:5" x14ac:dyDescent="0.2">
      <c r="D19" t="s">
        <v>152</v>
      </c>
      <c r="E19" t="s">
        <v>158</v>
      </c>
    </row>
    <row r="20" spans="3:5" x14ac:dyDescent="0.2">
      <c r="D20" t="s">
        <v>134</v>
      </c>
      <c r="E20" t="s">
        <v>159</v>
      </c>
    </row>
    <row r="21" spans="3:5" x14ac:dyDescent="0.2">
      <c r="D21" t="s">
        <v>151</v>
      </c>
      <c r="E21" t="s">
        <v>160</v>
      </c>
    </row>
    <row r="22" spans="3:5" x14ac:dyDescent="0.2">
      <c r="D22" t="s">
        <v>161</v>
      </c>
      <c r="E22" t="s">
        <v>155</v>
      </c>
    </row>
    <row r="28" spans="3:5" x14ac:dyDescent="0.2">
      <c r="C28" s="1"/>
    </row>
  </sheetData>
  <sortState ref="A4:AS15">
    <sortCondition descending="1" ref="V4:V1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8" workbookViewId="0">
      <selection activeCell="D21" sqref="D21"/>
    </sheetView>
  </sheetViews>
  <sheetFormatPr baseColWidth="10" defaultRowHeight="16" x14ac:dyDescent="0.2"/>
  <cols>
    <col min="1" max="1" width="4.33203125" customWidth="1"/>
    <col min="2" max="2" width="6.1640625" customWidth="1"/>
    <col min="3" max="3" width="26" customWidth="1"/>
    <col min="4" max="4" width="34.1640625" customWidth="1"/>
    <col min="5" max="5" width="32.6640625" customWidth="1"/>
    <col min="6" max="6" width="45.6640625" customWidth="1"/>
  </cols>
  <sheetData>
    <row r="1" spans="1:11" x14ac:dyDescent="0.2">
      <c r="A1" t="s">
        <v>18</v>
      </c>
      <c r="B1" t="s">
        <v>19</v>
      </c>
      <c r="C1" t="s">
        <v>20</v>
      </c>
      <c r="D1" t="s">
        <v>20</v>
      </c>
      <c r="E1" t="s">
        <v>72</v>
      </c>
      <c r="F1" t="s">
        <v>21</v>
      </c>
      <c r="G1" t="s">
        <v>22</v>
      </c>
      <c r="H1" t="s">
        <v>23</v>
      </c>
      <c r="I1" t="s">
        <v>24</v>
      </c>
      <c r="J1" t="s">
        <v>25</v>
      </c>
      <c r="K1" t="s">
        <v>26</v>
      </c>
    </row>
    <row r="2" spans="1:11" x14ac:dyDescent="0.2">
      <c r="A2" t="s">
        <v>27</v>
      </c>
      <c r="B2">
        <v>470</v>
      </c>
      <c r="C2" t="s">
        <v>49</v>
      </c>
      <c r="D2" t="s">
        <v>73</v>
      </c>
      <c r="F2" t="s">
        <v>50</v>
      </c>
      <c r="G2" t="s">
        <v>51</v>
      </c>
      <c r="H2">
        <v>1</v>
      </c>
      <c r="I2">
        <v>415047</v>
      </c>
      <c r="J2" s="1">
        <v>42552.805755833331</v>
      </c>
      <c r="K2" s="1">
        <v>42552.800861261574</v>
      </c>
    </row>
    <row r="3" spans="1:11" x14ac:dyDescent="0.2">
      <c r="A3" t="s">
        <v>27</v>
      </c>
      <c r="B3">
        <v>2</v>
      </c>
      <c r="C3" t="s">
        <v>28</v>
      </c>
      <c r="D3" t="s">
        <v>74</v>
      </c>
      <c r="E3" t="s">
        <v>90</v>
      </c>
      <c r="F3" t="s">
        <v>29</v>
      </c>
      <c r="G3" t="s">
        <v>30</v>
      </c>
      <c r="H3">
        <v>2</v>
      </c>
      <c r="I3">
        <v>331153</v>
      </c>
      <c r="J3" s="1">
        <v>42552.805755833331</v>
      </c>
      <c r="K3" s="1">
        <v>42552.800861261574</v>
      </c>
    </row>
    <row r="4" spans="1:11" x14ac:dyDescent="0.2">
      <c r="A4" t="s">
        <v>27</v>
      </c>
      <c r="B4">
        <v>18</v>
      </c>
      <c r="C4" t="s">
        <v>34</v>
      </c>
      <c r="D4" t="s">
        <v>75</v>
      </c>
      <c r="F4" t="s">
        <v>35</v>
      </c>
      <c r="G4" t="s">
        <v>36</v>
      </c>
      <c r="H4">
        <v>3</v>
      </c>
      <c r="I4">
        <v>244949</v>
      </c>
      <c r="J4" s="1">
        <v>42552.805755833331</v>
      </c>
      <c r="K4" s="1">
        <v>42552.800861261574</v>
      </c>
    </row>
    <row r="5" spans="1:11" x14ac:dyDescent="0.2">
      <c r="A5" t="s">
        <v>27</v>
      </c>
      <c r="B5">
        <v>276</v>
      </c>
      <c r="C5" t="s">
        <v>45</v>
      </c>
      <c r="D5" t="s">
        <v>76</v>
      </c>
      <c r="E5" t="s">
        <v>91</v>
      </c>
      <c r="F5" t="s">
        <v>46</v>
      </c>
      <c r="G5">
        <v>4.4952360762379999E+154</v>
      </c>
      <c r="H5">
        <v>4</v>
      </c>
      <c r="I5">
        <v>211164</v>
      </c>
      <c r="J5" s="1">
        <v>42552.805755833331</v>
      </c>
      <c r="K5" s="1">
        <v>42552.800861261574</v>
      </c>
    </row>
    <row r="6" spans="1:11" x14ac:dyDescent="0.2">
      <c r="A6" t="s">
        <v>27</v>
      </c>
      <c r="B6">
        <v>1822</v>
      </c>
      <c r="C6" t="s">
        <v>57</v>
      </c>
      <c r="D6" t="s">
        <v>77</v>
      </c>
      <c r="E6" t="s">
        <v>90</v>
      </c>
      <c r="F6" t="s">
        <v>58</v>
      </c>
      <c r="G6" t="s">
        <v>59</v>
      </c>
      <c r="H6">
        <v>5</v>
      </c>
      <c r="I6">
        <v>205955</v>
      </c>
      <c r="J6" s="1">
        <v>42552.805755833331</v>
      </c>
      <c r="K6" s="1">
        <v>42552.800861261574</v>
      </c>
    </row>
    <row r="7" spans="1:11" x14ac:dyDescent="0.2">
      <c r="A7" t="s">
        <v>27</v>
      </c>
      <c r="B7">
        <v>244</v>
      </c>
      <c r="C7" t="s">
        <v>39</v>
      </c>
      <c r="D7" t="s">
        <v>78</v>
      </c>
      <c r="F7" t="s">
        <v>40</v>
      </c>
      <c r="G7" t="s">
        <v>41</v>
      </c>
      <c r="H7">
        <v>6</v>
      </c>
      <c r="I7">
        <v>169226</v>
      </c>
      <c r="J7" s="1">
        <v>42552.805755833331</v>
      </c>
      <c r="K7" s="1">
        <v>42552.800861261574</v>
      </c>
    </row>
    <row r="8" spans="1:11" x14ac:dyDescent="0.2">
      <c r="A8" t="s">
        <v>27</v>
      </c>
      <c r="B8">
        <v>3514</v>
      </c>
      <c r="C8" t="s">
        <v>69</v>
      </c>
      <c r="D8" t="s">
        <v>79</v>
      </c>
      <c r="F8" t="s">
        <v>70</v>
      </c>
      <c r="G8" t="s">
        <v>71</v>
      </c>
      <c r="H8">
        <v>8</v>
      </c>
      <c r="I8">
        <v>146348</v>
      </c>
      <c r="J8" s="1">
        <v>42552.805755833331</v>
      </c>
      <c r="K8" s="1">
        <v>42552.800861261574</v>
      </c>
    </row>
    <row r="9" spans="1:11" x14ac:dyDescent="0.2">
      <c r="A9" t="s">
        <v>27</v>
      </c>
      <c r="B9">
        <v>2328</v>
      </c>
      <c r="C9" t="s">
        <v>62</v>
      </c>
      <c r="D9" t="s">
        <v>86</v>
      </c>
      <c r="E9" t="s">
        <v>80</v>
      </c>
      <c r="F9" t="s">
        <v>63</v>
      </c>
      <c r="G9" t="s">
        <v>64</v>
      </c>
      <c r="H9">
        <v>9</v>
      </c>
      <c r="I9">
        <v>143410</v>
      </c>
      <c r="J9" s="1">
        <v>42552.805755833331</v>
      </c>
      <c r="K9" s="1">
        <v>42552.800861261574</v>
      </c>
    </row>
    <row r="10" spans="1:11" x14ac:dyDescent="0.2">
      <c r="A10" t="s">
        <v>27</v>
      </c>
      <c r="B10">
        <v>742</v>
      </c>
      <c r="C10" t="s">
        <v>52</v>
      </c>
      <c r="D10" t="s">
        <v>80</v>
      </c>
      <c r="E10" t="s">
        <v>80</v>
      </c>
      <c r="F10" t="s">
        <v>53</v>
      </c>
      <c r="G10" t="s">
        <v>54</v>
      </c>
      <c r="H10">
        <v>10</v>
      </c>
      <c r="I10">
        <v>139495</v>
      </c>
      <c r="J10" s="1">
        <v>42552.805755833331</v>
      </c>
      <c r="K10" s="1">
        <v>42552.800861261574</v>
      </c>
    </row>
    <row r="11" spans="1:11" x14ac:dyDescent="0.2">
      <c r="A11" t="s">
        <v>27</v>
      </c>
      <c r="B11">
        <v>911</v>
      </c>
      <c r="C11" t="s">
        <v>55</v>
      </c>
      <c r="D11" t="s">
        <v>81</v>
      </c>
      <c r="F11" t="s">
        <v>56</v>
      </c>
      <c r="G11">
        <v>7.1772012301622098E+179</v>
      </c>
      <c r="H11">
        <v>12</v>
      </c>
      <c r="I11">
        <v>134490</v>
      </c>
      <c r="J11" s="1">
        <v>42552.805755833331</v>
      </c>
      <c r="K11" s="1">
        <v>42552.800861261574</v>
      </c>
    </row>
    <row r="12" spans="1:11" x14ac:dyDescent="0.2">
      <c r="A12" t="s">
        <v>27</v>
      </c>
      <c r="B12">
        <v>255</v>
      </c>
      <c r="C12" t="s">
        <v>42</v>
      </c>
      <c r="D12" t="s">
        <v>82</v>
      </c>
      <c r="E12" t="s">
        <v>90</v>
      </c>
      <c r="F12" t="s">
        <v>43</v>
      </c>
      <c r="G12" t="s">
        <v>44</v>
      </c>
      <c r="H12">
        <v>13</v>
      </c>
      <c r="I12">
        <v>132751</v>
      </c>
      <c r="J12" s="1">
        <v>42552.805755833331</v>
      </c>
      <c r="K12" s="1">
        <v>42552.800861261574</v>
      </c>
    </row>
    <row r="13" spans="1:11" x14ac:dyDescent="0.2">
      <c r="A13" t="s">
        <v>27</v>
      </c>
      <c r="B13">
        <v>416</v>
      </c>
      <c r="C13" t="s">
        <v>47</v>
      </c>
      <c r="D13" t="s">
        <v>87</v>
      </c>
      <c r="F13" t="s">
        <v>48</v>
      </c>
      <c r="G13">
        <v>6.0568570753114501E+176</v>
      </c>
      <c r="H13">
        <v>15</v>
      </c>
      <c r="I13">
        <v>94856</v>
      </c>
      <c r="J13" s="1">
        <v>42552.805755833331</v>
      </c>
      <c r="K13" s="1">
        <v>42552.800861261574</v>
      </c>
    </row>
    <row r="14" spans="1:11" x14ac:dyDescent="0.2">
      <c r="A14" t="s">
        <v>27</v>
      </c>
      <c r="B14">
        <v>3075</v>
      </c>
      <c r="C14" t="s">
        <v>67</v>
      </c>
      <c r="D14" t="s">
        <v>83</v>
      </c>
      <c r="F14" t="s">
        <v>68</v>
      </c>
      <c r="G14">
        <v>3.0464797898612299E+47</v>
      </c>
      <c r="H14">
        <v>20</v>
      </c>
      <c r="I14">
        <v>33229</v>
      </c>
      <c r="J14" s="1">
        <v>42552.805755833331</v>
      </c>
      <c r="K14" s="1">
        <v>42552.800861261574</v>
      </c>
    </row>
    <row r="15" spans="1:11" x14ac:dyDescent="0.2">
      <c r="A15" t="s">
        <v>27</v>
      </c>
      <c r="B15">
        <v>3</v>
      </c>
      <c r="C15" t="s">
        <v>31</v>
      </c>
      <c r="D15" t="s">
        <v>88</v>
      </c>
      <c r="E15" t="s">
        <v>80</v>
      </c>
      <c r="F15" t="s">
        <v>32</v>
      </c>
      <c r="G15" t="s">
        <v>33</v>
      </c>
      <c r="H15">
        <v>24</v>
      </c>
      <c r="I15">
        <v>28271</v>
      </c>
      <c r="J15" s="1">
        <v>42552.805755833331</v>
      </c>
      <c r="K15" s="1">
        <v>42552.800861261574</v>
      </c>
    </row>
    <row r="16" spans="1:11" x14ac:dyDescent="0.2">
      <c r="A16" t="s">
        <v>27</v>
      </c>
      <c r="B16">
        <v>1984</v>
      </c>
      <c r="C16" t="s">
        <v>60</v>
      </c>
      <c r="D16" t="s">
        <v>89</v>
      </c>
      <c r="E16" t="s">
        <v>73</v>
      </c>
      <c r="F16" t="s">
        <v>61</v>
      </c>
      <c r="G16">
        <v>9.5105946678849098E+71</v>
      </c>
      <c r="H16">
        <v>25</v>
      </c>
      <c r="I16">
        <v>28036</v>
      </c>
      <c r="J16" s="1">
        <v>42552.805755833331</v>
      </c>
      <c r="K16" s="1">
        <v>42552.800861261574</v>
      </c>
    </row>
    <row r="17" spans="1:11" x14ac:dyDescent="0.2">
      <c r="A17" t="s">
        <v>27</v>
      </c>
      <c r="B17">
        <v>2609</v>
      </c>
      <c r="C17" t="s">
        <v>65</v>
      </c>
      <c r="D17" t="s">
        <v>84</v>
      </c>
      <c r="F17" t="s">
        <v>66</v>
      </c>
      <c r="G17">
        <v>1.39651397113989E+169</v>
      </c>
      <c r="H17">
        <v>27</v>
      </c>
      <c r="I17">
        <v>21623</v>
      </c>
      <c r="J17" s="1">
        <v>42552.805755833331</v>
      </c>
      <c r="K17" s="1">
        <v>42552.800861261574</v>
      </c>
    </row>
    <row r="18" spans="1:11" x14ac:dyDescent="0.2">
      <c r="A18" t="s">
        <v>27</v>
      </c>
      <c r="B18">
        <v>237</v>
      </c>
      <c r="C18" t="s">
        <v>37</v>
      </c>
      <c r="D18" t="s">
        <v>85</v>
      </c>
      <c r="E18" t="s">
        <v>73</v>
      </c>
      <c r="F18" t="s">
        <v>38</v>
      </c>
      <c r="G18">
        <v>238910</v>
      </c>
      <c r="H18">
        <v>35</v>
      </c>
      <c r="I18">
        <v>10405</v>
      </c>
      <c r="J18" s="1">
        <v>42552.805755833331</v>
      </c>
      <c r="K18" s="1">
        <v>42552.800861261574</v>
      </c>
    </row>
    <row r="19" spans="1:11" x14ac:dyDescent="0.2">
      <c r="J19" s="1"/>
      <c r="K19" s="1"/>
    </row>
    <row r="20" spans="1:11" x14ac:dyDescent="0.2">
      <c r="A20" t="s">
        <v>130</v>
      </c>
      <c r="B20">
        <v>3081</v>
      </c>
      <c r="C20" t="s">
        <v>102</v>
      </c>
      <c r="D20" t="s">
        <v>131</v>
      </c>
      <c r="E20" t="s">
        <v>150</v>
      </c>
      <c r="F20" s="14" t="s">
        <v>121</v>
      </c>
      <c r="H20">
        <v>1</v>
      </c>
      <c r="I20">
        <v>1356587</v>
      </c>
      <c r="J20" s="1">
        <v>42577.086888611113</v>
      </c>
      <c r="K20" s="1">
        <v>42577.092141458335</v>
      </c>
    </row>
    <row r="21" spans="1:11" x14ac:dyDescent="0.2">
      <c r="A21" t="s">
        <v>130</v>
      </c>
      <c r="B21">
        <v>5585</v>
      </c>
      <c r="C21" t="s">
        <v>107</v>
      </c>
      <c r="D21" t="s">
        <v>138</v>
      </c>
      <c r="E21" t="s">
        <v>151</v>
      </c>
      <c r="F21" s="13" t="s">
        <v>126</v>
      </c>
      <c r="H21">
        <v>2</v>
      </c>
      <c r="I21">
        <v>1194644</v>
      </c>
      <c r="J21" s="1">
        <v>42577.086888611113</v>
      </c>
      <c r="K21" s="1">
        <v>42577.092141458335</v>
      </c>
    </row>
    <row r="22" spans="1:11" x14ac:dyDescent="0.2">
      <c r="A22" t="s">
        <v>130</v>
      </c>
      <c r="B22">
        <v>6518</v>
      </c>
      <c r="C22" t="s">
        <v>110</v>
      </c>
      <c r="D22" t="s">
        <v>132</v>
      </c>
      <c r="E22" t="s">
        <v>152</v>
      </c>
      <c r="F22" t="s">
        <v>129</v>
      </c>
      <c r="H22">
        <v>3</v>
      </c>
      <c r="I22">
        <v>885393</v>
      </c>
      <c r="J22" s="1">
        <v>42577.086888611113</v>
      </c>
      <c r="K22" s="1">
        <v>42577.092141458335</v>
      </c>
    </row>
    <row r="23" spans="1:11" x14ac:dyDescent="0.2">
      <c r="A23" t="s">
        <v>130</v>
      </c>
      <c r="B23">
        <v>4962</v>
      </c>
      <c r="C23" t="s">
        <v>105</v>
      </c>
      <c r="D23" t="s">
        <v>133</v>
      </c>
      <c r="E23" t="s">
        <v>154</v>
      </c>
      <c r="F23" t="s">
        <v>124</v>
      </c>
      <c r="H23">
        <v>4</v>
      </c>
      <c r="I23">
        <v>833277</v>
      </c>
      <c r="J23" s="1">
        <v>42577.086888611113</v>
      </c>
      <c r="K23" s="1">
        <v>42577.092141458335</v>
      </c>
    </row>
    <row r="24" spans="1:11" x14ac:dyDescent="0.2">
      <c r="A24" t="s">
        <v>130</v>
      </c>
      <c r="B24">
        <v>275</v>
      </c>
      <c r="C24" t="s">
        <v>95</v>
      </c>
      <c r="D24" t="s">
        <v>134</v>
      </c>
      <c r="F24" s="13" t="s">
        <v>114</v>
      </c>
      <c r="H24">
        <v>5</v>
      </c>
      <c r="I24">
        <v>821204</v>
      </c>
      <c r="J24" s="1">
        <v>42577.086888611113</v>
      </c>
      <c r="K24" s="1">
        <v>42577.092141458335</v>
      </c>
    </row>
    <row r="25" spans="1:11" x14ac:dyDescent="0.2">
      <c r="A25" t="s">
        <v>130</v>
      </c>
      <c r="B25">
        <v>291</v>
      </c>
      <c r="C25" t="s">
        <v>96</v>
      </c>
      <c r="D25" t="s">
        <v>135</v>
      </c>
      <c r="F25" s="13" t="s">
        <v>115</v>
      </c>
      <c r="H25">
        <v>6</v>
      </c>
      <c r="I25">
        <v>791701</v>
      </c>
      <c r="J25" s="1">
        <v>42577.086888611113</v>
      </c>
      <c r="K25" s="1">
        <v>42577.092141458335</v>
      </c>
    </row>
    <row r="26" spans="1:11" x14ac:dyDescent="0.2">
      <c r="A26" t="s">
        <v>130</v>
      </c>
      <c r="B26">
        <v>591</v>
      </c>
      <c r="C26" t="s">
        <v>97</v>
      </c>
      <c r="D26" t="s">
        <v>136</v>
      </c>
      <c r="E26" t="s">
        <v>155</v>
      </c>
      <c r="F26" t="s">
        <v>116</v>
      </c>
      <c r="H26">
        <v>7</v>
      </c>
      <c r="I26">
        <v>624222</v>
      </c>
      <c r="J26" s="1">
        <v>42577.086888611113</v>
      </c>
      <c r="K26" s="1">
        <v>42577.092141458335</v>
      </c>
    </row>
    <row r="27" spans="1:11" x14ac:dyDescent="0.2">
      <c r="A27" t="s">
        <v>130</v>
      </c>
      <c r="B27">
        <v>142</v>
      </c>
      <c r="C27" t="s">
        <v>94</v>
      </c>
      <c r="D27" t="s">
        <v>137</v>
      </c>
      <c r="F27" t="s">
        <v>113</v>
      </c>
      <c r="H27">
        <v>8</v>
      </c>
      <c r="I27">
        <v>507499</v>
      </c>
      <c r="J27" s="1">
        <v>42577.086888611113</v>
      </c>
      <c r="K27" s="1">
        <v>42577.092141458335</v>
      </c>
    </row>
    <row r="28" spans="1:11" x14ac:dyDescent="0.2">
      <c r="A28" t="s">
        <v>130</v>
      </c>
      <c r="B28">
        <v>6022</v>
      </c>
      <c r="C28" t="s">
        <v>108</v>
      </c>
      <c r="D28" t="s">
        <v>139</v>
      </c>
      <c r="E28" t="s">
        <v>151</v>
      </c>
      <c r="F28" t="s">
        <v>127</v>
      </c>
      <c r="H28">
        <v>9</v>
      </c>
      <c r="I28">
        <v>448699</v>
      </c>
      <c r="J28" s="1">
        <v>42577.086888611113</v>
      </c>
      <c r="K28" s="1">
        <v>42577.092141458335</v>
      </c>
    </row>
    <row r="29" spans="1:11" x14ac:dyDescent="0.2">
      <c r="A29" t="s">
        <v>130</v>
      </c>
      <c r="B29">
        <v>5537</v>
      </c>
      <c r="C29" t="s">
        <v>106</v>
      </c>
      <c r="D29" t="s">
        <v>140</v>
      </c>
      <c r="E29" t="s">
        <v>156</v>
      </c>
      <c r="F29" t="s">
        <v>125</v>
      </c>
      <c r="H29">
        <v>10</v>
      </c>
      <c r="I29">
        <v>393492</v>
      </c>
      <c r="J29" s="1">
        <v>42577.086888611113</v>
      </c>
      <c r="K29" s="1">
        <v>42577.092141458335</v>
      </c>
    </row>
    <row r="30" spans="1:11" x14ac:dyDescent="0.2">
      <c r="A30" t="s">
        <v>130</v>
      </c>
      <c r="B30">
        <v>4892</v>
      </c>
      <c r="C30" t="s">
        <v>104</v>
      </c>
      <c r="D30" t="s">
        <v>141</v>
      </c>
      <c r="E30" t="s">
        <v>153</v>
      </c>
      <c r="F30" s="14" t="s">
        <v>123</v>
      </c>
      <c r="H30">
        <v>11</v>
      </c>
      <c r="I30">
        <v>296165</v>
      </c>
      <c r="J30" s="1">
        <v>42577.086888611113</v>
      </c>
      <c r="K30" s="1">
        <v>42577.092141458335</v>
      </c>
    </row>
    <row r="31" spans="1:11" x14ac:dyDescent="0.2">
      <c r="A31" t="s">
        <v>130</v>
      </c>
      <c r="B31">
        <v>2777</v>
      </c>
      <c r="C31" t="s">
        <v>101</v>
      </c>
      <c r="D31" t="s">
        <v>142</v>
      </c>
      <c r="E31" t="s">
        <v>150</v>
      </c>
      <c r="F31" t="s">
        <v>120</v>
      </c>
      <c r="H31">
        <v>12</v>
      </c>
      <c r="I31">
        <v>274559</v>
      </c>
      <c r="J31" s="1">
        <v>42577.086888611113</v>
      </c>
      <c r="K31" s="1">
        <v>42577.092141458335</v>
      </c>
    </row>
    <row r="32" spans="1:11" x14ac:dyDescent="0.2">
      <c r="A32" t="s">
        <v>130</v>
      </c>
      <c r="B32">
        <v>3599</v>
      </c>
      <c r="C32" t="s">
        <v>103</v>
      </c>
      <c r="D32" t="s">
        <v>143</v>
      </c>
      <c r="E32" t="s">
        <v>150</v>
      </c>
      <c r="F32" s="14" t="s">
        <v>122</v>
      </c>
      <c r="H32">
        <v>13</v>
      </c>
      <c r="I32">
        <v>237632</v>
      </c>
      <c r="J32" s="1">
        <v>42577.086888611113</v>
      </c>
      <c r="K32" s="1">
        <v>42577.092141458335</v>
      </c>
    </row>
    <row r="33" spans="1:11" x14ac:dyDescent="0.2">
      <c r="A33" t="s">
        <v>130</v>
      </c>
      <c r="B33">
        <v>2650</v>
      </c>
      <c r="C33" t="s">
        <v>99</v>
      </c>
      <c r="D33" t="s">
        <v>144</v>
      </c>
      <c r="F33" t="s">
        <v>118</v>
      </c>
      <c r="H33">
        <v>15</v>
      </c>
      <c r="I33">
        <v>221462</v>
      </c>
      <c r="J33" s="1">
        <v>42577.086888611113</v>
      </c>
      <c r="K33" s="1">
        <v>42577.092141458335</v>
      </c>
    </row>
    <row r="34" spans="1:11" x14ac:dyDescent="0.2">
      <c r="A34" t="s">
        <v>130</v>
      </c>
      <c r="B34">
        <v>115</v>
      </c>
      <c r="C34" t="s">
        <v>93</v>
      </c>
      <c r="D34" t="s">
        <v>145</v>
      </c>
      <c r="E34" t="s">
        <v>152</v>
      </c>
      <c r="F34" t="s">
        <v>112</v>
      </c>
      <c r="H34">
        <v>18</v>
      </c>
      <c r="I34">
        <v>167804</v>
      </c>
      <c r="J34" s="1">
        <v>42577.086888611113</v>
      </c>
      <c r="K34" s="1">
        <v>42577.092141458335</v>
      </c>
    </row>
    <row r="35" spans="1:11" x14ac:dyDescent="0.2">
      <c r="A35" t="s">
        <v>130</v>
      </c>
      <c r="B35">
        <v>2725</v>
      </c>
      <c r="C35" t="s">
        <v>100</v>
      </c>
      <c r="D35" t="s">
        <v>146</v>
      </c>
      <c r="E35" t="s">
        <v>153</v>
      </c>
      <c r="F35" t="s">
        <v>119</v>
      </c>
      <c r="H35">
        <v>29</v>
      </c>
      <c r="I35">
        <v>33161</v>
      </c>
      <c r="J35" s="1">
        <v>42577.086888611113</v>
      </c>
      <c r="K35" s="1">
        <v>42577.092141458335</v>
      </c>
    </row>
    <row r="36" spans="1:11" x14ac:dyDescent="0.2">
      <c r="A36" t="s">
        <v>130</v>
      </c>
      <c r="B36">
        <v>6377</v>
      </c>
      <c r="C36" t="s">
        <v>109</v>
      </c>
      <c r="D36" t="s">
        <v>147</v>
      </c>
      <c r="E36" t="s">
        <v>155</v>
      </c>
      <c r="F36" t="s">
        <v>128</v>
      </c>
      <c r="H36">
        <v>41</v>
      </c>
      <c r="I36">
        <v>12248</v>
      </c>
      <c r="J36" s="1">
        <v>42577.086888611113</v>
      </c>
      <c r="K36" s="1">
        <v>42577.092141458335</v>
      </c>
    </row>
    <row r="37" spans="1:11" x14ac:dyDescent="0.2">
      <c r="A37" t="s">
        <v>130</v>
      </c>
      <c r="B37">
        <v>1624</v>
      </c>
      <c r="C37" t="s">
        <v>98</v>
      </c>
      <c r="D37" t="s">
        <v>148</v>
      </c>
      <c r="F37" t="s">
        <v>117</v>
      </c>
      <c r="H37">
        <v>42</v>
      </c>
      <c r="I37">
        <v>11881</v>
      </c>
      <c r="J37" s="1">
        <v>42577.086888611113</v>
      </c>
      <c r="K37" s="1">
        <v>42577.092141458335</v>
      </c>
    </row>
    <row r="38" spans="1:11" x14ac:dyDescent="0.2">
      <c r="A38" t="s">
        <v>130</v>
      </c>
      <c r="B38">
        <v>6721</v>
      </c>
      <c r="C38" t="s">
        <v>111</v>
      </c>
      <c r="D38" t="s">
        <v>149</v>
      </c>
      <c r="H38">
        <v>70</v>
      </c>
      <c r="I38">
        <v>1781</v>
      </c>
      <c r="J38" s="1">
        <v>42577.086888611113</v>
      </c>
      <c r="K38" s="1">
        <v>42577.092141458335</v>
      </c>
    </row>
  </sheetData>
  <sortState ref="A20:K38">
    <sortCondition ref="H20:H3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alliance_matrix</vt:lpstr>
      <vt:lpstr>US11</vt:lpstr>
      <vt:lpstr>US10</vt:lpstr>
      <vt:lpstr>lukup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2016-06-28T15:53:56Z</dcterms:created>
  <dcterms:modified xsi:type="dcterms:W3CDTF">2016-07-26T19:09:48Z</dcterms:modified>
</cp:coreProperties>
</file>