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ndrii.Siusko/Documents/Arduino/matrix/sampleTest/"/>
    </mc:Choice>
  </mc:AlternateContent>
  <xr:revisionPtr revIDLastSave="0" documentId="13_ncr:1_{AB45B177-45B1-164D-8B1F-2FEF0BCDBA63}" xr6:coauthVersionLast="47" xr6:coauthVersionMax="47" xr10:uidLastSave="{00000000-0000-0000-0000-000000000000}"/>
  <bookViews>
    <workbookView xWindow="13020" yWindow="980" windowWidth="29360" windowHeight="18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B14" i="1" l="1"/>
  <c r="B11" i="1"/>
  <c r="C20" i="1" s="1"/>
  <c r="B13" i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l="1"/>
  <c r="E19" i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H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H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31" i="1" l="1"/>
  <c r="H22" i="1"/>
  <c r="H29" i="1"/>
  <c r="H27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<sst xmlns="http://schemas.openxmlformats.org/spreadsheetml/2006/main" count="32" uniqueCount="28">
  <si>
    <t>Sample Rate</t>
  </si>
  <si>
    <t>Hz</t>
  </si>
  <si>
    <t>Nyquist frequency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</si>
  <si>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</si>
  <si>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</si>
  <si>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</si>
  <si>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</si>
  <si>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</si>
  <si>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</si>
  <si>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</si>
  <si>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</si>
  <si>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</si>
  <si>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</si>
  <si>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</si>
  <si>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</si>
  <si>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</si>
  <si>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</si>
  <si>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</si>
  <si>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</si>
  <si>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</si>
  <si>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</si>
  <si>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</si>
  <si>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</si>
  <si>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</si>
  <si>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</si>
  <si>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</si>
  <si>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</si>
  <si>
    <r>
      <t xml:space="preserve">Number of samples per second, dependent on ADC sample rate (the value has to be lower than </t>
    </r>
    <r>
      <rPr>
        <b/>
        <sz val="11"/>
        <color theme="1"/>
        <rFont val="Calibri"/>
        <family val="2"/>
        <scheme val="minor"/>
      </rPr>
      <t>Max sampling frequency</t>
    </r>
    <r>
      <rPr>
        <sz val="11"/>
        <color theme="1"/>
        <rFont val="Calibri"/>
        <family val="2"/>
        <scheme val="minor"/>
      </rPr>
      <t xml:space="preserve"> from the sample_test.ino)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</si>
</sst>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B7" sqref="B7"/>
    </sheetView>
  </sheetViews>
  <sheetFormatPr baseColWidth="10" defaultColWidth="8.83203125" defaultRowHeight="15" x14ac:dyDescent="0.2"/>
  <cols>
    <col min="1" max="1" width="25.5" bestFit="1" customWidth="1"/>
    <col min="3" max="3" width="10.83203125" customWidth="1"/>
    <col min="4" max="4" width="11.5" customWidth="1"/>
    <col min="5" max="6" width="12" bestFit="1" customWidth="1"/>
    <col min="8" max="8" width="49" bestFit="1" customWidth="1"/>
  </cols>
  <sheetData>
    <row r="1" spans="1:8" ht="24" x14ac:dyDescent="0.3">
      <c r="A1" s="1" t="s">
        <v>20</v>
      </c>
    </row>
    <row r="2" spans="1:8" ht="15" customHeight="1" x14ac:dyDescent="0.2">
      <c r="A2" t="s">
        <v>23</v>
      </c>
    </row>
    <row r="3" spans="1:8" ht="15" customHeight="1" x14ac:dyDescent="0.2">
      <c r="A3" t="s">
        <v>24</v>
      </c>
    </row>
    <row r="4" spans="1:8" ht="16" thickBot="1" x14ac:dyDescent="0.25"/>
    <row r="5" spans="1:8" x14ac:dyDescent="0.2">
      <c r="A5" t="s">
        <v>0</v>
      </c>
      <c r="B5" s="2">
        <v>24000</v>
      </c>
      <c r="C5" t="s">
        <v>1</v>
      </c>
      <c r="D5" t="s">
        <v>27</v>
      </c>
    </row>
    <row r="6" spans="1:8" x14ac:dyDescent="0.2">
      <c r="A6" t="s">
        <v>8</v>
      </c>
      <c r="B6" s="3">
        <v>200</v>
      </c>
      <c r="C6" t="s">
        <v>1</v>
      </c>
      <c r="D6" t="s">
        <v>10</v>
      </c>
    </row>
    <row r="7" spans="1:8" x14ac:dyDescent="0.2">
      <c r="A7" t="s">
        <v>16</v>
      </c>
      <c r="B7" s="3">
        <v>12000</v>
      </c>
      <c r="C7" t="s">
        <v>1</v>
      </c>
      <c r="D7" t="s">
        <v>25</v>
      </c>
    </row>
    <row r="8" spans="1:8" x14ac:dyDescent="0.2">
      <c r="A8" t="s">
        <v>5</v>
      </c>
      <c r="B8" s="3">
        <v>512</v>
      </c>
      <c r="D8" t="s">
        <v>17</v>
      </c>
    </row>
    <row r="9" spans="1:8" ht="16" thickBot="1" x14ac:dyDescent="0.25">
      <c r="A9" t="s">
        <v>6</v>
      </c>
      <c r="B9" s="4">
        <v>16</v>
      </c>
      <c r="D9" t="s">
        <v>7</v>
      </c>
    </row>
    <row r="11" spans="1:8" x14ac:dyDescent="0.2">
      <c r="A11" t="s">
        <v>9</v>
      </c>
      <c r="B11">
        <f>POWER(B7/B6,1/(B9-1))</f>
        <v>1.3138428340885973</v>
      </c>
      <c r="D11" t="s">
        <v>22</v>
      </c>
    </row>
    <row r="12" spans="1:8" x14ac:dyDescent="0.2">
      <c r="A12" t="s">
        <v>2</v>
      </c>
      <c r="B12">
        <f>B5/2</f>
        <v>12000</v>
      </c>
      <c r="C12" t="s">
        <v>1</v>
      </c>
      <c r="D12" t="s">
        <v>18</v>
      </c>
    </row>
    <row r="13" spans="1:8" x14ac:dyDescent="0.2">
      <c r="A13" t="s">
        <v>11</v>
      </c>
      <c r="B13">
        <f>B5/B8</f>
        <v>46.875</v>
      </c>
      <c r="C13" t="s">
        <v>1</v>
      </c>
      <c r="D13" t="s">
        <v>3</v>
      </c>
    </row>
    <row r="14" spans="1:8" x14ac:dyDescent="0.2">
      <c r="A14" t="s">
        <v>4</v>
      </c>
      <c r="B14">
        <f>B8/2-1</f>
        <v>255</v>
      </c>
      <c r="D14" t="s">
        <v>19</v>
      </c>
    </row>
    <row r="16" spans="1:8" ht="16" thickBot="1" x14ac:dyDescent="0.25">
      <c r="H16" s="17" t="s">
        <v>26</v>
      </c>
    </row>
    <row r="17" spans="2:8" ht="16" thickBot="1" x14ac:dyDescent="0.25">
      <c r="B17" s="10" t="s">
        <v>12</v>
      </c>
      <c r="C17" s="11" t="s">
        <v>13</v>
      </c>
      <c r="D17" s="11" t="s">
        <v>21</v>
      </c>
      <c r="E17" s="11" t="s">
        <v>14</v>
      </c>
      <c r="F17" s="12" t="s">
        <v>15</v>
      </c>
      <c r="H17" s="18" t="str">
        <f>"//"&amp;B9&amp;" bands, "&amp;B7/1000&amp;"kHz top band"</f>
        <v>//16 bands, 12kHz top band</v>
      </c>
    </row>
    <row r="18" spans="2:8" x14ac:dyDescent="0.2">
      <c r="B18" s="14">
        <v>0</v>
      </c>
      <c r="C18" s="15">
        <f t="shared" ref="C18:C81" si="0">$B$6*POWER($B$11,B18)</f>
        <v>200</v>
      </c>
      <c r="D18" s="15">
        <f t="shared" ref="D18:D81" si="1">C18/$B$13</f>
        <v>4.2666666666666666</v>
      </c>
      <c r="E18" s="15">
        <v>0</v>
      </c>
      <c r="F18" s="16">
        <f>((D19-D18)/2)+D18</f>
        <v>4.936198046055674</v>
      </c>
      <c r="H18" s="19" t="str">
        <f>"      if (i&lt;="&amp;ROUND(F18,0)&amp;" )           bandValues["&amp;B18&amp;"]  += (int)vReal[i];"</f>
        <v xml:space="preserve">      if (i&lt;=5 )           bandValues[0]  += (int)vReal[i];</v>
      </c>
    </row>
    <row r="19" spans="2:8" x14ac:dyDescent="0.2">
      <c r="B19" s="7">
        <v>1</v>
      </c>
      <c r="C19" s="13">
        <f t="shared" si="0"/>
        <v>262.76856681771943</v>
      </c>
      <c r="D19" s="13">
        <f t="shared" si="1"/>
        <v>5.6057294254446814</v>
      </c>
      <c r="E19" s="13">
        <f>F18</f>
        <v>4.936198046055674</v>
      </c>
      <c r="F19" s="5">
        <f>((D20-D19)/2)+D19</f>
        <v>6.4853884304523834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(i&gt;5   &amp;&amp; i&lt;=6  ) bandValues[1]  += (int)vReal[i];</v>
      </c>
    </row>
    <row r="20" spans="2:8" x14ac:dyDescent="0.2">
      <c r="B20" s="7">
        <v>2</v>
      </c>
      <c r="C20" s="13">
        <f t="shared" si="0"/>
        <v>345.23659853719147</v>
      </c>
      <c r="D20" s="13">
        <f t="shared" si="1"/>
        <v>7.3650474354600846</v>
      </c>
      <c r="E20" s="13">
        <f t="shared" ref="E20:E81" si="2">F19</f>
        <v>6.4853884304523834</v>
      </c>
      <c r="F20" s="5">
        <f t="shared" ref="F20:F81" si="3">((D21-D20)/2)+D20</f>
        <v>8.5207811156309585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(i&gt;6   &amp;&amp; i&lt;=9  ) bandValues[2]  += (int)vReal[i];</v>
      </c>
    </row>
    <row r="21" spans="2:8" x14ac:dyDescent="0.2">
      <c r="B21" s="7">
        <v>3</v>
      </c>
      <c r="C21" s="13">
        <f t="shared" si="0"/>
        <v>453.58663105321091</v>
      </c>
      <c r="D21" s="13">
        <f t="shared" si="1"/>
        <v>9.6765147958018325</v>
      </c>
      <c r="E21" s="13">
        <f t="shared" si="2"/>
        <v>8.5207811156309585</v>
      </c>
      <c r="F21" s="5">
        <f t="shared" si="3"/>
        <v>11.194967209609178</v>
      </c>
      <c r="H21" s="19" t="str">
        <f t="shared" si="4"/>
        <v xml:space="preserve">      if (i&gt;9   &amp;&amp; i&lt;=11  ) bandValues[3]  += (int)vReal[i];</v>
      </c>
    </row>
    <row r="22" spans="2:8" x14ac:dyDescent="0.2">
      <c r="B22" s="7">
        <v>4</v>
      </c>
      <c r="C22" s="13">
        <f t="shared" si="0"/>
        <v>595.94154484764954</v>
      </c>
      <c r="D22" s="13">
        <f t="shared" si="1"/>
        <v>12.713419623416524</v>
      </c>
      <c r="E22" s="13">
        <f t="shared" si="2"/>
        <v>11.194967209609178</v>
      </c>
      <c r="F22" s="5">
        <f t="shared" si="3"/>
        <v>14.708427446201839</v>
      </c>
      <c r="H22" s="19" t="str">
        <f t="shared" si="4"/>
        <v xml:space="preserve">      if (i&gt;11   &amp;&amp; i&lt;=15  ) bandValues[4]  += (int)vReal[i];</v>
      </c>
    </row>
    <row r="23" spans="2:8" x14ac:dyDescent="0.2">
      <c r="B23" s="7">
        <v>5</v>
      </c>
      <c r="C23" s="13">
        <f t="shared" si="0"/>
        <v>782.97352823377275</v>
      </c>
      <c r="D23" s="13">
        <f t="shared" si="1"/>
        <v>16.703435268987153</v>
      </c>
      <c r="E23" s="13">
        <f t="shared" si="2"/>
        <v>14.708427446201839</v>
      </c>
      <c r="F23" s="5">
        <f t="shared" si="3"/>
        <v>19.324562000904333</v>
      </c>
      <c r="H23" s="19" t="str">
        <f t="shared" si="4"/>
        <v xml:space="preserve">      if (i&gt;15   &amp;&amp; i&lt;=19  ) bandValues[5]  += (int)vReal[i];</v>
      </c>
    </row>
    <row r="24" spans="2:8" x14ac:dyDescent="0.2">
      <c r="B24" s="7">
        <v>6</v>
      </c>
      <c r="C24" s="13">
        <f t="shared" si="0"/>
        <v>1028.7041593510085</v>
      </c>
      <c r="D24" s="13">
        <f t="shared" si="1"/>
        <v>21.945688732821512</v>
      </c>
      <c r="E24" s="13">
        <f t="shared" si="2"/>
        <v>19.324562000904333</v>
      </c>
      <c r="F24" s="5">
        <f t="shared" si="3"/>
        <v>25.389437306788963</v>
      </c>
      <c r="H24" s="19" t="str">
        <f t="shared" si="4"/>
        <v xml:space="preserve">      if (i&gt;19   &amp;&amp; i&lt;=25  ) bandValues[6]  += (int)vReal[i];</v>
      </c>
    </row>
    <row r="25" spans="2:8" x14ac:dyDescent="0.2">
      <c r="B25" s="7">
        <v>7</v>
      </c>
      <c r="C25" s="13">
        <f t="shared" si="0"/>
        <v>1351.5555881604569</v>
      </c>
      <c r="D25" s="13">
        <f t="shared" si="1"/>
        <v>28.833185880756414</v>
      </c>
      <c r="E25" s="13">
        <f t="shared" si="2"/>
        <v>25.389437306788963</v>
      </c>
      <c r="F25" s="5">
        <f t="shared" si="3"/>
        <v>33.357730267066373</v>
      </c>
      <c r="H25" s="19" t="str">
        <f t="shared" si="4"/>
        <v xml:space="preserve">      if (i&gt;25   &amp;&amp; i&lt;=33  ) bandValues[7]  += (int)vReal[i];</v>
      </c>
    </row>
    <row r="26" spans="2:8" x14ac:dyDescent="0.2">
      <c r="B26" s="7">
        <v>8</v>
      </c>
      <c r="C26" s="13">
        <f t="shared" si="0"/>
        <v>1775.7316243770156</v>
      </c>
      <c r="D26" s="13">
        <f t="shared" si="1"/>
        <v>37.882274653376335</v>
      </c>
      <c r="E26" s="13">
        <f t="shared" si="2"/>
        <v>33.357730267066373</v>
      </c>
      <c r="F26" s="5">
        <f t="shared" si="3"/>
        <v>43.826814872845461</v>
      </c>
      <c r="H26" s="19" t="str">
        <f t="shared" si="4"/>
        <v xml:space="preserve">      if (i&gt;33   &amp;&amp; i&lt;=44  ) bandValues[8]  += (int)vReal[i];</v>
      </c>
    </row>
    <row r="27" spans="2:8" x14ac:dyDescent="0.2">
      <c r="B27" s="7">
        <v>9</v>
      </c>
      <c r="C27" s="13">
        <f t="shared" si="0"/>
        <v>2333.0322699522467</v>
      </c>
      <c r="D27" s="13">
        <f t="shared" si="1"/>
        <v>49.771355092314593</v>
      </c>
      <c r="E27" s="13">
        <f t="shared" si="2"/>
        <v>43.826814872845461</v>
      </c>
      <c r="F27" s="5">
        <f t="shared" si="3"/>
        <v>57.581546661615569</v>
      </c>
      <c r="H27" s="19" t="str">
        <f t="shared" si="4"/>
        <v xml:space="preserve">      if (i&gt;44   &amp;&amp; i&lt;=58  ) bandValues[9]  += (int)vReal[i];</v>
      </c>
    </row>
    <row r="28" spans="2:8" x14ac:dyDescent="0.2">
      <c r="B28" s="7">
        <v>10</v>
      </c>
      <c r="C28" s="13">
        <f t="shared" si="0"/>
        <v>3065.2377295742131</v>
      </c>
      <c r="D28" s="13">
        <f t="shared" si="1"/>
        <v>65.391738230916545</v>
      </c>
      <c r="E28" s="13">
        <f t="shared" si="2"/>
        <v>57.581546661615569</v>
      </c>
      <c r="F28" s="5">
        <f t="shared" si="3"/>
        <v>75.653102457101795</v>
      </c>
      <c r="H28" s="19" t="str">
        <f t="shared" si="4"/>
        <v xml:space="preserve">      if (i&gt;58   &amp;&amp; i&lt;=76  ) bandValues[10]  += (int)vReal[i];</v>
      </c>
    </row>
    <row r="29" spans="2:8" x14ac:dyDescent="0.2">
      <c r="B29" s="7">
        <v>11</v>
      </c>
      <c r="C29" s="13">
        <f t="shared" si="0"/>
        <v>4027.2406257790813</v>
      </c>
      <c r="D29" s="13">
        <f t="shared" si="1"/>
        <v>85.91446668328706</v>
      </c>
      <c r="E29" s="13">
        <f t="shared" si="2"/>
        <v>75.653102457101795</v>
      </c>
      <c r="F29" s="5">
        <f t="shared" si="3"/>
        <v>99.396286539833653</v>
      </c>
      <c r="H29" s="19" t="str">
        <f t="shared" si="4"/>
        <v xml:space="preserve">      if (i&gt;76   &amp;&amp; i&lt;=99  ) bandValues[11]  += (int)vReal[i];</v>
      </c>
    </row>
    <row r="30" spans="2:8" x14ac:dyDescent="0.2">
      <c r="B30" s="7">
        <v>12</v>
      </c>
      <c r="C30" s="13">
        <f t="shared" si="0"/>
        <v>5291.1612373303242</v>
      </c>
      <c r="D30" s="13">
        <f t="shared" si="1"/>
        <v>112.87810639638025</v>
      </c>
      <c r="E30" s="13">
        <f t="shared" si="2"/>
        <v>99.396286539833653</v>
      </c>
      <c r="F30" s="5">
        <f t="shared" si="3"/>
        <v>130.59109880537733</v>
      </c>
      <c r="H30" s="19" t="str">
        <f t="shared" si="4"/>
        <v xml:space="preserve">      if (i&gt;99   &amp;&amp; i&lt;=131  ) bandValues[12]  += (int)vReal[i];</v>
      </c>
    </row>
    <row r="31" spans="2:8" x14ac:dyDescent="0.2">
      <c r="B31" s="7">
        <v>13</v>
      </c>
      <c r="C31" s="13">
        <f t="shared" si="0"/>
        <v>6951.7542756738021</v>
      </c>
      <c r="D31" s="13">
        <f t="shared" si="1"/>
        <v>148.30409121437444</v>
      </c>
      <c r="E31" s="13">
        <f t="shared" si="2"/>
        <v>130.59109880537733</v>
      </c>
      <c r="F31" s="5">
        <f t="shared" si="3"/>
        <v>171.57617936120101</v>
      </c>
      <c r="H31" s="19" t="str">
        <f t="shared" si="4"/>
        <v xml:space="preserve">      if (i&gt;131   &amp;&amp; i&lt;=172  ) bandValues[13]  += (int)vReal[i];</v>
      </c>
    </row>
    <row r="32" spans="2:8" x14ac:dyDescent="0.2">
      <c r="B32" s="7">
        <v>14</v>
      </c>
      <c r="C32" s="13">
        <f t="shared" si="0"/>
        <v>9133.5125394387924</v>
      </c>
      <c r="D32" s="13">
        <f t="shared" si="1"/>
        <v>194.84826750802756</v>
      </c>
      <c r="E32" s="13">
        <f t="shared" si="2"/>
        <v>171.57617936120101</v>
      </c>
      <c r="F32" s="5">
        <f t="shared" si="3"/>
        <v>225.42413375401381</v>
      </c>
      <c r="H32" s="19" t="str">
        <f t="shared" si="4"/>
        <v xml:space="preserve">      if (i&gt;172   &amp;&amp; i&lt;=225  ) bandValues[14]  += (int)vReal[i];</v>
      </c>
    </row>
    <row r="33" spans="2:8" x14ac:dyDescent="0.2">
      <c r="B33" s="7">
        <v>15</v>
      </c>
      <c r="C33" s="13">
        <f t="shared" si="0"/>
        <v>12000.000000000004</v>
      </c>
      <c r="D33" s="13">
        <f t="shared" si="1"/>
        <v>256.00000000000006</v>
      </c>
      <c r="E33" s="13">
        <f t="shared" si="2"/>
        <v>225.42413375401381</v>
      </c>
      <c r="F33" s="5">
        <f t="shared" si="3"/>
        <v>296.17188276334048</v>
      </c>
      <c r="H33" s="19" t="str">
        <f t="shared" si="4"/>
        <v xml:space="preserve">      if (i&gt;225             ) bandValues[15]  += (int)vReal[i];</v>
      </c>
    </row>
    <row r="34" spans="2:8" x14ac:dyDescent="0.2">
      <c r="B34" s="7">
        <v>16</v>
      </c>
      <c r="C34" s="13">
        <f t="shared" si="0"/>
        <v>15766.114009063171</v>
      </c>
      <c r="D34" s="13">
        <f t="shared" si="1"/>
        <v>336.34376552668095</v>
      </c>
      <c r="E34" s="13">
        <f t="shared" si="2"/>
        <v>296.17188276334048</v>
      </c>
      <c r="F34" s="5">
        <f t="shared" si="3"/>
        <v>389.12330582714304</v>
      </c>
      <c r="H34" s="19" t="str">
        <f t="shared" si="4"/>
        <v/>
      </c>
    </row>
    <row r="35" spans="2:8" x14ac:dyDescent="0.2">
      <c r="B35" s="7">
        <v>17</v>
      </c>
      <c r="C35" s="13">
        <f t="shared" si="0"/>
        <v>20714.195912231491</v>
      </c>
      <c r="D35" s="13">
        <f t="shared" si="1"/>
        <v>441.90284612760513</v>
      </c>
      <c r="E35" s="13">
        <f t="shared" si="2"/>
        <v>389.12330582714304</v>
      </c>
      <c r="F35" s="5">
        <f t="shared" si="3"/>
        <v>511.24686693785765</v>
      </c>
      <c r="H35" s="19" t="str">
        <f t="shared" si="4"/>
        <v/>
      </c>
    </row>
    <row r="36" spans="2:8" x14ac:dyDescent="0.2">
      <c r="B36" s="7">
        <v>18</v>
      </c>
      <c r="C36" s="13">
        <f t="shared" si="0"/>
        <v>27215.197863192661</v>
      </c>
      <c r="D36" s="13">
        <f t="shared" si="1"/>
        <v>580.59088774811016</v>
      </c>
      <c r="E36" s="13">
        <f t="shared" si="2"/>
        <v>511.24686693785765</v>
      </c>
      <c r="F36" s="5">
        <f t="shared" si="3"/>
        <v>671.69803257655076</v>
      </c>
      <c r="H36" s="19" t="str">
        <f t="shared" si="4"/>
        <v/>
      </c>
    </row>
    <row r="37" spans="2:8" x14ac:dyDescent="0.2">
      <c r="B37" s="7">
        <v>19</v>
      </c>
      <c r="C37" s="13">
        <f t="shared" si="0"/>
        <v>35756.492690858977</v>
      </c>
      <c r="D37" s="13">
        <f t="shared" si="1"/>
        <v>762.80517740499147</v>
      </c>
      <c r="E37" s="13">
        <f t="shared" si="2"/>
        <v>671.69803257655076</v>
      </c>
      <c r="F37" s="5">
        <f t="shared" si="3"/>
        <v>882.50564677211037</v>
      </c>
      <c r="H37" s="19" t="str">
        <f t="shared" si="4"/>
        <v/>
      </c>
    </row>
    <row r="38" spans="2:8" x14ac:dyDescent="0.2">
      <c r="B38" s="7">
        <v>20</v>
      </c>
      <c r="C38" s="13">
        <f t="shared" si="0"/>
        <v>46978.411694026378</v>
      </c>
      <c r="D38" s="13">
        <f t="shared" si="1"/>
        <v>1002.2061161392294</v>
      </c>
      <c r="E38" s="13">
        <f t="shared" si="2"/>
        <v>882.50564677211037</v>
      </c>
      <c r="F38" s="5">
        <f t="shared" si="3"/>
        <v>1159.4737200542602</v>
      </c>
      <c r="H38" s="19" t="str">
        <f t="shared" si="4"/>
        <v/>
      </c>
    </row>
    <row r="39" spans="2:8" x14ac:dyDescent="0.2">
      <c r="B39" s="7">
        <v>21</v>
      </c>
      <c r="C39" s="13">
        <f t="shared" si="0"/>
        <v>61722.249561060518</v>
      </c>
      <c r="D39" s="13">
        <f t="shared" si="1"/>
        <v>1316.741323969291</v>
      </c>
      <c r="E39" s="13">
        <f t="shared" si="2"/>
        <v>1159.4737200542602</v>
      </c>
      <c r="F39" s="5">
        <f t="shared" si="3"/>
        <v>1523.3662384073382</v>
      </c>
      <c r="H39" s="19" t="str">
        <f t="shared" si="4"/>
        <v/>
      </c>
    </row>
    <row r="40" spans="2:8" x14ac:dyDescent="0.2">
      <c r="B40" s="7">
        <v>22</v>
      </c>
      <c r="C40" s="13">
        <f t="shared" si="0"/>
        <v>81093.33528962743</v>
      </c>
      <c r="D40" s="13">
        <f t="shared" si="1"/>
        <v>1729.9911528453852</v>
      </c>
      <c r="E40" s="13">
        <f t="shared" si="2"/>
        <v>1523.3662384073382</v>
      </c>
      <c r="F40" s="5">
        <f t="shared" si="3"/>
        <v>2001.4638160239829</v>
      </c>
      <c r="H40" s="19" t="str">
        <f t="shared" si="4"/>
        <v/>
      </c>
    </row>
    <row r="41" spans="2:8" x14ac:dyDescent="0.2">
      <c r="B41" s="7">
        <v>23</v>
      </c>
      <c r="C41" s="13">
        <f t="shared" si="0"/>
        <v>106543.89746262095</v>
      </c>
      <c r="D41" s="13">
        <f t="shared" si="1"/>
        <v>2272.9364792025804</v>
      </c>
      <c r="E41" s="13">
        <f t="shared" si="2"/>
        <v>2001.4638160239829</v>
      </c>
      <c r="F41" s="5">
        <f t="shared" si="3"/>
        <v>2629.6088923707284</v>
      </c>
      <c r="H41" s="19" t="str">
        <f t="shared" si="4"/>
        <v/>
      </c>
    </row>
    <row r="42" spans="2:8" x14ac:dyDescent="0.2">
      <c r="B42" s="7">
        <v>24</v>
      </c>
      <c r="C42" s="13">
        <f t="shared" si="0"/>
        <v>139981.93619713481</v>
      </c>
      <c r="D42" s="13">
        <f t="shared" si="1"/>
        <v>2986.281305538876</v>
      </c>
      <c r="E42" s="13">
        <f t="shared" si="2"/>
        <v>2629.6088923707284</v>
      </c>
      <c r="F42" s="5">
        <f t="shared" si="3"/>
        <v>3454.8927996969351</v>
      </c>
      <c r="H42" s="19" t="str">
        <f t="shared" si="4"/>
        <v/>
      </c>
    </row>
    <row r="43" spans="2:8" x14ac:dyDescent="0.2">
      <c r="B43" s="7">
        <v>25</v>
      </c>
      <c r="C43" s="13">
        <f t="shared" si="0"/>
        <v>183914.26377445282</v>
      </c>
      <c r="D43" s="13">
        <f t="shared" si="1"/>
        <v>3923.5042938549936</v>
      </c>
      <c r="E43" s="13">
        <f t="shared" si="2"/>
        <v>3454.8927996969351</v>
      </c>
      <c r="F43" s="5">
        <f t="shared" si="3"/>
        <v>4539.1861474261095</v>
      </c>
      <c r="H43" s="19" t="str">
        <f t="shared" si="4"/>
        <v/>
      </c>
    </row>
    <row r="44" spans="2:8" x14ac:dyDescent="0.2">
      <c r="B44" s="7">
        <v>26</v>
      </c>
      <c r="C44" s="13">
        <f t="shared" si="0"/>
        <v>241634.43754674494</v>
      </c>
      <c r="D44" s="13">
        <f t="shared" si="1"/>
        <v>5154.8680009972259</v>
      </c>
      <c r="E44" s="13">
        <f t="shared" si="2"/>
        <v>4539.1861474261095</v>
      </c>
      <c r="F44" s="5">
        <f t="shared" si="3"/>
        <v>5963.7771923900218</v>
      </c>
      <c r="H44" s="19" t="str">
        <f t="shared" si="4"/>
        <v/>
      </c>
    </row>
    <row r="45" spans="2:8" x14ac:dyDescent="0.2">
      <c r="B45" s="7">
        <v>27</v>
      </c>
      <c r="C45" s="13">
        <f t="shared" si="0"/>
        <v>317469.67423981952</v>
      </c>
      <c r="D45" s="13">
        <f t="shared" si="1"/>
        <v>6772.6863837828168</v>
      </c>
      <c r="E45" s="13">
        <f t="shared" si="2"/>
        <v>5963.7771923900218</v>
      </c>
      <c r="F45" s="5">
        <f t="shared" si="3"/>
        <v>7835.4659283226429</v>
      </c>
      <c r="H45" s="19" t="str">
        <f t="shared" si="4"/>
        <v/>
      </c>
    </row>
    <row r="46" spans="2:8" x14ac:dyDescent="0.2">
      <c r="B46" s="7">
        <v>28</v>
      </c>
      <c r="C46" s="13">
        <f t="shared" si="0"/>
        <v>417105.25654042821</v>
      </c>
      <c r="D46" s="13">
        <f t="shared" si="1"/>
        <v>8898.2454728624689</v>
      </c>
      <c r="E46" s="13">
        <f t="shared" si="2"/>
        <v>7835.4659283226429</v>
      </c>
      <c r="F46" s="5">
        <f t="shared" si="3"/>
        <v>10294.570761672063</v>
      </c>
      <c r="H46" s="19" t="str">
        <f t="shared" si="4"/>
        <v/>
      </c>
    </row>
    <row r="47" spans="2:8" x14ac:dyDescent="0.2">
      <c r="B47" s="7">
        <v>29</v>
      </c>
      <c r="C47" s="13">
        <f t="shared" si="0"/>
        <v>548010.75236632768</v>
      </c>
      <c r="D47" s="13">
        <f t="shared" si="1"/>
        <v>11690.896050481657</v>
      </c>
      <c r="E47" s="13">
        <f t="shared" si="2"/>
        <v>10294.570761672063</v>
      </c>
      <c r="F47" s="5">
        <f t="shared" si="3"/>
        <v>13525.448025240832</v>
      </c>
      <c r="H47" s="19" t="str">
        <f t="shared" si="4"/>
        <v/>
      </c>
    </row>
    <row r="48" spans="2:8" x14ac:dyDescent="0.2">
      <c r="B48" s="7">
        <v>30</v>
      </c>
      <c r="C48" s="13">
        <f t="shared" si="0"/>
        <v>720000.00000000035</v>
      </c>
      <c r="D48" s="13">
        <f t="shared" si="1"/>
        <v>15360.000000000007</v>
      </c>
      <c r="E48" s="13">
        <f t="shared" si="2"/>
        <v>13525.448025240832</v>
      </c>
      <c r="F48" s="5">
        <f t="shared" si="3"/>
        <v>17770.312965800433</v>
      </c>
      <c r="H48" s="19" t="str">
        <f t="shared" si="4"/>
        <v/>
      </c>
    </row>
    <row r="49" spans="2:8" x14ac:dyDescent="0.2">
      <c r="B49" s="7">
        <v>31</v>
      </c>
      <c r="C49" s="13">
        <f t="shared" si="0"/>
        <v>945966.84054379037</v>
      </c>
      <c r="D49" s="13">
        <f t="shared" si="1"/>
        <v>20180.625931600862</v>
      </c>
      <c r="E49" s="13">
        <f t="shared" si="2"/>
        <v>17770.312965800433</v>
      </c>
      <c r="F49" s="5">
        <f t="shared" si="3"/>
        <v>23347.398349628587</v>
      </c>
      <c r="H49" s="19" t="str">
        <f t="shared" si="4"/>
        <v/>
      </c>
    </row>
    <row r="50" spans="2:8" x14ac:dyDescent="0.2">
      <c r="B50" s="7">
        <v>32</v>
      </c>
      <c r="C50" s="13">
        <f t="shared" si="0"/>
        <v>1242851.7547338898</v>
      </c>
      <c r="D50" s="13">
        <f t="shared" si="1"/>
        <v>26514.170767656316</v>
      </c>
      <c r="E50" s="13">
        <f t="shared" si="2"/>
        <v>23347.398349628587</v>
      </c>
      <c r="F50" s="5">
        <f t="shared" si="3"/>
        <v>30674.812016271466</v>
      </c>
      <c r="H50" s="19" t="str">
        <f t="shared" si="4"/>
        <v/>
      </c>
    </row>
    <row r="51" spans="2:8" x14ac:dyDescent="0.2">
      <c r="B51" s="7">
        <v>33</v>
      </c>
      <c r="C51" s="13">
        <f t="shared" si="0"/>
        <v>1632911.87179156</v>
      </c>
      <c r="D51" s="13">
        <f t="shared" si="1"/>
        <v>34835.453264886615</v>
      </c>
      <c r="E51" s="13">
        <f t="shared" si="2"/>
        <v>30674.812016271466</v>
      </c>
      <c r="F51" s="5">
        <f t="shared" si="3"/>
        <v>40301.88195459306</v>
      </c>
      <c r="H51" s="19" t="str">
        <f t="shared" si="4"/>
        <v/>
      </c>
    </row>
    <row r="52" spans="2:8" x14ac:dyDescent="0.2">
      <c r="B52" s="7">
        <v>34</v>
      </c>
      <c r="C52" s="13">
        <f t="shared" si="0"/>
        <v>2145389.5614515394</v>
      </c>
      <c r="D52" s="13">
        <f t="shared" si="1"/>
        <v>45768.310644299505</v>
      </c>
      <c r="E52" s="13">
        <f t="shared" si="2"/>
        <v>40301.88195459306</v>
      </c>
      <c r="F52" s="5">
        <f t="shared" si="3"/>
        <v>52950.338806326632</v>
      </c>
      <c r="H52" s="19" t="str">
        <f t="shared" si="4"/>
        <v/>
      </c>
    </row>
    <row r="53" spans="2:8" x14ac:dyDescent="0.2">
      <c r="B53" s="7">
        <v>35</v>
      </c>
      <c r="C53" s="13">
        <f t="shared" si="0"/>
        <v>2818704.7016415829</v>
      </c>
      <c r="D53" s="13">
        <f t="shared" si="1"/>
        <v>60132.366968353766</v>
      </c>
      <c r="E53" s="13">
        <f t="shared" si="2"/>
        <v>52950.338806326632</v>
      </c>
      <c r="F53" s="5">
        <f t="shared" si="3"/>
        <v>69568.423203255617</v>
      </c>
      <c r="H53" s="19" t="str">
        <f t="shared" si="4"/>
        <v/>
      </c>
    </row>
    <row r="54" spans="2:8" x14ac:dyDescent="0.2">
      <c r="B54" s="7">
        <v>36</v>
      </c>
      <c r="C54" s="13">
        <f t="shared" si="0"/>
        <v>3703334.9736636314</v>
      </c>
      <c r="D54" s="13">
        <f t="shared" si="1"/>
        <v>79004.479438157476</v>
      </c>
      <c r="E54" s="13">
        <f t="shared" si="2"/>
        <v>69568.423203255617</v>
      </c>
      <c r="F54" s="5">
        <f t="shared" si="3"/>
        <v>91401.9743044403</v>
      </c>
      <c r="H54" s="19" t="str">
        <f t="shared" si="4"/>
        <v/>
      </c>
    </row>
    <row r="55" spans="2:8" x14ac:dyDescent="0.2">
      <c r="B55" s="7">
        <v>37</v>
      </c>
      <c r="C55" s="13">
        <f t="shared" si="0"/>
        <v>4865600.1173776463</v>
      </c>
      <c r="D55" s="13">
        <f t="shared" si="1"/>
        <v>103799.46917072312</v>
      </c>
      <c r="E55" s="13">
        <f t="shared" si="2"/>
        <v>91401.9743044403</v>
      </c>
      <c r="F55" s="5">
        <f t="shared" si="3"/>
        <v>120087.82896143899</v>
      </c>
      <c r="H55" s="19" t="str">
        <f t="shared" si="4"/>
        <v/>
      </c>
    </row>
    <row r="56" spans="2:8" x14ac:dyDescent="0.2">
      <c r="B56" s="7">
        <v>38</v>
      </c>
      <c r="C56" s="13">
        <f t="shared" si="0"/>
        <v>6392633.8477572585</v>
      </c>
      <c r="D56" s="13">
        <f t="shared" si="1"/>
        <v>136376.18875215485</v>
      </c>
      <c r="E56" s="13">
        <f t="shared" si="2"/>
        <v>120087.82896143899</v>
      </c>
      <c r="F56" s="5">
        <f t="shared" si="3"/>
        <v>157776.53354224373</v>
      </c>
      <c r="H56" s="19" t="str">
        <f t="shared" si="4"/>
        <v/>
      </c>
    </row>
    <row r="57" spans="2:8" x14ac:dyDescent="0.2">
      <c r="B57" s="7">
        <v>39</v>
      </c>
      <c r="C57" s="13">
        <f t="shared" si="0"/>
        <v>8398916.1718280911</v>
      </c>
      <c r="D57" s="13">
        <f t="shared" si="1"/>
        <v>179176.87833233262</v>
      </c>
      <c r="E57" s="13">
        <f t="shared" si="2"/>
        <v>157776.53354224373</v>
      </c>
      <c r="F57" s="5">
        <f t="shared" si="3"/>
        <v>207293.56798181613</v>
      </c>
      <c r="H57" s="19" t="str">
        <f t="shared" si="4"/>
        <v/>
      </c>
    </row>
    <row r="58" spans="2:8" x14ac:dyDescent="0.2">
      <c r="B58" s="7">
        <v>40</v>
      </c>
      <c r="C58" s="13">
        <f t="shared" si="0"/>
        <v>11034855.826467171</v>
      </c>
      <c r="D58" s="13">
        <f t="shared" si="1"/>
        <v>235410.25763129967</v>
      </c>
      <c r="E58" s="13">
        <f t="shared" si="2"/>
        <v>207293.56798181613</v>
      </c>
      <c r="F58" s="5">
        <f t="shared" si="3"/>
        <v>272351.16884556663</v>
      </c>
      <c r="H58" s="19" t="str">
        <f t="shared" si="4"/>
        <v/>
      </c>
    </row>
    <row r="59" spans="2:8" x14ac:dyDescent="0.2">
      <c r="B59" s="7">
        <v>41</v>
      </c>
      <c r="C59" s="13">
        <f t="shared" si="0"/>
        <v>14498066.252804698</v>
      </c>
      <c r="D59" s="13">
        <f t="shared" si="1"/>
        <v>309292.08005983359</v>
      </c>
      <c r="E59" s="13">
        <f t="shared" si="2"/>
        <v>272351.16884556663</v>
      </c>
      <c r="F59" s="5">
        <f t="shared" si="3"/>
        <v>357826.63154340128</v>
      </c>
      <c r="H59" s="19" t="str">
        <f t="shared" si="4"/>
        <v/>
      </c>
    </row>
    <row r="60" spans="2:8" x14ac:dyDescent="0.2">
      <c r="B60" s="7">
        <v>42</v>
      </c>
      <c r="C60" s="13">
        <f t="shared" si="0"/>
        <v>19048180.454389174</v>
      </c>
      <c r="D60" s="13">
        <f t="shared" si="1"/>
        <v>406361.18302696903</v>
      </c>
      <c r="E60" s="13">
        <f t="shared" si="2"/>
        <v>357826.63154340128</v>
      </c>
      <c r="F60" s="5">
        <f t="shared" si="3"/>
        <v>470127.9556993586</v>
      </c>
      <c r="H60" s="19" t="str">
        <f t="shared" si="4"/>
        <v/>
      </c>
    </row>
    <row r="61" spans="2:8" x14ac:dyDescent="0.2">
      <c r="B61" s="7">
        <v>43</v>
      </c>
      <c r="C61" s="13">
        <f t="shared" si="0"/>
        <v>25026315.392425697</v>
      </c>
      <c r="D61" s="13">
        <f t="shared" si="1"/>
        <v>533894.72837174824</v>
      </c>
      <c r="E61" s="13">
        <f t="shared" si="2"/>
        <v>470127.9556993586</v>
      </c>
      <c r="F61" s="5">
        <f t="shared" si="3"/>
        <v>617674.24570032384</v>
      </c>
      <c r="H61" s="19" t="str">
        <f t="shared" si="4"/>
        <v/>
      </c>
    </row>
    <row r="62" spans="2:8" x14ac:dyDescent="0.2">
      <c r="B62" s="7">
        <v>44</v>
      </c>
      <c r="C62" s="13">
        <f t="shared" si="0"/>
        <v>32880645.141979661</v>
      </c>
      <c r="D62" s="13">
        <f t="shared" si="1"/>
        <v>701453.76302889944</v>
      </c>
      <c r="E62" s="13">
        <f t="shared" si="2"/>
        <v>617674.24570032384</v>
      </c>
      <c r="F62" s="5">
        <f t="shared" si="3"/>
        <v>811526.88151445007</v>
      </c>
      <c r="H62" s="19" t="str">
        <f t="shared" si="4"/>
        <v/>
      </c>
    </row>
    <row r="63" spans="2:8" x14ac:dyDescent="0.2">
      <c r="B63" s="7">
        <v>45</v>
      </c>
      <c r="C63" s="13">
        <f t="shared" si="0"/>
        <v>43200000.00000003</v>
      </c>
      <c r="D63" s="13">
        <f t="shared" si="1"/>
        <v>921600.00000000058</v>
      </c>
      <c r="E63" s="13">
        <f t="shared" si="2"/>
        <v>811526.88151445007</v>
      </c>
      <c r="F63" s="5">
        <f t="shared" si="3"/>
        <v>1066218.7779480263</v>
      </c>
      <c r="H63" s="19" t="str">
        <f t="shared" si="4"/>
        <v/>
      </c>
    </row>
    <row r="64" spans="2:8" x14ac:dyDescent="0.2">
      <c r="B64" s="7">
        <v>46</v>
      </c>
      <c r="C64" s="13">
        <f t="shared" si="0"/>
        <v>56758010.432627439</v>
      </c>
      <c r="D64" s="13">
        <f t="shared" si="1"/>
        <v>1210837.5558960519</v>
      </c>
      <c r="E64" s="13">
        <f t="shared" si="2"/>
        <v>1066218.7779480263</v>
      </c>
      <c r="F64" s="5">
        <f t="shared" si="3"/>
        <v>1400843.9009777156</v>
      </c>
      <c r="H64" s="19" t="str">
        <f t="shared" si="4"/>
        <v/>
      </c>
    </row>
    <row r="65" spans="2:8" x14ac:dyDescent="0.2">
      <c r="B65" s="7">
        <v>47</v>
      </c>
      <c r="C65" s="13">
        <f t="shared" si="0"/>
        <v>74571105.284033403</v>
      </c>
      <c r="D65" s="13">
        <f t="shared" si="1"/>
        <v>1590850.2460593793</v>
      </c>
      <c r="E65" s="13">
        <f t="shared" si="2"/>
        <v>1400843.9009777156</v>
      </c>
      <c r="F65" s="5">
        <f t="shared" si="3"/>
        <v>1840488.7209762882</v>
      </c>
      <c r="H65" s="19" t="str">
        <f t="shared" si="4"/>
        <v/>
      </c>
    </row>
    <row r="66" spans="2:8" x14ac:dyDescent="0.2">
      <c r="B66" s="7">
        <v>48</v>
      </c>
      <c r="C66" s="13">
        <f t="shared" si="0"/>
        <v>97974712.307493612</v>
      </c>
      <c r="D66" s="13">
        <f t="shared" si="1"/>
        <v>2090127.1958931971</v>
      </c>
      <c r="E66" s="13">
        <f t="shared" si="2"/>
        <v>1840488.7209762882</v>
      </c>
      <c r="F66" s="5">
        <f t="shared" si="3"/>
        <v>2418112.9172755838</v>
      </c>
      <c r="H66" s="19" t="str">
        <f t="shared" si="4"/>
        <v/>
      </c>
    </row>
    <row r="67" spans="2:8" x14ac:dyDescent="0.2">
      <c r="B67" s="7">
        <v>49</v>
      </c>
      <c r="C67" s="13">
        <f t="shared" si="0"/>
        <v>128723373.68709238</v>
      </c>
      <c r="D67" s="13">
        <f t="shared" si="1"/>
        <v>2746098.6386579708</v>
      </c>
      <c r="E67" s="13">
        <f t="shared" si="2"/>
        <v>2418112.9172755838</v>
      </c>
      <c r="F67" s="5">
        <f t="shared" si="3"/>
        <v>3177020.3283795994</v>
      </c>
      <c r="H67" s="19" t="str">
        <f t="shared" si="4"/>
        <v/>
      </c>
    </row>
    <row r="68" spans="2:8" x14ac:dyDescent="0.2">
      <c r="B68" s="7">
        <v>50</v>
      </c>
      <c r="C68" s="13">
        <f t="shared" si="0"/>
        <v>169122282.09849504</v>
      </c>
      <c r="D68" s="13">
        <f t="shared" si="1"/>
        <v>3607942.0181012275</v>
      </c>
      <c r="E68" s="13">
        <f t="shared" si="2"/>
        <v>3177020.3283795994</v>
      </c>
      <c r="F68" s="5">
        <f t="shared" si="3"/>
        <v>4174105.3921953384</v>
      </c>
      <c r="H68" s="19" t="str">
        <f t="shared" si="4"/>
        <v/>
      </c>
    </row>
    <row r="69" spans="2:8" x14ac:dyDescent="0.2">
      <c r="B69" s="7">
        <v>51</v>
      </c>
      <c r="C69" s="13">
        <f t="shared" si="0"/>
        <v>222200098.41981792</v>
      </c>
      <c r="D69" s="13">
        <f t="shared" si="1"/>
        <v>4740268.7662894493</v>
      </c>
      <c r="E69" s="13">
        <f t="shared" si="2"/>
        <v>4174105.3921953384</v>
      </c>
      <c r="F69" s="5">
        <f t="shared" si="3"/>
        <v>5484118.4582664194</v>
      </c>
      <c r="H69" s="19" t="str">
        <f t="shared" si="4"/>
        <v/>
      </c>
    </row>
    <row r="70" spans="2:8" x14ac:dyDescent="0.2">
      <c r="B70" s="7">
        <v>52</v>
      </c>
      <c r="C70" s="13">
        <f t="shared" si="0"/>
        <v>291936007.04265887</v>
      </c>
      <c r="D70" s="13">
        <f t="shared" si="1"/>
        <v>6227968.1502433894</v>
      </c>
      <c r="E70" s="13">
        <f t="shared" si="2"/>
        <v>5484118.4582664194</v>
      </c>
      <c r="F70" s="5">
        <f t="shared" si="3"/>
        <v>7205269.7376863416</v>
      </c>
      <c r="H70" s="19" t="str">
        <f t="shared" si="4"/>
        <v/>
      </c>
    </row>
    <row r="71" spans="2:8" x14ac:dyDescent="0.2">
      <c r="B71" s="7">
        <v>53</v>
      </c>
      <c r="C71" s="13">
        <f t="shared" si="0"/>
        <v>383558030.8654356</v>
      </c>
      <c r="D71" s="13">
        <f t="shared" si="1"/>
        <v>8182571.3251292929</v>
      </c>
      <c r="E71" s="13">
        <f t="shared" si="2"/>
        <v>7205269.7376863416</v>
      </c>
      <c r="F71" s="5">
        <f t="shared" si="3"/>
        <v>9466592.0125346258</v>
      </c>
      <c r="H71" s="19" t="str">
        <f t="shared" si="4"/>
        <v/>
      </c>
    </row>
    <row r="72" spans="2:8" x14ac:dyDescent="0.2">
      <c r="B72" s="7">
        <v>54</v>
      </c>
      <c r="C72" s="13">
        <f t="shared" si="0"/>
        <v>503934970.30968553</v>
      </c>
      <c r="D72" s="13">
        <f t="shared" si="1"/>
        <v>10750612.699939959</v>
      </c>
      <c r="E72" s="13">
        <f t="shared" si="2"/>
        <v>9466592.0125346258</v>
      </c>
      <c r="F72" s="5">
        <f t="shared" si="3"/>
        <v>12437614.078908969</v>
      </c>
      <c r="H72" s="19" t="str">
        <f t="shared" si="4"/>
        <v/>
      </c>
    </row>
    <row r="73" spans="2:8" x14ac:dyDescent="0.2">
      <c r="B73" s="7">
        <v>55</v>
      </c>
      <c r="C73" s="13">
        <f t="shared" si="0"/>
        <v>662091349.58803034</v>
      </c>
      <c r="D73" s="13">
        <f t="shared" si="1"/>
        <v>14124615.457877981</v>
      </c>
      <c r="E73" s="13">
        <f t="shared" si="2"/>
        <v>12437614.078908969</v>
      </c>
      <c r="F73" s="5">
        <f t="shared" si="3"/>
        <v>16341070.130734</v>
      </c>
      <c r="H73" s="19" t="str">
        <f t="shared" si="4"/>
        <v/>
      </c>
    </row>
    <row r="74" spans="2:8" x14ac:dyDescent="0.2">
      <c r="B74" s="7">
        <v>56</v>
      </c>
      <c r="C74" s="13">
        <f t="shared" si="0"/>
        <v>869883975.16828203</v>
      </c>
      <c r="D74" s="13">
        <f t="shared" si="1"/>
        <v>18557524.803590018</v>
      </c>
      <c r="E74" s="13">
        <f t="shared" si="2"/>
        <v>16341070.130734</v>
      </c>
      <c r="F74" s="5">
        <f t="shared" si="3"/>
        <v>21469597.892604083</v>
      </c>
      <c r="H74" s="19" t="str">
        <f t="shared" si="4"/>
        <v/>
      </c>
    </row>
    <row r="75" spans="2:8" x14ac:dyDescent="0.2">
      <c r="B75" s="7">
        <v>57</v>
      </c>
      <c r="C75" s="13">
        <f t="shared" si="0"/>
        <v>1142890827.2633505</v>
      </c>
      <c r="D75" s="13">
        <f t="shared" si="1"/>
        <v>24381670.981618144</v>
      </c>
      <c r="E75" s="13">
        <f t="shared" si="2"/>
        <v>21469597.892604083</v>
      </c>
      <c r="F75" s="5">
        <f t="shared" si="3"/>
        <v>28207677.341961522</v>
      </c>
      <c r="H75" s="19" t="str">
        <f t="shared" si="4"/>
        <v/>
      </c>
    </row>
    <row r="76" spans="2:8" x14ac:dyDescent="0.2">
      <c r="B76" s="7">
        <v>58</v>
      </c>
      <c r="C76" s="13">
        <f t="shared" si="0"/>
        <v>1501578923.5455422</v>
      </c>
      <c r="D76" s="13">
        <f t="shared" si="1"/>
        <v>32033683.7023049</v>
      </c>
      <c r="E76" s="13">
        <f t="shared" si="2"/>
        <v>28207677.341961522</v>
      </c>
      <c r="F76" s="5">
        <f t="shared" si="3"/>
        <v>37060454.742019437</v>
      </c>
      <c r="H76" s="19" t="str">
        <f t="shared" si="4"/>
        <v/>
      </c>
    </row>
    <row r="77" spans="2:8" x14ac:dyDescent="0.2">
      <c r="B77" s="7">
        <v>59</v>
      </c>
      <c r="C77" s="13">
        <f t="shared" si="0"/>
        <v>1972838708.51878</v>
      </c>
      <c r="D77" s="13">
        <f t="shared" si="1"/>
        <v>42087225.781733975</v>
      </c>
      <c r="E77" s="13">
        <f t="shared" si="2"/>
        <v>37060454.742019437</v>
      </c>
      <c r="F77" s="5">
        <f t="shared" si="3"/>
        <v>48691612.89086701</v>
      </c>
      <c r="H77" s="19" t="str">
        <f t="shared" si="4"/>
        <v/>
      </c>
    </row>
    <row r="78" spans="2:8" x14ac:dyDescent="0.2">
      <c r="B78" s="7">
        <v>60</v>
      </c>
      <c r="C78" s="13">
        <f t="shared" si="0"/>
        <v>2592000000.0000024</v>
      </c>
      <c r="D78" s="13">
        <f t="shared" si="1"/>
        <v>55296000.000000052</v>
      </c>
      <c r="E78" s="13">
        <f t="shared" si="2"/>
        <v>48691612.89086701</v>
      </c>
      <c r="F78" s="5">
        <f t="shared" si="3"/>
        <v>63973126.676881596</v>
      </c>
      <c r="H78" s="19" t="str">
        <f t="shared" si="4"/>
        <v/>
      </c>
    </row>
    <row r="79" spans="2:8" x14ac:dyDescent="0.2">
      <c r="B79" s="7">
        <v>61</v>
      </c>
      <c r="C79" s="13">
        <f t="shared" si="0"/>
        <v>3405480625.9576478</v>
      </c>
      <c r="D79" s="13">
        <f t="shared" si="1"/>
        <v>72650253.353763148</v>
      </c>
      <c r="E79" s="13">
        <f t="shared" si="2"/>
        <v>63973126.676881596</v>
      </c>
      <c r="F79" s="5">
        <f t="shared" si="3"/>
        <v>84050634.058662966</v>
      </c>
      <c r="H79" s="19" t="str">
        <f t="shared" si="4"/>
        <v/>
      </c>
    </row>
    <row r="80" spans="2:8" x14ac:dyDescent="0.2">
      <c r="B80" s="7">
        <v>62</v>
      </c>
      <c r="C80" s="13">
        <f t="shared" si="0"/>
        <v>4474266317.0420055</v>
      </c>
      <c r="D80" s="13">
        <f t="shared" si="1"/>
        <v>95451014.763562784</v>
      </c>
      <c r="E80" s="13">
        <f t="shared" si="2"/>
        <v>84050634.058662966</v>
      </c>
      <c r="F80" s="5">
        <f t="shared" si="3"/>
        <v>110429323.25857732</v>
      </c>
      <c r="H80" s="19" t="str">
        <f t="shared" si="4"/>
        <v/>
      </c>
    </row>
    <row r="81" spans="2:8" ht="16" thickBot="1" x14ac:dyDescent="0.25">
      <c r="B81" s="8">
        <v>63</v>
      </c>
      <c r="C81" s="9">
        <f t="shared" si="0"/>
        <v>5878482738.4496174</v>
      </c>
      <c r="D81" s="9">
        <f t="shared" si="1"/>
        <v>125407631.75359184</v>
      </c>
      <c r="E81" s="9">
        <f t="shared" si="2"/>
        <v>110429323.25857732</v>
      </c>
      <c r="F81" s="6">
        <f t="shared" si="3"/>
        <v>62703815.876795918</v>
      </c>
      <c r="H81" s="20" t="str">
        <f t="shared" si="4"/>
        <v/>
      </c>
    </row>
    <row r="82" spans="2:8" x14ac:dyDescent="0.2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Andrii Siusko</cp:lastModifiedBy>
  <dcterms:created xsi:type="dcterms:W3CDTF">2020-07-17T10:56:46Z</dcterms:created>
  <dcterms:modified xsi:type="dcterms:W3CDTF">2025-01-03T17:48:45Z</dcterms:modified>
  <cp:category/>
</cp:coreProperties>
</file>