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F005FBD-90BA-4E00-8B11-8B50188D4668}" xr6:coauthVersionLast="34" xr6:coauthVersionMax="34" xr10:uidLastSave="{00000000-0000-0000-0000-000000000000}"/>
  <bookViews>
    <workbookView xWindow="0" yWindow="0" windowWidth="23040" windowHeight="9072" activeTab="1" xr2:uid="{8B1D0DAB-0150-41B2-AF38-B3D488B09FAD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28" i="1"/>
  <c r="B27" i="1"/>
  <c r="B26" i="1"/>
  <c r="B25" i="1"/>
  <c r="B24" i="1"/>
  <c r="B23" i="1"/>
  <c r="B22" i="1"/>
  <c r="B20" i="1"/>
  <c r="B21" i="1" s="1"/>
  <c r="E13" i="1"/>
  <c r="B18" i="1" l="1"/>
  <c r="B19" i="1"/>
</calcChain>
</file>

<file path=xl/sharedStrings.xml><?xml version="1.0" encoding="utf-8"?>
<sst xmlns="http://schemas.openxmlformats.org/spreadsheetml/2006/main" count="71" uniqueCount="55">
  <si>
    <t>Inventories</t>
  </si>
  <si>
    <t>investments</t>
  </si>
  <si>
    <t>trade receivables</t>
  </si>
  <si>
    <t>cash</t>
  </si>
  <si>
    <t>other bank balances</t>
  </si>
  <si>
    <t>loans</t>
  </si>
  <si>
    <t>others</t>
  </si>
  <si>
    <t>other current assets</t>
  </si>
  <si>
    <t>other financial liabilities</t>
  </si>
  <si>
    <t>provisions</t>
  </si>
  <si>
    <t>trade payables</t>
  </si>
  <si>
    <t>other current liabilities</t>
  </si>
  <si>
    <t>current tax liabilities</t>
  </si>
  <si>
    <t>short term borrowings</t>
  </si>
  <si>
    <t>long term borrowings</t>
  </si>
  <si>
    <t>equity share capital</t>
  </si>
  <si>
    <t>other equity</t>
  </si>
  <si>
    <t>revenue from operations</t>
  </si>
  <si>
    <t>other income</t>
  </si>
  <si>
    <t>cost of materials</t>
  </si>
  <si>
    <t>purchase of stock in trade</t>
  </si>
  <si>
    <t>changes in inventories etc.</t>
  </si>
  <si>
    <t>excise duty</t>
  </si>
  <si>
    <t>employee benefits</t>
  </si>
  <si>
    <t>finance cost</t>
  </si>
  <si>
    <t>depreciation and amortization expense</t>
  </si>
  <si>
    <t>other expenses</t>
  </si>
  <si>
    <t>current tax</t>
  </si>
  <si>
    <t>deferred tax</t>
  </si>
  <si>
    <t>Finished goods</t>
  </si>
  <si>
    <t>Current Ratio</t>
  </si>
  <si>
    <t>Debt Equity Ratio</t>
  </si>
  <si>
    <t>Capital Gearing Ratio</t>
  </si>
  <si>
    <t>Operating Profit Ratio</t>
  </si>
  <si>
    <t>Net Profit Ratio</t>
  </si>
  <si>
    <t>Return on Capital Employed</t>
  </si>
  <si>
    <t>Return on Equity</t>
  </si>
  <si>
    <t>As of 31st March 2017</t>
  </si>
  <si>
    <t>As of 31st March 2016</t>
  </si>
  <si>
    <t>Stock Turnover Ratio</t>
  </si>
  <si>
    <t>Debt turnover Ratio</t>
  </si>
  <si>
    <t>Creditors Turnover Ratio</t>
  </si>
  <si>
    <t>Total</t>
  </si>
  <si>
    <t>Quick Ratio</t>
  </si>
  <si>
    <t>Profit before Tax</t>
  </si>
  <si>
    <t>Net Profit</t>
  </si>
  <si>
    <t>Biological Assets</t>
  </si>
  <si>
    <t>Rs. In  Crores</t>
  </si>
  <si>
    <t>Current Assets</t>
  </si>
  <si>
    <t>Current liabilities</t>
  </si>
  <si>
    <t>Equity</t>
  </si>
  <si>
    <t>Profit and Loss</t>
  </si>
  <si>
    <t>Trade receivables</t>
  </si>
  <si>
    <t>Trade payables</t>
  </si>
  <si>
    <t>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</si>
</sst>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EBA9-1FEF-4CA2-B5B2-AC8FA6CE9D01}">
  <dimension ref="A1:O28"/>
  <sheetViews>
    <sheetView workbookViewId="0">
      <selection activeCell="J2" sqref="J2:K17"/>
    </sheetView>
  </sheetViews>
  <sheetFormatPr defaultRowHeight="14.4" x14ac:dyDescent="0.3"/>
  <cols>
    <col min="1" max="1" width="23.88671875" bestFit="1" customWidth="1"/>
    <col min="4" max="4" width="20.5546875" bestFit="1" customWidth="1"/>
    <col min="6" max="6" width="3.44140625" customWidth="1"/>
    <col min="7" max="7" width="16.88671875" bestFit="1" customWidth="1"/>
    <col min="9" max="9" width="0.88671875" customWidth="1"/>
    <col min="10" max="10" width="33.21875" bestFit="1" customWidth="1"/>
    <col min="12" max="12" width="1.21875" customWidth="1"/>
    <col min="13" max="13" width="16" bestFit="1" customWidth="1"/>
    <col min="14" max="15" width="19.33203125" bestFit="1" customWidth="1"/>
  </cols>
  <sheetData>
    <row r="1" spans="1:15" ht="15" thickBot="1" x14ac:dyDescent="0.35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M1" s="1"/>
      <c r="N1" s="8" t="s">
        <v>37</v>
      </c>
      <c r="O1" s="2" t="s">
        <v>38</v>
      </c>
    </row>
    <row r="2" spans="1:15" ht="15" thickBot="1" x14ac:dyDescent="0.35">
      <c r="A2" s="7" t="s">
        <v>48</v>
      </c>
      <c r="B2" s="2"/>
      <c r="D2" s="11" t="s">
        <v>49</v>
      </c>
      <c r="E2" s="12"/>
      <c r="G2" s="1" t="s">
        <v>50</v>
      </c>
      <c r="H2" s="2"/>
      <c r="J2" s="19" t="s">
        <v>51</v>
      </c>
      <c r="K2" s="20"/>
      <c r="M2" s="3" t="s">
        <v>29</v>
      </c>
      <c r="N2" s="9">
        <v>2022.75</v>
      </c>
      <c r="O2" s="4">
        <v>2744.79</v>
      </c>
    </row>
    <row r="3" spans="1:15" x14ac:dyDescent="0.3">
      <c r="A3" s="3"/>
      <c r="B3" s="4"/>
      <c r="D3" s="13"/>
      <c r="E3" s="14"/>
      <c r="G3" s="3"/>
      <c r="H3" s="4"/>
      <c r="J3" s="1" t="s">
        <v>17</v>
      </c>
      <c r="K3" s="2">
        <v>58731.519999999997</v>
      </c>
      <c r="M3" s="3" t="s">
        <v>52</v>
      </c>
      <c r="N3" s="9">
        <v>2474.29</v>
      </c>
      <c r="O3" s="4">
        <v>1917.18</v>
      </c>
    </row>
    <row r="4" spans="1:15" ht="15" thickBot="1" x14ac:dyDescent="0.35">
      <c r="A4" s="3" t="s">
        <v>0</v>
      </c>
      <c r="B4" s="4">
        <v>8671.1</v>
      </c>
      <c r="D4" s="13" t="s">
        <v>13</v>
      </c>
      <c r="E4" s="14">
        <v>19.11</v>
      </c>
      <c r="G4" s="3" t="s">
        <v>15</v>
      </c>
      <c r="H4" s="4">
        <v>1214.74</v>
      </c>
      <c r="J4" s="3" t="s">
        <v>18</v>
      </c>
      <c r="K4" s="4">
        <v>1761.53</v>
      </c>
      <c r="M4" s="5" t="s">
        <v>53</v>
      </c>
      <c r="N4" s="10">
        <v>2659.33</v>
      </c>
      <c r="O4" s="6">
        <v>2339.29</v>
      </c>
    </row>
    <row r="5" spans="1:15" ht="15" thickBot="1" x14ac:dyDescent="0.35">
      <c r="A5" s="3" t="s">
        <v>1</v>
      </c>
      <c r="B5" s="4">
        <v>10332.39</v>
      </c>
      <c r="D5" s="13" t="s">
        <v>8</v>
      </c>
      <c r="E5" s="14">
        <v>903.25</v>
      </c>
      <c r="G5" s="5" t="s">
        <v>16</v>
      </c>
      <c r="H5" s="6">
        <v>45198.19</v>
      </c>
      <c r="J5" s="3" t="s">
        <v>19</v>
      </c>
      <c r="K5" s="4">
        <v>11979.03</v>
      </c>
    </row>
    <row r="6" spans="1:15" x14ac:dyDescent="0.3">
      <c r="A6" s="3" t="s">
        <v>2</v>
      </c>
      <c r="B6" s="4">
        <v>2474.29</v>
      </c>
      <c r="D6" s="13" t="s">
        <v>10</v>
      </c>
      <c r="E6" s="14">
        <v>2659.33</v>
      </c>
      <c r="J6" s="3" t="s">
        <v>20</v>
      </c>
      <c r="K6" s="4">
        <v>3477.56</v>
      </c>
    </row>
    <row r="7" spans="1:15" x14ac:dyDescent="0.3">
      <c r="A7" s="3" t="s">
        <v>3</v>
      </c>
      <c r="B7" s="4">
        <v>333.07</v>
      </c>
      <c r="D7" s="13" t="s">
        <v>11</v>
      </c>
      <c r="E7" s="14">
        <v>3327.46</v>
      </c>
      <c r="J7" s="3" t="s">
        <v>21</v>
      </c>
      <c r="K7" s="4">
        <v>592.57000000000005</v>
      </c>
    </row>
    <row r="8" spans="1:15" x14ac:dyDescent="0.3">
      <c r="A8" s="3" t="s">
        <v>4</v>
      </c>
      <c r="B8" s="4">
        <v>2634.33</v>
      </c>
      <c r="D8" s="13" t="s">
        <v>9</v>
      </c>
      <c r="E8" s="14">
        <v>61.16</v>
      </c>
      <c r="J8" s="3" t="s">
        <v>22</v>
      </c>
      <c r="K8" s="4">
        <v>15927.91</v>
      </c>
    </row>
    <row r="9" spans="1:15" x14ac:dyDescent="0.3">
      <c r="A9" s="3" t="s">
        <v>5</v>
      </c>
      <c r="B9" s="4">
        <v>6.78</v>
      </c>
      <c r="D9" s="13" t="s">
        <v>12</v>
      </c>
      <c r="E9" s="14">
        <v>150.69999999999999</v>
      </c>
      <c r="J9" s="3" t="s">
        <v>23</v>
      </c>
      <c r="K9" s="4">
        <v>3631.73</v>
      </c>
    </row>
    <row r="10" spans="1:15" x14ac:dyDescent="0.3">
      <c r="A10" s="3" t="s">
        <v>6</v>
      </c>
      <c r="B10" s="4">
        <v>1090.02</v>
      </c>
      <c r="D10" s="13"/>
      <c r="E10" s="14"/>
      <c r="J10" s="3" t="s">
        <v>24</v>
      </c>
      <c r="K10" s="4">
        <v>24.3</v>
      </c>
    </row>
    <row r="11" spans="1:15" x14ac:dyDescent="0.3">
      <c r="A11" s="3" t="s">
        <v>7</v>
      </c>
      <c r="B11" s="4">
        <v>657.07</v>
      </c>
      <c r="D11" s="13"/>
      <c r="E11" s="14"/>
      <c r="J11" s="3" t="s">
        <v>25</v>
      </c>
      <c r="K11" s="4">
        <v>1152.79</v>
      </c>
    </row>
    <row r="12" spans="1:15" x14ac:dyDescent="0.3">
      <c r="A12" s="3" t="s">
        <v>46</v>
      </c>
      <c r="B12" s="4">
        <v>70.05</v>
      </c>
      <c r="D12" s="3"/>
      <c r="E12" s="4"/>
      <c r="J12" s="3" t="s">
        <v>26</v>
      </c>
      <c r="K12" s="4">
        <v>7686.81</v>
      </c>
    </row>
    <row r="13" spans="1:15" ht="15" thickBot="1" x14ac:dyDescent="0.35">
      <c r="A13" s="5" t="s">
        <v>42</v>
      </c>
      <c r="B13" s="6">
        <f>B4+B5+B6+B7+B8+B9+B10+B11+B12</f>
        <v>26269.1</v>
      </c>
      <c r="D13" s="15" t="s">
        <v>42</v>
      </c>
      <c r="E13" s="16">
        <f>E9+E8+E7+E6+E5+E4</f>
        <v>7121.0099999999993</v>
      </c>
      <c r="J13" s="3" t="s">
        <v>27</v>
      </c>
      <c r="K13" s="4">
        <v>5546.16</v>
      </c>
    </row>
    <row r="14" spans="1:15" ht="15" thickBot="1" x14ac:dyDescent="0.35">
      <c r="J14" s="3" t="s">
        <v>28</v>
      </c>
      <c r="K14" s="4">
        <v>2.93</v>
      </c>
    </row>
    <row r="15" spans="1:15" ht="15" thickBot="1" x14ac:dyDescent="0.35">
      <c r="D15" s="17" t="s">
        <v>14</v>
      </c>
      <c r="E15" s="18">
        <v>18.399999999999999</v>
      </c>
      <c r="J15" s="3"/>
      <c r="K15" s="4"/>
    </row>
    <row r="16" spans="1:15" x14ac:dyDescent="0.3">
      <c r="J16" s="3" t="s">
        <v>44</v>
      </c>
      <c r="K16" s="4">
        <v>16026.32</v>
      </c>
    </row>
    <row r="17" spans="1:11" ht="15" thickBot="1" x14ac:dyDescent="0.35">
      <c r="J17" s="5" t="s">
        <v>45</v>
      </c>
      <c r="K17" s="6">
        <v>10477.23</v>
      </c>
    </row>
    <row r="18" spans="1:11" x14ac:dyDescent="0.3">
      <c r="A18" s="1" t="s">
        <v>43</v>
      </c>
      <c r="B18" s="2">
        <f>(B13-B4)/E13</f>
        <v>2.4712786528877224</v>
      </c>
    </row>
    <row r="19" spans="1:11" x14ac:dyDescent="0.3">
      <c r="A19" s="3" t="s">
        <v>30</v>
      </c>
      <c r="B19" s="4">
        <f>B13/E13</f>
        <v>3.688957044014824</v>
      </c>
    </row>
    <row r="20" spans="1:11" x14ac:dyDescent="0.3">
      <c r="A20" s="3" t="s">
        <v>31</v>
      </c>
      <c r="B20" s="4">
        <f>((E15+E4)/(H4+H5))</f>
        <v>8.0817996192009416E-4</v>
      </c>
    </row>
    <row r="21" spans="1:11" x14ac:dyDescent="0.3">
      <c r="A21" s="3" t="s">
        <v>32</v>
      </c>
      <c r="B21" s="4">
        <f>B20</f>
        <v>8.0817996192009416E-4</v>
      </c>
    </row>
    <row r="22" spans="1:11" x14ac:dyDescent="0.3">
      <c r="A22" s="3" t="s">
        <v>33</v>
      </c>
      <c r="B22" s="4">
        <f>(K16+K10+K11-K4)/(K3-K8)</f>
        <v>0.36076116009841225</v>
      </c>
    </row>
    <row r="23" spans="1:11" x14ac:dyDescent="0.3">
      <c r="A23" s="3" t="s">
        <v>34</v>
      </c>
      <c r="B23" s="4">
        <f>K17/(K3-K8)</f>
        <v>0.24477444776270038</v>
      </c>
    </row>
    <row r="24" spans="1:11" x14ac:dyDescent="0.3">
      <c r="A24" s="3" t="s">
        <v>35</v>
      </c>
      <c r="B24" s="4">
        <f>(K16+K10)/(H4+H5)</f>
        <v>0.34582216636613977</v>
      </c>
    </row>
    <row r="25" spans="1:11" x14ac:dyDescent="0.3">
      <c r="A25" s="3" t="s">
        <v>36</v>
      </c>
      <c r="B25" s="4">
        <f>K17/(H4+H5)</f>
        <v>0.22573946527400876</v>
      </c>
    </row>
    <row r="26" spans="1:11" x14ac:dyDescent="0.3">
      <c r="A26" s="3" t="s">
        <v>39</v>
      </c>
      <c r="B26" s="4">
        <f>((K5+K6+K7)*2)/(N2+O2)</f>
        <v>6.7326797467876514</v>
      </c>
    </row>
    <row r="27" spans="1:11" x14ac:dyDescent="0.3">
      <c r="A27" s="3" t="s">
        <v>40</v>
      </c>
      <c r="B27" s="4">
        <f>((K3-K8)*2)/(N3+O3)</f>
        <v>19.493978098449947</v>
      </c>
    </row>
    <row r="28" spans="1:11" ht="15" thickBot="1" x14ac:dyDescent="0.35">
      <c r="A28" s="5" t="s">
        <v>41</v>
      </c>
      <c r="B28" s="6">
        <f>((K5+K6+K7)*2)/(N4+O4)</f>
        <v>6.4214363164233328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898A-8584-4C79-A14B-0C1576B6D87F}">
  <dimension ref="A2:B18"/>
  <sheetViews>
    <sheetView tabSelected="1" workbookViewId="0">
      <selection activeCell="B3" sqref="B3"/>
    </sheetView>
  </sheetViews>
  <sheetFormatPr defaultRowHeight="14.4" x14ac:dyDescent="0.3"/>
  <cols>
    <col min="1" max="1" width="33.21875" bestFit="1" customWidth="1"/>
  </cols>
  <sheetData>
    <row r="2" spans="1:2" ht="15" thickBot="1" x14ac:dyDescent="0.35"/>
    <row r="3" spans="1:2" ht="15" thickBot="1" x14ac:dyDescent="0.35">
      <c r="A3" s="19" t="s">
        <v>51</v>
      </c>
      <c r="B3" s="20" t="s">
        <v>54</v>
      </c>
    </row>
    <row r="4" spans="1:2" x14ac:dyDescent="0.3">
      <c r="A4" s="1" t="s">
        <v>17</v>
      </c>
      <c r="B4" s="2">
        <v>58731.519999999997</v>
      </c>
    </row>
    <row r="5" spans="1:2" x14ac:dyDescent="0.3">
      <c r="A5" s="3" t="s">
        <v>18</v>
      </c>
      <c r="B5" s="4">
        <v>1761.53</v>
      </c>
    </row>
    <row r="6" spans="1:2" x14ac:dyDescent="0.3">
      <c r="A6" s="3" t="s">
        <v>19</v>
      </c>
      <c r="B6" s="4">
        <v>11979.03</v>
      </c>
    </row>
    <row r="7" spans="1:2" x14ac:dyDescent="0.3">
      <c r="A7" s="3" t="s">
        <v>20</v>
      </c>
      <c r="B7" s="4">
        <v>3477.56</v>
      </c>
    </row>
    <row r="8" spans="1:2" x14ac:dyDescent="0.3">
      <c r="A8" s="3" t="s">
        <v>21</v>
      </c>
      <c r="B8" s="4">
        <v>592.57000000000005</v>
      </c>
    </row>
    <row r="9" spans="1:2" x14ac:dyDescent="0.3">
      <c r="A9" s="3" t="s">
        <v>22</v>
      </c>
      <c r="B9" s="4">
        <v>15927.91</v>
      </c>
    </row>
    <row r="10" spans="1:2" x14ac:dyDescent="0.3">
      <c r="A10" s="3" t="s">
        <v>23</v>
      </c>
      <c r="B10" s="4">
        <v>3631.73</v>
      </c>
    </row>
    <row r="11" spans="1:2" x14ac:dyDescent="0.3">
      <c r="A11" s="3" t="s">
        <v>24</v>
      </c>
      <c r="B11" s="4">
        <v>24.3</v>
      </c>
    </row>
    <row r="12" spans="1:2" x14ac:dyDescent="0.3">
      <c r="A12" s="3" t="s">
        <v>25</v>
      </c>
      <c r="B12" s="4">
        <v>1152.79</v>
      </c>
    </row>
    <row r="13" spans="1:2" x14ac:dyDescent="0.3">
      <c r="A13" s="3" t="s">
        <v>26</v>
      </c>
      <c r="B13" s="4">
        <v>7686.81</v>
      </c>
    </row>
    <row r="14" spans="1:2" x14ac:dyDescent="0.3">
      <c r="A14" s="3" t="s">
        <v>27</v>
      </c>
      <c r="B14" s="4">
        <v>5546.16</v>
      </c>
    </row>
    <row r="15" spans="1:2" x14ac:dyDescent="0.3">
      <c r="A15" s="3" t="s">
        <v>28</v>
      </c>
      <c r="B15" s="4">
        <v>2.93</v>
      </c>
    </row>
    <row r="16" spans="1:2" x14ac:dyDescent="0.3">
      <c r="A16" s="3"/>
      <c r="B16" s="4"/>
    </row>
    <row r="17" spans="1:2" x14ac:dyDescent="0.3">
      <c r="A17" s="3" t="s">
        <v>44</v>
      </c>
      <c r="B17" s="4">
        <v>16026.32</v>
      </c>
    </row>
    <row r="18" spans="1:2" ht="15" thickBot="1" x14ac:dyDescent="0.35">
      <c r="A18" s="5" t="s">
        <v>45</v>
      </c>
      <c r="B18" s="6">
        <v>10477.23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2018-06-25T10:04:41Z</dcterms:created>
  <dcterms:modified xsi:type="dcterms:W3CDTF">2018-07-22T03:55:46Z</dcterms:modified>
</cp:coreProperties>
</file>