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ource-Batteries\Batteries-long-optimization\"/>
    </mc:Choice>
  </mc:AlternateContent>
  <xr:revisionPtr revIDLastSave="0" documentId="13_ncr:1_{195CE03F-D41D-4E2B-88D2-5986901C1E72}" xr6:coauthVersionLast="47" xr6:coauthVersionMax="47" xr10:uidLastSave="{00000000-0000-0000-0000-000000000000}"/>
  <bookViews>
    <workbookView xWindow="-30828" yWindow="-108" windowWidth="30936" windowHeight="16896" firstSheet="1" activeTab="3" xr2:uid="{07A2B37E-C981-48DC-B40F-DAC0293FFA96}"/>
  </bookViews>
  <sheets>
    <sheet name="Formulazione con potenza" sheetId="6" r:id="rId1"/>
    <sheet name="Pcharging_constant_step" sheetId="1" r:id="rId2"/>
    <sheet name="Pcharging_variable_step" sheetId="3" r:id="rId3"/>
    <sheet name="Pdischarging_constant_step " sheetId="4" r:id="rId4"/>
    <sheet name="Pdischarging_variable_step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9" i="4" l="1"/>
  <c r="AP20" i="4"/>
  <c r="AH20" i="4"/>
  <c r="AD15" i="4"/>
  <c r="U48" i="4"/>
  <c r="AD16" i="4"/>
  <c r="AD6" i="4"/>
  <c r="AB15" i="4"/>
  <c r="AB14" i="4"/>
  <c r="Y12" i="4"/>
  <c r="V9" i="4"/>
  <c r="U8" i="4"/>
  <c r="U6" i="4"/>
  <c r="T6" i="4"/>
  <c r="R6" i="4"/>
  <c r="M15" i="4"/>
  <c r="C6" i="4"/>
  <c r="T48" i="4" l="1"/>
  <c r="T47" i="4"/>
  <c r="AG19" i="4"/>
  <c r="AH19" i="4"/>
  <c r="AI19" i="4"/>
  <c r="AJ19" i="4"/>
  <c r="AK19" i="4"/>
  <c r="AL19" i="4"/>
  <c r="AM19" i="4"/>
  <c r="AN19" i="4"/>
  <c r="AO19" i="4"/>
  <c r="AP19" i="4"/>
  <c r="AF19" i="4"/>
  <c r="AF20" i="4"/>
  <c r="AD7" i="4"/>
  <c r="AD8" i="4"/>
  <c r="AD9" i="4"/>
  <c r="AD10" i="4"/>
  <c r="AD11" i="4"/>
  <c r="AD12" i="4"/>
  <c r="AD13" i="4"/>
  <c r="AP27" i="4" s="1"/>
  <c r="AD14" i="4"/>
  <c r="AB13" i="4"/>
  <c r="M13" i="4"/>
  <c r="E6" i="4"/>
  <c r="AF42" i="4"/>
  <c r="W9" i="4"/>
  <c r="AK23" i="4" s="1"/>
  <c r="AA9" i="4"/>
  <c r="AO23" i="4" s="1"/>
  <c r="V8" i="4"/>
  <c r="AJ22" i="4" s="1"/>
  <c r="W8" i="4"/>
  <c r="AK22" i="4" s="1"/>
  <c r="Z8" i="4"/>
  <c r="AN22" i="4" s="1"/>
  <c r="AA8" i="4"/>
  <c r="AO22" i="4" s="1"/>
  <c r="AI20" i="4"/>
  <c r="Y6" i="4"/>
  <c r="AM20" i="4" s="1"/>
  <c r="AA32" i="4"/>
  <c r="X32" i="4"/>
  <c r="Y32" i="4"/>
  <c r="Z32" i="4"/>
  <c r="W32" i="4"/>
  <c r="G5" i="6"/>
  <c r="H5" i="6"/>
  <c r="I5" i="6" s="1"/>
  <c r="F5" i="6"/>
  <c r="C6" i="6"/>
  <c r="C5" i="6"/>
  <c r="J22" i="1"/>
  <c r="G45" i="5"/>
  <c r="C5" i="1"/>
  <c r="H7" i="5"/>
  <c r="H43" i="5"/>
  <c r="H39" i="5"/>
  <c r="H31" i="5"/>
  <c r="H35" i="5"/>
  <c r="H27" i="5"/>
  <c r="G44" i="5"/>
  <c r="G40" i="5"/>
  <c r="F40" i="5" s="1"/>
  <c r="G36" i="5"/>
  <c r="F36" i="5"/>
  <c r="F37" i="5" s="1"/>
  <c r="E36" i="5"/>
  <c r="E37" i="5" s="1"/>
  <c r="G32" i="5"/>
  <c r="F32" i="5" s="1"/>
  <c r="G28" i="5"/>
  <c r="F28" i="5"/>
  <c r="E28" i="5"/>
  <c r="D28" i="5"/>
  <c r="C28" i="5" s="1"/>
  <c r="G37" i="5"/>
  <c r="G33" i="5"/>
  <c r="G25" i="5"/>
  <c r="F25" i="5"/>
  <c r="E25" i="5"/>
  <c r="D25" i="5"/>
  <c r="C25" i="5"/>
  <c r="G21" i="5"/>
  <c r="D24" i="5"/>
  <c r="E24" i="5"/>
  <c r="F24" i="5"/>
  <c r="G24" i="5"/>
  <c r="C24" i="5"/>
  <c r="E20" i="5"/>
  <c r="D20" i="5" s="1"/>
  <c r="C20" i="5" s="1"/>
  <c r="C21" i="5" s="1"/>
  <c r="F20" i="5"/>
  <c r="E21" i="5"/>
  <c r="F21" i="5"/>
  <c r="G20" i="5"/>
  <c r="H15" i="5"/>
  <c r="C13" i="5"/>
  <c r="G13" i="5"/>
  <c r="D13" i="5"/>
  <c r="E13" i="5"/>
  <c r="F13" i="5"/>
  <c r="C12" i="5"/>
  <c r="D12" i="5"/>
  <c r="E12" i="5"/>
  <c r="F12" i="5"/>
  <c r="G16" i="5"/>
  <c r="F16" i="5"/>
  <c r="E16" i="5"/>
  <c r="D16" i="5"/>
  <c r="C16" i="5" s="1"/>
  <c r="G12" i="5"/>
  <c r="C8" i="5"/>
  <c r="H11" i="5"/>
  <c r="H23" i="5"/>
  <c r="H19" i="5"/>
  <c r="F8" i="5"/>
  <c r="G8" i="5"/>
  <c r="R5" i="5"/>
  <c r="G9" i="5"/>
  <c r="D5" i="5"/>
  <c r="E5" i="5"/>
  <c r="F5" i="5"/>
  <c r="G5" i="5"/>
  <c r="C5" i="5"/>
  <c r="L5" i="5" s="1"/>
  <c r="E4" i="5"/>
  <c r="F4" i="5" s="1"/>
  <c r="D4" i="5"/>
  <c r="H3" i="5"/>
  <c r="M5" i="5"/>
  <c r="N5" i="5"/>
  <c r="J24" i="4"/>
  <c r="J34" i="4" s="1"/>
  <c r="K24" i="4"/>
  <c r="K34" i="4" s="1"/>
  <c r="Q33" i="4" s="1"/>
  <c r="W33" i="4" s="1"/>
  <c r="L24" i="4"/>
  <c r="L34" i="4" s="1"/>
  <c r="R33" i="4" s="1"/>
  <c r="X33" i="4" s="1"/>
  <c r="M24" i="4"/>
  <c r="M34" i="4" s="1"/>
  <c r="S33" i="4" s="1"/>
  <c r="Y33" i="4" s="1"/>
  <c r="N24" i="4"/>
  <c r="N34" i="4" s="1"/>
  <c r="T33" i="4" s="1"/>
  <c r="Z33" i="4" s="1"/>
  <c r="J25" i="4"/>
  <c r="J35" i="4" s="1"/>
  <c r="K25" i="4"/>
  <c r="K35" i="4" s="1"/>
  <c r="L25" i="4"/>
  <c r="L35" i="4" s="1"/>
  <c r="Q34" i="4" s="1"/>
  <c r="W34" i="4" s="1"/>
  <c r="M25" i="4"/>
  <c r="M35" i="4" s="1"/>
  <c r="R34" i="4" s="1"/>
  <c r="X34" i="4" s="1"/>
  <c r="N25" i="4"/>
  <c r="N35" i="4" s="1"/>
  <c r="S34" i="4" s="1"/>
  <c r="Y34" i="4" s="1"/>
  <c r="J26" i="4"/>
  <c r="J36" i="4" s="1"/>
  <c r="K26" i="4"/>
  <c r="K36" i="4" s="1"/>
  <c r="L26" i="4"/>
  <c r="L36" i="4" s="1"/>
  <c r="M26" i="4"/>
  <c r="M36" i="4" s="1"/>
  <c r="Q35" i="4" s="1"/>
  <c r="W35" i="4" s="1"/>
  <c r="N26" i="4"/>
  <c r="N36" i="4" s="1"/>
  <c r="R35" i="4" s="1"/>
  <c r="X35" i="4" s="1"/>
  <c r="J27" i="4"/>
  <c r="J37" i="4" s="1"/>
  <c r="K27" i="4"/>
  <c r="K37" i="4" s="1"/>
  <c r="L27" i="4"/>
  <c r="L37" i="4" s="1"/>
  <c r="M27" i="4"/>
  <c r="M37" i="4" s="1"/>
  <c r="N27" i="4"/>
  <c r="N37" i="4" s="1"/>
  <c r="Q36" i="4" s="1"/>
  <c r="W36" i="4" s="1"/>
  <c r="J28" i="4"/>
  <c r="J38" i="4" s="1"/>
  <c r="K28" i="4"/>
  <c r="K38" i="4" s="1"/>
  <c r="L28" i="4"/>
  <c r="L38" i="4" s="1"/>
  <c r="M28" i="4"/>
  <c r="M38" i="4" s="1"/>
  <c r="N28" i="4"/>
  <c r="N38" i="4" s="1"/>
  <c r="K23" i="4"/>
  <c r="L23" i="4"/>
  <c r="L33" i="4" s="1"/>
  <c r="M23" i="4"/>
  <c r="M33" i="4" s="1"/>
  <c r="N23" i="4"/>
  <c r="N33" i="4" s="1"/>
  <c r="J23" i="4"/>
  <c r="J33" i="4" s="1"/>
  <c r="C25" i="4"/>
  <c r="C40" i="4" s="1"/>
  <c r="D25" i="4"/>
  <c r="D40" i="4" s="1"/>
  <c r="C54" i="4" s="1"/>
  <c r="E25" i="4"/>
  <c r="E40" i="4" s="1"/>
  <c r="D54" i="4" s="1"/>
  <c r="F25" i="4"/>
  <c r="F40" i="4" s="1"/>
  <c r="E54" i="4" s="1"/>
  <c r="G25" i="4"/>
  <c r="G40" i="4" s="1"/>
  <c r="F54" i="4" s="1"/>
  <c r="C26" i="4"/>
  <c r="C41" i="4" s="1"/>
  <c r="D26" i="4"/>
  <c r="D41" i="4" s="1"/>
  <c r="E26" i="4"/>
  <c r="E41" i="4" s="1"/>
  <c r="C55" i="4" s="1"/>
  <c r="F26" i="4"/>
  <c r="F41" i="4" s="1"/>
  <c r="D55" i="4" s="1"/>
  <c r="G26" i="4"/>
  <c r="G41" i="4" s="1"/>
  <c r="E55" i="4" s="1"/>
  <c r="C27" i="4"/>
  <c r="C42" i="4" s="1"/>
  <c r="D27" i="4"/>
  <c r="D42" i="4" s="1"/>
  <c r="E27" i="4"/>
  <c r="E42" i="4" s="1"/>
  <c r="C56" i="4" s="1"/>
  <c r="F27" i="4"/>
  <c r="F42" i="4" s="1"/>
  <c r="D56" i="4" s="1"/>
  <c r="G27" i="4"/>
  <c r="G42" i="4" s="1"/>
  <c r="E56" i="4" s="1"/>
  <c r="C28" i="4"/>
  <c r="C43" i="4" s="1"/>
  <c r="D28" i="4"/>
  <c r="D43" i="4" s="1"/>
  <c r="E28" i="4"/>
  <c r="E43" i="4" s="1"/>
  <c r="F28" i="4"/>
  <c r="F43" i="4" s="1"/>
  <c r="C57" i="4" s="1"/>
  <c r="G28" i="4"/>
  <c r="G43" i="4" s="1"/>
  <c r="D57" i="4" s="1"/>
  <c r="C29" i="4"/>
  <c r="C44" i="4" s="1"/>
  <c r="D29" i="4"/>
  <c r="D44" i="4" s="1"/>
  <c r="E29" i="4"/>
  <c r="E44" i="4" s="1"/>
  <c r="F29" i="4"/>
  <c r="F44" i="4" s="1"/>
  <c r="C58" i="4" s="1"/>
  <c r="G29" i="4"/>
  <c r="G44" i="4" s="1"/>
  <c r="D58" i="4" s="1"/>
  <c r="C30" i="4"/>
  <c r="C45" i="4" s="1"/>
  <c r="D30" i="4"/>
  <c r="D45" i="4" s="1"/>
  <c r="E30" i="4"/>
  <c r="E45" i="4" s="1"/>
  <c r="F30" i="4"/>
  <c r="F45" i="4" s="1"/>
  <c r="G30" i="4"/>
  <c r="G45" i="4" s="1"/>
  <c r="C59" i="4" s="1"/>
  <c r="C31" i="4"/>
  <c r="C46" i="4" s="1"/>
  <c r="D31" i="4"/>
  <c r="D46" i="4" s="1"/>
  <c r="E31" i="4"/>
  <c r="E46" i="4" s="1"/>
  <c r="F31" i="4"/>
  <c r="F46" i="4" s="1"/>
  <c r="G31" i="4"/>
  <c r="G46" i="4" s="1"/>
  <c r="C60" i="4" s="1"/>
  <c r="C32" i="4"/>
  <c r="C47" i="4" s="1"/>
  <c r="D32" i="4"/>
  <c r="D47" i="4" s="1"/>
  <c r="E32" i="4"/>
  <c r="E47" i="4" s="1"/>
  <c r="F32" i="4"/>
  <c r="F47" i="4" s="1"/>
  <c r="G32" i="4"/>
  <c r="G47" i="4" s="1"/>
  <c r="C61" i="4" s="1"/>
  <c r="C33" i="4"/>
  <c r="C48" i="4" s="1"/>
  <c r="D33" i="4"/>
  <c r="D48" i="4" s="1"/>
  <c r="E33" i="4"/>
  <c r="E48" i="4" s="1"/>
  <c r="F33" i="4"/>
  <c r="F48" i="4" s="1"/>
  <c r="G33" i="4"/>
  <c r="G48" i="4" s="1"/>
  <c r="D24" i="4"/>
  <c r="D39" i="4" s="1"/>
  <c r="C24" i="4"/>
  <c r="C39" i="4" s="1"/>
  <c r="E24" i="4"/>
  <c r="E39" i="4" s="1"/>
  <c r="F24" i="4"/>
  <c r="F39" i="4" s="1"/>
  <c r="F53" i="4" s="1"/>
  <c r="G24" i="4"/>
  <c r="G39" i="4" s="1"/>
  <c r="G23" i="4"/>
  <c r="E23" i="4"/>
  <c r="D23" i="4"/>
  <c r="D38" i="4" s="1"/>
  <c r="F23" i="4"/>
  <c r="F38" i="4" s="1"/>
  <c r="F52" i="4" s="1"/>
  <c r="G38" i="4"/>
  <c r="G52" i="4" s="1"/>
  <c r="C23" i="4"/>
  <c r="C38" i="4" s="1"/>
  <c r="C52" i="4" s="1"/>
  <c r="M16" i="4"/>
  <c r="C16" i="4"/>
  <c r="C13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Z9" i="4" s="1"/>
  <c r="AN23" i="4" s="1"/>
  <c r="L9" i="4"/>
  <c r="M9" i="4"/>
  <c r="C10" i="4"/>
  <c r="D10" i="4"/>
  <c r="E10" i="4"/>
  <c r="F10" i="4"/>
  <c r="G10" i="4"/>
  <c r="H10" i="4"/>
  <c r="I10" i="4"/>
  <c r="J10" i="4"/>
  <c r="Y10" i="4" s="1"/>
  <c r="AM24" i="4" s="1"/>
  <c r="K10" i="4"/>
  <c r="L10" i="4"/>
  <c r="M10" i="4"/>
  <c r="C11" i="4"/>
  <c r="D11" i="4"/>
  <c r="E11" i="4"/>
  <c r="F11" i="4"/>
  <c r="G11" i="4"/>
  <c r="H11" i="4"/>
  <c r="I11" i="4"/>
  <c r="J11" i="4"/>
  <c r="K11" i="4"/>
  <c r="L11" i="4"/>
  <c r="M11" i="4"/>
  <c r="C12" i="4"/>
  <c r="D12" i="4"/>
  <c r="E12" i="4"/>
  <c r="F12" i="4"/>
  <c r="G12" i="4"/>
  <c r="H12" i="4"/>
  <c r="I12" i="4"/>
  <c r="J12" i="4"/>
  <c r="K12" i="4"/>
  <c r="L12" i="4"/>
  <c r="M12" i="4"/>
  <c r="AB12" i="4" s="1"/>
  <c r="AP26" i="4" s="1"/>
  <c r="D13" i="4"/>
  <c r="E13" i="4"/>
  <c r="F13" i="4"/>
  <c r="G13" i="4"/>
  <c r="H13" i="4"/>
  <c r="I13" i="4"/>
  <c r="J13" i="4"/>
  <c r="K13" i="4"/>
  <c r="Z13" i="4" s="1"/>
  <c r="AN27" i="4" s="1"/>
  <c r="L13" i="4"/>
  <c r="AA13" i="4" s="1"/>
  <c r="AO27" i="4" s="1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D16" i="4"/>
  <c r="E16" i="4"/>
  <c r="F16" i="4"/>
  <c r="G16" i="4"/>
  <c r="H16" i="4"/>
  <c r="I16" i="4"/>
  <c r="J16" i="4"/>
  <c r="K16" i="4"/>
  <c r="L16" i="4"/>
  <c r="M7" i="4"/>
  <c r="AB7" i="4" s="1"/>
  <c r="D7" i="4"/>
  <c r="E7" i="4"/>
  <c r="T7" i="4" s="1"/>
  <c r="F7" i="4"/>
  <c r="G7" i="4"/>
  <c r="H7" i="4"/>
  <c r="I7" i="4"/>
  <c r="J7" i="4"/>
  <c r="Y7" i="4" s="1"/>
  <c r="AM21" i="4" s="1"/>
  <c r="K7" i="4"/>
  <c r="Z7" i="4" s="1"/>
  <c r="AN21" i="4" s="1"/>
  <c r="L7" i="4"/>
  <c r="C7" i="4"/>
  <c r="D6" i="4"/>
  <c r="F6" i="4"/>
  <c r="G6" i="4"/>
  <c r="H6" i="4"/>
  <c r="I6" i="4"/>
  <c r="X6" i="4" s="1"/>
  <c r="AL20" i="4" s="1"/>
  <c r="J6" i="4"/>
  <c r="K6" i="4"/>
  <c r="L6" i="4"/>
  <c r="M6" i="4"/>
  <c r="AB6" i="4" s="1"/>
  <c r="B62" i="4"/>
  <c r="B61" i="4"/>
  <c r="B60" i="4"/>
  <c r="B59" i="4"/>
  <c r="B58" i="4"/>
  <c r="B57" i="4"/>
  <c r="B56" i="4"/>
  <c r="B55" i="4"/>
  <c r="B54" i="4"/>
  <c r="B53" i="4"/>
  <c r="B52" i="4"/>
  <c r="E38" i="4"/>
  <c r="E52" i="4" s="1"/>
  <c r="D52" i="4"/>
  <c r="K33" i="4"/>
  <c r="M44" i="3"/>
  <c r="N44" i="3"/>
  <c r="O44" i="3"/>
  <c r="P44" i="3"/>
  <c r="L44" i="3"/>
  <c r="M40" i="3"/>
  <c r="N40" i="3"/>
  <c r="O40" i="3"/>
  <c r="P40" i="3"/>
  <c r="L40" i="3"/>
  <c r="M36" i="3"/>
  <c r="N36" i="3"/>
  <c r="O36" i="3"/>
  <c r="P36" i="3"/>
  <c r="L36" i="3"/>
  <c r="M32" i="3"/>
  <c r="N32" i="3"/>
  <c r="O32" i="3"/>
  <c r="P32" i="3"/>
  <c r="L32" i="3"/>
  <c r="M28" i="3"/>
  <c r="N28" i="3"/>
  <c r="O28" i="3"/>
  <c r="P28" i="3"/>
  <c r="L28" i="3"/>
  <c r="P24" i="3"/>
  <c r="M24" i="3"/>
  <c r="N24" i="3"/>
  <c r="O24" i="3"/>
  <c r="L24" i="3"/>
  <c r="M20" i="3"/>
  <c r="N20" i="3"/>
  <c r="O20" i="3"/>
  <c r="P20" i="3"/>
  <c r="L20" i="3"/>
  <c r="M16" i="3"/>
  <c r="N16" i="3"/>
  <c r="O16" i="3"/>
  <c r="P16" i="3"/>
  <c r="L16" i="3"/>
  <c r="M12" i="3"/>
  <c r="N12" i="3"/>
  <c r="O12" i="3"/>
  <c r="P12" i="3"/>
  <c r="L12" i="3"/>
  <c r="M8" i="3"/>
  <c r="N8" i="3"/>
  <c r="O8" i="3"/>
  <c r="P8" i="3"/>
  <c r="L8" i="3"/>
  <c r="P45" i="3"/>
  <c r="O45" i="3"/>
  <c r="N45" i="3"/>
  <c r="M45" i="3"/>
  <c r="L45" i="3"/>
  <c r="P41" i="3"/>
  <c r="O41" i="3"/>
  <c r="N41" i="3"/>
  <c r="M41" i="3"/>
  <c r="L41" i="3"/>
  <c r="P37" i="3"/>
  <c r="O37" i="3"/>
  <c r="N37" i="3"/>
  <c r="M37" i="3"/>
  <c r="L37" i="3"/>
  <c r="P33" i="3"/>
  <c r="O33" i="3"/>
  <c r="N33" i="3"/>
  <c r="M33" i="3"/>
  <c r="L33" i="3"/>
  <c r="P29" i="3"/>
  <c r="O29" i="3"/>
  <c r="N29" i="3"/>
  <c r="M29" i="3"/>
  <c r="L29" i="3"/>
  <c r="P25" i="3"/>
  <c r="O25" i="3"/>
  <c r="N25" i="3"/>
  <c r="M25" i="3"/>
  <c r="L25" i="3"/>
  <c r="P21" i="3"/>
  <c r="O21" i="3"/>
  <c r="N21" i="3"/>
  <c r="M21" i="3"/>
  <c r="L21" i="3"/>
  <c r="P17" i="3"/>
  <c r="O17" i="3"/>
  <c r="N17" i="3"/>
  <c r="M17" i="3"/>
  <c r="L17" i="3"/>
  <c r="M13" i="3"/>
  <c r="N13" i="3"/>
  <c r="O13" i="3"/>
  <c r="P13" i="3"/>
  <c r="L13" i="3"/>
  <c r="M9" i="3"/>
  <c r="N9" i="3"/>
  <c r="O9" i="3"/>
  <c r="P9" i="3"/>
  <c r="L9" i="3"/>
  <c r="L5" i="3"/>
  <c r="M5" i="3"/>
  <c r="N5" i="3"/>
  <c r="O5" i="3"/>
  <c r="P5" i="3"/>
  <c r="J32" i="1"/>
  <c r="C45" i="3"/>
  <c r="H43" i="3"/>
  <c r="D44" i="3" s="1"/>
  <c r="C41" i="3"/>
  <c r="H39" i="3"/>
  <c r="D40" i="3" s="1"/>
  <c r="C37" i="3"/>
  <c r="H35" i="3"/>
  <c r="D36" i="3" s="1"/>
  <c r="C33" i="3"/>
  <c r="H31" i="3"/>
  <c r="D32" i="3" s="1"/>
  <c r="C29" i="3"/>
  <c r="H27" i="3"/>
  <c r="D28" i="3" s="1"/>
  <c r="C25" i="3"/>
  <c r="H23" i="3"/>
  <c r="D24" i="3" s="1"/>
  <c r="H3" i="3"/>
  <c r="C21" i="3"/>
  <c r="H19" i="3"/>
  <c r="D20" i="3" s="1"/>
  <c r="D21" i="3" s="1"/>
  <c r="H15" i="3"/>
  <c r="C17" i="3"/>
  <c r="D16" i="3"/>
  <c r="H11" i="3"/>
  <c r="D12" i="3" s="1"/>
  <c r="C13" i="3"/>
  <c r="H7" i="3"/>
  <c r="D8" i="3" s="1"/>
  <c r="E8" i="3" s="1"/>
  <c r="F8" i="3" s="1"/>
  <c r="G8" i="3" s="1"/>
  <c r="C9" i="3"/>
  <c r="D5" i="3"/>
  <c r="E5" i="3"/>
  <c r="F5" i="3"/>
  <c r="G5" i="3"/>
  <c r="C5" i="3"/>
  <c r="C61" i="1"/>
  <c r="D59" i="1"/>
  <c r="E56" i="1"/>
  <c r="C52" i="1"/>
  <c r="D52" i="1"/>
  <c r="E52" i="1"/>
  <c r="F52" i="1"/>
  <c r="C53" i="1"/>
  <c r="D53" i="1"/>
  <c r="E53" i="1"/>
  <c r="F53" i="1"/>
  <c r="C54" i="1"/>
  <c r="D54" i="1"/>
  <c r="E54" i="1"/>
  <c r="C55" i="1"/>
  <c r="D55" i="1"/>
  <c r="E55" i="1"/>
  <c r="C56" i="1"/>
  <c r="D56" i="1"/>
  <c r="C57" i="1"/>
  <c r="D57" i="1"/>
  <c r="C58" i="1"/>
  <c r="D58" i="1"/>
  <c r="C59" i="1"/>
  <c r="C60" i="1"/>
  <c r="D51" i="1"/>
  <c r="E51" i="1"/>
  <c r="F51" i="1"/>
  <c r="G51" i="1"/>
  <c r="C51" i="1"/>
  <c r="B52" i="1"/>
  <c r="B53" i="1"/>
  <c r="B54" i="1"/>
  <c r="B55" i="1"/>
  <c r="B56" i="1"/>
  <c r="B57" i="1"/>
  <c r="B58" i="1"/>
  <c r="B59" i="1"/>
  <c r="B60" i="1"/>
  <c r="B61" i="1"/>
  <c r="B5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38" i="1"/>
  <c r="D38" i="1"/>
  <c r="E38" i="1"/>
  <c r="F38" i="1"/>
  <c r="G38" i="1"/>
  <c r="G37" i="1"/>
  <c r="D37" i="1"/>
  <c r="E37" i="1"/>
  <c r="F37" i="1"/>
  <c r="C37" i="1"/>
  <c r="R35" i="1"/>
  <c r="R34" i="1"/>
  <c r="Q34" i="1"/>
  <c r="Q35" i="1"/>
  <c r="Q36" i="1"/>
  <c r="R33" i="1"/>
  <c r="S33" i="1"/>
  <c r="Q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K33" i="1"/>
  <c r="L33" i="1"/>
  <c r="M33" i="1"/>
  <c r="N33" i="1"/>
  <c r="J33" i="1"/>
  <c r="N32" i="1"/>
  <c r="K32" i="1"/>
  <c r="L32" i="1"/>
  <c r="M3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K22" i="1"/>
  <c r="L22" i="1"/>
  <c r="M22" i="1"/>
  <c r="N22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23" i="1"/>
  <c r="D23" i="1"/>
  <c r="E23" i="1"/>
  <c r="F23" i="1"/>
  <c r="G23" i="1"/>
  <c r="D22" i="1"/>
  <c r="E22" i="1"/>
  <c r="F22" i="1"/>
  <c r="G22" i="1"/>
  <c r="C22" i="1"/>
  <c r="S7" i="1"/>
  <c r="T7" i="1"/>
  <c r="U7" i="1"/>
  <c r="V7" i="1"/>
  <c r="W7" i="1"/>
  <c r="X7" i="1"/>
  <c r="Y7" i="1"/>
  <c r="Z7" i="1"/>
  <c r="R7" i="1"/>
  <c r="S6" i="1"/>
  <c r="T6" i="1"/>
  <c r="U6" i="1"/>
  <c r="V6" i="1"/>
  <c r="W6" i="1"/>
  <c r="X6" i="1"/>
  <c r="Y6" i="1"/>
  <c r="Z6" i="1"/>
  <c r="AA6" i="1"/>
  <c r="R6" i="1"/>
  <c r="S5" i="1"/>
  <c r="T5" i="1"/>
  <c r="U5" i="1"/>
  <c r="V5" i="1"/>
  <c r="W5" i="1"/>
  <c r="X5" i="1"/>
  <c r="Y5" i="1"/>
  <c r="Z5" i="1"/>
  <c r="AA5" i="1"/>
  <c r="AB5" i="1"/>
  <c r="R5" i="1"/>
  <c r="D15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E15" i="1"/>
  <c r="F15" i="1"/>
  <c r="G15" i="1"/>
  <c r="H15" i="1"/>
  <c r="I15" i="1"/>
  <c r="J15" i="1"/>
  <c r="K15" i="1"/>
  <c r="L15" i="1"/>
  <c r="C6" i="1"/>
  <c r="D6" i="1"/>
  <c r="E6" i="1"/>
  <c r="F6" i="1"/>
  <c r="G6" i="1"/>
  <c r="H6" i="1"/>
  <c r="I6" i="1"/>
  <c r="J6" i="1"/>
  <c r="K6" i="1"/>
  <c r="L6" i="1"/>
  <c r="M6" i="1"/>
  <c r="D5" i="1"/>
  <c r="E5" i="1"/>
  <c r="F5" i="1"/>
  <c r="G5" i="1"/>
  <c r="H5" i="1"/>
  <c r="I5" i="1"/>
  <c r="J5" i="1"/>
  <c r="K5" i="1"/>
  <c r="L5" i="1"/>
  <c r="M5" i="1"/>
  <c r="S15" i="1"/>
  <c r="R15" i="1"/>
  <c r="S14" i="1"/>
  <c r="R14" i="1"/>
  <c r="T13" i="1"/>
  <c r="S13" i="1"/>
  <c r="R13" i="1"/>
  <c r="U12" i="1"/>
  <c r="T12" i="1"/>
  <c r="S12" i="1"/>
  <c r="R12" i="1"/>
  <c r="V11" i="1"/>
  <c r="U11" i="1"/>
  <c r="T11" i="1"/>
  <c r="S11" i="1"/>
  <c r="R11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M8" i="1"/>
  <c r="M9" i="1"/>
  <c r="M10" i="1"/>
  <c r="M11" i="1"/>
  <c r="M12" i="1"/>
  <c r="M13" i="1"/>
  <c r="M14" i="1"/>
  <c r="M15" i="1"/>
  <c r="M7" i="1"/>
  <c r="AP21" i="4" l="1"/>
  <c r="AH21" i="4"/>
  <c r="Z10" i="4"/>
  <c r="AN24" i="4" s="1"/>
  <c r="AB11" i="4"/>
  <c r="AP25" i="4" s="1"/>
  <c r="AM26" i="4"/>
  <c r="S6" i="4"/>
  <c r="AG20" i="4" s="1"/>
  <c r="U7" i="4"/>
  <c r="AI21" i="4" s="1"/>
  <c r="W10" i="4"/>
  <c r="AK24" i="4" s="1"/>
  <c r="AA11" i="4"/>
  <c r="AO25" i="4" s="1"/>
  <c r="AP30" i="4"/>
  <c r="AP31" i="4" s="1"/>
  <c r="AG34" i="4" s="1"/>
  <c r="AH34" i="4" s="1"/>
  <c r="AI34" i="4" s="1"/>
  <c r="AJ34" i="4" s="1"/>
  <c r="AK34" i="4" s="1"/>
  <c r="AL34" i="4" s="1"/>
  <c r="AM34" i="4" s="1"/>
  <c r="AN34" i="4" s="1"/>
  <c r="AO34" i="4" s="1"/>
  <c r="V7" i="4"/>
  <c r="AJ21" i="4" s="1"/>
  <c r="AA6" i="4"/>
  <c r="AO20" i="4" s="1"/>
  <c r="W6" i="4"/>
  <c r="AK20" i="4" s="1"/>
  <c r="X7" i="4"/>
  <c r="AL21" i="4" s="1"/>
  <c r="AI22" i="4"/>
  <c r="Y8" i="4"/>
  <c r="AM22" i="4" s="1"/>
  <c r="AJ23" i="4"/>
  <c r="Y9" i="4"/>
  <c r="AM23" i="4" s="1"/>
  <c r="AB10" i="4"/>
  <c r="X10" i="4"/>
  <c r="Z11" i="4"/>
  <c r="AN25" i="4" s="1"/>
  <c r="AA12" i="4"/>
  <c r="AO26" i="4" s="1"/>
  <c r="AA14" i="4"/>
  <c r="Z6" i="4"/>
  <c r="AN20" i="4" s="1"/>
  <c r="V6" i="4"/>
  <c r="AJ20" i="4" s="1"/>
  <c r="AA7" i="4"/>
  <c r="AO21" i="4" s="1"/>
  <c r="W7" i="4"/>
  <c r="AK21" i="4" s="1"/>
  <c r="AB8" i="4"/>
  <c r="AP22" i="4" s="1"/>
  <c r="X8" i="4"/>
  <c r="AL22" i="4" s="1"/>
  <c r="AB9" i="4"/>
  <c r="AP23" i="4" s="1"/>
  <c r="X9" i="4"/>
  <c r="AL23" i="4" s="1"/>
  <c r="AA10" i="4"/>
  <c r="X11" i="4"/>
  <c r="AL25" i="4" s="1"/>
  <c r="Y11" i="4"/>
  <c r="AM25" i="4" s="1"/>
  <c r="Z12" i="4"/>
  <c r="AN26" i="4" s="1"/>
  <c r="AP28" i="4"/>
  <c r="AP24" i="4"/>
  <c r="AL24" i="4"/>
  <c r="AO24" i="4"/>
  <c r="AO28" i="4"/>
  <c r="D53" i="4"/>
  <c r="C53" i="4"/>
  <c r="E53" i="4"/>
  <c r="F44" i="5"/>
  <c r="D36" i="5"/>
  <c r="C36" i="5" s="1"/>
  <c r="F45" i="5"/>
  <c r="E44" i="5"/>
  <c r="E40" i="5"/>
  <c r="F41" i="5"/>
  <c r="G41" i="5"/>
  <c r="C37" i="5"/>
  <c r="L37" i="5" s="1"/>
  <c r="L36" i="5"/>
  <c r="D37" i="5"/>
  <c r="M37" i="5" s="1"/>
  <c r="F33" i="5"/>
  <c r="E32" i="5"/>
  <c r="C29" i="5"/>
  <c r="L29" i="5" s="1"/>
  <c r="L28" i="5"/>
  <c r="D29" i="5"/>
  <c r="M29" i="5" s="1"/>
  <c r="E29" i="5"/>
  <c r="L25" i="5"/>
  <c r="L24" i="5"/>
  <c r="D21" i="5"/>
  <c r="M21" i="5" s="1"/>
  <c r="L21" i="5"/>
  <c r="L20" i="5"/>
  <c r="C17" i="5"/>
  <c r="L17" i="5" s="1"/>
  <c r="L16" i="5"/>
  <c r="L13" i="5"/>
  <c r="L12" i="5"/>
  <c r="E8" i="5"/>
  <c r="D8" i="5" s="1"/>
  <c r="F9" i="5"/>
  <c r="D9" i="5"/>
  <c r="M9" i="5" s="1"/>
  <c r="C9" i="5"/>
  <c r="E9" i="5"/>
  <c r="O5" i="5"/>
  <c r="G4" i="5"/>
  <c r="P5" i="5" s="1"/>
  <c r="M28" i="5"/>
  <c r="M25" i="5"/>
  <c r="M24" i="5"/>
  <c r="D17" i="5"/>
  <c r="M17" i="5" s="1"/>
  <c r="M16" i="5"/>
  <c r="M13" i="5"/>
  <c r="M12" i="5"/>
  <c r="M8" i="5"/>
  <c r="M20" i="5"/>
  <c r="M36" i="5"/>
  <c r="D45" i="3"/>
  <c r="E44" i="3"/>
  <c r="E36" i="3"/>
  <c r="E37" i="3" s="1"/>
  <c r="D37" i="3"/>
  <c r="D29" i="3"/>
  <c r="E28" i="3"/>
  <c r="E29" i="3" s="1"/>
  <c r="D41" i="3"/>
  <c r="E40" i="3"/>
  <c r="F36" i="3"/>
  <c r="E32" i="3"/>
  <c r="D33" i="3"/>
  <c r="D25" i="3"/>
  <c r="E24" i="3"/>
  <c r="E20" i="3"/>
  <c r="D13" i="3"/>
  <c r="E12" i="3"/>
  <c r="E13" i="3" s="1"/>
  <c r="D17" i="3"/>
  <c r="E16" i="3"/>
  <c r="D9" i="3"/>
  <c r="F9" i="3"/>
  <c r="G9" i="3"/>
  <c r="E9" i="3"/>
  <c r="E45" i="5" l="1"/>
  <c r="D44" i="5"/>
  <c r="E41" i="5"/>
  <c r="N41" i="5" s="1"/>
  <c r="D40" i="5"/>
  <c r="E33" i="5"/>
  <c r="D32" i="5"/>
  <c r="F29" i="5"/>
  <c r="G29" i="5"/>
  <c r="L8" i="5"/>
  <c r="L9" i="5"/>
  <c r="N36" i="5"/>
  <c r="N37" i="5"/>
  <c r="N16" i="5"/>
  <c r="E17" i="5"/>
  <c r="N17" i="5" s="1"/>
  <c r="N40" i="5"/>
  <c r="N28" i="5"/>
  <c r="N29" i="5"/>
  <c r="N12" i="5"/>
  <c r="N13" i="5"/>
  <c r="N24" i="5"/>
  <c r="N25" i="5"/>
  <c r="N8" i="5"/>
  <c r="N9" i="5"/>
  <c r="N20" i="5"/>
  <c r="N21" i="5"/>
  <c r="N32" i="5"/>
  <c r="N33" i="5"/>
  <c r="N44" i="5"/>
  <c r="N45" i="5"/>
  <c r="E45" i="3"/>
  <c r="F44" i="3"/>
  <c r="F28" i="3"/>
  <c r="F12" i="3"/>
  <c r="F13" i="3" s="1"/>
  <c r="F40" i="3"/>
  <c r="E41" i="3"/>
  <c r="F37" i="3"/>
  <c r="G36" i="3"/>
  <c r="G37" i="3" s="1"/>
  <c r="E33" i="3"/>
  <c r="F32" i="3"/>
  <c r="F29" i="3"/>
  <c r="G28" i="3"/>
  <c r="G29" i="3" s="1"/>
  <c r="E25" i="3"/>
  <c r="F24" i="3"/>
  <c r="E21" i="3"/>
  <c r="F20" i="3"/>
  <c r="E17" i="3"/>
  <c r="F16" i="3"/>
  <c r="G12" i="3"/>
  <c r="G13" i="3" s="1"/>
  <c r="C44" i="5" l="1"/>
  <c r="D45" i="5"/>
  <c r="M45" i="5" s="1"/>
  <c r="M44" i="5"/>
  <c r="C40" i="5"/>
  <c r="D41" i="5"/>
  <c r="M41" i="5" s="1"/>
  <c r="M40" i="5"/>
  <c r="C32" i="5"/>
  <c r="D33" i="5"/>
  <c r="M33" i="5" s="1"/>
  <c r="M32" i="5"/>
  <c r="O9" i="5"/>
  <c r="O8" i="5"/>
  <c r="O41" i="5"/>
  <c r="O40" i="5"/>
  <c r="O21" i="5"/>
  <c r="O20" i="5"/>
  <c r="O29" i="5"/>
  <c r="O28" i="5"/>
  <c r="O33" i="5"/>
  <c r="O32" i="5"/>
  <c r="O13" i="5"/>
  <c r="O12" i="5"/>
  <c r="O37" i="5"/>
  <c r="O36" i="5"/>
  <c r="O45" i="5"/>
  <c r="O44" i="5"/>
  <c r="O25" i="5"/>
  <c r="O24" i="5"/>
  <c r="F17" i="5"/>
  <c r="O17" i="5" s="1"/>
  <c r="O16" i="5"/>
  <c r="F45" i="3"/>
  <c r="G44" i="3"/>
  <c r="G45" i="3" s="1"/>
  <c r="F41" i="3"/>
  <c r="G40" i="3"/>
  <c r="G41" i="3" s="1"/>
  <c r="F33" i="3"/>
  <c r="G32" i="3"/>
  <c r="G33" i="3" s="1"/>
  <c r="F25" i="3"/>
  <c r="G24" i="3"/>
  <c r="G25" i="3" s="1"/>
  <c r="F21" i="3"/>
  <c r="G20" i="3"/>
  <c r="G21" i="3" s="1"/>
  <c r="F17" i="3"/>
  <c r="G16" i="3"/>
  <c r="G17" i="3" s="1"/>
  <c r="L44" i="5" l="1"/>
  <c r="C45" i="5"/>
  <c r="L45" i="5" s="1"/>
  <c r="C41" i="5"/>
  <c r="L41" i="5" s="1"/>
  <c r="L40" i="5"/>
  <c r="C33" i="5"/>
  <c r="L33" i="5" s="1"/>
  <c r="L32" i="5"/>
  <c r="G17" i="5"/>
  <c r="P17" i="5" s="1"/>
  <c r="P16" i="5"/>
  <c r="P13" i="5"/>
  <c r="P12" i="5"/>
  <c r="P25" i="5"/>
  <c r="P24" i="5"/>
  <c r="P45" i="5"/>
  <c r="P44" i="5"/>
  <c r="P29" i="5"/>
  <c r="P28" i="5"/>
  <c r="P41" i="5"/>
  <c r="P40" i="5"/>
  <c r="P37" i="5"/>
  <c r="P36" i="5"/>
  <c r="P33" i="5"/>
  <c r="P32" i="5"/>
  <c r="P21" i="5"/>
  <c r="P20" i="5"/>
  <c r="P9" i="5"/>
  <c r="P8" i="5"/>
</calcChain>
</file>

<file path=xl/sharedStrings.xml><?xml version="1.0" encoding="utf-8"?>
<sst xmlns="http://schemas.openxmlformats.org/spreadsheetml/2006/main" count="197" uniqueCount="22">
  <si>
    <t>SOC(t)</t>
  </si>
  <si>
    <t>Aux(t)</t>
  </si>
  <si>
    <t>Pc</t>
  </si>
  <si>
    <t>SOCmax</t>
  </si>
  <si>
    <t>SOC(t+1)</t>
  </si>
  <si>
    <t>Pc X</t>
  </si>
  <si>
    <t>Aux Y</t>
  </si>
  <si>
    <t>-</t>
  </si>
  <si>
    <t>Pc (x0)</t>
  </si>
  <si>
    <t>Aux (y0)</t>
  </si>
  <si>
    <t>deg_max</t>
  </si>
  <si>
    <t>P_max</t>
  </si>
  <si>
    <t>Eff_Charge</t>
  </si>
  <si>
    <t>Eff_discharge</t>
  </si>
  <si>
    <t>deg_1</t>
  </si>
  <si>
    <t>deg_2</t>
  </si>
  <si>
    <t>deg_3</t>
  </si>
  <si>
    <t>deg_4</t>
  </si>
  <si>
    <t>deg_5</t>
  </si>
  <si>
    <t>P_aux_dis</t>
  </si>
  <si>
    <t>Pd</t>
  </si>
  <si>
    <t>Paux*Aux(t)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</si>
</sst>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0" fillId="6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6" borderId="0" xfId="0" applyNumberFormat="1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4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7" borderId="0" xfId="0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0" xfId="0" applyBorder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vertical="center"/>
    </xf>
  </cellXfs>
  <cellStyles count="1">
    <cellStyle name="Normal" xfId="0" builtinId="0"/>
  </cellStyles>
  <dxfs count="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F360-86F8-4AA7-BCA3-E58DF25AEE21}">
  <dimension ref="B1:I6"/>
  <sheetViews>
    <sheetView workbookViewId="0">
      <selection activeCell="F5" sqref="F5:I5"/>
    </sheetView>
  </sheetViews>
  <sheetFormatPr defaultRowHeight="15" x14ac:dyDescent="0.25"/>
  <cols>
    <col min="2" max="2" width="13.85546875" bestFit="1" customWidth="1"/>
    <col min="3" max="3" width="12" bestFit="1" customWidth="1"/>
    <col min="6" max="6" width="7.85546875" customWidth="1"/>
    <col min="7" max="7" width="9" customWidth="1"/>
    <col min="8" max="8" width="8.5703125" customWidth="1"/>
    <col min="9" max="9" width="8.140625" customWidth="1"/>
  </cols>
  <sheetData>
    <row r="1" spans="2:9" x14ac:dyDescent="0.25">
      <c r="B1" t="s">
        <v>11</v>
      </c>
      <c r="C1">
        <v>10</v>
      </c>
    </row>
    <row r="2" spans="2:9" x14ac:dyDescent="0.25">
      <c r="B2" t="s">
        <v>13</v>
      </c>
      <c r="C2">
        <v>0.9</v>
      </c>
    </row>
    <row r="3" spans="2:9" x14ac:dyDescent="0.25">
      <c r="B3" t="s">
        <v>12</v>
      </c>
      <c r="C3">
        <v>0.9</v>
      </c>
    </row>
    <row r="4" spans="2:9" x14ac:dyDescent="0.25"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2:9" x14ac:dyDescent="0.25">
      <c r="B5" t="s">
        <v>10</v>
      </c>
      <c r="C5">
        <f>(C1/C2)^0.5</f>
        <v>3.3333333333333335</v>
      </c>
      <c r="E5">
        <v>0</v>
      </c>
      <c r="F5" s="5">
        <f>E5+$C$6</f>
        <v>0.83333333333333337</v>
      </c>
      <c r="G5" s="5">
        <f t="shared" ref="G5:I5" si="0">F5+$C$6</f>
        <v>1.6666666666666667</v>
      </c>
      <c r="H5" s="5">
        <f t="shared" si="0"/>
        <v>2.5</v>
      </c>
      <c r="I5" s="5">
        <f t="shared" si="0"/>
        <v>3.3333333333333335</v>
      </c>
    </row>
    <row r="6" spans="2:9" x14ac:dyDescent="0.25">
      <c r="C6">
        <f>C5/4</f>
        <v>0.83333333333333337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7CA5-D239-417F-82F5-6C8385A6E9BF}">
  <dimension ref="A1:AB61"/>
  <sheetViews>
    <sheetView topLeftCell="A7" zoomScaleNormal="100" workbookViewId="0">
      <selection activeCell="P31" sqref="P31"/>
    </sheetView>
  </sheetViews>
  <sheetFormatPr defaultRowHeight="15" x14ac:dyDescent="0.25"/>
  <sheetData>
    <row r="1" spans="1:28" x14ac:dyDescent="0.25">
      <c r="C1" t="s">
        <v>3</v>
      </c>
      <c r="D1">
        <v>10</v>
      </c>
      <c r="R1" t="s">
        <v>3</v>
      </c>
      <c r="S1">
        <v>10</v>
      </c>
    </row>
    <row r="2" spans="1:28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8" x14ac:dyDescent="0.25">
      <c r="C3" s="38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8"/>
      <c r="R3" s="38" t="s">
        <v>0</v>
      </c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28" x14ac:dyDescent="0.25">
      <c r="B4" s="4" t="s">
        <v>2</v>
      </c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Q4" s="7" t="s">
        <v>2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>
        <v>9</v>
      </c>
      <c r="AB4">
        <v>10</v>
      </c>
    </row>
    <row r="5" spans="1:28" x14ac:dyDescent="0.25">
      <c r="A5" s="39" t="s">
        <v>4</v>
      </c>
      <c r="B5">
        <v>0</v>
      </c>
      <c r="C5">
        <f>C4+0.9*1*$B5</f>
        <v>0</v>
      </c>
      <c r="D5">
        <f t="shared" ref="D5:M5" si="0">D4+0.9*1*$B5</f>
        <v>1</v>
      </c>
      <c r="E5">
        <f t="shared" si="0"/>
        <v>2</v>
      </c>
      <c r="F5">
        <f t="shared" si="0"/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s="39" t="s">
        <v>1</v>
      </c>
      <c r="Q5" s="7">
        <v>0</v>
      </c>
      <c r="R5">
        <f>2-(C5+C$4)/($D$1)</f>
        <v>2</v>
      </c>
      <c r="S5">
        <f t="shared" ref="S5:AB6" si="1">2-(D5+D$4)/($D$1)</f>
        <v>1.8</v>
      </c>
      <c r="T5">
        <f t="shared" si="1"/>
        <v>1.6</v>
      </c>
      <c r="U5">
        <f t="shared" si="1"/>
        <v>1.4</v>
      </c>
      <c r="V5">
        <f t="shared" si="1"/>
        <v>1.2</v>
      </c>
      <c r="W5">
        <f t="shared" si="1"/>
        <v>1</v>
      </c>
      <c r="X5">
        <f t="shared" si="1"/>
        <v>0.8</v>
      </c>
      <c r="Y5">
        <f t="shared" si="1"/>
        <v>0.60000000000000009</v>
      </c>
      <c r="Z5">
        <f t="shared" si="1"/>
        <v>0.39999999999999991</v>
      </c>
      <c r="AA5">
        <f t="shared" si="1"/>
        <v>0.19999999999999996</v>
      </c>
      <c r="AB5">
        <f t="shared" si="1"/>
        <v>0</v>
      </c>
    </row>
    <row r="6" spans="1:28" x14ac:dyDescent="0.25">
      <c r="A6" s="39"/>
      <c r="B6" s="3">
        <v>1</v>
      </c>
      <c r="C6">
        <f>C$4+0.9*1*$B6</f>
        <v>0.9</v>
      </c>
      <c r="D6">
        <f t="shared" ref="D6:M15" si="2">D$4+0.9*1*$B6</f>
        <v>1.9</v>
      </c>
      <c r="E6">
        <f t="shared" si="2"/>
        <v>2.9</v>
      </c>
      <c r="F6">
        <f t="shared" si="2"/>
        <v>3.9</v>
      </c>
      <c r="G6">
        <f t="shared" si="2"/>
        <v>4.9000000000000004</v>
      </c>
      <c r="H6">
        <f t="shared" si="2"/>
        <v>5.9</v>
      </c>
      <c r="I6">
        <f t="shared" si="2"/>
        <v>6.9</v>
      </c>
      <c r="J6">
        <f t="shared" si="2"/>
        <v>7.9</v>
      </c>
      <c r="K6">
        <f t="shared" si="2"/>
        <v>8.9</v>
      </c>
      <c r="L6">
        <f t="shared" si="2"/>
        <v>9.9</v>
      </c>
      <c r="M6">
        <f t="shared" si="2"/>
        <v>10.9</v>
      </c>
      <c r="P6" s="39"/>
      <c r="Q6" s="7">
        <v>1</v>
      </c>
      <c r="R6">
        <f>2-(C6+C$4)/($D$1)</f>
        <v>1.91</v>
      </c>
      <c r="S6">
        <f t="shared" si="1"/>
        <v>1.71</v>
      </c>
      <c r="T6">
        <f t="shared" si="1"/>
        <v>1.51</v>
      </c>
      <c r="U6">
        <f t="shared" si="1"/>
        <v>1.31</v>
      </c>
      <c r="V6">
        <f t="shared" si="1"/>
        <v>1.1099999999999999</v>
      </c>
      <c r="W6">
        <f t="shared" si="1"/>
        <v>0.90999999999999992</v>
      </c>
      <c r="X6">
        <f t="shared" si="1"/>
        <v>0.71</v>
      </c>
      <c r="Y6">
        <f t="shared" si="1"/>
        <v>0.51</v>
      </c>
      <c r="Z6">
        <f t="shared" si="1"/>
        <v>0.31000000000000005</v>
      </c>
      <c r="AA6">
        <f t="shared" si="1"/>
        <v>0.1100000000000001</v>
      </c>
    </row>
    <row r="7" spans="1:28" x14ac:dyDescent="0.25">
      <c r="A7" s="39"/>
      <c r="B7" s="3">
        <v>2</v>
      </c>
      <c r="C7">
        <f t="shared" ref="C7:C15" si="3">C$4+0.9*1*$B7</f>
        <v>1.8</v>
      </c>
      <c r="D7">
        <f t="shared" si="2"/>
        <v>2.8</v>
      </c>
      <c r="E7">
        <f t="shared" si="2"/>
        <v>3.8</v>
      </c>
      <c r="F7">
        <f t="shared" si="2"/>
        <v>4.8</v>
      </c>
      <c r="G7">
        <f t="shared" si="2"/>
        <v>5.8</v>
      </c>
      <c r="H7">
        <f t="shared" si="2"/>
        <v>6.8</v>
      </c>
      <c r="I7">
        <f t="shared" si="2"/>
        <v>7.8</v>
      </c>
      <c r="J7">
        <f t="shared" si="2"/>
        <v>8.8000000000000007</v>
      </c>
      <c r="K7">
        <f t="shared" si="2"/>
        <v>9.8000000000000007</v>
      </c>
      <c r="L7">
        <f t="shared" si="2"/>
        <v>10.8</v>
      </c>
      <c r="M7">
        <f t="shared" ref="M7:M15" si="4">2-(2*M$4+$B7*0.9/1)/($D$1)</f>
        <v>-0.18000000000000016</v>
      </c>
      <c r="P7" s="39"/>
      <c r="Q7" s="7">
        <v>2</v>
      </c>
      <c r="R7">
        <f t="shared" ref="R7:R15" si="5">2-(2*R$4+$B7*0.9/1)/($D$1)</f>
        <v>1.82</v>
      </c>
      <c r="S7">
        <f t="shared" ref="S7:Z7" si="6">2-(2*S$4+$B7*0.9/1)/($D$1)</f>
        <v>1.62</v>
      </c>
      <c r="T7">
        <f t="shared" si="6"/>
        <v>1.42</v>
      </c>
      <c r="U7">
        <f t="shared" si="6"/>
        <v>1.22</v>
      </c>
      <c r="V7">
        <f t="shared" si="6"/>
        <v>1.02</v>
      </c>
      <c r="W7">
        <f t="shared" si="6"/>
        <v>0.81999999999999984</v>
      </c>
      <c r="X7">
        <f t="shared" si="6"/>
        <v>0.61999999999999988</v>
      </c>
      <c r="Y7">
        <f t="shared" si="6"/>
        <v>0.41999999999999993</v>
      </c>
      <c r="Z7">
        <f t="shared" si="6"/>
        <v>0.21999999999999997</v>
      </c>
    </row>
    <row r="8" spans="1:28" x14ac:dyDescent="0.25">
      <c r="A8" s="39"/>
      <c r="B8" s="3">
        <v>3</v>
      </c>
      <c r="C8">
        <f t="shared" si="3"/>
        <v>2.7</v>
      </c>
      <c r="D8">
        <f t="shared" si="2"/>
        <v>3.7</v>
      </c>
      <c r="E8">
        <f t="shared" si="2"/>
        <v>4.7</v>
      </c>
      <c r="F8">
        <f t="shared" si="2"/>
        <v>5.7</v>
      </c>
      <c r="G8">
        <f t="shared" si="2"/>
        <v>6.7</v>
      </c>
      <c r="H8">
        <f t="shared" si="2"/>
        <v>7.7</v>
      </c>
      <c r="I8">
        <f t="shared" si="2"/>
        <v>8.6999999999999993</v>
      </c>
      <c r="J8">
        <f t="shared" si="2"/>
        <v>9.6999999999999993</v>
      </c>
      <c r="K8">
        <f t="shared" si="2"/>
        <v>10.7</v>
      </c>
      <c r="L8">
        <f t="shared" si="2"/>
        <v>11.7</v>
      </c>
      <c r="M8">
        <f t="shared" si="4"/>
        <v>-0.27</v>
      </c>
      <c r="P8" s="39"/>
      <c r="Q8" s="7">
        <v>3</v>
      </c>
      <c r="R8">
        <f t="shared" si="5"/>
        <v>1.73</v>
      </c>
      <c r="S8">
        <f t="shared" ref="S8:Y8" si="7">2-(2*S$4+$B8*0.9/1)/($D$1)</f>
        <v>1.53</v>
      </c>
      <c r="T8">
        <f t="shared" si="7"/>
        <v>1.33</v>
      </c>
      <c r="U8">
        <f t="shared" si="7"/>
        <v>1.1300000000000001</v>
      </c>
      <c r="V8">
        <f t="shared" si="7"/>
        <v>0.93000000000000016</v>
      </c>
      <c r="W8">
        <f t="shared" si="7"/>
        <v>0.73</v>
      </c>
      <c r="X8">
        <f t="shared" si="7"/>
        <v>0.53</v>
      </c>
      <c r="Y8">
        <f t="shared" si="7"/>
        <v>0.33000000000000007</v>
      </c>
    </row>
    <row r="9" spans="1:28" x14ac:dyDescent="0.25">
      <c r="A9" s="39"/>
      <c r="B9" s="3">
        <v>4</v>
      </c>
      <c r="C9">
        <f t="shared" si="3"/>
        <v>3.6</v>
      </c>
      <c r="D9">
        <f t="shared" si="2"/>
        <v>4.5999999999999996</v>
      </c>
      <c r="E9">
        <f t="shared" si="2"/>
        <v>5.6</v>
      </c>
      <c r="F9">
        <f t="shared" si="2"/>
        <v>6.6</v>
      </c>
      <c r="G9">
        <f t="shared" si="2"/>
        <v>7.6</v>
      </c>
      <c r="H9">
        <f t="shared" si="2"/>
        <v>8.6</v>
      </c>
      <c r="I9">
        <f t="shared" si="2"/>
        <v>9.6</v>
      </c>
      <c r="J9">
        <f t="shared" si="2"/>
        <v>10.6</v>
      </c>
      <c r="K9">
        <f t="shared" si="2"/>
        <v>11.6</v>
      </c>
      <c r="L9">
        <f t="shared" si="2"/>
        <v>12.6</v>
      </c>
      <c r="M9">
        <f t="shared" si="4"/>
        <v>-0.36000000000000032</v>
      </c>
      <c r="P9" s="39"/>
      <c r="Q9" s="7">
        <v>4</v>
      </c>
      <c r="R9">
        <f t="shared" si="5"/>
        <v>1.6400000000000001</v>
      </c>
      <c r="S9">
        <f t="shared" ref="S9:X9" si="8">2-(2*S$4+$B9*0.9/1)/($D$1)</f>
        <v>1.44</v>
      </c>
      <c r="T9">
        <f t="shared" si="8"/>
        <v>1.24</v>
      </c>
      <c r="U9">
        <f t="shared" si="8"/>
        <v>1.04</v>
      </c>
      <c r="V9">
        <f t="shared" si="8"/>
        <v>0.84000000000000008</v>
      </c>
      <c r="W9">
        <f t="shared" si="8"/>
        <v>0.64000000000000012</v>
      </c>
      <c r="X9">
        <f t="shared" si="8"/>
        <v>0.43999999999999995</v>
      </c>
    </row>
    <row r="10" spans="1:28" x14ac:dyDescent="0.25">
      <c r="A10" s="39"/>
      <c r="B10" s="3">
        <v>5</v>
      </c>
      <c r="C10">
        <f t="shared" si="3"/>
        <v>4.5</v>
      </c>
      <c r="D10">
        <f t="shared" si="2"/>
        <v>5.5</v>
      </c>
      <c r="E10">
        <f t="shared" si="2"/>
        <v>6.5</v>
      </c>
      <c r="F10">
        <f t="shared" si="2"/>
        <v>7.5</v>
      </c>
      <c r="G10">
        <f t="shared" si="2"/>
        <v>8.5</v>
      </c>
      <c r="H10">
        <f t="shared" si="2"/>
        <v>9.5</v>
      </c>
      <c r="I10">
        <f t="shared" si="2"/>
        <v>10.5</v>
      </c>
      <c r="J10">
        <f t="shared" si="2"/>
        <v>11.5</v>
      </c>
      <c r="K10">
        <f t="shared" si="2"/>
        <v>12.5</v>
      </c>
      <c r="L10">
        <f t="shared" si="2"/>
        <v>13.5</v>
      </c>
      <c r="M10">
        <f t="shared" si="4"/>
        <v>-0.45000000000000018</v>
      </c>
      <c r="P10" s="39"/>
      <c r="Q10" s="7">
        <v>5</v>
      </c>
      <c r="R10">
        <f t="shared" si="5"/>
        <v>1.55</v>
      </c>
      <c r="S10">
        <f>2-(2*S$4+$B10*0.9/1)/($D$1)</f>
        <v>1.35</v>
      </c>
      <c r="T10">
        <f>2-(2*T$4+$B10*0.9/1)/($D$1)</f>
        <v>1.1499999999999999</v>
      </c>
      <c r="U10">
        <f>2-(2*U$4+$B10*0.9/1)/($D$1)</f>
        <v>0.95</v>
      </c>
      <c r="V10">
        <f>2-(2*V$4+$B10*0.9/1)/($D$1)</f>
        <v>0.75</v>
      </c>
      <c r="W10">
        <f>2-(2*W$4+$B10*0.9/1)/($D$1)</f>
        <v>0.55000000000000004</v>
      </c>
    </row>
    <row r="11" spans="1:28" x14ac:dyDescent="0.25">
      <c r="A11" s="39"/>
      <c r="B11" s="3">
        <v>6</v>
      </c>
      <c r="C11">
        <f t="shared" si="3"/>
        <v>5.4</v>
      </c>
      <c r="D11">
        <f t="shared" si="2"/>
        <v>6.4</v>
      </c>
      <c r="E11">
        <f t="shared" si="2"/>
        <v>7.4</v>
      </c>
      <c r="F11">
        <f t="shared" si="2"/>
        <v>8.4</v>
      </c>
      <c r="G11">
        <f t="shared" si="2"/>
        <v>9.4</v>
      </c>
      <c r="H11">
        <f t="shared" si="2"/>
        <v>10.4</v>
      </c>
      <c r="I11">
        <f t="shared" si="2"/>
        <v>11.4</v>
      </c>
      <c r="J11">
        <f t="shared" si="2"/>
        <v>12.4</v>
      </c>
      <c r="K11">
        <f t="shared" si="2"/>
        <v>13.4</v>
      </c>
      <c r="L11">
        <f t="shared" si="2"/>
        <v>14.4</v>
      </c>
      <c r="M11">
        <f t="shared" si="4"/>
        <v>-0.54</v>
      </c>
      <c r="P11" s="39"/>
      <c r="Q11" s="7">
        <v>6</v>
      </c>
      <c r="R11">
        <f t="shared" si="5"/>
        <v>1.46</v>
      </c>
      <c r="S11">
        <f>2-(2*S$4+$B11*0.9/1)/($D$1)</f>
        <v>1.26</v>
      </c>
      <c r="T11">
        <f>2-(2*T$4+$B11*0.9/1)/($D$1)</f>
        <v>1.06</v>
      </c>
      <c r="U11">
        <f>2-(2*U$4+$B11*0.9/1)/($D$1)</f>
        <v>0.85999999999999988</v>
      </c>
      <c r="V11">
        <f>2-(2*V$4+$B11*0.9/1)/($D$1)</f>
        <v>0.65999999999999992</v>
      </c>
    </row>
    <row r="12" spans="1:28" x14ac:dyDescent="0.25">
      <c r="A12" s="39"/>
      <c r="B12" s="3">
        <v>7</v>
      </c>
      <c r="C12">
        <f t="shared" si="3"/>
        <v>6.3</v>
      </c>
      <c r="D12">
        <f t="shared" si="2"/>
        <v>7.3</v>
      </c>
      <c r="E12">
        <f t="shared" si="2"/>
        <v>8.3000000000000007</v>
      </c>
      <c r="F12">
        <f t="shared" si="2"/>
        <v>9.3000000000000007</v>
      </c>
      <c r="G12">
        <f t="shared" si="2"/>
        <v>10.3</v>
      </c>
      <c r="H12">
        <f t="shared" si="2"/>
        <v>11.3</v>
      </c>
      <c r="I12">
        <f t="shared" si="2"/>
        <v>12.3</v>
      </c>
      <c r="J12">
        <f t="shared" si="2"/>
        <v>13.3</v>
      </c>
      <c r="K12">
        <f t="shared" si="2"/>
        <v>14.3</v>
      </c>
      <c r="L12">
        <f t="shared" si="2"/>
        <v>15.3</v>
      </c>
      <c r="M12">
        <f t="shared" si="4"/>
        <v>-0.62999999999999989</v>
      </c>
      <c r="P12" s="39"/>
      <c r="Q12" s="7">
        <v>7</v>
      </c>
      <c r="R12">
        <f t="shared" si="5"/>
        <v>1.37</v>
      </c>
      <c r="S12">
        <f>2-(2*S$4+$B12*0.9/1)/($D$1)</f>
        <v>1.17</v>
      </c>
      <c r="T12">
        <f>2-(2*T$4+$B12*0.9/1)/($D$1)</f>
        <v>0.97</v>
      </c>
      <c r="U12">
        <f>2-(2*U$4+$B12*0.9/1)/($D$1)</f>
        <v>0.77</v>
      </c>
    </row>
    <row r="13" spans="1:28" x14ac:dyDescent="0.25">
      <c r="A13" s="39"/>
      <c r="B13" s="3">
        <v>8</v>
      </c>
      <c r="C13">
        <f t="shared" si="3"/>
        <v>7.2</v>
      </c>
      <c r="D13">
        <f t="shared" si="2"/>
        <v>8.1999999999999993</v>
      </c>
      <c r="E13">
        <f t="shared" si="2"/>
        <v>9.1999999999999993</v>
      </c>
      <c r="F13">
        <f t="shared" si="2"/>
        <v>10.199999999999999</v>
      </c>
      <c r="G13">
        <f t="shared" si="2"/>
        <v>11.2</v>
      </c>
      <c r="H13">
        <f t="shared" si="2"/>
        <v>12.2</v>
      </c>
      <c r="I13">
        <f t="shared" si="2"/>
        <v>13.2</v>
      </c>
      <c r="J13">
        <f t="shared" si="2"/>
        <v>14.2</v>
      </c>
      <c r="K13">
        <f t="shared" si="2"/>
        <v>15.2</v>
      </c>
      <c r="L13">
        <f t="shared" si="2"/>
        <v>16.2</v>
      </c>
      <c r="M13">
        <f t="shared" si="4"/>
        <v>-0.71999999999999975</v>
      </c>
      <c r="P13" s="39"/>
      <c r="Q13" s="7">
        <v>8</v>
      </c>
      <c r="R13">
        <f t="shared" si="5"/>
        <v>1.28</v>
      </c>
      <c r="S13">
        <f>2-(2*S$4+$B13*0.9/1)/($D$1)</f>
        <v>1.08</v>
      </c>
      <c r="T13">
        <f>2-(2*T$4+$B13*0.9/1)/($D$1)</f>
        <v>0.88000000000000012</v>
      </c>
    </row>
    <row r="14" spans="1:28" x14ac:dyDescent="0.25">
      <c r="A14" s="39"/>
      <c r="B14" s="3">
        <v>9</v>
      </c>
      <c r="C14">
        <f t="shared" si="3"/>
        <v>8.1</v>
      </c>
      <c r="D14">
        <f t="shared" si="2"/>
        <v>9.1</v>
      </c>
      <c r="E14">
        <f t="shared" si="2"/>
        <v>10.1</v>
      </c>
      <c r="F14">
        <f t="shared" si="2"/>
        <v>11.1</v>
      </c>
      <c r="G14">
        <f t="shared" si="2"/>
        <v>12.1</v>
      </c>
      <c r="H14">
        <f t="shared" si="2"/>
        <v>13.1</v>
      </c>
      <c r="I14">
        <f t="shared" si="2"/>
        <v>14.1</v>
      </c>
      <c r="J14">
        <f t="shared" si="2"/>
        <v>15.1</v>
      </c>
      <c r="K14">
        <f t="shared" si="2"/>
        <v>16.100000000000001</v>
      </c>
      <c r="L14">
        <f t="shared" si="2"/>
        <v>17.100000000000001</v>
      </c>
      <c r="M14">
        <f t="shared" si="4"/>
        <v>-0.81</v>
      </c>
      <c r="P14" s="39"/>
      <c r="Q14" s="7">
        <v>9</v>
      </c>
      <c r="R14">
        <f t="shared" si="5"/>
        <v>1.19</v>
      </c>
      <c r="S14">
        <f>2-(2*S$4+$B14*0.9/1)/($D$1)</f>
        <v>0.99</v>
      </c>
    </row>
    <row r="15" spans="1:28" x14ac:dyDescent="0.25">
      <c r="A15" s="39"/>
      <c r="B15" s="3">
        <v>10</v>
      </c>
      <c r="C15">
        <f t="shared" si="3"/>
        <v>9</v>
      </c>
      <c r="D15" s="5">
        <f>D$4+0.9*1*$B15</f>
        <v>10</v>
      </c>
      <c r="E15">
        <f t="shared" si="2"/>
        <v>11</v>
      </c>
      <c r="F15">
        <f t="shared" si="2"/>
        <v>12</v>
      </c>
      <c r="G15">
        <f t="shared" si="2"/>
        <v>13</v>
      </c>
      <c r="H15">
        <f t="shared" si="2"/>
        <v>14</v>
      </c>
      <c r="I15">
        <f t="shared" si="2"/>
        <v>15</v>
      </c>
      <c r="J15">
        <f t="shared" si="2"/>
        <v>16</v>
      </c>
      <c r="K15">
        <f t="shared" si="2"/>
        <v>17</v>
      </c>
      <c r="L15">
        <f t="shared" si="2"/>
        <v>18</v>
      </c>
      <c r="M15">
        <f t="shared" si="4"/>
        <v>-0.89999999999999991</v>
      </c>
      <c r="P15" s="39"/>
      <c r="Q15" s="7">
        <v>10</v>
      </c>
      <c r="R15">
        <f t="shared" si="5"/>
        <v>1.1000000000000001</v>
      </c>
      <c r="S15">
        <f>2-(2*S$4+$B15*0.9/1)/($D$1)</f>
        <v>0.89999999999999991</v>
      </c>
    </row>
    <row r="18" spans="2:21" x14ac:dyDescent="0.25">
      <c r="C18" t="s">
        <v>3</v>
      </c>
      <c r="D18">
        <v>10</v>
      </c>
    </row>
    <row r="19" spans="2:21" x14ac:dyDescent="0.25">
      <c r="B19" s="6" t="s">
        <v>4</v>
      </c>
      <c r="I19" s="6" t="s">
        <v>4</v>
      </c>
    </row>
    <row r="20" spans="2:21" x14ac:dyDescent="0.25">
      <c r="C20" s="40" t="s">
        <v>0</v>
      </c>
      <c r="D20" s="40"/>
      <c r="E20" s="40"/>
      <c r="F20" s="40"/>
      <c r="G20" s="40"/>
      <c r="J20" s="41" t="s">
        <v>0</v>
      </c>
      <c r="K20" s="41"/>
      <c r="L20" s="41"/>
      <c r="M20" s="41"/>
      <c r="N20" s="41"/>
    </row>
    <row r="21" spans="2:21" x14ac:dyDescent="0.25">
      <c r="B21" s="7" t="s">
        <v>2</v>
      </c>
      <c r="C21" s="8">
        <v>0</v>
      </c>
      <c r="D21" s="8">
        <v>2.5</v>
      </c>
      <c r="E21" s="8">
        <v>5</v>
      </c>
      <c r="F21" s="8">
        <v>7.5</v>
      </c>
      <c r="G21" s="8">
        <v>10</v>
      </c>
      <c r="I21" s="4" t="s">
        <v>2</v>
      </c>
      <c r="J21" s="9">
        <v>0</v>
      </c>
      <c r="K21" s="9">
        <v>2.5</v>
      </c>
      <c r="L21" s="9">
        <v>5</v>
      </c>
      <c r="M21" s="9">
        <v>7.5</v>
      </c>
      <c r="N21" s="9">
        <v>10</v>
      </c>
    </row>
    <row r="22" spans="2:21" x14ac:dyDescent="0.25">
      <c r="B22" s="7">
        <v>0</v>
      </c>
      <c r="C22">
        <f>C$21+0.9*1*$B22</f>
        <v>0</v>
      </c>
      <c r="D22">
        <f t="shared" ref="D22:G32" si="9">D$21+0.9*1*$B22</f>
        <v>2.5</v>
      </c>
      <c r="E22">
        <f t="shared" si="9"/>
        <v>5</v>
      </c>
      <c r="F22">
        <f t="shared" si="9"/>
        <v>7.5</v>
      </c>
      <c r="G22">
        <f t="shared" si="9"/>
        <v>10</v>
      </c>
      <c r="I22" s="4">
        <v>0</v>
      </c>
      <c r="J22">
        <f>J$21+0.9*1*$I22</f>
        <v>0</v>
      </c>
      <c r="K22">
        <f t="shared" ref="K22:N27" si="10">K$21+0.9*1*$I22</f>
        <v>2.5</v>
      </c>
      <c r="L22">
        <f t="shared" si="10"/>
        <v>5</v>
      </c>
      <c r="M22">
        <f t="shared" si="10"/>
        <v>7.5</v>
      </c>
      <c r="N22">
        <f t="shared" si="10"/>
        <v>10</v>
      </c>
    </row>
    <row r="23" spans="2:21" x14ac:dyDescent="0.25">
      <c r="B23" s="7">
        <v>1</v>
      </c>
      <c r="C23">
        <f>C$21+0.9*1*$B23</f>
        <v>0.9</v>
      </c>
      <c r="D23">
        <f t="shared" si="9"/>
        <v>3.4</v>
      </c>
      <c r="E23">
        <f t="shared" si="9"/>
        <v>5.9</v>
      </c>
      <c r="F23">
        <f t="shared" si="9"/>
        <v>8.4</v>
      </c>
      <c r="G23">
        <f t="shared" si="9"/>
        <v>10.9</v>
      </c>
      <c r="I23" s="4">
        <v>2</v>
      </c>
      <c r="J23">
        <f>J$21+0.9*1*$I23</f>
        <v>1.8</v>
      </c>
      <c r="K23">
        <f t="shared" si="10"/>
        <v>4.3</v>
      </c>
      <c r="L23">
        <f t="shared" si="10"/>
        <v>6.8</v>
      </c>
      <c r="M23">
        <f t="shared" si="10"/>
        <v>9.3000000000000007</v>
      </c>
      <c r="N23">
        <f t="shared" si="10"/>
        <v>11.8</v>
      </c>
    </row>
    <row r="24" spans="2:21" x14ac:dyDescent="0.25">
      <c r="B24" s="7">
        <v>2</v>
      </c>
      <c r="C24">
        <f t="shared" ref="C24:C32" si="11">C$21+0.9*1*$B24</f>
        <v>1.8</v>
      </c>
      <c r="D24">
        <f t="shared" si="9"/>
        <v>4.3</v>
      </c>
      <c r="E24">
        <f t="shared" si="9"/>
        <v>6.8</v>
      </c>
      <c r="F24">
        <f t="shared" si="9"/>
        <v>9.3000000000000007</v>
      </c>
      <c r="G24">
        <f t="shared" si="9"/>
        <v>11.8</v>
      </c>
      <c r="I24" s="4">
        <v>4</v>
      </c>
      <c r="J24">
        <f t="shared" ref="J24:J27" si="12">J$21+0.9*1*$I24</f>
        <v>3.6</v>
      </c>
      <c r="K24">
        <f t="shared" si="10"/>
        <v>6.1</v>
      </c>
      <c r="L24">
        <f t="shared" si="10"/>
        <v>8.6</v>
      </c>
      <c r="M24">
        <f t="shared" si="10"/>
        <v>11.1</v>
      </c>
      <c r="N24">
        <f t="shared" si="10"/>
        <v>13.6</v>
      </c>
    </row>
    <row r="25" spans="2:21" x14ac:dyDescent="0.25">
      <c r="B25" s="7">
        <v>3</v>
      </c>
      <c r="C25">
        <f t="shared" si="11"/>
        <v>2.7</v>
      </c>
      <c r="D25">
        <f t="shared" si="9"/>
        <v>5.2</v>
      </c>
      <c r="E25">
        <f t="shared" si="9"/>
        <v>7.7</v>
      </c>
      <c r="F25">
        <f t="shared" si="9"/>
        <v>10.199999999999999</v>
      </c>
      <c r="G25">
        <f t="shared" si="9"/>
        <v>12.7</v>
      </c>
      <c r="I25" s="4">
        <v>6</v>
      </c>
      <c r="J25">
        <f t="shared" si="12"/>
        <v>5.4</v>
      </c>
      <c r="K25">
        <f t="shared" si="10"/>
        <v>7.9</v>
      </c>
      <c r="L25">
        <f t="shared" si="10"/>
        <v>10.4</v>
      </c>
      <c r="M25">
        <f t="shared" si="10"/>
        <v>12.9</v>
      </c>
      <c r="N25">
        <f t="shared" si="10"/>
        <v>15.4</v>
      </c>
    </row>
    <row r="26" spans="2:21" x14ac:dyDescent="0.25">
      <c r="B26" s="7">
        <v>4</v>
      </c>
      <c r="C26">
        <f t="shared" si="11"/>
        <v>3.6</v>
      </c>
      <c r="D26">
        <f t="shared" si="9"/>
        <v>6.1</v>
      </c>
      <c r="E26">
        <f t="shared" si="9"/>
        <v>8.6</v>
      </c>
      <c r="F26">
        <f t="shared" si="9"/>
        <v>11.1</v>
      </c>
      <c r="G26">
        <f t="shared" si="9"/>
        <v>13.6</v>
      </c>
      <c r="I26" s="4">
        <v>8</v>
      </c>
      <c r="J26">
        <f t="shared" si="12"/>
        <v>7.2</v>
      </c>
      <c r="K26">
        <f t="shared" si="10"/>
        <v>9.6999999999999993</v>
      </c>
      <c r="L26">
        <f t="shared" si="10"/>
        <v>12.2</v>
      </c>
      <c r="M26">
        <f t="shared" si="10"/>
        <v>14.7</v>
      </c>
      <c r="N26">
        <f t="shared" si="10"/>
        <v>17.2</v>
      </c>
    </row>
    <row r="27" spans="2:21" x14ac:dyDescent="0.25">
      <c r="B27" s="7">
        <v>5</v>
      </c>
      <c r="C27">
        <f t="shared" si="11"/>
        <v>4.5</v>
      </c>
      <c r="D27">
        <f t="shared" si="9"/>
        <v>7</v>
      </c>
      <c r="E27">
        <f t="shared" si="9"/>
        <v>9.5</v>
      </c>
      <c r="F27">
        <f t="shared" si="9"/>
        <v>12</v>
      </c>
      <c r="G27">
        <f t="shared" si="9"/>
        <v>14.5</v>
      </c>
      <c r="I27" s="4">
        <v>10</v>
      </c>
      <c r="J27">
        <f t="shared" si="12"/>
        <v>9</v>
      </c>
      <c r="K27">
        <f t="shared" si="10"/>
        <v>11.5</v>
      </c>
      <c r="L27">
        <f t="shared" si="10"/>
        <v>14</v>
      </c>
      <c r="M27">
        <f t="shared" si="10"/>
        <v>16.5</v>
      </c>
      <c r="N27">
        <f t="shared" si="10"/>
        <v>19</v>
      </c>
    </row>
    <row r="28" spans="2:21" x14ac:dyDescent="0.25">
      <c r="B28" s="7">
        <v>6</v>
      </c>
      <c r="C28">
        <f t="shared" si="11"/>
        <v>5.4</v>
      </c>
      <c r="D28">
        <f t="shared" si="9"/>
        <v>7.9</v>
      </c>
      <c r="E28">
        <f t="shared" si="9"/>
        <v>10.4</v>
      </c>
      <c r="F28">
        <f t="shared" si="9"/>
        <v>12.9</v>
      </c>
      <c r="G28">
        <f t="shared" si="9"/>
        <v>15.4</v>
      </c>
      <c r="I28" s="4"/>
    </row>
    <row r="29" spans="2:21" x14ac:dyDescent="0.25">
      <c r="B29" s="7">
        <v>7</v>
      </c>
      <c r="C29">
        <f t="shared" si="11"/>
        <v>6.3</v>
      </c>
      <c r="D29">
        <f t="shared" si="9"/>
        <v>8.8000000000000007</v>
      </c>
      <c r="E29">
        <f t="shared" si="9"/>
        <v>11.3</v>
      </c>
      <c r="F29">
        <f t="shared" si="9"/>
        <v>13.8</v>
      </c>
      <c r="G29">
        <f t="shared" si="9"/>
        <v>16.3</v>
      </c>
      <c r="I29" s="4" t="s">
        <v>1</v>
      </c>
    </row>
    <row r="30" spans="2:21" x14ac:dyDescent="0.25">
      <c r="B30" s="7">
        <v>8</v>
      </c>
      <c r="C30">
        <f t="shared" si="11"/>
        <v>7.2</v>
      </c>
      <c r="D30">
        <f t="shared" si="9"/>
        <v>9.6999999999999993</v>
      </c>
      <c r="E30">
        <f t="shared" si="9"/>
        <v>12.2</v>
      </c>
      <c r="F30">
        <f t="shared" si="9"/>
        <v>14.7</v>
      </c>
      <c r="G30">
        <f t="shared" si="9"/>
        <v>17.2</v>
      </c>
      <c r="I30" s="4"/>
      <c r="J30" s="42" t="s">
        <v>0</v>
      </c>
      <c r="K30" s="42"/>
      <c r="L30" s="42"/>
      <c r="M30" s="42"/>
      <c r="N30" s="42"/>
      <c r="P30" s="4" t="s">
        <v>8</v>
      </c>
      <c r="Q30" s="43" t="s">
        <v>9</v>
      </c>
      <c r="R30" s="43"/>
      <c r="S30" s="43"/>
      <c r="T30" s="43"/>
      <c r="U30" s="43"/>
    </row>
    <row r="31" spans="2:21" x14ac:dyDescent="0.25">
      <c r="B31" s="7">
        <v>9</v>
      </c>
      <c r="C31">
        <f t="shared" si="11"/>
        <v>8.1</v>
      </c>
      <c r="D31">
        <f t="shared" si="9"/>
        <v>10.6</v>
      </c>
      <c r="E31">
        <f t="shared" si="9"/>
        <v>13.1</v>
      </c>
      <c r="F31">
        <f t="shared" si="9"/>
        <v>15.6</v>
      </c>
      <c r="G31">
        <f t="shared" si="9"/>
        <v>18.100000000000001</v>
      </c>
      <c r="I31" s="4" t="s">
        <v>2</v>
      </c>
      <c r="J31" s="10">
        <v>0</v>
      </c>
      <c r="K31" s="10">
        <v>2.5</v>
      </c>
      <c r="L31" s="10">
        <v>5</v>
      </c>
      <c r="M31" s="10">
        <v>7.5</v>
      </c>
      <c r="N31" s="10">
        <v>10</v>
      </c>
      <c r="P31" s="7">
        <v>0</v>
      </c>
      <c r="Q31" s="13">
        <v>2</v>
      </c>
      <c r="R31" s="13">
        <v>1.5</v>
      </c>
      <c r="S31" s="13">
        <v>1</v>
      </c>
      <c r="T31" s="13">
        <v>0.5</v>
      </c>
      <c r="U31" s="13">
        <v>0</v>
      </c>
    </row>
    <row r="32" spans="2:21" x14ac:dyDescent="0.25">
      <c r="B32" s="7">
        <v>10</v>
      </c>
      <c r="C32">
        <f t="shared" si="11"/>
        <v>9</v>
      </c>
      <c r="D32">
        <f t="shared" si="9"/>
        <v>11.5</v>
      </c>
      <c r="E32">
        <f t="shared" si="9"/>
        <v>14</v>
      </c>
      <c r="F32">
        <f t="shared" si="9"/>
        <v>16.5</v>
      </c>
      <c r="G32">
        <f t="shared" si="9"/>
        <v>19</v>
      </c>
      <c r="I32" s="4">
        <v>0</v>
      </c>
      <c r="J32" s="11">
        <f>2-(J22+J21)/$D$1</f>
        <v>2</v>
      </c>
      <c r="K32" s="11">
        <f t="shared" ref="K32:M32" si="13">2-(K22+K21)/$D$1</f>
        <v>1.5</v>
      </c>
      <c r="L32" s="11">
        <f t="shared" si="13"/>
        <v>1</v>
      </c>
      <c r="M32" s="11">
        <f t="shared" si="13"/>
        <v>0.5</v>
      </c>
      <c r="N32" s="11">
        <f>2-(N22+N21)/$D$1</f>
        <v>0</v>
      </c>
      <c r="P32" s="4">
        <v>2</v>
      </c>
      <c r="Q32" s="1">
        <v>1.82</v>
      </c>
      <c r="R32" s="1">
        <v>1.32</v>
      </c>
      <c r="S32" s="1">
        <v>0.82</v>
      </c>
      <c r="T32" s="1">
        <v>0.32</v>
      </c>
      <c r="U32" s="1"/>
    </row>
    <row r="33" spans="2:21" x14ac:dyDescent="0.25">
      <c r="I33" s="4">
        <v>2</v>
      </c>
      <c r="J33" s="11">
        <f>2-(J23+J$21)/$D$1</f>
        <v>1.82</v>
      </c>
      <c r="K33" s="11">
        <f>2-(K23+K$21)/$D$1</f>
        <v>1.32</v>
      </c>
      <c r="L33" s="11">
        <f t="shared" ref="L33:N33" si="14">2-(L23+L$21)/$D$1</f>
        <v>0.81999999999999984</v>
      </c>
      <c r="M33" s="11">
        <f t="shared" si="14"/>
        <v>0.31999999999999984</v>
      </c>
      <c r="N33">
        <f t="shared" si="14"/>
        <v>-0.18000000000000016</v>
      </c>
      <c r="P33" s="4">
        <v>4</v>
      </c>
      <c r="Q33" s="1">
        <f>J34</f>
        <v>1.6400000000000001</v>
      </c>
      <c r="R33" s="1">
        <f t="shared" ref="R33:S33" si="15">K34</f>
        <v>1.1400000000000001</v>
      </c>
      <c r="S33" s="1">
        <f t="shared" si="15"/>
        <v>0.64000000000000012</v>
      </c>
      <c r="T33" s="1"/>
      <c r="U33" s="1"/>
    </row>
    <row r="34" spans="2:21" x14ac:dyDescent="0.25">
      <c r="B34" s="6" t="s">
        <v>1</v>
      </c>
      <c r="I34" s="4">
        <v>4</v>
      </c>
      <c r="J34" s="11">
        <f t="shared" ref="J34:N34" si="16">2-(J24+J$21)/$D$1</f>
        <v>1.6400000000000001</v>
      </c>
      <c r="K34" s="11">
        <f t="shared" si="16"/>
        <v>1.1400000000000001</v>
      </c>
      <c r="L34" s="11">
        <f t="shared" si="16"/>
        <v>0.64000000000000012</v>
      </c>
      <c r="M34">
        <f t="shared" si="16"/>
        <v>0.1399999999999999</v>
      </c>
      <c r="N34">
        <f t="shared" si="16"/>
        <v>-0.36000000000000032</v>
      </c>
      <c r="P34" s="4">
        <v>6</v>
      </c>
      <c r="Q34" s="1">
        <f t="shared" ref="Q34:R36" si="17">J35</f>
        <v>1.46</v>
      </c>
      <c r="R34" s="1">
        <f t="shared" si="17"/>
        <v>0.96</v>
      </c>
      <c r="S34" s="1"/>
      <c r="T34" s="1"/>
      <c r="U34" s="1"/>
    </row>
    <row r="35" spans="2:21" x14ac:dyDescent="0.25">
      <c r="C35" s="44" t="s">
        <v>0</v>
      </c>
      <c r="D35" s="44"/>
      <c r="E35" s="44"/>
      <c r="F35" s="44"/>
      <c r="G35" s="44"/>
      <c r="I35" s="4">
        <v>6</v>
      </c>
      <c r="J35" s="11">
        <f t="shared" ref="J35:N35" si="18">2-(J25+J$21)/$D$1</f>
        <v>1.46</v>
      </c>
      <c r="K35" s="11">
        <f t="shared" si="18"/>
        <v>0.96</v>
      </c>
      <c r="L35">
        <f t="shared" si="18"/>
        <v>0.45999999999999996</v>
      </c>
      <c r="M35">
        <f t="shared" si="18"/>
        <v>-4.0000000000000036E-2</v>
      </c>
      <c r="N35">
        <f t="shared" si="18"/>
        <v>-0.54</v>
      </c>
      <c r="P35" s="4">
        <v>8</v>
      </c>
      <c r="Q35" s="1">
        <f t="shared" si="17"/>
        <v>1.28</v>
      </c>
      <c r="R35" s="1">
        <f t="shared" si="17"/>
        <v>0.78</v>
      </c>
      <c r="S35" s="1"/>
      <c r="T35" s="1"/>
      <c r="U35" s="1"/>
    </row>
    <row r="36" spans="2:21" x14ac:dyDescent="0.25">
      <c r="B36" s="4" t="s">
        <v>2</v>
      </c>
      <c r="C36" s="14">
        <v>0</v>
      </c>
      <c r="D36" s="14">
        <v>2.5</v>
      </c>
      <c r="E36" s="14">
        <v>5</v>
      </c>
      <c r="F36" s="14">
        <v>7.5</v>
      </c>
      <c r="G36" s="14">
        <v>10</v>
      </c>
      <c r="I36" s="4">
        <v>8</v>
      </c>
      <c r="J36" s="11">
        <f t="shared" ref="J36:N36" si="19">2-(J26+J$21)/$D$1</f>
        <v>1.28</v>
      </c>
      <c r="K36" s="11">
        <f t="shared" si="19"/>
        <v>0.78</v>
      </c>
      <c r="L36">
        <f t="shared" si="19"/>
        <v>0.28000000000000003</v>
      </c>
      <c r="M36">
        <f t="shared" si="19"/>
        <v>-0.21999999999999975</v>
      </c>
      <c r="N36">
        <f t="shared" si="19"/>
        <v>-0.71999999999999975</v>
      </c>
      <c r="P36" s="4">
        <v>10</v>
      </c>
      <c r="Q36" s="1">
        <f t="shared" si="17"/>
        <v>1.1000000000000001</v>
      </c>
      <c r="R36" s="1"/>
      <c r="S36" s="1"/>
      <c r="T36" s="1"/>
      <c r="U36" s="1"/>
    </row>
    <row r="37" spans="2:21" x14ac:dyDescent="0.25">
      <c r="B37" s="4">
        <v>0</v>
      </c>
      <c r="C37" s="11">
        <f>2-(C22+C$36)/$D$18</f>
        <v>2</v>
      </c>
      <c r="D37" s="11">
        <f t="shared" ref="D37:F38" si="20">2-(D22+D$36)/$D$18</f>
        <v>1.5</v>
      </c>
      <c r="E37" s="11">
        <f t="shared" si="20"/>
        <v>1</v>
      </c>
      <c r="F37" s="11">
        <f t="shared" si="20"/>
        <v>0.5</v>
      </c>
      <c r="G37" s="11">
        <f>2-(G22+G$36)/$D$18</f>
        <v>0</v>
      </c>
      <c r="I37" s="4">
        <v>10</v>
      </c>
      <c r="J37" s="11">
        <f t="shared" ref="J37:N37" si="21">2-(J27+J$21)/$D$1</f>
        <v>1.1000000000000001</v>
      </c>
      <c r="K37">
        <f t="shared" si="21"/>
        <v>0.60000000000000009</v>
      </c>
      <c r="L37">
        <f t="shared" si="21"/>
        <v>0.10000000000000009</v>
      </c>
      <c r="M37">
        <f t="shared" si="21"/>
        <v>-0.39999999999999991</v>
      </c>
      <c r="N37">
        <f t="shared" si="21"/>
        <v>-0.89999999999999991</v>
      </c>
      <c r="Q37" s="1"/>
      <c r="R37" s="1"/>
      <c r="S37" s="1"/>
      <c r="T37" s="1"/>
      <c r="U37" s="1"/>
    </row>
    <row r="38" spans="2:21" x14ac:dyDescent="0.25">
      <c r="B38" s="4">
        <v>1</v>
      </c>
      <c r="C38" s="11">
        <f>2-(C23+C$36)/$D$18</f>
        <v>1.91</v>
      </c>
      <c r="D38" s="11">
        <f t="shared" si="20"/>
        <v>1.41</v>
      </c>
      <c r="E38" s="11">
        <f t="shared" si="20"/>
        <v>0.90999999999999992</v>
      </c>
      <c r="F38" s="11">
        <f t="shared" si="20"/>
        <v>0.40999999999999992</v>
      </c>
      <c r="G38">
        <f>2-(G23+G$36)/$D$18</f>
        <v>-8.9999999999999858E-2</v>
      </c>
    </row>
    <row r="39" spans="2:21" x14ac:dyDescent="0.25">
      <c r="B39" s="4">
        <v>2</v>
      </c>
      <c r="C39" s="11">
        <f t="shared" ref="C39:G39" si="22">2-(C24+C$36)/$D$18</f>
        <v>1.82</v>
      </c>
      <c r="D39" s="11">
        <f t="shared" si="22"/>
        <v>1.32</v>
      </c>
      <c r="E39" s="11">
        <f t="shared" si="22"/>
        <v>0.81999999999999984</v>
      </c>
      <c r="F39" s="11">
        <f t="shared" si="22"/>
        <v>0.31999999999999984</v>
      </c>
      <c r="G39">
        <f t="shared" si="22"/>
        <v>-0.18000000000000016</v>
      </c>
    </row>
    <row r="40" spans="2:21" x14ac:dyDescent="0.25">
      <c r="B40" s="4">
        <v>3</v>
      </c>
      <c r="C40" s="11">
        <f t="shared" ref="C40:G40" si="23">2-(C25+C$36)/$D$18</f>
        <v>1.73</v>
      </c>
      <c r="D40" s="11">
        <f t="shared" si="23"/>
        <v>1.23</v>
      </c>
      <c r="E40" s="11">
        <f t="shared" si="23"/>
        <v>0.73</v>
      </c>
      <c r="F40">
        <f t="shared" si="23"/>
        <v>0.22999999999999998</v>
      </c>
      <c r="G40">
        <f t="shared" si="23"/>
        <v>-0.27</v>
      </c>
    </row>
    <row r="41" spans="2:21" x14ac:dyDescent="0.25">
      <c r="B41" s="4">
        <v>4</v>
      </c>
      <c r="C41" s="11">
        <f t="shared" ref="C41:G41" si="24">2-(C26+C$36)/$D$18</f>
        <v>1.6400000000000001</v>
      </c>
      <c r="D41" s="11">
        <f t="shared" si="24"/>
        <v>1.1400000000000001</v>
      </c>
      <c r="E41" s="11">
        <f t="shared" si="24"/>
        <v>0.64000000000000012</v>
      </c>
      <c r="F41">
        <f t="shared" si="24"/>
        <v>0.1399999999999999</v>
      </c>
      <c r="G41">
        <f t="shared" si="24"/>
        <v>-0.36000000000000032</v>
      </c>
    </row>
    <row r="42" spans="2:21" x14ac:dyDescent="0.25">
      <c r="B42" s="4">
        <v>5</v>
      </c>
      <c r="C42" s="11">
        <f t="shared" ref="C42:G42" si="25">2-(C27+C$36)/$D$18</f>
        <v>1.55</v>
      </c>
      <c r="D42" s="11">
        <f t="shared" si="25"/>
        <v>1.05</v>
      </c>
      <c r="E42" s="11">
        <f t="shared" si="25"/>
        <v>0.55000000000000004</v>
      </c>
      <c r="F42">
        <f t="shared" si="25"/>
        <v>5.0000000000000044E-2</v>
      </c>
      <c r="G42">
        <f t="shared" si="25"/>
        <v>-0.45000000000000018</v>
      </c>
    </row>
    <row r="43" spans="2:21" x14ac:dyDescent="0.25">
      <c r="B43" s="4">
        <v>6</v>
      </c>
      <c r="C43" s="11">
        <f t="shared" ref="C43:G43" si="26">2-(C28+C$36)/$D$18</f>
        <v>1.46</v>
      </c>
      <c r="D43" s="11">
        <f t="shared" si="26"/>
        <v>0.96</v>
      </c>
      <c r="E43">
        <f t="shared" si="26"/>
        <v>0.45999999999999996</v>
      </c>
      <c r="F43">
        <f t="shared" si="26"/>
        <v>-4.0000000000000036E-2</v>
      </c>
      <c r="G43">
        <f t="shared" si="26"/>
        <v>-0.54</v>
      </c>
    </row>
    <row r="44" spans="2:21" x14ac:dyDescent="0.25">
      <c r="B44" s="4">
        <v>7</v>
      </c>
      <c r="C44" s="11">
        <f t="shared" ref="C44:G44" si="27">2-(C29+C$36)/$D$18</f>
        <v>1.37</v>
      </c>
      <c r="D44" s="11">
        <f t="shared" si="27"/>
        <v>0.86999999999999988</v>
      </c>
      <c r="E44">
        <f t="shared" si="27"/>
        <v>0.36999999999999988</v>
      </c>
      <c r="F44">
        <f t="shared" si="27"/>
        <v>-0.12999999999999989</v>
      </c>
      <c r="G44">
        <f t="shared" si="27"/>
        <v>-0.62999999999999989</v>
      </c>
    </row>
    <row r="45" spans="2:21" x14ac:dyDescent="0.25">
      <c r="B45" s="4">
        <v>8</v>
      </c>
      <c r="C45" s="11">
        <f t="shared" ref="C45:G45" si="28">2-(C30+C$36)/$D$18</f>
        <v>1.28</v>
      </c>
      <c r="D45" s="11">
        <f t="shared" si="28"/>
        <v>0.78</v>
      </c>
      <c r="E45">
        <f t="shared" si="28"/>
        <v>0.28000000000000003</v>
      </c>
      <c r="F45">
        <f t="shared" si="28"/>
        <v>-0.21999999999999975</v>
      </c>
      <c r="G45">
        <f t="shared" si="28"/>
        <v>-0.71999999999999975</v>
      </c>
    </row>
    <row r="46" spans="2:21" x14ac:dyDescent="0.25">
      <c r="B46" s="4">
        <v>9</v>
      </c>
      <c r="C46" s="11">
        <f t="shared" ref="C46:G46" si="29">2-(C31+C$36)/$D$18</f>
        <v>1.19</v>
      </c>
      <c r="D46">
        <f t="shared" si="29"/>
        <v>0.69</v>
      </c>
      <c r="E46">
        <f t="shared" si="29"/>
        <v>0.18999999999999995</v>
      </c>
      <c r="F46">
        <f t="shared" si="29"/>
        <v>-0.31000000000000005</v>
      </c>
      <c r="G46">
        <f t="shared" si="29"/>
        <v>-0.81</v>
      </c>
    </row>
    <row r="47" spans="2:21" x14ac:dyDescent="0.25">
      <c r="B47" s="4">
        <v>10</v>
      </c>
      <c r="C47" s="11">
        <f t="shared" ref="C47:G47" si="30">2-(C32+C$36)/$D$18</f>
        <v>1.1000000000000001</v>
      </c>
      <c r="D47">
        <f t="shared" si="30"/>
        <v>0.60000000000000009</v>
      </c>
      <c r="E47">
        <f t="shared" si="30"/>
        <v>0.10000000000000009</v>
      </c>
      <c r="F47">
        <f t="shared" si="30"/>
        <v>-0.39999999999999991</v>
      </c>
      <c r="G47">
        <f t="shared" si="30"/>
        <v>-0.89999999999999991</v>
      </c>
    </row>
    <row r="50" spans="2:7" x14ac:dyDescent="0.25">
      <c r="B50" s="4" t="s">
        <v>5</v>
      </c>
      <c r="C50" s="43" t="s">
        <v>6</v>
      </c>
      <c r="D50" s="43"/>
      <c r="E50" s="43"/>
      <c r="F50" s="43"/>
      <c r="G50" s="43"/>
    </row>
    <row r="51" spans="2:7" x14ac:dyDescent="0.25">
      <c r="B51" s="4">
        <f>B37</f>
        <v>0</v>
      </c>
      <c r="C51">
        <f>C37</f>
        <v>2</v>
      </c>
      <c r="D51">
        <f t="shared" ref="D51:G51" si="31">D37</f>
        <v>1.5</v>
      </c>
      <c r="E51">
        <f t="shared" si="31"/>
        <v>1</v>
      </c>
      <c r="F51">
        <f t="shared" si="31"/>
        <v>0.5</v>
      </c>
      <c r="G51">
        <f t="shared" si="31"/>
        <v>0</v>
      </c>
    </row>
    <row r="52" spans="2:7" x14ac:dyDescent="0.25">
      <c r="B52" s="4">
        <f t="shared" ref="B52:F61" si="32">B38</f>
        <v>1</v>
      </c>
      <c r="C52">
        <f t="shared" si="32"/>
        <v>1.91</v>
      </c>
      <c r="D52">
        <f t="shared" si="32"/>
        <v>1.41</v>
      </c>
      <c r="E52">
        <f t="shared" si="32"/>
        <v>0.90999999999999992</v>
      </c>
      <c r="F52">
        <f t="shared" si="32"/>
        <v>0.40999999999999992</v>
      </c>
    </row>
    <row r="53" spans="2:7" x14ac:dyDescent="0.25">
      <c r="B53" s="4">
        <f t="shared" si="32"/>
        <v>2</v>
      </c>
      <c r="C53">
        <f t="shared" si="32"/>
        <v>1.82</v>
      </c>
      <c r="D53">
        <f t="shared" si="32"/>
        <v>1.32</v>
      </c>
      <c r="E53">
        <f t="shared" si="32"/>
        <v>0.81999999999999984</v>
      </c>
      <c r="F53">
        <f t="shared" si="32"/>
        <v>0.31999999999999984</v>
      </c>
    </row>
    <row r="54" spans="2:7" x14ac:dyDescent="0.25">
      <c r="B54" s="4">
        <f t="shared" si="32"/>
        <v>3</v>
      </c>
      <c r="C54">
        <f t="shared" si="32"/>
        <v>1.73</v>
      </c>
      <c r="D54">
        <f t="shared" si="32"/>
        <v>1.23</v>
      </c>
      <c r="E54">
        <f t="shared" si="32"/>
        <v>0.73</v>
      </c>
    </row>
    <row r="55" spans="2:7" x14ac:dyDescent="0.25">
      <c r="B55" s="4">
        <f t="shared" si="32"/>
        <v>4</v>
      </c>
      <c r="C55">
        <f t="shared" si="32"/>
        <v>1.6400000000000001</v>
      </c>
      <c r="D55">
        <f t="shared" si="32"/>
        <v>1.1400000000000001</v>
      </c>
      <c r="E55">
        <f t="shared" si="32"/>
        <v>0.64000000000000012</v>
      </c>
    </row>
    <row r="56" spans="2:7" x14ac:dyDescent="0.25">
      <c r="B56" s="4">
        <f t="shared" si="32"/>
        <v>5</v>
      </c>
      <c r="C56">
        <f t="shared" si="32"/>
        <v>1.55</v>
      </c>
      <c r="D56">
        <f t="shared" si="32"/>
        <v>1.05</v>
      </c>
      <c r="E56">
        <f t="shared" si="32"/>
        <v>0.55000000000000004</v>
      </c>
    </row>
    <row r="57" spans="2:7" x14ac:dyDescent="0.25">
      <c r="B57" s="4">
        <f t="shared" si="32"/>
        <v>6</v>
      </c>
      <c r="C57">
        <f t="shared" si="32"/>
        <v>1.46</v>
      </c>
      <c r="D57">
        <f t="shared" si="32"/>
        <v>0.96</v>
      </c>
    </row>
    <row r="58" spans="2:7" x14ac:dyDescent="0.25">
      <c r="B58" s="4">
        <f t="shared" si="32"/>
        <v>7</v>
      </c>
      <c r="C58">
        <f t="shared" si="32"/>
        <v>1.37</v>
      </c>
      <c r="D58">
        <f t="shared" si="32"/>
        <v>0.86999999999999988</v>
      </c>
    </row>
    <row r="59" spans="2:7" x14ac:dyDescent="0.25">
      <c r="B59" s="4">
        <f t="shared" si="32"/>
        <v>8</v>
      </c>
      <c r="C59">
        <f t="shared" si="32"/>
        <v>1.28</v>
      </c>
      <c r="D59">
        <f t="shared" si="32"/>
        <v>0.78</v>
      </c>
    </row>
    <row r="60" spans="2:7" x14ac:dyDescent="0.25">
      <c r="B60" s="4">
        <f t="shared" si="32"/>
        <v>9</v>
      </c>
      <c r="C60">
        <f t="shared" si="32"/>
        <v>1.19</v>
      </c>
    </row>
    <row r="61" spans="2:7" x14ac:dyDescent="0.25">
      <c r="B61" s="4">
        <f t="shared" si="32"/>
        <v>10</v>
      </c>
      <c r="C61">
        <f t="shared" si="32"/>
        <v>1.1000000000000001</v>
      </c>
    </row>
  </sheetData>
  <mergeCells count="10">
    <mergeCell ref="A5:A15"/>
    <mergeCell ref="J30:N30"/>
    <mergeCell ref="Q30:U30"/>
    <mergeCell ref="C35:G35"/>
    <mergeCell ref="C50:G50"/>
    <mergeCell ref="R3:AB3"/>
    <mergeCell ref="P5:P15"/>
    <mergeCell ref="C20:G20"/>
    <mergeCell ref="J20:N20"/>
    <mergeCell ref="C3:M3"/>
  </mergeCells>
  <conditionalFormatting sqref="C22:G32">
    <cfRule type="cellIs" dxfId="5" priority="2" operator="between">
      <formula>0</formula>
      <formula>10</formula>
    </cfRule>
  </conditionalFormatting>
  <conditionalFormatting sqref="C5:M15">
    <cfRule type="cellIs" dxfId="4" priority="3" operator="between">
      <formula>0</formula>
      <formula>10</formula>
    </cfRule>
  </conditionalFormatting>
  <conditionalFormatting sqref="J22:N27">
    <cfRule type="cellIs" dxfId="3" priority="1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D0D8-697F-4A3B-B764-5C807B53AF64}">
  <dimension ref="A1:AA57"/>
  <sheetViews>
    <sheetView workbookViewId="0">
      <selection activeCell="L5" sqref="L5:P5"/>
    </sheetView>
  </sheetViews>
  <sheetFormatPr defaultRowHeight="15" x14ac:dyDescent="0.25"/>
  <cols>
    <col min="10" max="11" width="9.140625" style="6"/>
  </cols>
  <sheetData>
    <row r="1" spans="1:27" x14ac:dyDescent="0.25">
      <c r="C1" t="s">
        <v>3</v>
      </c>
      <c r="D1">
        <v>10</v>
      </c>
    </row>
    <row r="3" spans="1:27" x14ac:dyDescent="0.25">
      <c r="C3" s="45" t="s">
        <v>0</v>
      </c>
      <c r="D3" s="45"/>
      <c r="E3" s="45"/>
      <c r="F3" s="45"/>
      <c r="G3" s="45"/>
      <c r="H3">
        <f>(10-B5*1*0.9)/4</f>
        <v>2.5</v>
      </c>
      <c r="L3" s="45" t="s">
        <v>0</v>
      </c>
      <c r="M3" s="45"/>
      <c r="N3" s="45"/>
      <c r="O3" s="45"/>
      <c r="P3" s="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x14ac:dyDescent="0.25">
      <c r="B4" s="4" t="s">
        <v>2</v>
      </c>
      <c r="C4" s="4">
        <v>0</v>
      </c>
      <c r="D4" s="4">
        <v>2.5</v>
      </c>
      <c r="E4" s="4">
        <v>5</v>
      </c>
      <c r="F4" s="4">
        <v>7.5</v>
      </c>
      <c r="G4" s="4">
        <v>10</v>
      </c>
      <c r="H4" s="1"/>
      <c r="I4" s="1"/>
      <c r="J4" s="4"/>
      <c r="K4" s="4" t="s">
        <v>2</v>
      </c>
      <c r="L4" s="4">
        <v>0</v>
      </c>
      <c r="M4" s="4">
        <v>2.5</v>
      </c>
      <c r="N4" s="4">
        <v>5</v>
      </c>
      <c r="O4" s="4">
        <v>7.5</v>
      </c>
      <c r="P4" s="7">
        <v>10</v>
      </c>
    </row>
    <row r="5" spans="1:27" x14ac:dyDescent="0.25">
      <c r="A5" s="12" t="s">
        <v>4</v>
      </c>
      <c r="B5" s="4">
        <v>0</v>
      </c>
      <c r="C5">
        <f>C4+$B$5*0.9*1</f>
        <v>0</v>
      </c>
      <c r="D5">
        <f t="shared" ref="D5:G5" si="0">D4+$B$5*0.9*1</f>
        <v>2.5</v>
      </c>
      <c r="E5">
        <f t="shared" si="0"/>
        <v>5</v>
      </c>
      <c r="F5">
        <f t="shared" si="0"/>
        <v>7.5</v>
      </c>
      <c r="G5">
        <f t="shared" si="0"/>
        <v>10</v>
      </c>
      <c r="J5" s="4" t="s">
        <v>1</v>
      </c>
      <c r="K5" s="4">
        <v>0</v>
      </c>
      <c r="L5" s="1">
        <f>2-(C5+C4)/10</f>
        <v>2</v>
      </c>
      <c r="M5" s="1">
        <f t="shared" ref="M5:P5" si="1">2-(D5+D4)/10</f>
        <v>1.5</v>
      </c>
      <c r="N5" s="1">
        <f t="shared" si="1"/>
        <v>1</v>
      </c>
      <c r="O5" s="1">
        <f t="shared" si="1"/>
        <v>0.5</v>
      </c>
      <c r="P5" s="1">
        <f t="shared" si="1"/>
        <v>0</v>
      </c>
    </row>
    <row r="6" spans="1:27" x14ac:dyDescent="0.25">
      <c r="A6" s="3"/>
      <c r="B6" s="3"/>
      <c r="O6" s="3"/>
      <c r="P6" s="7"/>
    </row>
    <row r="7" spans="1:27" x14ac:dyDescent="0.25">
      <c r="A7" s="3"/>
      <c r="B7" s="3"/>
      <c r="C7" s="45" t="s">
        <v>0</v>
      </c>
      <c r="D7" s="45"/>
      <c r="E7" s="45"/>
      <c r="F7" s="45"/>
      <c r="G7" s="45"/>
      <c r="H7" s="1">
        <f>(10-1*1*0.9)/4</f>
        <v>2.2749999999999999</v>
      </c>
      <c r="L7" s="45" t="s">
        <v>0</v>
      </c>
      <c r="M7" s="45"/>
      <c r="N7" s="45"/>
      <c r="O7" s="45"/>
      <c r="P7" s="45"/>
    </row>
    <row r="8" spans="1:27" x14ac:dyDescent="0.25">
      <c r="A8" s="3"/>
      <c r="B8" s="7" t="s">
        <v>2</v>
      </c>
      <c r="C8" s="4">
        <v>0</v>
      </c>
      <c r="D8" s="4">
        <f>C8+$H$7</f>
        <v>2.2749999999999999</v>
      </c>
      <c r="E8" s="4">
        <f>D8+$H$7</f>
        <v>4.55</v>
      </c>
      <c r="F8" s="4">
        <f>E8+$H$7</f>
        <v>6.8249999999999993</v>
      </c>
      <c r="G8" s="4">
        <f>F8+$H$7</f>
        <v>9.1</v>
      </c>
      <c r="H8" s="1"/>
      <c r="I8" s="1"/>
      <c r="J8" s="4"/>
      <c r="K8" s="4" t="s">
        <v>2</v>
      </c>
      <c r="L8" s="4">
        <f>C8</f>
        <v>0</v>
      </c>
      <c r="M8" s="4">
        <f t="shared" ref="M8:P8" si="2">D8</f>
        <v>2.2749999999999999</v>
      </c>
      <c r="N8" s="4">
        <f t="shared" si="2"/>
        <v>4.55</v>
      </c>
      <c r="O8" s="4">
        <f t="shared" si="2"/>
        <v>6.8249999999999993</v>
      </c>
      <c r="P8" s="4">
        <f t="shared" si="2"/>
        <v>9.1</v>
      </c>
      <c r="Q8" s="1"/>
      <c r="R8" s="1"/>
      <c r="S8" s="1"/>
      <c r="T8" s="1"/>
    </row>
    <row r="9" spans="1:27" x14ac:dyDescent="0.25">
      <c r="A9" s="12" t="s">
        <v>4</v>
      </c>
      <c r="B9" s="7">
        <v>1</v>
      </c>
      <c r="C9">
        <f>C8+$B$9*0.9*1</f>
        <v>0.9</v>
      </c>
      <c r="D9">
        <f>D8+$B$9*0.9*1</f>
        <v>3.1749999999999998</v>
      </c>
      <c r="E9">
        <f>E8+$B$9*0.9*1</f>
        <v>5.45</v>
      </c>
      <c r="F9">
        <f>F8+$B$9*0.9*1</f>
        <v>7.7249999999999996</v>
      </c>
      <c r="G9">
        <f>G8+$B$9*0.9*1</f>
        <v>10</v>
      </c>
      <c r="H9" s="1"/>
      <c r="I9" s="1"/>
      <c r="J9" s="4" t="s">
        <v>1</v>
      </c>
      <c r="K9" s="4">
        <v>1</v>
      </c>
      <c r="L9" s="1">
        <f>2-(C9+C8)/10</f>
        <v>1.91</v>
      </c>
      <c r="M9" s="1">
        <f t="shared" ref="M9:P9" si="3">2-(D9+D8)/10</f>
        <v>1.4550000000000001</v>
      </c>
      <c r="N9" s="1">
        <f t="shared" si="3"/>
        <v>1</v>
      </c>
      <c r="O9" s="1">
        <f t="shared" si="3"/>
        <v>0.54500000000000015</v>
      </c>
      <c r="P9" s="1">
        <f t="shared" si="3"/>
        <v>8.9999999999999858E-2</v>
      </c>
      <c r="Q9" s="1"/>
      <c r="R9" s="1"/>
      <c r="S9" s="1"/>
      <c r="T9" s="1"/>
    </row>
    <row r="10" spans="1:27" x14ac:dyDescent="0.25">
      <c r="A10" s="3"/>
      <c r="B10" s="3"/>
      <c r="H10" s="1"/>
      <c r="I10" s="1"/>
      <c r="J10" s="4"/>
      <c r="K10" s="4"/>
      <c r="L10" s="1"/>
      <c r="M10" s="1"/>
      <c r="N10" s="1"/>
      <c r="O10" s="13"/>
      <c r="P10" s="7"/>
      <c r="Q10" s="1"/>
      <c r="R10" s="1"/>
      <c r="S10" s="1"/>
      <c r="T10" s="1"/>
    </row>
    <row r="11" spans="1:27" x14ac:dyDescent="0.25">
      <c r="A11" s="3"/>
      <c r="B11" s="3"/>
      <c r="C11" s="45" t="s">
        <v>0</v>
      </c>
      <c r="D11" s="45"/>
      <c r="E11" s="45"/>
      <c r="F11" s="45"/>
      <c r="G11" s="45"/>
      <c r="H11" s="1">
        <f>(10-B13*1*0.9)/4</f>
        <v>2.0499999999999998</v>
      </c>
      <c r="I11" s="1"/>
      <c r="J11" s="4"/>
      <c r="K11" s="4"/>
      <c r="L11" s="45" t="s">
        <v>0</v>
      </c>
      <c r="M11" s="45"/>
      <c r="N11" s="45"/>
      <c r="O11" s="45"/>
      <c r="P11" s="45"/>
      <c r="Q11" s="1"/>
      <c r="R11" s="1"/>
      <c r="S11" s="1"/>
      <c r="T11" s="1"/>
    </row>
    <row r="12" spans="1:27" s="6" customFormat="1" x14ac:dyDescent="0.25">
      <c r="A12" s="12"/>
      <c r="B12" s="7" t="s">
        <v>2</v>
      </c>
      <c r="C12" s="4">
        <v>0</v>
      </c>
      <c r="D12" s="15">
        <f>C12+$H11</f>
        <v>2.0499999999999998</v>
      </c>
      <c r="E12" s="15">
        <f>D12+$H11</f>
        <v>4.0999999999999996</v>
      </c>
      <c r="F12" s="15">
        <f>E12+$H11</f>
        <v>6.1499999999999995</v>
      </c>
      <c r="G12" s="15">
        <f>F12+$H11</f>
        <v>8.1999999999999993</v>
      </c>
      <c r="H12" s="4"/>
      <c r="I12" s="4"/>
      <c r="J12" s="4"/>
      <c r="K12" s="4" t="s">
        <v>2</v>
      </c>
      <c r="L12" s="4">
        <f>C12</f>
        <v>0</v>
      </c>
      <c r="M12" s="4">
        <f t="shared" ref="M12:P12" si="4">D12</f>
        <v>2.0499999999999998</v>
      </c>
      <c r="N12" s="4">
        <f t="shared" si="4"/>
        <v>4.0999999999999996</v>
      </c>
      <c r="O12" s="4">
        <f t="shared" si="4"/>
        <v>6.1499999999999995</v>
      </c>
      <c r="P12" s="4">
        <f t="shared" si="4"/>
        <v>8.1999999999999993</v>
      </c>
      <c r="Q12" s="4"/>
      <c r="R12" s="4"/>
      <c r="S12" s="4"/>
      <c r="T12" s="4"/>
    </row>
    <row r="13" spans="1:27" x14ac:dyDescent="0.25">
      <c r="A13" s="6" t="s">
        <v>4</v>
      </c>
      <c r="B13" s="4">
        <v>2</v>
      </c>
      <c r="C13">
        <f>C12+$B13*0.9*1</f>
        <v>1.8</v>
      </c>
      <c r="D13">
        <f t="shared" ref="D13:F13" si="5">D12+$B13*0.9*1</f>
        <v>3.8499999999999996</v>
      </c>
      <c r="E13">
        <f t="shared" si="5"/>
        <v>5.8999999999999995</v>
      </c>
      <c r="F13">
        <f t="shared" si="5"/>
        <v>7.9499999999999993</v>
      </c>
      <c r="G13">
        <f>G12+$B13*0.9*1</f>
        <v>10</v>
      </c>
      <c r="H13" s="1"/>
      <c r="I13" s="1"/>
      <c r="J13" s="4" t="s">
        <v>1</v>
      </c>
      <c r="K13" s="4">
        <v>2</v>
      </c>
      <c r="L13" s="1">
        <f>2-(C13+C12)/10</f>
        <v>1.82</v>
      </c>
      <c r="M13" s="1">
        <f t="shared" ref="M13:P13" si="6">2-(D13+D12)/10</f>
        <v>1.4100000000000001</v>
      </c>
      <c r="N13" s="1">
        <f t="shared" si="6"/>
        <v>1</v>
      </c>
      <c r="O13" s="1">
        <f t="shared" si="6"/>
        <v>0.5900000000000003</v>
      </c>
      <c r="P13" s="1">
        <f t="shared" si="6"/>
        <v>0.18000000000000016</v>
      </c>
      <c r="Q13" s="1"/>
      <c r="R13" s="1"/>
      <c r="S13" s="1"/>
      <c r="T13" s="1"/>
    </row>
    <row r="14" spans="1:27" x14ac:dyDescent="0.25">
      <c r="H14" s="1"/>
      <c r="I14" s="1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25">
      <c r="B15" s="6"/>
      <c r="C15" s="45" t="s">
        <v>0</v>
      </c>
      <c r="D15" s="45"/>
      <c r="E15" s="45"/>
      <c r="F15" s="45"/>
      <c r="G15" s="45"/>
      <c r="H15" s="1">
        <f>(10-B17*1*0.9)/4</f>
        <v>1.825</v>
      </c>
      <c r="I15" s="1"/>
      <c r="J15" s="4"/>
      <c r="K15" s="4"/>
      <c r="L15" s="45" t="s">
        <v>0</v>
      </c>
      <c r="M15" s="45"/>
      <c r="N15" s="45"/>
      <c r="O15" s="45"/>
      <c r="P15" s="45"/>
      <c r="Q15" s="1"/>
      <c r="R15" s="1"/>
      <c r="S15" s="1"/>
      <c r="T15" s="1"/>
    </row>
    <row r="16" spans="1:27" x14ac:dyDescent="0.25">
      <c r="B16" s="4" t="s">
        <v>2</v>
      </c>
      <c r="C16" s="4">
        <v>0</v>
      </c>
      <c r="D16" s="4">
        <f>C16+$H15</f>
        <v>1.825</v>
      </c>
      <c r="E16" s="4">
        <f>D16+$H15</f>
        <v>3.65</v>
      </c>
      <c r="F16" s="4">
        <f>E16+$H15</f>
        <v>5.4749999999999996</v>
      </c>
      <c r="G16" s="4">
        <f>F16+$H15</f>
        <v>7.3</v>
      </c>
      <c r="H16" s="1"/>
      <c r="I16" s="6"/>
      <c r="K16" s="4" t="s">
        <v>2</v>
      </c>
      <c r="L16" s="4">
        <f>C16</f>
        <v>0</v>
      </c>
      <c r="M16" s="4">
        <f t="shared" ref="M16:P16" si="7">D16</f>
        <v>1.825</v>
      </c>
      <c r="N16" s="4">
        <f t="shared" si="7"/>
        <v>3.65</v>
      </c>
      <c r="O16" s="4">
        <f t="shared" si="7"/>
        <v>5.4749999999999996</v>
      </c>
      <c r="P16" s="4">
        <f t="shared" si="7"/>
        <v>7.3</v>
      </c>
      <c r="Q16" s="1"/>
      <c r="R16" s="1"/>
      <c r="S16" s="1"/>
      <c r="T16" s="1"/>
    </row>
    <row r="17" spans="1:20" x14ac:dyDescent="0.25">
      <c r="A17" s="6" t="s">
        <v>4</v>
      </c>
      <c r="B17" s="7">
        <v>3</v>
      </c>
      <c r="C17" s="1">
        <f>C16+$B17*0.9*1</f>
        <v>2.7</v>
      </c>
      <c r="D17" s="1">
        <f t="shared" ref="D17" si="8">D16+$B17*0.9*1</f>
        <v>4.5250000000000004</v>
      </c>
      <c r="E17" s="1">
        <f t="shared" ref="E17" si="9">E16+$B17*0.9*1</f>
        <v>6.35</v>
      </c>
      <c r="F17" s="1">
        <f t="shared" ref="F17" si="10">F16+$B17*0.9*1</f>
        <v>8.1750000000000007</v>
      </c>
      <c r="G17" s="1">
        <f>G16+$B17*0.9*1</f>
        <v>10</v>
      </c>
      <c r="H17" s="1"/>
      <c r="I17" s="1"/>
      <c r="J17" s="4" t="s">
        <v>1</v>
      </c>
      <c r="K17" s="4">
        <v>3</v>
      </c>
      <c r="L17" s="1">
        <f>2-(C17+C16)/10</f>
        <v>1.73</v>
      </c>
      <c r="M17" s="1">
        <f t="shared" ref="M17" si="11">2-(D17+D16)/10</f>
        <v>1.365</v>
      </c>
      <c r="N17" s="1">
        <f t="shared" ref="N17" si="12">2-(E17+E16)/10</f>
        <v>1</v>
      </c>
      <c r="O17" s="1">
        <f t="shared" ref="O17" si="13">2-(F17+F16)/10</f>
        <v>0.63500000000000001</v>
      </c>
      <c r="P17" s="1">
        <f t="shared" ref="P17" si="14">2-(G17+G16)/10</f>
        <v>0.27</v>
      </c>
      <c r="Q17" s="1"/>
      <c r="R17" s="1"/>
      <c r="S17" s="1"/>
      <c r="T17" s="1"/>
    </row>
    <row r="18" spans="1:20" x14ac:dyDescent="0.25">
      <c r="B18" s="7"/>
      <c r="H18" s="1"/>
      <c r="I18" s="1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B19" s="7"/>
      <c r="C19" s="45" t="s">
        <v>0</v>
      </c>
      <c r="D19" s="45"/>
      <c r="E19" s="45"/>
      <c r="F19" s="45"/>
      <c r="G19" s="45"/>
      <c r="H19" s="1">
        <f>(10-B21*1*0.9)/4</f>
        <v>1.6</v>
      </c>
      <c r="I19" s="1"/>
      <c r="J19" s="4"/>
      <c r="K19" s="4"/>
      <c r="L19" s="45" t="s">
        <v>0</v>
      </c>
      <c r="M19" s="45"/>
      <c r="N19" s="45"/>
      <c r="O19" s="45"/>
      <c r="P19" s="45"/>
      <c r="Q19" s="1"/>
      <c r="R19" s="1"/>
      <c r="S19" s="1"/>
      <c r="T19" s="1"/>
    </row>
    <row r="20" spans="1:20" x14ac:dyDescent="0.25">
      <c r="B20" s="7" t="s">
        <v>2</v>
      </c>
      <c r="C20" s="4">
        <v>0</v>
      </c>
      <c r="D20" s="4">
        <f>C20+$H19</f>
        <v>1.6</v>
      </c>
      <c r="E20" s="4">
        <f>D20+$H19</f>
        <v>3.2</v>
      </c>
      <c r="F20" s="4">
        <f>E20+$H19</f>
        <v>4.8000000000000007</v>
      </c>
      <c r="G20" s="4">
        <f>F20+$H19</f>
        <v>6.4</v>
      </c>
      <c r="H20" s="4"/>
      <c r="I20" s="1"/>
      <c r="J20" s="4"/>
      <c r="K20" s="4" t="s">
        <v>2</v>
      </c>
      <c r="L20" s="4">
        <f>C20</f>
        <v>0</v>
      </c>
      <c r="M20" s="4">
        <f t="shared" ref="M20:P20" si="15">D20</f>
        <v>1.6</v>
      </c>
      <c r="N20" s="4">
        <f t="shared" si="15"/>
        <v>3.2</v>
      </c>
      <c r="O20" s="4">
        <f t="shared" si="15"/>
        <v>4.8000000000000007</v>
      </c>
      <c r="P20" s="4">
        <f t="shared" si="15"/>
        <v>6.4</v>
      </c>
      <c r="Q20" s="1"/>
      <c r="R20" s="1"/>
      <c r="S20" s="1"/>
      <c r="T20" s="1"/>
    </row>
    <row r="21" spans="1:20" x14ac:dyDescent="0.25">
      <c r="A21" s="6" t="s">
        <v>4</v>
      </c>
      <c r="B21" s="7">
        <v>4</v>
      </c>
      <c r="C21" s="1">
        <f>C20+$B21*0.9*1</f>
        <v>3.6</v>
      </c>
      <c r="D21" s="1">
        <f t="shared" ref="D21" si="16">D20+$B21*0.9*1</f>
        <v>5.2</v>
      </c>
      <c r="E21" s="1">
        <f t="shared" ref="E21" si="17">E20+$B21*0.9*1</f>
        <v>6.8000000000000007</v>
      </c>
      <c r="F21" s="1">
        <f t="shared" ref="F21" si="18">F20+$B21*0.9*1</f>
        <v>8.4</v>
      </c>
      <c r="G21" s="1">
        <f>G20+$B21*0.9*1</f>
        <v>10</v>
      </c>
      <c r="H21" s="4"/>
      <c r="I21" s="1"/>
      <c r="J21" s="4" t="s">
        <v>1</v>
      </c>
      <c r="K21" s="4">
        <v>4</v>
      </c>
      <c r="L21" s="1">
        <f>2-(C21+C20)/10</f>
        <v>1.6400000000000001</v>
      </c>
      <c r="M21" s="1">
        <f t="shared" ref="M21" si="19">2-(D21+D20)/10</f>
        <v>1.3199999999999998</v>
      </c>
      <c r="N21" s="1">
        <f t="shared" ref="N21" si="20">2-(E21+E20)/10</f>
        <v>1</v>
      </c>
      <c r="O21" s="1">
        <f t="shared" ref="O21" si="21">2-(F21+F20)/10</f>
        <v>0.67999999999999994</v>
      </c>
      <c r="P21" s="1">
        <f t="shared" ref="P21" si="22">2-(G21+G20)/10</f>
        <v>0.3600000000000001</v>
      </c>
      <c r="Q21" s="1"/>
      <c r="R21" s="1"/>
      <c r="S21" s="1"/>
      <c r="T21" s="1"/>
    </row>
    <row r="22" spans="1:20" x14ac:dyDescent="0.25">
      <c r="B22" s="7"/>
      <c r="H22" s="4"/>
      <c r="I22" s="1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B23" s="7"/>
      <c r="C23" s="45" t="s">
        <v>0</v>
      </c>
      <c r="D23" s="45"/>
      <c r="E23" s="45"/>
      <c r="F23" s="45"/>
      <c r="G23" s="45"/>
      <c r="H23" s="1">
        <f>(10-B25*1*0.9)/4</f>
        <v>1.375</v>
      </c>
      <c r="I23" s="1"/>
      <c r="J23" s="4"/>
      <c r="K23" s="4"/>
      <c r="L23" s="45" t="s">
        <v>0</v>
      </c>
      <c r="M23" s="45"/>
      <c r="N23" s="45"/>
      <c r="O23" s="45"/>
      <c r="P23" s="45"/>
      <c r="Q23" s="1"/>
      <c r="R23" s="1"/>
      <c r="S23" s="1"/>
      <c r="T23" s="1"/>
    </row>
    <row r="24" spans="1:20" x14ac:dyDescent="0.25">
      <c r="B24" s="7" t="s">
        <v>2</v>
      </c>
      <c r="C24" s="4">
        <v>0</v>
      </c>
      <c r="D24" s="4">
        <f>C24+$H23</f>
        <v>1.375</v>
      </c>
      <c r="E24" s="4">
        <f>D24+$H23</f>
        <v>2.75</v>
      </c>
      <c r="F24" s="4">
        <f>E24+$H23</f>
        <v>4.125</v>
      </c>
      <c r="G24" s="4">
        <f>F24+$H23</f>
        <v>5.5</v>
      </c>
      <c r="H24" s="1"/>
      <c r="I24" s="1"/>
      <c r="J24" s="4"/>
      <c r="K24" s="4" t="s">
        <v>2</v>
      </c>
      <c r="L24" s="4">
        <f>C24</f>
        <v>0</v>
      </c>
      <c r="M24" s="4">
        <f t="shared" ref="M24:O24" si="23">D24</f>
        <v>1.375</v>
      </c>
      <c r="N24" s="4">
        <f t="shared" si="23"/>
        <v>2.75</v>
      </c>
      <c r="O24" s="4">
        <f t="shared" si="23"/>
        <v>4.125</v>
      </c>
      <c r="P24" s="4">
        <f>G24</f>
        <v>5.5</v>
      </c>
      <c r="Q24" s="1"/>
      <c r="R24" s="1"/>
      <c r="S24" s="1"/>
      <c r="T24" s="1"/>
    </row>
    <row r="25" spans="1:20" x14ac:dyDescent="0.25">
      <c r="A25" s="6" t="s">
        <v>4</v>
      </c>
      <c r="B25" s="7">
        <v>5</v>
      </c>
      <c r="C25">
        <f>C24+$B25*0.9*1</f>
        <v>4.5</v>
      </c>
      <c r="D25">
        <f t="shared" ref="D25" si="24">D24+$B25*0.9*1</f>
        <v>5.875</v>
      </c>
      <c r="E25">
        <f t="shared" ref="E25" si="25">E24+$B25*0.9*1</f>
        <v>7.25</v>
      </c>
      <c r="F25">
        <f t="shared" ref="F25" si="26">F24+$B25*0.9*1</f>
        <v>8.625</v>
      </c>
      <c r="G25">
        <f>G24+$B25*0.9*1</f>
        <v>10</v>
      </c>
      <c r="H25" s="1"/>
      <c r="I25" s="1"/>
      <c r="J25" s="4" t="s">
        <v>1</v>
      </c>
      <c r="K25" s="4">
        <v>5</v>
      </c>
      <c r="L25" s="1">
        <f>2-(C25+C24)/10</f>
        <v>1.55</v>
      </c>
      <c r="M25" s="1">
        <f t="shared" ref="M25" si="27">2-(D25+D24)/10</f>
        <v>1.2749999999999999</v>
      </c>
      <c r="N25" s="1">
        <f t="shared" ref="N25" si="28">2-(E25+E24)/10</f>
        <v>1</v>
      </c>
      <c r="O25" s="1">
        <f t="shared" ref="O25" si="29">2-(F25+F24)/10</f>
        <v>0.72500000000000009</v>
      </c>
      <c r="P25" s="1">
        <f t="shared" ref="P25" si="30">2-(G25+G24)/10</f>
        <v>0.44999999999999996</v>
      </c>
      <c r="Q25" s="1"/>
      <c r="R25" s="1"/>
      <c r="S25" s="1"/>
      <c r="T25" s="1"/>
    </row>
    <row r="26" spans="1:20" x14ac:dyDescent="0.25">
      <c r="B26" s="7"/>
      <c r="H26" s="1"/>
      <c r="I26" s="12"/>
      <c r="J26" s="12"/>
      <c r="K26" s="12"/>
      <c r="L26" s="12"/>
      <c r="M26" s="12"/>
      <c r="N26" s="1"/>
      <c r="O26" s="4"/>
      <c r="P26" s="43"/>
      <c r="Q26" s="43"/>
      <c r="R26" s="43"/>
      <c r="S26" s="43"/>
      <c r="T26" s="43"/>
    </row>
    <row r="27" spans="1:20" x14ac:dyDescent="0.25">
      <c r="B27" s="7"/>
      <c r="C27" s="45" t="s">
        <v>0</v>
      </c>
      <c r="D27" s="45"/>
      <c r="E27" s="45"/>
      <c r="F27" s="45"/>
      <c r="G27" s="45"/>
      <c r="H27" s="1">
        <f>(10-B29*1*0.9)/4</f>
        <v>1.1499999999999999</v>
      </c>
      <c r="I27" s="7"/>
      <c r="J27" s="7"/>
      <c r="K27" s="7"/>
      <c r="L27" s="45" t="s">
        <v>0</v>
      </c>
      <c r="M27" s="45"/>
      <c r="N27" s="45"/>
      <c r="O27" s="45"/>
      <c r="P27" s="45"/>
      <c r="Q27" s="13"/>
      <c r="R27" s="13"/>
      <c r="S27" s="13"/>
      <c r="T27" s="13"/>
    </row>
    <row r="28" spans="1:20" x14ac:dyDescent="0.25">
      <c r="B28" s="7" t="s">
        <v>2</v>
      </c>
      <c r="C28" s="4">
        <v>0</v>
      </c>
      <c r="D28" s="4">
        <f>C28+$H27</f>
        <v>1.1499999999999999</v>
      </c>
      <c r="E28" s="4">
        <f>D28+$H27</f>
        <v>2.2999999999999998</v>
      </c>
      <c r="F28" s="4">
        <f>E28+$H27</f>
        <v>3.4499999999999997</v>
      </c>
      <c r="G28" s="4">
        <f>F28+$H27</f>
        <v>4.5999999999999996</v>
      </c>
      <c r="H28" s="1"/>
      <c r="I28" s="1"/>
      <c r="J28" s="4"/>
      <c r="K28" s="4" t="s">
        <v>2</v>
      </c>
      <c r="L28" s="4">
        <f>C28</f>
        <v>0</v>
      </c>
      <c r="M28" s="4">
        <f t="shared" ref="M28:P28" si="31">D28</f>
        <v>1.1499999999999999</v>
      </c>
      <c r="N28" s="4">
        <f t="shared" si="31"/>
        <v>2.2999999999999998</v>
      </c>
      <c r="O28" s="4">
        <f t="shared" si="31"/>
        <v>3.4499999999999997</v>
      </c>
      <c r="P28" s="4">
        <f t="shared" si="31"/>
        <v>4.5999999999999996</v>
      </c>
      <c r="Q28" s="1"/>
      <c r="R28" s="1"/>
      <c r="S28" s="1"/>
      <c r="T28" s="1"/>
    </row>
    <row r="29" spans="1:20" x14ac:dyDescent="0.25">
      <c r="A29" s="6" t="s">
        <v>4</v>
      </c>
      <c r="B29" s="4">
        <v>6</v>
      </c>
      <c r="C29">
        <f>C28+$B29*0.9*1</f>
        <v>5.4</v>
      </c>
      <c r="D29">
        <f t="shared" ref="D29" si="32">D28+$B29*0.9*1</f>
        <v>6.5500000000000007</v>
      </c>
      <c r="E29">
        <f t="shared" ref="E29" si="33">E28+$B29*0.9*1</f>
        <v>7.7</v>
      </c>
      <c r="F29">
        <f t="shared" ref="F29" si="34">F28+$B29*0.9*1</f>
        <v>8.85</v>
      </c>
      <c r="G29">
        <f>G28+$B29*0.9*1</f>
        <v>10</v>
      </c>
      <c r="H29" s="1"/>
      <c r="I29" s="1"/>
      <c r="J29" s="4" t="s">
        <v>1</v>
      </c>
      <c r="K29" s="4">
        <v>6</v>
      </c>
      <c r="L29" s="1">
        <f>2-(C29+C28)/10</f>
        <v>1.46</v>
      </c>
      <c r="M29" s="1">
        <f t="shared" ref="M29" si="35">2-(D29+D28)/10</f>
        <v>1.23</v>
      </c>
      <c r="N29" s="1">
        <f t="shared" ref="N29" si="36">2-(E29+E28)/10</f>
        <v>1</v>
      </c>
      <c r="O29" s="4">
        <f t="shared" ref="O29" si="37">2-(F29+F28)/10</f>
        <v>0.77</v>
      </c>
      <c r="P29" s="1">
        <f t="shared" ref="P29" si="38">2-(G29+G28)/10</f>
        <v>0.54</v>
      </c>
      <c r="Q29" s="1"/>
      <c r="R29" s="1"/>
      <c r="S29" s="1"/>
      <c r="T29" s="1"/>
    </row>
    <row r="30" spans="1:20" x14ac:dyDescent="0.25">
      <c r="B30" s="6"/>
      <c r="H30" s="1"/>
      <c r="I30" s="1"/>
      <c r="J30" s="4"/>
      <c r="K30" s="4"/>
      <c r="L30" s="1"/>
      <c r="M30" s="1"/>
      <c r="N30" s="1"/>
      <c r="O30" s="4"/>
      <c r="P30" s="1"/>
      <c r="Q30" s="1"/>
      <c r="R30" s="1"/>
      <c r="S30" s="1"/>
      <c r="T30" s="1"/>
    </row>
    <row r="31" spans="1:20" x14ac:dyDescent="0.25">
      <c r="C31" s="46" t="s">
        <v>0</v>
      </c>
      <c r="D31" s="46"/>
      <c r="E31" s="46"/>
      <c r="F31" s="46"/>
      <c r="G31" s="46"/>
      <c r="H31" s="1">
        <f>(10-B33*1*0.9)/4</f>
        <v>0.92500000000000004</v>
      </c>
      <c r="I31" s="1"/>
      <c r="J31" s="4"/>
      <c r="K31" s="4"/>
      <c r="L31" s="45" t="s">
        <v>0</v>
      </c>
      <c r="M31" s="45"/>
      <c r="N31" s="45"/>
      <c r="O31" s="45"/>
      <c r="P31" s="45"/>
      <c r="Q31" s="1"/>
      <c r="R31" s="1"/>
      <c r="S31" s="1"/>
      <c r="T31" s="1"/>
    </row>
    <row r="32" spans="1:20" x14ac:dyDescent="0.25">
      <c r="B32" s="4" t="s">
        <v>2</v>
      </c>
      <c r="C32" s="7">
        <v>0</v>
      </c>
      <c r="D32" s="7">
        <f>C32+$H31</f>
        <v>0.92500000000000004</v>
      </c>
      <c r="E32" s="7">
        <f>D32+$H31</f>
        <v>1.85</v>
      </c>
      <c r="F32" s="7">
        <f>E32+$H31</f>
        <v>2.7750000000000004</v>
      </c>
      <c r="G32" s="7">
        <f>F32+$H31</f>
        <v>3.7</v>
      </c>
      <c r="H32" s="1"/>
      <c r="I32" s="1"/>
      <c r="J32" s="4"/>
      <c r="K32" s="4" t="s">
        <v>2</v>
      </c>
      <c r="L32" s="4">
        <f>C32</f>
        <v>0</v>
      </c>
      <c r="M32" s="4">
        <f t="shared" ref="M32:P32" si="39">D32</f>
        <v>0.92500000000000004</v>
      </c>
      <c r="N32" s="4">
        <f t="shared" si="39"/>
        <v>1.85</v>
      </c>
      <c r="O32" s="4">
        <f t="shared" si="39"/>
        <v>2.7750000000000004</v>
      </c>
      <c r="P32" s="4">
        <f t="shared" si="39"/>
        <v>3.7</v>
      </c>
      <c r="Q32" s="1"/>
      <c r="R32" s="1"/>
      <c r="S32" s="1"/>
      <c r="T32" s="1"/>
    </row>
    <row r="33" spans="1:20" x14ac:dyDescent="0.25">
      <c r="A33" s="6" t="s">
        <v>4</v>
      </c>
      <c r="B33" s="4">
        <v>7</v>
      </c>
      <c r="C33">
        <f>C32+$B33*0.9*1</f>
        <v>6.3</v>
      </c>
      <c r="D33">
        <f t="shared" ref="D33" si="40">D32+$B33*0.9*1</f>
        <v>7.2249999999999996</v>
      </c>
      <c r="E33">
        <f t="shared" ref="E33" si="41">E32+$B33*0.9*1</f>
        <v>8.15</v>
      </c>
      <c r="F33">
        <f t="shared" ref="F33" si="42">F32+$B33*0.9*1</f>
        <v>9.0749999999999993</v>
      </c>
      <c r="G33">
        <f>G32+$B33*0.9*1</f>
        <v>10</v>
      </c>
      <c r="H33" s="1"/>
      <c r="I33" s="1"/>
      <c r="J33" s="4" t="s">
        <v>1</v>
      </c>
      <c r="K33" s="4">
        <v>7</v>
      </c>
      <c r="L33" s="1">
        <f>2-(C33+C32)/10</f>
        <v>1.37</v>
      </c>
      <c r="M33" s="1">
        <f t="shared" ref="M33" si="43">2-(D33+D32)/10</f>
        <v>1.1850000000000001</v>
      </c>
      <c r="N33" s="1">
        <f t="shared" ref="N33" si="44">2-(E33+E32)/10</f>
        <v>1</v>
      </c>
      <c r="O33" s="1">
        <f t="shared" ref="O33" si="45">2-(F33+F32)/10</f>
        <v>0.81499999999999995</v>
      </c>
      <c r="P33" s="1">
        <f t="shared" ref="P33" si="46">2-(G33+G32)/10</f>
        <v>0.63000000000000012</v>
      </c>
      <c r="Q33" s="1"/>
      <c r="R33" s="1"/>
      <c r="S33" s="1"/>
      <c r="T33" s="1"/>
    </row>
    <row r="34" spans="1:20" x14ac:dyDescent="0.25">
      <c r="B34" s="4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B35" s="4"/>
      <c r="C35" s="45" t="s">
        <v>0</v>
      </c>
      <c r="D35" s="45"/>
      <c r="E35" s="45"/>
      <c r="F35" s="45"/>
      <c r="G35" s="45"/>
      <c r="H35" s="1">
        <f>(10-B37*1*0.9)/4</f>
        <v>0.7</v>
      </c>
      <c r="I35" s="1"/>
      <c r="J35" s="4"/>
      <c r="K35" s="4"/>
      <c r="L35" s="45" t="s">
        <v>0</v>
      </c>
      <c r="M35" s="45"/>
      <c r="N35" s="45"/>
      <c r="O35" s="45"/>
      <c r="P35" s="45"/>
      <c r="Q35" s="1"/>
      <c r="R35" s="1"/>
      <c r="S35" s="1"/>
      <c r="T35" s="1"/>
    </row>
    <row r="36" spans="1:20" x14ac:dyDescent="0.25">
      <c r="B36" s="4" t="s">
        <v>2</v>
      </c>
      <c r="C36" s="4">
        <v>0</v>
      </c>
      <c r="D36" s="4">
        <f>C36+$H35</f>
        <v>0.7</v>
      </c>
      <c r="E36" s="4">
        <f>D36+$H35</f>
        <v>1.4</v>
      </c>
      <c r="F36" s="4">
        <f>E36+$H35</f>
        <v>2.0999999999999996</v>
      </c>
      <c r="G36" s="4">
        <f>F36+$H35</f>
        <v>2.8</v>
      </c>
      <c r="H36" s="1"/>
      <c r="I36" s="1"/>
      <c r="J36" s="4"/>
      <c r="K36" s="4" t="s">
        <v>2</v>
      </c>
      <c r="L36" s="4">
        <f>C36</f>
        <v>0</v>
      </c>
      <c r="M36" s="4">
        <f t="shared" ref="M36:P36" si="47">D36</f>
        <v>0.7</v>
      </c>
      <c r="N36" s="4">
        <f t="shared" si="47"/>
        <v>1.4</v>
      </c>
      <c r="O36" s="4">
        <f t="shared" si="47"/>
        <v>2.0999999999999996</v>
      </c>
      <c r="P36" s="4">
        <f t="shared" si="47"/>
        <v>2.8</v>
      </c>
      <c r="Q36" s="1"/>
      <c r="R36" s="1"/>
      <c r="S36" s="1"/>
      <c r="T36" s="1"/>
    </row>
    <row r="37" spans="1:20" x14ac:dyDescent="0.25">
      <c r="A37" s="6" t="s">
        <v>4</v>
      </c>
      <c r="B37" s="4">
        <v>8</v>
      </c>
      <c r="C37">
        <f>C36+$B37*0.9*1</f>
        <v>7.2</v>
      </c>
      <c r="D37">
        <f t="shared" ref="D37" si="48">D36+$B37*0.9*1</f>
        <v>7.9</v>
      </c>
      <c r="E37">
        <f t="shared" ref="E37" si="49">E36+$B37*0.9*1</f>
        <v>8.6</v>
      </c>
      <c r="F37">
        <f t="shared" ref="F37" si="50">F36+$B37*0.9*1</f>
        <v>9.3000000000000007</v>
      </c>
      <c r="G37">
        <f>G36+$B37*0.9*1</f>
        <v>10</v>
      </c>
      <c r="H37" s="1"/>
      <c r="I37" s="1"/>
      <c r="J37" s="4" t="s">
        <v>1</v>
      </c>
      <c r="K37" s="4">
        <v>8</v>
      </c>
      <c r="L37" s="1">
        <f>2-(C37+C36)/10</f>
        <v>1.28</v>
      </c>
      <c r="M37" s="1">
        <f t="shared" ref="M37" si="51">2-(D37+D36)/10</f>
        <v>1.1400000000000001</v>
      </c>
      <c r="N37" s="1">
        <f t="shared" ref="N37" si="52">2-(E37+E36)/10</f>
        <v>1</v>
      </c>
      <c r="O37" s="1">
        <f t="shared" ref="O37" si="53">2-(F37+F36)/10</f>
        <v>0.85999999999999988</v>
      </c>
      <c r="P37" s="1">
        <f t="shared" ref="P37" si="54">2-(G37+G36)/10</f>
        <v>0.72</v>
      </c>
      <c r="Q37" s="1"/>
      <c r="R37" s="1"/>
      <c r="S37" s="1"/>
      <c r="T37" s="1"/>
    </row>
    <row r="38" spans="1:20" x14ac:dyDescent="0.25">
      <c r="B38" s="4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4"/>
      <c r="C39" s="45" t="s">
        <v>0</v>
      </c>
      <c r="D39" s="45"/>
      <c r="E39" s="45"/>
      <c r="F39" s="45"/>
      <c r="G39" s="45"/>
      <c r="H39" s="1">
        <f>(10-B41*1*0.9)/4</f>
        <v>0.47500000000000009</v>
      </c>
      <c r="I39" s="1"/>
      <c r="J39" s="4"/>
      <c r="K39" s="4"/>
      <c r="L39" s="45" t="s">
        <v>0</v>
      </c>
      <c r="M39" s="45"/>
      <c r="N39" s="45"/>
      <c r="O39" s="45"/>
      <c r="P39" s="45"/>
      <c r="Q39" s="1"/>
      <c r="R39" s="1"/>
      <c r="S39" s="1"/>
      <c r="T39" s="1"/>
    </row>
    <row r="40" spans="1:20" x14ac:dyDescent="0.25">
      <c r="B40" s="4" t="s">
        <v>2</v>
      </c>
      <c r="C40" s="4">
        <v>0</v>
      </c>
      <c r="D40" s="4">
        <f>C40+$H39</f>
        <v>0.47500000000000009</v>
      </c>
      <c r="E40" s="4">
        <f>D40+$H39</f>
        <v>0.95000000000000018</v>
      </c>
      <c r="F40" s="4">
        <f>E40+$H39</f>
        <v>1.4250000000000003</v>
      </c>
      <c r="G40" s="4">
        <f>F40+$H39</f>
        <v>1.9000000000000004</v>
      </c>
      <c r="H40" s="1"/>
      <c r="I40" s="1"/>
      <c r="J40" s="4"/>
      <c r="K40" s="4" t="s">
        <v>2</v>
      </c>
      <c r="L40" s="4">
        <f>C40</f>
        <v>0</v>
      </c>
      <c r="M40" s="4">
        <f t="shared" ref="M40:P40" si="55">D40</f>
        <v>0.47500000000000009</v>
      </c>
      <c r="N40" s="4">
        <f t="shared" si="55"/>
        <v>0.95000000000000018</v>
      </c>
      <c r="O40" s="4">
        <f t="shared" si="55"/>
        <v>1.4250000000000003</v>
      </c>
      <c r="P40" s="4">
        <f t="shared" si="55"/>
        <v>1.9000000000000004</v>
      </c>
      <c r="Q40" s="1"/>
      <c r="R40" s="1"/>
      <c r="S40" s="1"/>
      <c r="T40" s="1"/>
    </row>
    <row r="41" spans="1:20" x14ac:dyDescent="0.25">
      <c r="A41" s="6" t="s">
        <v>4</v>
      </c>
      <c r="B41" s="4">
        <v>9</v>
      </c>
      <c r="C41">
        <f>C40+$B41*0.9*1</f>
        <v>8.1</v>
      </c>
      <c r="D41">
        <f t="shared" ref="D41" si="56">D40+$B41*0.9*1</f>
        <v>8.5749999999999993</v>
      </c>
      <c r="E41">
        <f t="shared" ref="E41" si="57">E40+$B41*0.9*1</f>
        <v>9.0500000000000007</v>
      </c>
      <c r="F41">
        <f t="shared" ref="F41" si="58">F40+$B41*0.9*1</f>
        <v>9.5250000000000004</v>
      </c>
      <c r="G41">
        <f>G40+$B41*0.9*1</f>
        <v>10</v>
      </c>
      <c r="I41" s="1"/>
      <c r="J41" s="4" t="s">
        <v>1</v>
      </c>
      <c r="K41" s="4">
        <v>9</v>
      </c>
      <c r="L41" s="1">
        <f>2-(C41+C40)/10</f>
        <v>1.19</v>
      </c>
      <c r="M41" s="1">
        <f t="shared" ref="M41" si="59">2-(D41+D40)/10</f>
        <v>1.0950000000000002</v>
      </c>
      <c r="N41" s="1">
        <f t="shared" ref="N41" si="60">2-(E41+E40)/10</f>
        <v>1</v>
      </c>
      <c r="O41" s="1">
        <f t="shared" ref="O41" si="61">2-(F41+F40)/10</f>
        <v>0.9049999999999998</v>
      </c>
      <c r="P41" s="1">
        <f t="shared" ref="P41" si="62">2-(G41+G40)/10</f>
        <v>0.81</v>
      </c>
      <c r="Q41" s="1"/>
      <c r="R41" s="1"/>
      <c r="S41" s="1"/>
      <c r="T41" s="1"/>
    </row>
    <row r="42" spans="1:20" x14ac:dyDescent="0.25">
      <c r="B42" s="4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4"/>
      <c r="C43" s="45" t="s">
        <v>0</v>
      </c>
      <c r="D43" s="45"/>
      <c r="E43" s="45"/>
      <c r="F43" s="45"/>
      <c r="G43" s="45"/>
      <c r="H43">
        <f>(10-B45*1*0.9)/4</f>
        <v>0.25</v>
      </c>
      <c r="I43" s="1"/>
      <c r="J43" s="4"/>
      <c r="K43" s="4"/>
      <c r="L43" s="45" t="s">
        <v>0</v>
      </c>
      <c r="M43" s="45"/>
      <c r="N43" s="45"/>
      <c r="O43" s="45"/>
      <c r="P43" s="45"/>
      <c r="Q43" s="1"/>
      <c r="R43" s="1"/>
      <c r="S43" s="1"/>
      <c r="T43" s="1"/>
    </row>
    <row r="44" spans="1:20" x14ac:dyDescent="0.25">
      <c r="B44" s="4" t="s">
        <v>2</v>
      </c>
      <c r="C44" s="4">
        <v>0</v>
      </c>
      <c r="D44" s="4">
        <f>C44+$H43</f>
        <v>0.25</v>
      </c>
      <c r="E44" s="4">
        <f>D44+$H43</f>
        <v>0.5</v>
      </c>
      <c r="F44" s="4">
        <f>E44+$H43</f>
        <v>0.75</v>
      </c>
      <c r="G44" s="4">
        <f>F44+$H43</f>
        <v>1</v>
      </c>
      <c r="K44" s="4" t="s">
        <v>2</v>
      </c>
      <c r="L44" s="4">
        <f>C44</f>
        <v>0</v>
      </c>
      <c r="M44" s="4">
        <f t="shared" ref="M44:P44" si="63">D44</f>
        <v>0.25</v>
      </c>
      <c r="N44" s="4">
        <f t="shared" si="63"/>
        <v>0.5</v>
      </c>
      <c r="O44" s="4">
        <f t="shared" si="63"/>
        <v>0.75</v>
      </c>
      <c r="P44" s="4">
        <f t="shared" si="63"/>
        <v>1</v>
      </c>
    </row>
    <row r="45" spans="1:20" x14ac:dyDescent="0.25">
      <c r="A45" s="6" t="s">
        <v>4</v>
      </c>
      <c r="B45" s="4">
        <v>10</v>
      </c>
      <c r="C45">
        <f>C44+$B45*0.9*1</f>
        <v>9</v>
      </c>
      <c r="D45">
        <f t="shared" ref="D45" si="64">D44+$B45*0.9*1</f>
        <v>9.25</v>
      </c>
      <c r="E45">
        <f t="shared" ref="E45" si="65">E44+$B45*0.9*1</f>
        <v>9.5</v>
      </c>
      <c r="F45">
        <f t="shared" ref="F45" si="66">F44+$B45*0.9*1</f>
        <v>9.75</v>
      </c>
      <c r="G45">
        <f>G44+$B45*0.9*1</f>
        <v>10</v>
      </c>
      <c r="J45" s="4" t="s">
        <v>1</v>
      </c>
      <c r="K45" s="4">
        <v>10</v>
      </c>
      <c r="L45">
        <f>2-(C45+C44)/10</f>
        <v>1.1000000000000001</v>
      </c>
      <c r="M45">
        <f t="shared" ref="M45" si="67">2-(D45+D44)/10</f>
        <v>1.05</v>
      </c>
      <c r="N45">
        <f t="shared" ref="N45" si="68">2-(E45+E44)/10</f>
        <v>1</v>
      </c>
      <c r="O45">
        <f t="shared" ref="O45" si="69">2-(F45+F44)/10</f>
        <v>0.95</v>
      </c>
      <c r="P45">
        <f t="shared" ref="P45" si="70">2-(G45+G44)/10</f>
        <v>0.89999999999999991</v>
      </c>
    </row>
    <row r="46" spans="1:20" x14ac:dyDescent="0.25">
      <c r="B46" s="4"/>
      <c r="C46" s="6"/>
      <c r="D46" s="6"/>
      <c r="E46" s="6"/>
      <c r="F46" s="6"/>
      <c r="G46" s="6"/>
    </row>
    <row r="47" spans="1:20" x14ac:dyDescent="0.25">
      <c r="B47" s="4"/>
    </row>
    <row r="48" spans="1:20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</sheetData>
  <mergeCells count="24">
    <mergeCell ref="C43:G43"/>
    <mergeCell ref="L3:P3"/>
    <mergeCell ref="L7:P7"/>
    <mergeCell ref="L11:P11"/>
    <mergeCell ref="L15:P15"/>
    <mergeCell ref="L19:P19"/>
    <mergeCell ref="L23:P23"/>
    <mergeCell ref="L27:P27"/>
    <mergeCell ref="L31:P31"/>
    <mergeCell ref="L35:P35"/>
    <mergeCell ref="L39:P39"/>
    <mergeCell ref="L43:P43"/>
    <mergeCell ref="P26:T26"/>
    <mergeCell ref="C31:G31"/>
    <mergeCell ref="C3:G3"/>
    <mergeCell ref="Q3:AA3"/>
    <mergeCell ref="C27:G27"/>
    <mergeCell ref="C35:G35"/>
    <mergeCell ref="C39:G39"/>
    <mergeCell ref="C7:G7"/>
    <mergeCell ref="C11:G11"/>
    <mergeCell ref="C15:G15"/>
    <mergeCell ref="C19:G19"/>
    <mergeCell ref="C23:G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22F6-4020-4BBA-9C6E-7E31B08FA980}">
  <dimension ref="A2:AQ63"/>
  <sheetViews>
    <sheetView tabSelected="1" topLeftCell="B1" zoomScale="70" zoomScaleNormal="70" workbookViewId="0">
      <selection activeCell="AP29" sqref="AP29"/>
    </sheetView>
  </sheetViews>
  <sheetFormatPr defaultRowHeight="15" x14ac:dyDescent="0.25"/>
  <cols>
    <col min="3" max="3" width="13.28515625" bestFit="1" customWidth="1"/>
    <col min="4" max="8" width="7.5703125" bestFit="1" customWidth="1"/>
    <col min="9" max="9" width="8.85546875" bestFit="1" customWidth="1"/>
    <col min="10" max="13" width="7.5703125" bestFit="1" customWidth="1"/>
    <col min="17" max="17" width="11" bestFit="1" customWidth="1"/>
    <col min="20" max="21" width="12" bestFit="1" customWidth="1"/>
    <col min="22" max="27" width="11" bestFit="1" customWidth="1"/>
    <col min="32" max="34" width="11" bestFit="1" customWidth="1"/>
    <col min="35" max="35" width="10" bestFit="1" customWidth="1"/>
    <col min="36" max="36" width="11" bestFit="1" customWidth="1"/>
    <col min="42" max="42" width="18.85546875" bestFit="1" customWidth="1"/>
  </cols>
  <sheetData>
    <row r="2" spans="1:43" x14ac:dyDescent="0.25">
      <c r="C2" t="s">
        <v>3</v>
      </c>
      <c r="D2">
        <v>10</v>
      </c>
      <c r="R2" t="s">
        <v>3</v>
      </c>
      <c r="S2">
        <v>10</v>
      </c>
    </row>
    <row r="3" spans="1:43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43" x14ac:dyDescent="0.25">
      <c r="C4" s="38" t="s">
        <v>0</v>
      </c>
      <c r="D4" s="38"/>
      <c r="E4" s="38"/>
      <c r="F4" s="38"/>
      <c r="G4" s="38"/>
      <c r="H4" s="38"/>
      <c r="I4" s="38"/>
      <c r="J4" s="38"/>
      <c r="K4" s="38"/>
      <c r="L4" s="38"/>
      <c r="M4" s="38"/>
      <c r="R4" s="53" t="s">
        <v>0</v>
      </c>
      <c r="S4" s="53"/>
      <c r="T4" s="53"/>
      <c r="U4" s="53"/>
      <c r="V4" s="53"/>
      <c r="W4" s="53"/>
      <c r="X4" s="53"/>
      <c r="Y4" s="53"/>
      <c r="Z4" s="53"/>
      <c r="AA4" s="53"/>
      <c r="AB4" s="53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6"/>
    </row>
    <row r="5" spans="1:43" x14ac:dyDescent="0.25">
      <c r="B5" s="4" t="s">
        <v>20</v>
      </c>
      <c r="C5" s="1">
        <v>0</v>
      </c>
      <c r="D5" s="1">
        <v>1</v>
      </c>
      <c r="E5" s="21">
        <v>2</v>
      </c>
      <c r="F5" s="22">
        <v>3</v>
      </c>
      <c r="G5" s="22">
        <v>4</v>
      </c>
      <c r="H5" s="22">
        <v>5</v>
      </c>
      <c r="I5" s="22">
        <v>6</v>
      </c>
      <c r="J5" s="22">
        <v>7</v>
      </c>
      <c r="K5" s="22">
        <v>8</v>
      </c>
      <c r="L5" s="22">
        <v>9</v>
      </c>
      <c r="M5" s="23">
        <v>10</v>
      </c>
      <c r="Q5" s="7" t="s">
        <v>2</v>
      </c>
      <c r="R5" s="49">
        <v>0</v>
      </c>
      <c r="S5" s="49">
        <v>1</v>
      </c>
      <c r="T5" s="50">
        <v>2</v>
      </c>
      <c r="U5" s="51">
        <v>3</v>
      </c>
      <c r="V5" s="51">
        <v>4</v>
      </c>
      <c r="W5" s="51">
        <v>5</v>
      </c>
      <c r="X5" s="51">
        <v>6</v>
      </c>
      <c r="Y5" s="51">
        <v>7</v>
      </c>
      <c r="Z5" s="51">
        <v>8</v>
      </c>
      <c r="AA5" s="51">
        <v>9</v>
      </c>
      <c r="AB5" s="52">
        <v>10</v>
      </c>
      <c r="AD5" t="s">
        <v>19</v>
      </c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43" x14ac:dyDescent="0.25">
      <c r="A6" s="39" t="s">
        <v>4</v>
      </c>
      <c r="B6">
        <v>0</v>
      </c>
      <c r="C6">
        <f>C5-1*$B6/0.9</f>
        <v>0</v>
      </c>
      <c r="D6">
        <f>D5-1*$B6/0.9</f>
        <v>1</v>
      </c>
      <c r="E6" s="24">
        <f>E5-1*$B6/0.9</f>
        <v>2</v>
      </c>
      <c r="F6">
        <f t="shared" ref="F6:M6" si="0">F5-1*$B6/0.9</f>
        <v>3</v>
      </c>
      <c r="G6">
        <f t="shared" si="0"/>
        <v>4</v>
      </c>
      <c r="H6">
        <f t="shared" si="0"/>
        <v>5</v>
      </c>
      <c r="I6">
        <f t="shared" si="0"/>
        <v>6</v>
      </c>
      <c r="J6">
        <f t="shared" si="0"/>
        <v>7</v>
      </c>
      <c r="K6">
        <f t="shared" si="0"/>
        <v>8</v>
      </c>
      <c r="L6">
        <f t="shared" si="0"/>
        <v>9</v>
      </c>
      <c r="M6" s="25">
        <f t="shared" si="0"/>
        <v>10</v>
      </c>
      <c r="P6" s="39" t="s">
        <v>1</v>
      </c>
      <c r="Q6" s="7">
        <v>0</v>
      </c>
      <c r="R6" s="20">
        <f>(C6+C$5)/($D$2)</f>
        <v>0</v>
      </c>
      <c r="S6">
        <f>(D6+D$5)/($D$2)</f>
        <v>0.2</v>
      </c>
      <c r="T6" s="24">
        <f>(E6+E$5)/($D$2)</f>
        <v>0.4</v>
      </c>
      <c r="U6" s="24">
        <f>(F6+F$5)/($D$2)</f>
        <v>0.6</v>
      </c>
      <c r="V6" s="24">
        <f>(G6+G$5)/($D$2)</f>
        <v>0.8</v>
      </c>
      <c r="W6" s="24">
        <f>(H6+H$5)/($D$2)</f>
        <v>1</v>
      </c>
      <c r="X6" s="24">
        <f>(I6+I$5)/($D$2)</f>
        <v>1.2</v>
      </c>
      <c r="Y6" s="24">
        <f>(J6+J$5)/($D$2)</f>
        <v>1.4</v>
      </c>
      <c r="Z6" s="24">
        <f>(K6+K$5)/($D$2)</f>
        <v>1.6</v>
      </c>
      <c r="AA6" s="24">
        <f>(L6+L$5)/($D$2)</f>
        <v>1.8</v>
      </c>
      <c r="AB6" s="48">
        <f>(M6+M$5)/($D$2)</f>
        <v>2</v>
      </c>
      <c r="AD6">
        <f>(Q6/10)/0.9</f>
        <v>0</v>
      </c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4"/>
    </row>
    <row r="7" spans="1:43" x14ac:dyDescent="0.25">
      <c r="A7" s="39"/>
      <c r="B7" s="3">
        <v>1</v>
      </c>
      <c r="C7" s="16">
        <f>C$5-1*$B7/0.9</f>
        <v>-1.1111111111111112</v>
      </c>
      <c r="D7" s="16">
        <f>D$5-1*$B7/0.9</f>
        <v>-0.11111111111111116</v>
      </c>
      <c r="E7" s="26">
        <f>E$5-1*$B7/0.9</f>
        <v>0.88888888888888884</v>
      </c>
      <c r="F7" s="16">
        <f>F$5-1*$B7/0.9</f>
        <v>1.8888888888888888</v>
      </c>
      <c r="G7" s="16">
        <f>G$5-1*$B7/0.9</f>
        <v>2.8888888888888888</v>
      </c>
      <c r="H7" s="16">
        <f>H$5-1*$B7/0.9</f>
        <v>3.8888888888888888</v>
      </c>
      <c r="I7" s="16">
        <f>I$5-1*$B7/0.9</f>
        <v>4.8888888888888893</v>
      </c>
      <c r="J7" s="16">
        <f>J$5-1*$B7/0.9</f>
        <v>5.8888888888888893</v>
      </c>
      <c r="K7" s="16">
        <f>K$5-1*$B7/0.9</f>
        <v>6.8888888888888893</v>
      </c>
      <c r="L7" s="16">
        <f>L$5-1*$B7/0.9</f>
        <v>7.8888888888888893</v>
      </c>
      <c r="M7" s="27">
        <f>M$5-1*$B7/0.9</f>
        <v>8.8888888888888893</v>
      </c>
      <c r="P7" s="39"/>
      <c r="Q7" s="7">
        <v>1</v>
      </c>
      <c r="T7" s="24">
        <f>(E7+E$5)/($D$2)</f>
        <v>0.28888888888888886</v>
      </c>
      <c r="U7" s="24">
        <f>(F7+F$5)/($D$2)</f>
        <v>0.48888888888888893</v>
      </c>
      <c r="V7" s="24">
        <f>(G7+G$5)/($D$2)</f>
        <v>0.68888888888888888</v>
      </c>
      <c r="W7" s="24">
        <f>(H7+H$5)/($D$2)</f>
        <v>0.88888888888888895</v>
      </c>
      <c r="X7" s="24">
        <f>(I7+I$5)/($D$2)</f>
        <v>1.088888888888889</v>
      </c>
      <c r="Y7" s="24">
        <f>(J7+J$5)/($D$2)</f>
        <v>1.288888888888889</v>
      </c>
      <c r="Z7" s="24">
        <f>(K7+K$5)/($D$2)</f>
        <v>1.4888888888888889</v>
      </c>
      <c r="AA7" s="24">
        <f>(L7+L$5)/($D$2)</f>
        <v>1.6888888888888889</v>
      </c>
      <c r="AB7" s="24">
        <f>(M7+M$5)/($D$2)</f>
        <v>1.8888888888888888</v>
      </c>
      <c r="AD7">
        <f t="shared" ref="AD7:AD16" si="1">(Q7/10)/0.9</f>
        <v>0.11111111111111112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4"/>
    </row>
    <row r="8" spans="1:43" x14ac:dyDescent="0.25">
      <c r="A8" s="39"/>
      <c r="B8" s="3">
        <v>2</v>
      </c>
      <c r="C8" s="16">
        <f>C$5-1*$B8/0.9</f>
        <v>-2.2222222222222223</v>
      </c>
      <c r="D8" s="16">
        <f>D$5-1*$B8/0.9</f>
        <v>-1.2222222222222223</v>
      </c>
      <c r="E8" s="26">
        <f>E$5-1*$B8/0.9</f>
        <v>-0.22222222222222232</v>
      </c>
      <c r="F8" s="16">
        <f>F$5-1*$B8/0.9</f>
        <v>0.77777777777777768</v>
      </c>
      <c r="G8" s="16">
        <f>G$5-1*$B8/0.9</f>
        <v>1.7777777777777777</v>
      </c>
      <c r="H8" s="16">
        <f>H$5-1*$B8/0.9</f>
        <v>2.7777777777777777</v>
      </c>
      <c r="I8" s="16">
        <f>I$5-1*$B8/0.9</f>
        <v>3.7777777777777777</v>
      </c>
      <c r="J8" s="16">
        <f>J$5-1*$B8/0.9</f>
        <v>4.7777777777777777</v>
      </c>
      <c r="K8" s="16">
        <f>K$5-1*$B8/0.9</f>
        <v>5.7777777777777777</v>
      </c>
      <c r="L8" s="16">
        <f>L$5-1*$B8/0.9</f>
        <v>6.7777777777777777</v>
      </c>
      <c r="M8" s="27">
        <f>M$5-1*$B8/0.9</f>
        <v>7.7777777777777777</v>
      </c>
      <c r="P8" s="39"/>
      <c r="Q8" s="7">
        <v>2</v>
      </c>
      <c r="T8" s="24"/>
      <c r="U8">
        <f>(F8+F$5)/($D$2)</f>
        <v>0.37777777777777777</v>
      </c>
      <c r="V8">
        <f>(G8+G$5)/($D$2)</f>
        <v>0.57777777777777772</v>
      </c>
      <c r="W8">
        <f>(H8+H$5)/($D$2)</f>
        <v>0.77777777777777779</v>
      </c>
      <c r="X8">
        <f>(I8+I$5)/($D$2)</f>
        <v>0.97777777777777786</v>
      </c>
      <c r="Y8">
        <f>(J8+J$5)/($D$2)</f>
        <v>1.1777777777777778</v>
      </c>
      <c r="Z8">
        <f>(K8+K$5)/($D$2)</f>
        <v>1.3777777777777778</v>
      </c>
      <c r="AA8">
        <f>(L8+L$5)/($D$2)</f>
        <v>1.5777777777777779</v>
      </c>
      <c r="AB8">
        <f>(M8+M$5)/($D$2)</f>
        <v>1.7777777777777779</v>
      </c>
      <c r="AD8">
        <f t="shared" si="1"/>
        <v>0.22222222222222224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4"/>
    </row>
    <row r="9" spans="1:43" x14ac:dyDescent="0.25">
      <c r="A9" s="39"/>
      <c r="B9" s="3">
        <v>3</v>
      </c>
      <c r="C9" s="16">
        <f t="shared" ref="C9:C15" si="2">C$5-1*$B9/0.9</f>
        <v>-3.333333333333333</v>
      </c>
      <c r="D9" s="16">
        <f>D$5-1*$B9/0.9</f>
        <v>-2.333333333333333</v>
      </c>
      <c r="E9" s="26">
        <f>E$5-1*$B9/0.9</f>
        <v>-1.333333333333333</v>
      </c>
      <c r="F9" s="16">
        <f>F$5-1*$B9/0.9</f>
        <v>-0.33333333333333304</v>
      </c>
      <c r="G9" s="16">
        <f>G$5-1*$B9/0.9</f>
        <v>0.66666666666666696</v>
      </c>
      <c r="H9" s="16">
        <f>H$5-1*$B9/0.9</f>
        <v>1.666666666666667</v>
      </c>
      <c r="I9" s="16">
        <f>I$5-1*$B9/0.9</f>
        <v>2.666666666666667</v>
      </c>
      <c r="J9" s="16">
        <f>J$5-1*$B9/0.9</f>
        <v>3.666666666666667</v>
      </c>
      <c r="K9" s="16">
        <f>K$5-1*$B9/0.9</f>
        <v>4.666666666666667</v>
      </c>
      <c r="L9" s="16">
        <f>L$5-1*$B9/0.9</f>
        <v>5.666666666666667</v>
      </c>
      <c r="M9" s="27">
        <f>M$5-1*$B9/0.9</f>
        <v>6.666666666666667</v>
      </c>
      <c r="P9" s="39"/>
      <c r="Q9" s="7">
        <v>3</v>
      </c>
      <c r="T9" s="24"/>
      <c r="V9">
        <f>(G9+G$5)/($D$2)</f>
        <v>0.46666666666666667</v>
      </c>
      <c r="W9">
        <f>(H9+H$5)/($D$2)</f>
        <v>0.66666666666666674</v>
      </c>
      <c r="X9">
        <f>(I9+I$5)/($D$2)</f>
        <v>0.86666666666666681</v>
      </c>
      <c r="Y9">
        <f>(J9+J$5)/($D$2)</f>
        <v>1.0666666666666669</v>
      </c>
      <c r="Z9">
        <f>(K9+K$5)/($D$2)</f>
        <v>1.2666666666666668</v>
      </c>
      <c r="AA9">
        <f>(L9+L$5)/($D$2)</f>
        <v>1.4666666666666668</v>
      </c>
      <c r="AB9">
        <f>(M9+M$5)/($D$2)</f>
        <v>1.6666666666666667</v>
      </c>
      <c r="AD9">
        <f t="shared" si="1"/>
        <v>0.33333333333333331</v>
      </c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4"/>
    </row>
    <row r="10" spans="1:43" x14ac:dyDescent="0.25">
      <c r="A10" s="39"/>
      <c r="B10" s="3">
        <v>4</v>
      </c>
      <c r="C10" s="16">
        <f t="shared" si="2"/>
        <v>-4.4444444444444446</v>
      </c>
      <c r="D10" s="16">
        <f>D$5-1*$B10/0.9</f>
        <v>-3.4444444444444446</v>
      </c>
      <c r="E10" s="26">
        <f>E$5-1*$B10/0.9</f>
        <v>-2.4444444444444446</v>
      </c>
      <c r="F10" s="16">
        <f>F$5-1*$B10/0.9</f>
        <v>-1.4444444444444446</v>
      </c>
      <c r="G10" s="16">
        <f>G$5-1*$B10/0.9</f>
        <v>-0.44444444444444464</v>
      </c>
      <c r="H10" s="16">
        <f>H$5-1*$B10/0.9</f>
        <v>0.55555555555555536</v>
      </c>
      <c r="I10" s="16">
        <f>I$5-1*$B10/0.9</f>
        <v>1.5555555555555554</v>
      </c>
      <c r="J10" s="16">
        <f>J$5-1*$B10/0.9</f>
        <v>2.5555555555555554</v>
      </c>
      <c r="K10" s="16">
        <f>K$5-1*$B10/0.9</f>
        <v>3.5555555555555554</v>
      </c>
      <c r="L10" s="16">
        <f>L$5-1*$B10/0.9</f>
        <v>4.5555555555555554</v>
      </c>
      <c r="M10" s="27">
        <f>M$5-1*$B10/0.9</f>
        <v>5.5555555555555554</v>
      </c>
      <c r="P10" s="39"/>
      <c r="Q10" s="7">
        <v>4</v>
      </c>
      <c r="T10" s="24"/>
      <c r="W10">
        <f>(H10+H$5)/($D$2)</f>
        <v>0.55555555555555558</v>
      </c>
      <c r="X10">
        <f>(I10+I$5)/($D$2)</f>
        <v>0.75555555555555554</v>
      </c>
      <c r="Y10">
        <f>(J10+J$5)/($D$2)</f>
        <v>0.95555555555555549</v>
      </c>
      <c r="Z10">
        <f>(K10+K$5)/($D$2)</f>
        <v>1.1555555555555554</v>
      </c>
      <c r="AA10">
        <f>(L10+L$5)/($D$2)</f>
        <v>1.3555555555555556</v>
      </c>
      <c r="AB10">
        <f>(M10+M$5)/($D$2)</f>
        <v>1.5555555555555556</v>
      </c>
      <c r="AD10">
        <f t="shared" si="1"/>
        <v>0.44444444444444448</v>
      </c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4"/>
    </row>
    <row r="11" spans="1:43" x14ac:dyDescent="0.25">
      <c r="A11" s="39"/>
      <c r="B11" s="3">
        <v>5</v>
      </c>
      <c r="C11" s="16">
        <f t="shared" si="2"/>
        <v>-5.5555555555555554</v>
      </c>
      <c r="D11" s="16">
        <f>D$5-1*$B11/0.9</f>
        <v>-4.5555555555555554</v>
      </c>
      <c r="E11" s="26">
        <f>E$5-1*$B11/0.9</f>
        <v>-3.5555555555555554</v>
      </c>
      <c r="F11" s="16">
        <f>F$5-1*$B11/0.9</f>
        <v>-2.5555555555555554</v>
      </c>
      <c r="G11" s="16">
        <f>G$5-1*$B11/0.9</f>
        <v>-1.5555555555555554</v>
      </c>
      <c r="H11" s="16">
        <f>H$5-1*$B11/0.9</f>
        <v>-0.55555555555555536</v>
      </c>
      <c r="I11" s="16">
        <f>I$5-1*$B11/0.9</f>
        <v>0.44444444444444464</v>
      </c>
      <c r="J11" s="16">
        <f>J$5-1*$B11/0.9</f>
        <v>1.4444444444444446</v>
      </c>
      <c r="K11" s="16">
        <f>K$5-1*$B11/0.9</f>
        <v>2.4444444444444446</v>
      </c>
      <c r="L11" s="16">
        <f>L$5-1*$B11/0.9</f>
        <v>3.4444444444444446</v>
      </c>
      <c r="M11" s="27">
        <f>M$5-1*$B11/0.9</f>
        <v>4.4444444444444446</v>
      </c>
      <c r="P11" s="39"/>
      <c r="Q11" s="7">
        <v>5</v>
      </c>
      <c r="T11" s="24"/>
      <c r="X11">
        <f>(I11+I$5)/($D$2)</f>
        <v>0.64444444444444449</v>
      </c>
      <c r="Y11">
        <f>(J11+J$5)/($D$2)</f>
        <v>0.84444444444444444</v>
      </c>
      <c r="Z11">
        <f>(K11+K$5)/($D$2)</f>
        <v>1.0444444444444445</v>
      </c>
      <c r="AA11">
        <f>(L11+L$5)/($D$2)</f>
        <v>1.2444444444444445</v>
      </c>
      <c r="AB11">
        <f>(M11+M$5)/($D$2)</f>
        <v>1.4444444444444444</v>
      </c>
      <c r="AD11">
        <f t="shared" si="1"/>
        <v>0.55555555555555558</v>
      </c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4"/>
    </row>
    <row r="12" spans="1:43" x14ac:dyDescent="0.25">
      <c r="A12" s="39"/>
      <c r="B12" s="3">
        <v>6</v>
      </c>
      <c r="C12" s="16">
        <f t="shared" si="2"/>
        <v>-6.6666666666666661</v>
      </c>
      <c r="D12" s="16">
        <f>D$5-1*$B12/0.9</f>
        <v>-5.6666666666666661</v>
      </c>
      <c r="E12" s="26">
        <f>E$5-1*$B12/0.9</f>
        <v>-4.6666666666666661</v>
      </c>
      <c r="F12" s="16">
        <f>F$5-1*$B12/0.9</f>
        <v>-3.6666666666666661</v>
      </c>
      <c r="G12" s="16">
        <f>G$5-1*$B12/0.9</f>
        <v>-2.6666666666666661</v>
      </c>
      <c r="H12" s="16">
        <f>H$5-1*$B12/0.9</f>
        <v>-1.6666666666666661</v>
      </c>
      <c r="I12" s="16">
        <f>I$5-1*$B12/0.9</f>
        <v>-0.66666666666666607</v>
      </c>
      <c r="J12" s="16">
        <f>J$5-1*$B12/0.9</f>
        <v>0.33333333333333393</v>
      </c>
      <c r="K12" s="16">
        <f>K$5-1*$B12/0.9</f>
        <v>1.3333333333333339</v>
      </c>
      <c r="L12" s="16">
        <f>L$5-1*$B12/0.9</f>
        <v>2.3333333333333339</v>
      </c>
      <c r="M12" s="27">
        <f>M$5-1*$B12/0.9</f>
        <v>3.3333333333333339</v>
      </c>
      <c r="P12" s="39"/>
      <c r="Q12" s="7">
        <v>6</v>
      </c>
      <c r="T12" s="24"/>
      <c r="Y12">
        <f>(J12+J$5)/($D$2)</f>
        <v>0.73333333333333339</v>
      </c>
      <c r="Z12">
        <f>(K12+K$5)/($D$2)</f>
        <v>0.93333333333333335</v>
      </c>
      <c r="AA12">
        <f>(L12+L$5)/($D$2)</f>
        <v>1.1333333333333333</v>
      </c>
      <c r="AB12">
        <f>(M12+M$5)/($D$2)</f>
        <v>1.3333333333333335</v>
      </c>
      <c r="AD12">
        <f t="shared" si="1"/>
        <v>0.66666666666666663</v>
      </c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4"/>
    </row>
    <row r="13" spans="1:43" x14ac:dyDescent="0.25">
      <c r="A13" s="39"/>
      <c r="B13" s="3">
        <v>7</v>
      </c>
      <c r="C13" s="16">
        <f>C$5-1*$B13/0.9</f>
        <v>-7.7777777777777777</v>
      </c>
      <c r="D13" s="16">
        <f>D$5-1*$B13/0.9</f>
        <v>-6.7777777777777777</v>
      </c>
      <c r="E13" s="26">
        <f>E$5-1*$B13/0.9</f>
        <v>-5.7777777777777777</v>
      </c>
      <c r="F13" s="16">
        <f>F$5-1*$B13/0.9</f>
        <v>-4.7777777777777777</v>
      </c>
      <c r="G13" s="16">
        <f>G$5-1*$B13/0.9</f>
        <v>-3.7777777777777777</v>
      </c>
      <c r="H13" s="16">
        <f>H$5-1*$B13/0.9</f>
        <v>-2.7777777777777777</v>
      </c>
      <c r="I13" s="16">
        <f>I$5-1*$B13/0.9</f>
        <v>-1.7777777777777777</v>
      </c>
      <c r="J13" s="16">
        <f>J$5-1*$B13/0.9</f>
        <v>-0.77777777777777768</v>
      </c>
      <c r="K13" s="16">
        <f>K$5-1*$B13/0.9</f>
        <v>0.22222222222222232</v>
      </c>
      <c r="L13" s="16">
        <f>L$5-1*$B13/0.9</f>
        <v>1.2222222222222223</v>
      </c>
      <c r="M13" s="27">
        <f>M$5-1*$B13/0.9</f>
        <v>2.2222222222222223</v>
      </c>
      <c r="P13" s="39"/>
      <c r="Q13" s="7">
        <v>7</v>
      </c>
      <c r="T13" s="24"/>
      <c r="Z13">
        <f>(K13+K$5)/($D$2)</f>
        <v>0.82222222222222219</v>
      </c>
      <c r="AA13">
        <f>(L13+L$5)/($D$2)</f>
        <v>1.0222222222222221</v>
      </c>
      <c r="AB13">
        <f>(M13+M$5)/($D$2)</f>
        <v>1.2222222222222221</v>
      </c>
      <c r="AD13">
        <f t="shared" si="1"/>
        <v>0.77777777777777768</v>
      </c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4"/>
    </row>
    <row r="14" spans="1:43" x14ac:dyDescent="0.25">
      <c r="A14" s="39"/>
      <c r="B14" s="3">
        <v>8</v>
      </c>
      <c r="C14" s="16">
        <f t="shared" si="2"/>
        <v>-8.8888888888888893</v>
      </c>
      <c r="D14" s="16">
        <f>D$5-1*$B14/0.9</f>
        <v>-7.8888888888888893</v>
      </c>
      <c r="E14" s="26">
        <f>E$5-1*$B14/0.9</f>
        <v>-6.8888888888888893</v>
      </c>
      <c r="F14" s="16">
        <f>F$5-1*$B14/0.9</f>
        <v>-5.8888888888888893</v>
      </c>
      <c r="G14" s="16">
        <f>G$5-1*$B14/0.9</f>
        <v>-4.8888888888888893</v>
      </c>
      <c r="H14" s="16">
        <f>H$5-1*$B14/0.9</f>
        <v>-3.8888888888888893</v>
      </c>
      <c r="I14" s="16">
        <f>I$5-1*$B14/0.9</f>
        <v>-2.8888888888888893</v>
      </c>
      <c r="J14" s="16">
        <f>J$5-1*$B14/0.9</f>
        <v>-1.8888888888888893</v>
      </c>
      <c r="K14" s="16">
        <f>K$5-1*$B14/0.9</f>
        <v>-0.88888888888888928</v>
      </c>
      <c r="L14" s="16">
        <f>L$5-1*$B14/0.9</f>
        <v>0.11111111111111072</v>
      </c>
      <c r="M14" s="27">
        <f>M$5-1*$B14/0.9</f>
        <v>1.1111111111111107</v>
      </c>
      <c r="P14" s="39"/>
      <c r="Q14" s="7">
        <v>8</v>
      </c>
      <c r="T14" s="24"/>
      <c r="AA14">
        <f>(L14+L$5)/($D$2)</f>
        <v>0.91111111111111109</v>
      </c>
      <c r="AB14">
        <f>(M14+M$5)/($D$2)</f>
        <v>1.1111111111111112</v>
      </c>
      <c r="AD14">
        <f t="shared" si="1"/>
        <v>0.88888888888888895</v>
      </c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4"/>
    </row>
    <row r="15" spans="1:43" x14ac:dyDescent="0.25">
      <c r="A15" s="39"/>
      <c r="B15" s="3">
        <v>9</v>
      </c>
      <c r="C15" s="16">
        <f t="shared" si="2"/>
        <v>-10</v>
      </c>
      <c r="D15" s="16">
        <f>D$5-1*$B15/0.9</f>
        <v>-9</v>
      </c>
      <c r="E15" s="26">
        <f>E$5-1*$B15/0.9</f>
        <v>-8</v>
      </c>
      <c r="F15" s="16">
        <f>F$5-1*$B15/0.9</f>
        <v>-7</v>
      </c>
      <c r="G15" s="16">
        <f>G$5-1*$B15/0.9</f>
        <v>-6</v>
      </c>
      <c r="H15" s="16">
        <f>H$5-1*$B15/0.9</f>
        <v>-5</v>
      </c>
      <c r="I15" s="16">
        <f>I$5-1*$B15/0.9</f>
        <v>-4</v>
      </c>
      <c r="J15" s="16">
        <f>J$5-1*$B15/0.9</f>
        <v>-3</v>
      </c>
      <c r="K15" s="16">
        <f>K$5-1*$B15/0.9</f>
        <v>-2</v>
      </c>
      <c r="L15" s="16">
        <f>L$5-1*$B15/0.9</f>
        <v>-1</v>
      </c>
      <c r="M15" s="27">
        <f>M$5-1*$B15/0.9</f>
        <v>0</v>
      </c>
      <c r="P15" s="39"/>
      <c r="Q15" s="7">
        <v>9</v>
      </c>
      <c r="T15" s="31"/>
      <c r="U15" s="32"/>
      <c r="V15" s="32"/>
      <c r="W15" s="32"/>
      <c r="X15" s="32"/>
      <c r="Y15" s="32"/>
      <c r="Z15" s="32"/>
      <c r="AA15" s="32"/>
      <c r="AB15" s="33">
        <f>(M15+M$5)/($D$2)</f>
        <v>1</v>
      </c>
      <c r="AD15">
        <f>(Q15/10)/0.9</f>
        <v>1</v>
      </c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4"/>
    </row>
    <row r="16" spans="1:43" x14ac:dyDescent="0.25">
      <c r="A16" s="39"/>
      <c r="B16" s="59">
        <v>10</v>
      </c>
      <c r="C16" s="16">
        <f>C$5-1*$B16/0.9</f>
        <v>-11.111111111111111</v>
      </c>
      <c r="D16" s="16">
        <f>D$5-1*$B16/0.9</f>
        <v>-10.111111111111111</v>
      </c>
      <c r="E16" s="28">
        <f>E$5-1*$B16/0.9</f>
        <v>-9.1111111111111107</v>
      </c>
      <c r="F16" s="29">
        <f>F$5-1*$B16/0.9</f>
        <v>-8.1111111111111107</v>
      </c>
      <c r="G16" s="29">
        <f>G$5-1*$B16/0.9</f>
        <v>-7.1111111111111107</v>
      </c>
      <c r="H16" s="29">
        <f>H$5-1*$B16/0.9</f>
        <v>-6.1111111111111107</v>
      </c>
      <c r="I16" s="29">
        <f>I$5-1*$B16/0.9</f>
        <v>-5.1111111111111107</v>
      </c>
      <c r="J16" s="29">
        <f>J$5-1*$B16/0.9</f>
        <v>-4.1111111111111107</v>
      </c>
      <c r="K16" s="29">
        <f>K$5-1*$B16/0.9</f>
        <v>-3.1111111111111107</v>
      </c>
      <c r="L16" s="29">
        <f>L$5-1*$B16/0.9</f>
        <v>-2.1111111111111107</v>
      </c>
      <c r="M16" s="30">
        <f>M$5-1*$B16/0.9</f>
        <v>-1.1111111111111107</v>
      </c>
      <c r="P16" s="39"/>
      <c r="Q16" s="58">
        <v>10</v>
      </c>
      <c r="AD16" s="57">
        <f>(Q16/10)/0.9</f>
        <v>1.1111111111111112</v>
      </c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</row>
    <row r="18" spans="2:42" x14ac:dyDescent="0.25">
      <c r="AF18" s="47" t="s">
        <v>21</v>
      </c>
      <c r="AG18" s="47"/>
      <c r="AH18" s="47"/>
      <c r="AI18" s="47"/>
      <c r="AJ18" s="47"/>
      <c r="AK18" s="47"/>
      <c r="AL18" s="47"/>
      <c r="AM18" s="47"/>
      <c r="AN18" s="47"/>
      <c r="AO18" s="47"/>
      <c r="AP18" s="47"/>
    </row>
    <row r="19" spans="2:42" x14ac:dyDescent="0.25">
      <c r="C19" t="s">
        <v>3</v>
      </c>
      <c r="D19">
        <v>10</v>
      </c>
      <c r="AF19">
        <f>R5</f>
        <v>0</v>
      </c>
      <c r="AG19">
        <f t="shared" ref="AG19:AP19" si="3">S5</f>
        <v>1</v>
      </c>
      <c r="AH19">
        <f t="shared" si="3"/>
        <v>2</v>
      </c>
      <c r="AI19">
        <f t="shared" si="3"/>
        <v>3</v>
      </c>
      <c r="AJ19">
        <f t="shared" si="3"/>
        <v>4</v>
      </c>
      <c r="AK19">
        <f t="shared" si="3"/>
        <v>5</v>
      </c>
      <c r="AL19">
        <f t="shared" si="3"/>
        <v>6</v>
      </c>
      <c r="AM19">
        <f t="shared" si="3"/>
        <v>7</v>
      </c>
      <c r="AN19">
        <f t="shared" si="3"/>
        <v>8</v>
      </c>
      <c r="AO19">
        <f t="shared" si="3"/>
        <v>9</v>
      </c>
      <c r="AP19">
        <f t="shared" si="3"/>
        <v>10</v>
      </c>
    </row>
    <row r="20" spans="2:42" x14ac:dyDescent="0.25">
      <c r="B20" s="6" t="s">
        <v>4</v>
      </c>
      <c r="I20" s="6" t="s">
        <v>4</v>
      </c>
      <c r="AF20" s="5">
        <f>R5</f>
        <v>0</v>
      </c>
      <c r="AG20" s="5">
        <f>S$6*($AD6/0.9)</f>
        <v>0</v>
      </c>
      <c r="AH20" s="34">
        <f>T$6*($AD6)</f>
        <v>0</v>
      </c>
      <c r="AI20" s="34">
        <f>U$6*($AD6)</f>
        <v>0</v>
      </c>
      <c r="AJ20" s="34">
        <f>V$6*($AD6)</f>
        <v>0</v>
      </c>
      <c r="AK20" s="34">
        <f>W$6*($AD6)</f>
        <v>0</v>
      </c>
      <c r="AL20" s="34">
        <f>X$6*($AD6)</f>
        <v>0</v>
      </c>
      <c r="AM20" s="34">
        <f>Y$6*($AD6)</f>
        <v>0</v>
      </c>
      <c r="AN20" s="34">
        <f>Z$6*($AD6)</f>
        <v>0</v>
      </c>
      <c r="AO20" s="34">
        <f>AA$6*($AD6)</f>
        <v>0</v>
      </c>
      <c r="AP20" s="34">
        <f>AB$6*($AD6)</f>
        <v>0</v>
      </c>
    </row>
    <row r="21" spans="2:42" x14ac:dyDescent="0.25">
      <c r="C21" s="40" t="s">
        <v>0</v>
      </c>
      <c r="D21" s="40"/>
      <c r="E21" s="40"/>
      <c r="F21" s="40"/>
      <c r="G21" s="40"/>
      <c r="J21" s="41" t="s">
        <v>0</v>
      </c>
      <c r="K21" s="41"/>
      <c r="L21" s="41"/>
      <c r="M21" s="41"/>
      <c r="N21" s="41"/>
      <c r="AF21" s="5"/>
      <c r="AG21" s="5"/>
      <c r="AH21" s="35">
        <f>T$7*($AD7)</f>
        <v>3.2098765432098768E-2</v>
      </c>
      <c r="AI21" s="35">
        <f>U$7*($AD7)</f>
        <v>5.4320987654320994E-2</v>
      </c>
      <c r="AJ21" s="35">
        <f>V$7*($AD7)</f>
        <v>7.6543209876543214E-2</v>
      </c>
      <c r="AK21" s="35">
        <f>W$7*($AD7)</f>
        <v>9.876543209876544E-2</v>
      </c>
      <c r="AL21" s="35">
        <f>X$7*($AD7)</f>
        <v>0.12098765432098768</v>
      </c>
      <c r="AM21" s="35">
        <f>Y$7*($AD7)</f>
        <v>0.14320987654320991</v>
      </c>
      <c r="AN21" s="35">
        <f>Z$7*($AD7)</f>
        <v>0.16543209876543211</v>
      </c>
      <c r="AO21" s="35">
        <f>AA$7*($AD7)</f>
        <v>0.18765432098765433</v>
      </c>
      <c r="AP21" s="35">
        <f>AB$7*($AD7)</f>
        <v>0.20987654320987656</v>
      </c>
    </row>
    <row r="22" spans="2:42" x14ac:dyDescent="0.25">
      <c r="B22" s="7" t="s">
        <v>2</v>
      </c>
      <c r="C22" s="8">
        <v>0</v>
      </c>
      <c r="D22" s="8">
        <v>2.5</v>
      </c>
      <c r="E22" s="8">
        <v>5</v>
      </c>
      <c r="F22" s="8">
        <v>7.5</v>
      </c>
      <c r="G22" s="8">
        <v>10</v>
      </c>
      <c r="I22" s="4" t="s">
        <v>2</v>
      </c>
      <c r="J22" s="9">
        <v>0</v>
      </c>
      <c r="K22" s="9">
        <v>2.5</v>
      </c>
      <c r="L22" s="9">
        <v>5</v>
      </c>
      <c r="M22" s="9">
        <v>7.5</v>
      </c>
      <c r="N22" s="9">
        <v>10</v>
      </c>
      <c r="AF22" s="5"/>
      <c r="AG22" s="5"/>
      <c r="AH22" s="35"/>
      <c r="AI22" s="5">
        <f>U$8*($AD8)</f>
        <v>8.3950617283950618E-2</v>
      </c>
      <c r="AJ22" s="5">
        <f t="shared" ref="AJ22:AP22" si="4">V$8*($AD8)</f>
        <v>0.12839506172839507</v>
      </c>
      <c r="AK22" s="5">
        <f t="shared" si="4"/>
        <v>0.17283950617283952</v>
      </c>
      <c r="AL22" s="5">
        <f t="shared" si="4"/>
        <v>0.21728395061728398</v>
      </c>
      <c r="AM22" s="5">
        <f t="shared" si="4"/>
        <v>0.2617283950617284</v>
      </c>
      <c r="AN22" s="5">
        <f t="shared" si="4"/>
        <v>0.30617283950617286</v>
      </c>
      <c r="AO22" s="5">
        <f t="shared" si="4"/>
        <v>0.35061728395061736</v>
      </c>
      <c r="AP22" s="5">
        <f t="shared" si="4"/>
        <v>0.39506172839506176</v>
      </c>
    </row>
    <row r="23" spans="2:42" x14ac:dyDescent="0.25">
      <c r="B23" s="7">
        <v>0</v>
      </c>
      <c r="C23">
        <f t="shared" ref="C23:E24" si="5">C$22-1*$B23/0.9</f>
        <v>0</v>
      </c>
      <c r="D23">
        <f t="shared" si="5"/>
        <v>2.5</v>
      </c>
      <c r="E23">
        <f t="shared" si="5"/>
        <v>5</v>
      </c>
      <c r="F23">
        <f t="shared" ref="F23:G33" si="6">F$22-1*$B23/0.9</f>
        <v>7.5</v>
      </c>
      <c r="G23">
        <f>G$22-1*$B23/0.9</f>
        <v>10</v>
      </c>
      <c r="I23" s="4">
        <v>0</v>
      </c>
      <c r="J23">
        <f>J$22-1*$I23/0.9</f>
        <v>0</v>
      </c>
      <c r="K23">
        <f t="shared" ref="K23:N28" si="7">K$22-1*$I23/0.9</f>
        <v>2.5</v>
      </c>
      <c r="L23">
        <f t="shared" si="7"/>
        <v>5</v>
      </c>
      <c r="M23">
        <f t="shared" si="7"/>
        <v>7.5</v>
      </c>
      <c r="N23">
        <f t="shared" si="7"/>
        <v>10</v>
      </c>
      <c r="AF23" s="5"/>
      <c r="AG23" s="5"/>
      <c r="AH23" s="35"/>
      <c r="AI23" s="5"/>
      <c r="AJ23" s="5">
        <f>V$9*($AD9)</f>
        <v>0.15555555555555556</v>
      </c>
      <c r="AK23" s="5">
        <f t="shared" ref="AK23:AP23" si="8">W$9*($AD9)</f>
        <v>0.22222222222222224</v>
      </c>
      <c r="AL23" s="5">
        <f t="shared" si="8"/>
        <v>0.28888888888888892</v>
      </c>
      <c r="AM23" s="5">
        <f t="shared" si="8"/>
        <v>0.35555555555555562</v>
      </c>
      <c r="AN23" s="5">
        <f t="shared" si="8"/>
        <v>0.42222222222222228</v>
      </c>
      <c r="AO23" s="5">
        <f t="shared" si="8"/>
        <v>0.48888888888888893</v>
      </c>
      <c r="AP23" s="5">
        <f t="shared" si="8"/>
        <v>0.55555555555555558</v>
      </c>
    </row>
    <row r="24" spans="2:42" x14ac:dyDescent="0.25">
      <c r="B24" s="7">
        <v>1</v>
      </c>
      <c r="C24" s="5">
        <f t="shared" si="5"/>
        <v>-1.1111111111111112</v>
      </c>
      <c r="D24">
        <f t="shared" si="5"/>
        <v>1.3888888888888888</v>
      </c>
      <c r="E24">
        <f t="shared" si="5"/>
        <v>3.8888888888888888</v>
      </c>
      <c r="F24">
        <f t="shared" si="6"/>
        <v>6.3888888888888893</v>
      </c>
      <c r="G24">
        <f>G$22-1*$B24/0.9</f>
        <v>8.8888888888888893</v>
      </c>
      <c r="I24" s="4">
        <v>2</v>
      </c>
      <c r="J24">
        <f t="shared" ref="J24:J28" si="9">J$22-1*$I24/0.9</f>
        <v>-2.2222222222222223</v>
      </c>
      <c r="K24">
        <f t="shared" si="7"/>
        <v>0.27777777777777768</v>
      </c>
      <c r="L24">
        <f t="shared" si="7"/>
        <v>2.7777777777777777</v>
      </c>
      <c r="M24">
        <f t="shared" si="7"/>
        <v>5.2777777777777777</v>
      </c>
      <c r="N24">
        <f t="shared" si="7"/>
        <v>7.7777777777777777</v>
      </c>
      <c r="AF24" s="5"/>
      <c r="AG24" s="5"/>
      <c r="AH24" s="35"/>
      <c r="AI24" s="5"/>
      <c r="AJ24" s="5"/>
      <c r="AK24" s="5">
        <f>W$10*($AD10)</f>
        <v>0.24691358024691362</v>
      </c>
      <c r="AL24" s="5">
        <f t="shared" ref="AL24:AP24" si="10">X$10*($AD10)</f>
        <v>0.33580246913580247</v>
      </c>
      <c r="AM24" s="5">
        <f t="shared" si="10"/>
        <v>0.42469135802469138</v>
      </c>
      <c r="AN24" s="5">
        <f t="shared" si="10"/>
        <v>0.51358024691358029</v>
      </c>
      <c r="AO24" s="5">
        <f t="shared" si="10"/>
        <v>0.60246913580246919</v>
      </c>
      <c r="AP24" s="5">
        <f t="shared" si="10"/>
        <v>0.6913580246913581</v>
      </c>
    </row>
    <row r="25" spans="2:42" x14ac:dyDescent="0.25">
      <c r="B25" s="7">
        <v>2</v>
      </c>
      <c r="C25" s="5">
        <f t="shared" ref="C25:E33" si="11">C$22-1*$B25/0.9</f>
        <v>-2.2222222222222223</v>
      </c>
      <c r="D25">
        <f t="shared" si="11"/>
        <v>0.27777777777777768</v>
      </c>
      <c r="E25">
        <f t="shared" si="11"/>
        <v>2.7777777777777777</v>
      </c>
      <c r="F25">
        <f t="shared" si="6"/>
        <v>5.2777777777777777</v>
      </c>
      <c r="G25">
        <f t="shared" si="6"/>
        <v>7.7777777777777777</v>
      </c>
      <c r="I25" s="4">
        <v>4</v>
      </c>
      <c r="J25">
        <f t="shared" si="9"/>
        <v>-4.4444444444444446</v>
      </c>
      <c r="K25">
        <f t="shared" si="7"/>
        <v>-1.9444444444444446</v>
      </c>
      <c r="L25">
        <f t="shared" si="7"/>
        <v>0.55555555555555536</v>
      </c>
      <c r="M25">
        <f t="shared" si="7"/>
        <v>3.0555555555555554</v>
      </c>
      <c r="N25">
        <f t="shared" si="7"/>
        <v>5.5555555555555554</v>
      </c>
      <c r="AF25" s="5"/>
      <c r="AG25" s="5"/>
      <c r="AH25" s="35"/>
      <c r="AI25" s="5"/>
      <c r="AJ25" s="5"/>
      <c r="AK25" s="5"/>
      <c r="AL25" s="5">
        <f>X$11*($AD11)</f>
        <v>0.35802469135802473</v>
      </c>
      <c r="AM25" s="5">
        <f t="shared" ref="AM25:AP25" si="12">Y$11*($AD11)</f>
        <v>0.46913580246913583</v>
      </c>
      <c r="AN25" s="5">
        <f t="shared" si="12"/>
        <v>0.58024691358024694</v>
      </c>
      <c r="AO25" s="5">
        <f t="shared" si="12"/>
        <v>0.6913580246913581</v>
      </c>
      <c r="AP25" s="5">
        <f t="shared" si="12"/>
        <v>0.80246913580246915</v>
      </c>
    </row>
    <row r="26" spans="2:42" x14ac:dyDescent="0.25">
      <c r="B26" s="7">
        <v>3</v>
      </c>
      <c r="C26" s="5">
        <f t="shared" si="11"/>
        <v>-3.333333333333333</v>
      </c>
      <c r="D26">
        <f t="shared" si="11"/>
        <v>-0.83333333333333304</v>
      </c>
      <c r="E26">
        <f t="shared" si="11"/>
        <v>1.666666666666667</v>
      </c>
      <c r="F26">
        <f t="shared" si="6"/>
        <v>4.166666666666667</v>
      </c>
      <c r="G26">
        <f t="shared" si="6"/>
        <v>6.666666666666667</v>
      </c>
      <c r="I26" s="4">
        <v>6</v>
      </c>
      <c r="J26">
        <f t="shared" si="9"/>
        <v>-6.6666666666666661</v>
      </c>
      <c r="K26">
        <f t="shared" si="7"/>
        <v>-4.1666666666666661</v>
      </c>
      <c r="L26">
        <f t="shared" si="7"/>
        <v>-1.6666666666666661</v>
      </c>
      <c r="M26">
        <f t="shared" si="7"/>
        <v>0.83333333333333393</v>
      </c>
      <c r="N26">
        <f t="shared" si="7"/>
        <v>3.3333333333333339</v>
      </c>
      <c r="AF26" s="5"/>
      <c r="AG26" s="5"/>
      <c r="AH26" s="35"/>
      <c r="AI26" s="5"/>
      <c r="AJ26" s="5"/>
      <c r="AK26" s="5"/>
      <c r="AL26" s="5"/>
      <c r="AM26" s="5">
        <f>Y$12*($AD12)</f>
        <v>0.48888888888888893</v>
      </c>
      <c r="AN26" s="5">
        <f t="shared" ref="AN26:AP26" si="13">Z$12*($AD12)</f>
        <v>0.62222222222222223</v>
      </c>
      <c r="AO26" s="5">
        <f t="shared" si="13"/>
        <v>0.75555555555555554</v>
      </c>
      <c r="AP26" s="5">
        <f t="shared" si="13"/>
        <v>0.88888888888888895</v>
      </c>
    </row>
    <row r="27" spans="2:42" x14ac:dyDescent="0.25">
      <c r="B27" s="7">
        <v>4</v>
      </c>
      <c r="C27" s="5">
        <f t="shared" si="11"/>
        <v>-4.4444444444444446</v>
      </c>
      <c r="D27">
        <f t="shared" si="11"/>
        <v>-1.9444444444444446</v>
      </c>
      <c r="E27">
        <f t="shared" si="11"/>
        <v>0.55555555555555536</v>
      </c>
      <c r="F27">
        <f t="shared" si="6"/>
        <v>3.0555555555555554</v>
      </c>
      <c r="G27">
        <f t="shared" si="6"/>
        <v>5.5555555555555554</v>
      </c>
      <c r="I27" s="4">
        <v>8</v>
      </c>
      <c r="J27">
        <f t="shared" si="9"/>
        <v>-8.8888888888888893</v>
      </c>
      <c r="K27">
        <f t="shared" si="7"/>
        <v>-6.3888888888888893</v>
      </c>
      <c r="L27">
        <f t="shared" si="7"/>
        <v>-3.8888888888888893</v>
      </c>
      <c r="M27">
        <f t="shared" si="7"/>
        <v>-1.3888888888888893</v>
      </c>
      <c r="N27">
        <f t="shared" si="7"/>
        <v>1.1111111111111107</v>
      </c>
      <c r="AF27" s="5"/>
      <c r="AG27" s="5"/>
      <c r="AH27" s="35"/>
      <c r="AI27" s="5"/>
      <c r="AJ27" s="5"/>
      <c r="AK27" s="5"/>
      <c r="AL27" s="5"/>
      <c r="AM27" s="5"/>
      <c r="AN27" s="5">
        <f>Z$13*($AD13)</f>
        <v>0.63950617283950606</v>
      </c>
      <c r="AO27" s="5">
        <f>AA$13*($AD13)</f>
        <v>0.79506172839506162</v>
      </c>
      <c r="AP27" s="5">
        <f>AB$13*($AD13)</f>
        <v>0.95061728395061706</v>
      </c>
    </row>
    <row r="28" spans="2:42" x14ac:dyDescent="0.25">
      <c r="B28" s="7">
        <v>5</v>
      </c>
      <c r="C28" s="5">
        <f t="shared" si="11"/>
        <v>-5.5555555555555554</v>
      </c>
      <c r="D28">
        <f t="shared" si="11"/>
        <v>-3.0555555555555554</v>
      </c>
      <c r="E28">
        <f t="shared" si="11"/>
        <v>-0.55555555555555536</v>
      </c>
      <c r="F28">
        <f t="shared" si="6"/>
        <v>1.9444444444444446</v>
      </c>
      <c r="G28">
        <f t="shared" si="6"/>
        <v>4.4444444444444446</v>
      </c>
      <c r="I28" s="4">
        <v>10</v>
      </c>
      <c r="J28">
        <f t="shared" si="9"/>
        <v>-11.111111111111111</v>
      </c>
      <c r="K28">
        <f t="shared" si="7"/>
        <v>-8.6111111111111107</v>
      </c>
      <c r="L28">
        <f t="shared" si="7"/>
        <v>-6.1111111111111107</v>
      </c>
      <c r="M28">
        <f t="shared" si="7"/>
        <v>-3.6111111111111107</v>
      </c>
      <c r="N28">
        <f t="shared" si="7"/>
        <v>-1.1111111111111107</v>
      </c>
      <c r="AF28" s="5"/>
      <c r="AG28" s="5"/>
      <c r="AH28" s="35"/>
      <c r="AI28" s="5"/>
      <c r="AJ28" s="5"/>
      <c r="AK28" s="5"/>
      <c r="AL28" s="5"/>
      <c r="AM28" s="5"/>
      <c r="AN28" s="5"/>
      <c r="AO28" s="5">
        <f>AA$14*($AD14)</f>
        <v>0.80987654320987656</v>
      </c>
      <c r="AP28" s="5">
        <f>AB$14*($AD14)</f>
        <v>0.98765432098765449</v>
      </c>
    </row>
    <row r="29" spans="2:42" x14ac:dyDescent="0.25">
      <c r="B29" s="7">
        <v>6</v>
      </c>
      <c r="C29" s="5">
        <f t="shared" si="11"/>
        <v>-6.6666666666666661</v>
      </c>
      <c r="D29">
        <f t="shared" si="11"/>
        <v>-4.1666666666666661</v>
      </c>
      <c r="E29">
        <f t="shared" si="11"/>
        <v>-1.6666666666666661</v>
      </c>
      <c r="F29">
        <f t="shared" si="6"/>
        <v>0.83333333333333393</v>
      </c>
      <c r="G29">
        <f t="shared" si="6"/>
        <v>3.3333333333333339</v>
      </c>
      <c r="I29" s="4"/>
      <c r="AF29" s="5"/>
      <c r="AG29" s="5"/>
      <c r="AH29" s="35"/>
      <c r="AI29" s="5"/>
      <c r="AJ29" s="5"/>
      <c r="AK29" s="5"/>
      <c r="AL29" s="5"/>
      <c r="AM29" s="5"/>
      <c r="AN29" s="5"/>
      <c r="AO29" s="5"/>
      <c r="AP29" s="36">
        <f>AB$15*($AD15)</f>
        <v>1</v>
      </c>
    </row>
    <row r="30" spans="2:42" x14ac:dyDescent="0.25">
      <c r="B30" s="7">
        <v>7</v>
      </c>
      <c r="C30" s="5">
        <f t="shared" si="11"/>
        <v>-7.7777777777777777</v>
      </c>
      <c r="D30">
        <f t="shared" si="11"/>
        <v>-5.2777777777777777</v>
      </c>
      <c r="E30">
        <f t="shared" si="11"/>
        <v>-2.7777777777777777</v>
      </c>
      <c r="F30">
        <f t="shared" si="6"/>
        <v>-0.27777777777777768</v>
      </c>
      <c r="G30">
        <f t="shared" si="6"/>
        <v>2.2222222222222223</v>
      </c>
      <c r="I30" s="4" t="s">
        <v>1</v>
      </c>
      <c r="AH30" s="24"/>
      <c r="AO30" s="5"/>
      <c r="AP30" s="37">
        <f>AP29^0.5</f>
        <v>1</v>
      </c>
    </row>
    <row r="31" spans="2:42" x14ac:dyDescent="0.25">
      <c r="B31" s="7">
        <v>8</v>
      </c>
      <c r="C31" s="5">
        <f t="shared" si="11"/>
        <v>-8.8888888888888893</v>
      </c>
      <c r="D31">
        <f t="shared" si="11"/>
        <v>-6.3888888888888893</v>
      </c>
      <c r="E31">
        <f t="shared" si="11"/>
        <v>-3.8888888888888893</v>
      </c>
      <c r="F31">
        <f t="shared" si="6"/>
        <v>-1.3888888888888893</v>
      </c>
      <c r="G31">
        <f t="shared" si="6"/>
        <v>1.1111111111111107</v>
      </c>
      <c r="I31" s="4"/>
      <c r="J31" s="42" t="s">
        <v>0</v>
      </c>
      <c r="K31" s="42"/>
      <c r="L31" s="42"/>
      <c r="M31" s="42"/>
      <c r="N31" s="42"/>
      <c r="P31" s="4" t="s">
        <v>8</v>
      </c>
      <c r="Q31" s="43" t="s">
        <v>9</v>
      </c>
      <c r="R31" s="43"/>
      <c r="S31" s="43"/>
      <c r="T31" s="43"/>
      <c r="U31" s="43"/>
      <c r="AH31" s="31"/>
      <c r="AI31" s="32"/>
      <c r="AJ31" s="32"/>
      <c r="AK31" s="32"/>
      <c r="AL31" s="32"/>
      <c r="AM31" s="32"/>
      <c r="AN31" s="32"/>
      <c r="AO31" s="5"/>
      <c r="AP31" s="33">
        <f>AP30/9</f>
        <v>0.1111111111111111</v>
      </c>
    </row>
    <row r="32" spans="2:42" x14ac:dyDescent="0.25">
      <c r="B32" s="7">
        <v>9</v>
      </c>
      <c r="C32" s="5">
        <f t="shared" si="11"/>
        <v>-10</v>
      </c>
      <c r="D32">
        <f t="shared" si="11"/>
        <v>-7.5</v>
      </c>
      <c r="E32">
        <f t="shared" si="11"/>
        <v>-5</v>
      </c>
      <c r="F32">
        <f t="shared" si="6"/>
        <v>-2.5</v>
      </c>
      <c r="G32">
        <f t="shared" si="6"/>
        <v>0</v>
      </c>
      <c r="I32" s="4" t="s">
        <v>2</v>
      </c>
      <c r="J32" s="10">
        <v>0</v>
      </c>
      <c r="K32" s="10">
        <v>2.5</v>
      </c>
      <c r="L32" s="10">
        <v>5</v>
      </c>
      <c r="M32" s="10">
        <v>7.5</v>
      </c>
      <c r="N32" s="10">
        <v>10</v>
      </c>
      <c r="P32" s="7">
        <v>0</v>
      </c>
      <c r="Q32" s="13">
        <v>2</v>
      </c>
      <c r="R32" s="13">
        <v>1.5</v>
      </c>
      <c r="S32" s="13">
        <v>1</v>
      </c>
      <c r="T32" s="13">
        <v>0.5</v>
      </c>
      <c r="U32" s="13">
        <v>0</v>
      </c>
      <c r="W32">
        <f>Q32*$P32</f>
        <v>0</v>
      </c>
      <c r="X32">
        <f t="shared" ref="X32:Z32" si="14">R32*$P32</f>
        <v>0</v>
      </c>
      <c r="Y32">
        <f t="shared" si="14"/>
        <v>0</v>
      </c>
      <c r="Z32">
        <f t="shared" si="14"/>
        <v>0</v>
      </c>
      <c r="AA32">
        <f>U32*$P32</f>
        <v>0</v>
      </c>
    </row>
    <row r="33" spans="2:41" x14ac:dyDescent="0.25">
      <c r="B33" s="7">
        <v>10</v>
      </c>
      <c r="C33" s="5">
        <f t="shared" si="11"/>
        <v>-11.111111111111111</v>
      </c>
      <c r="D33">
        <f t="shared" si="11"/>
        <v>-8.6111111111111107</v>
      </c>
      <c r="E33">
        <f t="shared" si="11"/>
        <v>-6.1111111111111107</v>
      </c>
      <c r="F33">
        <f t="shared" si="6"/>
        <v>-3.6111111111111107</v>
      </c>
      <c r="G33">
        <f t="shared" si="6"/>
        <v>-1.1111111111111107</v>
      </c>
      <c r="I33" s="4">
        <v>0</v>
      </c>
      <c r="J33" s="11">
        <f>2-(J23+J22)/$D$2</f>
        <v>2</v>
      </c>
      <c r="K33" s="11">
        <f t="shared" ref="K33:M33" si="15">2-(K23+K22)/$D$2</f>
        <v>1.5</v>
      </c>
      <c r="L33" s="11">
        <f t="shared" si="15"/>
        <v>1</v>
      </c>
      <c r="M33" s="11">
        <f t="shared" si="15"/>
        <v>0.5</v>
      </c>
      <c r="N33" s="11">
        <f>2-(N23+N22)/$D$2</f>
        <v>0</v>
      </c>
      <c r="P33" s="4">
        <v>2</v>
      </c>
      <c r="Q33" s="19">
        <f>K34</f>
        <v>1.7222222222222223</v>
      </c>
      <c r="R33" s="19">
        <f t="shared" ref="R33:T33" si="16">L34</f>
        <v>1.2222222222222223</v>
      </c>
      <c r="S33" s="19">
        <f t="shared" si="16"/>
        <v>0.7222222222222221</v>
      </c>
      <c r="T33" s="19">
        <f t="shared" si="16"/>
        <v>0.2222222222222221</v>
      </c>
      <c r="U33" s="19"/>
      <c r="W33">
        <f>Q33*$P33</f>
        <v>3.4444444444444446</v>
      </c>
      <c r="X33">
        <f t="shared" ref="X33" si="17">R33*$P33</f>
        <v>2.4444444444444446</v>
      </c>
      <c r="Y33">
        <f t="shared" ref="Y33" si="18">S33*$P33</f>
        <v>1.4444444444444442</v>
      </c>
      <c r="Z33">
        <f t="shared" ref="Z33" si="19">T33*$P33</f>
        <v>0.4444444444444442</v>
      </c>
    </row>
    <row r="34" spans="2:41" x14ac:dyDescent="0.25">
      <c r="I34" s="4">
        <v>2</v>
      </c>
      <c r="J34">
        <f>2-(J24+J$22)/$D$2</f>
        <v>2.2222222222222223</v>
      </c>
      <c r="K34" s="11">
        <f>2-(K24+K$22)/$D$2</f>
        <v>1.7222222222222223</v>
      </c>
      <c r="L34" s="11">
        <f t="shared" ref="L34:N34" si="20">2-(L24+L$22)/$D$2</f>
        <v>1.2222222222222223</v>
      </c>
      <c r="M34" s="11">
        <f t="shared" si="20"/>
        <v>0.7222222222222221</v>
      </c>
      <c r="N34" s="11">
        <f t="shared" si="20"/>
        <v>0.2222222222222221</v>
      </c>
      <c r="P34" s="4">
        <v>4</v>
      </c>
      <c r="Q34" s="19">
        <f>L35</f>
        <v>1.4444444444444444</v>
      </c>
      <c r="R34" s="19">
        <f t="shared" ref="R34:S34" si="21">M35</f>
        <v>0.94444444444444442</v>
      </c>
      <c r="S34" s="19">
        <f t="shared" si="21"/>
        <v>0.44444444444444442</v>
      </c>
      <c r="T34" s="19"/>
      <c r="U34" s="19"/>
      <c r="W34">
        <f t="shared" ref="W34:W36" si="22">Q34*$P34</f>
        <v>5.7777777777777777</v>
      </c>
      <c r="X34">
        <f t="shared" ref="X34:X35" si="23">R34*$P34</f>
        <v>3.7777777777777777</v>
      </c>
      <c r="Y34">
        <f t="shared" ref="Y34" si="24">S34*$P34</f>
        <v>1.7777777777777777</v>
      </c>
      <c r="AF34">
        <v>0</v>
      </c>
      <c r="AG34" s="5">
        <f>AF34+$AP$31</f>
        <v>0.1111111111111111</v>
      </c>
      <c r="AH34" s="5">
        <f t="shared" ref="AH34:AO34" si="25">AG34+$AP$31</f>
        <v>0.22222222222222221</v>
      </c>
      <c r="AI34" s="5">
        <f t="shared" si="25"/>
        <v>0.33333333333333331</v>
      </c>
      <c r="AJ34" s="5">
        <f t="shared" si="25"/>
        <v>0.44444444444444442</v>
      </c>
      <c r="AK34" s="5">
        <f t="shared" si="25"/>
        <v>0.55555555555555558</v>
      </c>
      <c r="AL34" s="5">
        <f t="shared" si="25"/>
        <v>0.66666666666666674</v>
      </c>
      <c r="AM34" s="5">
        <f t="shared" si="25"/>
        <v>0.7777777777777779</v>
      </c>
      <c r="AN34" s="5">
        <f t="shared" si="25"/>
        <v>0.88888888888888906</v>
      </c>
      <c r="AO34" s="5">
        <f t="shared" si="25"/>
        <v>1.0000000000000002</v>
      </c>
    </row>
    <row r="35" spans="2:41" x14ac:dyDescent="0.25">
      <c r="B35" s="6" t="s">
        <v>1</v>
      </c>
      <c r="I35" s="4">
        <v>4</v>
      </c>
      <c r="J35">
        <f t="shared" ref="J35:N38" si="26">2-(J25+J$22)/$D$2</f>
        <v>2.4444444444444446</v>
      </c>
      <c r="K35">
        <f t="shared" si="26"/>
        <v>1.9444444444444444</v>
      </c>
      <c r="L35" s="11">
        <f t="shared" si="26"/>
        <v>1.4444444444444444</v>
      </c>
      <c r="M35" s="11">
        <f t="shared" si="26"/>
        <v>0.94444444444444442</v>
      </c>
      <c r="N35" s="11">
        <f t="shared" si="26"/>
        <v>0.44444444444444442</v>
      </c>
      <c r="P35" s="4">
        <v>6</v>
      </c>
      <c r="Q35" s="19">
        <f>M36</f>
        <v>1.1666666666666665</v>
      </c>
      <c r="R35" s="19">
        <f>N36</f>
        <v>0.66666666666666652</v>
      </c>
      <c r="S35" s="19"/>
      <c r="T35" s="19"/>
      <c r="U35" s="19"/>
      <c r="W35">
        <f t="shared" si="22"/>
        <v>6.9999999999999991</v>
      </c>
      <c r="X35">
        <f t="shared" si="23"/>
        <v>3.9999999999999991</v>
      </c>
    </row>
    <row r="36" spans="2:41" x14ac:dyDescent="0.25">
      <c r="C36" s="44" t="s">
        <v>0</v>
      </c>
      <c r="D36" s="44"/>
      <c r="E36" s="44"/>
      <c r="F36" s="44"/>
      <c r="G36" s="44"/>
      <c r="I36" s="4">
        <v>6</v>
      </c>
      <c r="J36">
        <f t="shared" si="26"/>
        <v>2.6666666666666665</v>
      </c>
      <c r="K36">
        <f t="shared" si="26"/>
        <v>2.1666666666666665</v>
      </c>
      <c r="L36">
        <f t="shared" si="26"/>
        <v>1.6666666666666665</v>
      </c>
      <c r="M36" s="11">
        <f t="shared" si="26"/>
        <v>1.1666666666666665</v>
      </c>
      <c r="N36" s="11">
        <f t="shared" si="26"/>
        <v>0.66666666666666652</v>
      </c>
      <c r="P36" s="4">
        <v>8</v>
      </c>
      <c r="Q36" s="19">
        <f>N37</f>
        <v>0.88888888888888884</v>
      </c>
      <c r="R36" s="19"/>
      <c r="S36" s="19"/>
      <c r="T36" s="19"/>
      <c r="U36" s="19"/>
      <c r="W36">
        <f t="shared" si="22"/>
        <v>7.1111111111111107</v>
      </c>
    </row>
    <row r="37" spans="2:41" x14ac:dyDescent="0.25">
      <c r="B37" s="4" t="s">
        <v>2</v>
      </c>
      <c r="C37" s="14">
        <v>0</v>
      </c>
      <c r="D37" s="14">
        <v>2.5</v>
      </c>
      <c r="E37" s="14">
        <v>5</v>
      </c>
      <c r="F37" s="14">
        <v>7.5</v>
      </c>
      <c r="G37" s="14">
        <v>10</v>
      </c>
      <c r="I37" s="4">
        <v>8</v>
      </c>
      <c r="J37">
        <f t="shared" si="26"/>
        <v>2.8888888888888888</v>
      </c>
      <c r="K37">
        <f t="shared" si="26"/>
        <v>2.3888888888888888</v>
      </c>
      <c r="L37">
        <f t="shared" si="26"/>
        <v>1.8888888888888888</v>
      </c>
      <c r="M37">
        <f>2-(M27+M$22)/$D$2</f>
        <v>1.3888888888888888</v>
      </c>
      <c r="N37" s="11">
        <f t="shared" si="26"/>
        <v>0.88888888888888884</v>
      </c>
      <c r="P37" s="4">
        <v>10</v>
      </c>
      <c r="Q37" s="18" t="s">
        <v>7</v>
      </c>
      <c r="R37" s="18"/>
      <c r="S37" s="18"/>
      <c r="T37" s="18"/>
      <c r="U37" s="1"/>
      <c r="W37" t="s">
        <v>7</v>
      </c>
    </row>
    <row r="38" spans="2:41" x14ac:dyDescent="0.25">
      <c r="B38" s="4">
        <v>0</v>
      </c>
      <c r="C38" s="17">
        <f>2-(C23+C$37)/$D$19</f>
        <v>2</v>
      </c>
      <c r="D38" s="11">
        <f>2-(D23+D$37)/$D$19</f>
        <v>1.5</v>
      </c>
      <c r="E38" s="11">
        <f t="shared" ref="E38:F38" si="27">2-(E23+E$37)/$D$19</f>
        <v>1</v>
      </c>
      <c r="F38" s="11">
        <f t="shared" si="27"/>
        <v>0.5</v>
      </c>
      <c r="G38" s="11">
        <f>2-(G23+G$37)/$D$19</f>
        <v>0</v>
      </c>
      <c r="I38" s="4">
        <v>10</v>
      </c>
      <c r="J38">
        <f t="shared" si="26"/>
        <v>3.1111111111111112</v>
      </c>
      <c r="K38">
        <f t="shared" si="26"/>
        <v>2.6111111111111112</v>
      </c>
      <c r="L38">
        <f t="shared" si="26"/>
        <v>2.1111111111111112</v>
      </c>
      <c r="M38">
        <f t="shared" si="26"/>
        <v>1.6111111111111112</v>
      </c>
      <c r="N38">
        <f t="shared" si="26"/>
        <v>1.1111111111111112</v>
      </c>
      <c r="Q38" s="1"/>
      <c r="R38" s="1"/>
      <c r="S38" s="1"/>
      <c r="T38" s="1"/>
      <c r="U38" s="1"/>
    </row>
    <row r="39" spans="2:41" x14ac:dyDescent="0.25">
      <c r="B39" s="4">
        <v>1</v>
      </c>
      <c r="C39" s="5">
        <f t="shared" ref="C39:G39" si="28">2-(C24+C$37)/$D$19</f>
        <v>2.1111111111111112</v>
      </c>
      <c r="D39" s="11">
        <f t="shared" si="28"/>
        <v>1.6111111111111112</v>
      </c>
      <c r="E39" s="11">
        <f t="shared" si="28"/>
        <v>1.1111111111111112</v>
      </c>
      <c r="F39" s="11">
        <f t="shared" si="28"/>
        <v>0.61111111111111116</v>
      </c>
      <c r="G39" s="11">
        <f t="shared" si="28"/>
        <v>0.11111111111111116</v>
      </c>
    </row>
    <row r="40" spans="2:41" x14ac:dyDescent="0.25">
      <c r="B40" s="4">
        <v>2</v>
      </c>
      <c r="C40" s="5">
        <f t="shared" ref="C40:G40" si="29">2-(C25+C$37)/$D$19</f>
        <v>2.2222222222222223</v>
      </c>
      <c r="D40" s="11">
        <f t="shared" si="29"/>
        <v>1.7222222222222223</v>
      </c>
      <c r="E40" s="11">
        <f t="shared" si="29"/>
        <v>1.2222222222222223</v>
      </c>
      <c r="F40" s="11">
        <f t="shared" si="29"/>
        <v>0.7222222222222221</v>
      </c>
      <c r="G40" s="11">
        <f t="shared" si="29"/>
        <v>0.2222222222222221</v>
      </c>
    </row>
    <row r="41" spans="2:41" x14ac:dyDescent="0.25">
      <c r="B41" s="4">
        <v>3</v>
      </c>
      <c r="C41" s="5">
        <f t="shared" ref="C41:G41" si="30">2-(C26+C$37)/$D$19</f>
        <v>2.3333333333333335</v>
      </c>
      <c r="D41">
        <f t="shared" si="30"/>
        <v>1.8333333333333333</v>
      </c>
      <c r="E41" s="11">
        <f t="shared" si="30"/>
        <v>1.3333333333333333</v>
      </c>
      <c r="F41" s="11">
        <f t="shared" si="30"/>
        <v>0.83333333333333326</v>
      </c>
      <c r="G41" s="11">
        <f t="shared" si="30"/>
        <v>0.33333333333333326</v>
      </c>
    </row>
    <row r="42" spans="2:41" x14ac:dyDescent="0.25">
      <c r="B42" s="4">
        <v>4</v>
      </c>
      <c r="C42" s="5">
        <f t="shared" ref="C42:G42" si="31">2-(C27+C$37)/$D$19</f>
        <v>2.4444444444444446</v>
      </c>
      <c r="D42">
        <f t="shared" si="31"/>
        <v>1.9444444444444444</v>
      </c>
      <c r="E42" s="11">
        <f t="shared" si="31"/>
        <v>1.4444444444444444</v>
      </c>
      <c r="F42" s="11">
        <f t="shared" si="31"/>
        <v>0.94444444444444442</v>
      </c>
      <c r="G42" s="11">
        <f t="shared" si="31"/>
        <v>0.44444444444444442</v>
      </c>
      <c r="AF42">
        <f>0.8/0.9</f>
        <v>0.88888888888888895</v>
      </c>
    </row>
    <row r="43" spans="2:41" x14ac:dyDescent="0.25">
      <c r="B43" s="4">
        <v>5</v>
      </c>
      <c r="C43" s="5">
        <f t="shared" ref="C43:G43" si="32">2-(C28+C$37)/$D$19</f>
        <v>2.5555555555555554</v>
      </c>
      <c r="D43">
        <f t="shared" si="32"/>
        <v>2.0555555555555554</v>
      </c>
      <c r="E43">
        <f t="shared" si="32"/>
        <v>1.5555555555555556</v>
      </c>
      <c r="F43" s="11">
        <f t="shared" si="32"/>
        <v>1.0555555555555556</v>
      </c>
      <c r="G43" s="11">
        <f t="shared" si="32"/>
        <v>0.55555555555555558</v>
      </c>
    </row>
    <row r="44" spans="2:41" x14ac:dyDescent="0.25">
      <c r="B44" s="4">
        <v>6</v>
      </c>
      <c r="C44" s="5">
        <f t="shared" ref="C44:G44" si="33">2-(C29+C$37)/$D$19</f>
        <v>2.6666666666666665</v>
      </c>
      <c r="D44">
        <f t="shared" si="33"/>
        <v>2.1666666666666665</v>
      </c>
      <c r="E44">
        <f t="shared" si="33"/>
        <v>1.6666666666666665</v>
      </c>
      <c r="F44" s="11">
        <f t="shared" si="33"/>
        <v>1.1666666666666665</v>
      </c>
      <c r="G44" s="11">
        <f t="shared" si="33"/>
        <v>0.66666666666666652</v>
      </c>
    </row>
    <row r="45" spans="2:41" x14ac:dyDescent="0.25">
      <c r="B45" s="4">
        <v>7</v>
      </c>
      <c r="C45" s="5">
        <f t="shared" ref="C45:G45" si="34">2-(C30+C$37)/$D$19</f>
        <v>2.7777777777777777</v>
      </c>
      <c r="D45">
        <f t="shared" si="34"/>
        <v>2.2777777777777777</v>
      </c>
      <c r="E45">
        <f t="shared" si="34"/>
        <v>1.7777777777777777</v>
      </c>
      <c r="F45">
        <f t="shared" si="34"/>
        <v>1.2777777777777777</v>
      </c>
      <c r="G45" s="11">
        <f t="shared" si="34"/>
        <v>0.7777777777777779</v>
      </c>
    </row>
    <row r="46" spans="2:41" x14ac:dyDescent="0.25">
      <c r="B46" s="4">
        <v>8</v>
      </c>
      <c r="C46" s="5">
        <f t="shared" ref="C46:G46" si="35">2-(C31+C$37)/$D$19</f>
        <v>2.8888888888888888</v>
      </c>
      <c r="D46">
        <f t="shared" si="35"/>
        <v>2.3888888888888888</v>
      </c>
      <c r="E46">
        <f t="shared" si="35"/>
        <v>1.8888888888888888</v>
      </c>
      <c r="F46">
        <f t="shared" si="35"/>
        <v>1.3888888888888888</v>
      </c>
      <c r="G46" s="11">
        <f t="shared" si="35"/>
        <v>0.88888888888888884</v>
      </c>
    </row>
    <row r="47" spans="2:41" x14ac:dyDescent="0.25">
      <c r="B47" s="4">
        <v>9</v>
      </c>
      <c r="C47" s="5">
        <f t="shared" ref="C47:G47" si="36">2-(C32+C$37)/$D$19</f>
        <v>3</v>
      </c>
      <c r="D47">
        <f t="shared" si="36"/>
        <v>2.5</v>
      </c>
      <c r="E47">
        <f t="shared" si="36"/>
        <v>2</v>
      </c>
      <c r="F47">
        <f t="shared" si="36"/>
        <v>1.5</v>
      </c>
      <c r="G47" s="11">
        <f t="shared" si="36"/>
        <v>1</v>
      </c>
      <c r="T47">
        <f>1/0.9</f>
        <v>1.1111111111111112</v>
      </c>
    </row>
    <row r="48" spans="2:41" x14ac:dyDescent="0.25">
      <c r="B48" s="4">
        <v>10</v>
      </c>
      <c r="C48" s="5">
        <f t="shared" ref="C48:G48" si="37">2-(C33+C$37)/$D$19</f>
        <v>3.1111111111111112</v>
      </c>
      <c r="D48">
        <f t="shared" si="37"/>
        <v>2.6111111111111112</v>
      </c>
      <c r="E48">
        <f t="shared" si="37"/>
        <v>2.1111111111111112</v>
      </c>
      <c r="F48">
        <f t="shared" si="37"/>
        <v>1.6111111111111112</v>
      </c>
      <c r="G48">
        <f t="shared" si="37"/>
        <v>1.1111111111111112</v>
      </c>
      <c r="T48">
        <f>T47^0.5</f>
        <v>1.0540925533894598</v>
      </c>
      <c r="U48">
        <f>T48/2</f>
        <v>0.52704627669472992</v>
      </c>
    </row>
    <row r="51" spans="2:7" x14ac:dyDescent="0.25">
      <c r="B51" s="4" t="s">
        <v>5</v>
      </c>
      <c r="C51" s="43" t="s">
        <v>6</v>
      </c>
      <c r="D51" s="43"/>
      <c r="E51" s="43"/>
      <c r="F51" s="43"/>
      <c r="G51" s="43"/>
    </row>
    <row r="52" spans="2:7" x14ac:dyDescent="0.25">
      <c r="B52" s="4">
        <f>B38</f>
        <v>0</v>
      </c>
      <c r="C52" s="5">
        <f>C38</f>
        <v>2</v>
      </c>
      <c r="D52" s="5">
        <f t="shared" ref="D52:G52" si="38">D38</f>
        <v>1.5</v>
      </c>
      <c r="E52" s="5">
        <f t="shared" si="38"/>
        <v>1</v>
      </c>
      <c r="F52" s="5">
        <f t="shared" si="38"/>
        <v>0.5</v>
      </c>
      <c r="G52" s="5">
        <f t="shared" si="38"/>
        <v>0</v>
      </c>
    </row>
    <row r="53" spans="2:7" x14ac:dyDescent="0.25">
      <c r="B53" s="4">
        <f t="shared" ref="B53:F62" si="39">B39</f>
        <v>1</v>
      </c>
      <c r="C53" s="5">
        <f>D39</f>
        <v>1.6111111111111112</v>
      </c>
      <c r="D53" s="5">
        <f t="shared" si="39"/>
        <v>1.6111111111111112</v>
      </c>
      <c r="E53" s="5">
        <f t="shared" si="39"/>
        <v>1.1111111111111112</v>
      </c>
      <c r="F53" s="5">
        <f t="shared" si="39"/>
        <v>0.61111111111111116</v>
      </c>
      <c r="G53" s="5"/>
    </row>
    <row r="54" spans="2:7" x14ac:dyDescent="0.25">
      <c r="B54" s="4">
        <f t="shared" si="39"/>
        <v>2</v>
      </c>
      <c r="C54" s="5">
        <f>D40</f>
        <v>1.7222222222222223</v>
      </c>
      <c r="D54" s="5">
        <f t="shared" ref="D54:F54" si="40">E40</f>
        <v>1.2222222222222223</v>
      </c>
      <c r="E54" s="5">
        <f t="shared" si="40"/>
        <v>0.7222222222222221</v>
      </c>
      <c r="F54" s="5">
        <f t="shared" si="40"/>
        <v>0.2222222222222221</v>
      </c>
      <c r="G54" s="5"/>
    </row>
    <row r="55" spans="2:7" x14ac:dyDescent="0.25">
      <c r="B55" s="4">
        <f t="shared" si="39"/>
        <v>3</v>
      </c>
      <c r="C55" s="5">
        <f>E41</f>
        <v>1.3333333333333333</v>
      </c>
      <c r="D55" s="5">
        <f t="shared" ref="D55:E55" si="41">F41</f>
        <v>0.83333333333333326</v>
      </c>
      <c r="E55" s="5">
        <f t="shared" si="41"/>
        <v>0.33333333333333326</v>
      </c>
      <c r="F55" s="5"/>
      <c r="G55" s="5"/>
    </row>
    <row r="56" spans="2:7" x14ac:dyDescent="0.25">
      <c r="B56" s="4">
        <f t="shared" si="39"/>
        <v>4</v>
      </c>
      <c r="C56" s="5">
        <f>E42</f>
        <v>1.4444444444444444</v>
      </c>
      <c r="D56" s="5">
        <f t="shared" ref="D56:E56" si="42">F42</f>
        <v>0.94444444444444442</v>
      </c>
      <c r="E56" s="5">
        <f t="shared" si="42"/>
        <v>0.44444444444444442</v>
      </c>
      <c r="F56" s="5"/>
      <c r="G56" s="5"/>
    </row>
    <row r="57" spans="2:7" x14ac:dyDescent="0.25">
      <c r="B57" s="4">
        <f t="shared" si="39"/>
        <v>5</v>
      </c>
      <c r="C57" s="5">
        <f>F43</f>
        <v>1.0555555555555556</v>
      </c>
      <c r="D57" s="5">
        <f>G43</f>
        <v>0.55555555555555558</v>
      </c>
      <c r="E57" s="5"/>
      <c r="F57" s="5"/>
      <c r="G57" s="5"/>
    </row>
    <row r="58" spans="2:7" x14ac:dyDescent="0.25">
      <c r="B58" s="4">
        <f t="shared" si="39"/>
        <v>6</v>
      </c>
      <c r="C58" s="5">
        <f>F44</f>
        <v>1.1666666666666665</v>
      </c>
      <c r="D58" s="5">
        <f>G44</f>
        <v>0.66666666666666652</v>
      </c>
      <c r="E58" s="5"/>
      <c r="F58" s="5"/>
      <c r="G58" s="5"/>
    </row>
    <row r="59" spans="2:7" x14ac:dyDescent="0.25">
      <c r="B59" s="4">
        <f t="shared" si="39"/>
        <v>7</v>
      </c>
      <c r="C59" s="5">
        <f>G45</f>
        <v>0.7777777777777779</v>
      </c>
      <c r="D59" s="5"/>
      <c r="E59" s="5"/>
      <c r="F59" s="5"/>
      <c r="G59" s="5"/>
    </row>
    <row r="60" spans="2:7" x14ac:dyDescent="0.25">
      <c r="B60" s="4">
        <f t="shared" si="39"/>
        <v>8</v>
      </c>
      <c r="C60" s="5">
        <f>G46</f>
        <v>0.88888888888888884</v>
      </c>
      <c r="D60" s="5"/>
      <c r="E60" s="5"/>
      <c r="F60" s="5"/>
      <c r="G60" s="5"/>
    </row>
    <row r="61" spans="2:7" x14ac:dyDescent="0.25">
      <c r="B61" s="4">
        <f t="shared" si="39"/>
        <v>9</v>
      </c>
      <c r="C61" s="5">
        <f>G47</f>
        <v>1</v>
      </c>
      <c r="D61" s="5"/>
      <c r="E61" s="5"/>
      <c r="F61" s="5"/>
      <c r="G61" s="5"/>
    </row>
    <row r="62" spans="2:7" x14ac:dyDescent="0.25">
      <c r="B62" s="4">
        <f t="shared" si="39"/>
        <v>10</v>
      </c>
      <c r="C62" s="5"/>
      <c r="D62" s="5"/>
      <c r="E62" s="5"/>
      <c r="F62" s="5"/>
      <c r="G62" s="5"/>
    </row>
    <row r="63" spans="2:7" x14ac:dyDescent="0.25">
      <c r="C63" s="16"/>
    </row>
  </sheetData>
  <mergeCells count="11">
    <mergeCell ref="J31:N31"/>
    <mergeCell ref="Q31:U31"/>
    <mergeCell ref="C36:G36"/>
    <mergeCell ref="C51:G51"/>
    <mergeCell ref="C4:M4"/>
    <mergeCell ref="R4:AB4"/>
    <mergeCell ref="AF18:AP18"/>
    <mergeCell ref="A6:A16"/>
    <mergeCell ref="P6:P16"/>
    <mergeCell ref="C21:G21"/>
    <mergeCell ref="J21:N21"/>
  </mergeCells>
  <conditionalFormatting sqref="C23:G33">
    <cfRule type="cellIs" dxfId="2" priority="3" operator="between">
      <formula>0</formula>
      <formula>10</formula>
    </cfRule>
  </conditionalFormatting>
  <conditionalFormatting sqref="C6:M16">
    <cfRule type="cellIs" dxfId="1" priority="4" operator="between">
      <formula>0</formula>
      <formula>10</formula>
    </cfRule>
  </conditionalFormatting>
  <conditionalFormatting sqref="J23:N28">
    <cfRule type="cellIs" dxfId="0" priority="2" operator="between">
      <formula>0</formula>
      <formula>10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990D-454C-447B-B044-D740251E2CE7}">
  <dimension ref="A1:AA57"/>
  <sheetViews>
    <sheetView workbookViewId="0">
      <selection activeCell="A37" sqref="A3:AA37"/>
    </sheetView>
  </sheetViews>
  <sheetFormatPr defaultRowHeight="15" x14ac:dyDescent="0.25"/>
  <cols>
    <col min="3" max="3" width="12.7109375" bestFit="1" customWidth="1"/>
    <col min="7" max="7" width="10.7109375" bestFit="1" customWidth="1"/>
    <col min="8" max="8" width="11" bestFit="1" customWidth="1"/>
    <col min="10" max="11" width="9.140625" style="6"/>
    <col min="18" max="18" width="11" bestFit="1" customWidth="1"/>
  </cols>
  <sheetData>
    <row r="1" spans="1:27" x14ac:dyDescent="0.25">
      <c r="C1" t="s">
        <v>3</v>
      </c>
      <c r="D1">
        <v>10</v>
      </c>
    </row>
    <row r="3" spans="1:27" x14ac:dyDescent="0.25">
      <c r="C3" s="45" t="s">
        <v>0</v>
      </c>
      <c r="D3" s="45"/>
      <c r="E3" s="45"/>
      <c r="F3" s="45"/>
      <c r="G3" s="45"/>
      <c r="H3">
        <f>(10+B5*1/0.9)/4</f>
        <v>2.5</v>
      </c>
      <c r="L3" s="45" t="s">
        <v>0</v>
      </c>
      <c r="M3" s="45"/>
      <c r="N3" s="45"/>
      <c r="O3" s="45"/>
      <c r="P3" s="45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x14ac:dyDescent="0.25">
      <c r="B4" s="4" t="s">
        <v>2</v>
      </c>
      <c r="C4" s="4">
        <v>0</v>
      </c>
      <c r="D4" s="4">
        <f>C4+$H$3</f>
        <v>2.5</v>
      </c>
      <c r="E4" s="4">
        <f t="shared" ref="E4:G4" si="0">D4+$H$3</f>
        <v>5</v>
      </c>
      <c r="F4" s="4">
        <f t="shared" si="0"/>
        <v>7.5</v>
      </c>
      <c r="G4" s="4">
        <f t="shared" si="0"/>
        <v>10</v>
      </c>
      <c r="H4" s="1"/>
      <c r="I4" s="1"/>
      <c r="J4" s="4"/>
      <c r="K4" s="4" t="s">
        <v>2</v>
      </c>
      <c r="L4" s="4">
        <v>0</v>
      </c>
      <c r="M4" s="4">
        <v>2.5</v>
      </c>
      <c r="N4" s="4">
        <v>5</v>
      </c>
      <c r="O4" s="4">
        <v>7.5</v>
      </c>
      <c r="P4" s="7">
        <v>10</v>
      </c>
    </row>
    <row r="5" spans="1:27" x14ac:dyDescent="0.25">
      <c r="A5" s="12" t="s">
        <v>4</v>
      </c>
      <c r="B5" s="4">
        <v>0</v>
      </c>
      <c r="C5">
        <f>C4-$B$5/0.9*1</f>
        <v>0</v>
      </c>
      <c r="D5">
        <f>D4-$B$5/0.9*1</f>
        <v>2.5</v>
      </c>
      <c r="E5">
        <f t="shared" ref="E5:G5" si="1">E4-$B$5/0.9*1</f>
        <v>5</v>
      </c>
      <c r="F5">
        <f t="shared" si="1"/>
        <v>7.5</v>
      </c>
      <c r="G5">
        <f t="shared" si="1"/>
        <v>10</v>
      </c>
      <c r="J5" s="4" t="s">
        <v>1</v>
      </c>
      <c r="K5" s="4">
        <v>0</v>
      </c>
      <c r="L5" s="1">
        <f>2-(C5+C4)/10</f>
        <v>2</v>
      </c>
      <c r="M5" s="1">
        <f t="shared" ref="M5:P5" si="2">2-(D5+D4)/10</f>
        <v>1.5</v>
      </c>
      <c r="N5" s="1">
        <f t="shared" si="2"/>
        <v>1</v>
      </c>
      <c r="O5" s="1">
        <f t="shared" si="2"/>
        <v>0.5</v>
      </c>
      <c r="P5" s="1">
        <f t="shared" si="2"/>
        <v>0</v>
      </c>
      <c r="R5" s="1">
        <f>1/0.9</f>
        <v>1.1111111111111112</v>
      </c>
    </row>
    <row r="6" spans="1:27" x14ac:dyDescent="0.25">
      <c r="A6" s="3"/>
      <c r="B6" s="3"/>
      <c r="O6" s="3"/>
      <c r="P6" s="7"/>
    </row>
    <row r="7" spans="1:27" x14ac:dyDescent="0.25">
      <c r="A7" s="3"/>
      <c r="B7" s="3"/>
      <c r="C7" s="45" t="s">
        <v>0</v>
      </c>
      <c r="D7" s="45"/>
      <c r="E7" s="45"/>
      <c r="F7" s="45"/>
      <c r="G7" s="45"/>
      <c r="H7" s="1">
        <f>(10-B9/0.9)/4</f>
        <v>2.2222222222222223</v>
      </c>
      <c r="L7" s="45" t="s">
        <v>0</v>
      </c>
      <c r="M7" s="45"/>
      <c r="N7" s="45"/>
      <c r="O7" s="45"/>
      <c r="P7" s="45"/>
    </row>
    <row r="8" spans="1:27" x14ac:dyDescent="0.25">
      <c r="A8" s="3"/>
      <c r="B8" s="7" t="s">
        <v>2</v>
      </c>
      <c r="C8" s="4">
        <f>D8-$H$7</f>
        <v>1.1111111111111107</v>
      </c>
      <c r="D8" s="4">
        <f t="shared" ref="D8:E8" si="3">E8-$H$7</f>
        <v>3.333333333333333</v>
      </c>
      <c r="E8" s="4">
        <f t="shared" si="3"/>
        <v>5.5555555555555554</v>
      </c>
      <c r="F8" s="4">
        <f>G8-$H$7</f>
        <v>7.7777777777777777</v>
      </c>
      <c r="G8" s="4">
        <f>10</f>
        <v>10</v>
      </c>
      <c r="H8" s="1"/>
      <c r="I8" s="1"/>
      <c r="J8" s="4"/>
      <c r="K8" s="4" t="s">
        <v>2</v>
      </c>
      <c r="L8" s="4">
        <f>C8</f>
        <v>1.1111111111111107</v>
      </c>
      <c r="M8" s="4">
        <f t="shared" ref="M8:P8" si="4">D8</f>
        <v>3.333333333333333</v>
      </c>
      <c r="N8" s="4">
        <f t="shared" si="4"/>
        <v>5.5555555555555554</v>
      </c>
      <c r="O8" s="4">
        <f t="shared" si="4"/>
        <v>7.7777777777777777</v>
      </c>
      <c r="P8" s="4">
        <f t="shared" si="4"/>
        <v>10</v>
      </c>
      <c r="Q8" s="1"/>
      <c r="R8" s="1"/>
      <c r="S8" s="1"/>
      <c r="T8" s="1"/>
    </row>
    <row r="9" spans="1:27" x14ac:dyDescent="0.25">
      <c r="A9" s="12" t="s">
        <v>4</v>
      </c>
      <c r="B9" s="7">
        <v>1</v>
      </c>
      <c r="C9" s="5">
        <f>C8-$B$9/0.9*1</f>
        <v>0</v>
      </c>
      <c r="D9" s="5">
        <f t="shared" ref="D9:G9" si="5">D8-$B$9/0.9*1</f>
        <v>2.2222222222222219</v>
      </c>
      <c r="E9" s="5">
        <f t="shared" si="5"/>
        <v>4.4444444444444446</v>
      </c>
      <c r="F9" s="5">
        <f t="shared" si="5"/>
        <v>6.6666666666666661</v>
      </c>
      <c r="G9" s="5">
        <f t="shared" si="5"/>
        <v>8.8888888888888893</v>
      </c>
      <c r="H9" s="1"/>
      <c r="I9" s="1"/>
      <c r="J9" s="4" t="s">
        <v>1</v>
      </c>
      <c r="K9" s="4">
        <v>1</v>
      </c>
      <c r="L9" s="1">
        <f>2-(C9+C8)/10</f>
        <v>1.8888888888888888</v>
      </c>
      <c r="M9" s="1">
        <f t="shared" ref="M9:P9" si="6">2-(D9+D8)/10</f>
        <v>1.4444444444444444</v>
      </c>
      <c r="N9" s="1">
        <f t="shared" si="6"/>
        <v>1</v>
      </c>
      <c r="O9" s="1">
        <f t="shared" si="6"/>
        <v>0.5555555555555558</v>
      </c>
      <c r="P9" s="1">
        <f t="shared" si="6"/>
        <v>0.11111111111111116</v>
      </c>
      <c r="Q9" s="1"/>
      <c r="R9" s="1"/>
      <c r="S9" s="1"/>
      <c r="T9" s="1"/>
    </row>
    <row r="10" spans="1:27" x14ac:dyDescent="0.25">
      <c r="A10" s="3"/>
      <c r="B10" s="3"/>
      <c r="H10" s="1"/>
      <c r="I10" s="1"/>
      <c r="J10" s="4"/>
      <c r="K10" s="4"/>
      <c r="L10" s="1"/>
      <c r="M10" s="1"/>
      <c r="N10" s="1"/>
      <c r="O10" s="13"/>
      <c r="P10" s="7"/>
      <c r="Q10" s="1"/>
      <c r="R10" s="1"/>
      <c r="S10" s="1"/>
      <c r="T10" s="1"/>
    </row>
    <row r="11" spans="1:27" x14ac:dyDescent="0.25">
      <c r="A11" s="3"/>
      <c r="B11" s="3"/>
      <c r="C11" s="45" t="s">
        <v>0</v>
      </c>
      <c r="D11" s="45"/>
      <c r="E11" s="45"/>
      <c r="F11" s="45"/>
      <c r="G11" s="45"/>
      <c r="H11" s="1">
        <f>(10-B13/0.9)/4</f>
        <v>1.9444444444444444</v>
      </c>
      <c r="I11" s="1"/>
      <c r="J11" s="4"/>
      <c r="K11" s="4"/>
      <c r="L11" s="45" t="s">
        <v>0</v>
      </c>
      <c r="M11" s="45"/>
      <c r="N11" s="45"/>
      <c r="O11" s="45"/>
      <c r="P11" s="45"/>
      <c r="Q11" s="1"/>
      <c r="R11" s="1"/>
      <c r="S11" s="1"/>
      <c r="T11" s="1"/>
    </row>
    <row r="12" spans="1:27" s="6" customFormat="1" x14ac:dyDescent="0.25">
      <c r="A12" s="12"/>
      <c r="B12" s="7" t="s">
        <v>2</v>
      </c>
      <c r="C12" s="15">
        <f>D12-$H$11</f>
        <v>2.2222222222222214</v>
      </c>
      <c r="D12" s="15">
        <f>E12-$H$11</f>
        <v>4.1666666666666661</v>
      </c>
      <c r="E12" s="15">
        <f>F12-$H$11</f>
        <v>6.1111111111111107</v>
      </c>
      <c r="F12" s="15">
        <f>G12-$H11</f>
        <v>8.0555555555555554</v>
      </c>
      <c r="G12" s="15">
        <f>10</f>
        <v>10</v>
      </c>
      <c r="H12" s="4"/>
      <c r="I12" s="4"/>
      <c r="J12" s="4"/>
      <c r="K12" s="4" t="s">
        <v>2</v>
      </c>
      <c r="L12" s="4">
        <f>C12</f>
        <v>2.2222222222222214</v>
      </c>
      <c r="M12" s="4">
        <f t="shared" ref="M12:P12" si="7">D12</f>
        <v>4.1666666666666661</v>
      </c>
      <c r="N12" s="4">
        <f t="shared" si="7"/>
        <v>6.1111111111111107</v>
      </c>
      <c r="O12" s="4">
        <f t="shared" si="7"/>
        <v>8.0555555555555554</v>
      </c>
      <c r="P12" s="4">
        <f t="shared" si="7"/>
        <v>10</v>
      </c>
      <c r="Q12" s="4"/>
      <c r="R12" s="4"/>
      <c r="S12" s="4"/>
      <c r="T12" s="4"/>
    </row>
    <row r="13" spans="1:27" x14ac:dyDescent="0.25">
      <c r="A13" s="6" t="s">
        <v>4</v>
      </c>
      <c r="B13" s="4">
        <v>2</v>
      </c>
      <c r="C13" s="5">
        <f>C12-$B13/0.9*1</f>
        <v>0</v>
      </c>
      <c r="D13" s="5">
        <f t="shared" ref="D13:F13" si="8">D12-$B13/0.9*1</f>
        <v>1.9444444444444438</v>
      </c>
      <c r="E13" s="5">
        <f t="shared" si="8"/>
        <v>3.8888888888888884</v>
      </c>
      <c r="F13" s="5">
        <f t="shared" si="8"/>
        <v>5.833333333333333</v>
      </c>
      <c r="G13" s="5">
        <f>G12-$B13/0.9*1</f>
        <v>7.7777777777777777</v>
      </c>
      <c r="H13" s="1"/>
      <c r="I13" s="1"/>
      <c r="J13" s="4" t="s">
        <v>1</v>
      </c>
      <c r="K13" s="4">
        <v>2</v>
      </c>
      <c r="L13" s="1">
        <f>2-(C13+C12)/10</f>
        <v>1.7777777777777779</v>
      </c>
      <c r="M13" s="1">
        <f t="shared" ref="M13:P13" si="9">2-(D13+D12)/10</f>
        <v>1.3888888888888891</v>
      </c>
      <c r="N13" s="1">
        <f t="shared" si="9"/>
        <v>1</v>
      </c>
      <c r="O13" s="1">
        <f t="shared" si="9"/>
        <v>0.61111111111111116</v>
      </c>
      <c r="P13" s="1">
        <f t="shared" si="9"/>
        <v>0.2222222222222221</v>
      </c>
      <c r="Q13" s="1"/>
      <c r="R13" s="1"/>
      <c r="S13" s="1"/>
      <c r="T13" s="1"/>
    </row>
    <row r="14" spans="1:27" x14ac:dyDescent="0.25">
      <c r="H14" s="1"/>
      <c r="I14" s="1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25">
      <c r="B15" s="6"/>
      <c r="C15" s="45" t="s">
        <v>0</v>
      </c>
      <c r="D15" s="45"/>
      <c r="E15" s="45"/>
      <c r="F15" s="45"/>
      <c r="G15" s="45"/>
      <c r="H15" s="1">
        <f>(10-B17/0.9)/4</f>
        <v>1.6666666666666667</v>
      </c>
      <c r="I15" s="1"/>
      <c r="J15" s="4"/>
      <c r="K15" s="4"/>
      <c r="L15" s="45" t="s">
        <v>0</v>
      </c>
      <c r="M15" s="45"/>
      <c r="N15" s="45"/>
      <c r="O15" s="45"/>
      <c r="P15" s="45"/>
      <c r="Q15" s="1"/>
      <c r="R15" s="1"/>
      <c r="S15" s="1"/>
      <c r="T15" s="1"/>
    </row>
    <row r="16" spans="1:27" x14ac:dyDescent="0.25">
      <c r="B16" s="4" t="s">
        <v>2</v>
      </c>
      <c r="C16" s="4">
        <f>D16-$H$7</f>
        <v>1.1111111111111107</v>
      </c>
      <c r="D16" s="4">
        <f t="shared" ref="D16" si="10">E16-$H$7</f>
        <v>3.333333333333333</v>
      </c>
      <c r="E16" s="4">
        <f t="shared" ref="E16" si="11">F16-$H$7</f>
        <v>5.5555555555555554</v>
      </c>
      <c r="F16" s="4">
        <f>G16-$H$7</f>
        <v>7.7777777777777777</v>
      </c>
      <c r="G16" s="4">
        <f>10</f>
        <v>10</v>
      </c>
      <c r="H16" s="1"/>
      <c r="I16" s="6"/>
      <c r="K16" s="4" t="s">
        <v>2</v>
      </c>
      <c r="L16" s="4">
        <f>C16</f>
        <v>1.1111111111111107</v>
      </c>
      <c r="M16" s="4">
        <f t="shared" ref="M16:P16" si="12">D16</f>
        <v>3.333333333333333</v>
      </c>
      <c r="N16" s="4">
        <f t="shared" si="12"/>
        <v>5.5555555555555554</v>
      </c>
      <c r="O16" s="4">
        <f t="shared" si="12"/>
        <v>7.7777777777777777</v>
      </c>
      <c r="P16" s="4">
        <f t="shared" si="12"/>
        <v>10</v>
      </c>
      <c r="Q16" s="1"/>
      <c r="R16" s="1"/>
      <c r="S16" s="1"/>
      <c r="T16" s="1"/>
    </row>
    <row r="17" spans="1:20" x14ac:dyDescent="0.25">
      <c r="A17" s="6" t="s">
        <v>4</v>
      </c>
      <c r="B17" s="7">
        <v>3</v>
      </c>
      <c r="C17" s="1">
        <f>C16+$B17*0.9*1</f>
        <v>3.8111111111111109</v>
      </c>
      <c r="D17" s="1">
        <f t="shared" ref="D17:F17" si="13">D16+$B17*0.9*1</f>
        <v>6.0333333333333332</v>
      </c>
      <c r="E17" s="1">
        <f t="shared" si="13"/>
        <v>8.2555555555555564</v>
      </c>
      <c r="F17" s="1">
        <f t="shared" si="13"/>
        <v>10.477777777777778</v>
      </c>
      <c r="G17" s="1">
        <f>G16+$B17*0.9*1</f>
        <v>12.7</v>
      </c>
      <c r="H17" s="1"/>
      <c r="I17" s="1"/>
      <c r="J17" s="4" t="s">
        <v>1</v>
      </c>
      <c r="K17" s="4">
        <v>3</v>
      </c>
      <c r="L17" s="1">
        <f>2-(C17+C16)/10</f>
        <v>1.5077777777777779</v>
      </c>
      <c r="M17" s="1">
        <f t="shared" ref="M17:P17" si="14">2-(D17+D16)/10</f>
        <v>1.0633333333333332</v>
      </c>
      <c r="N17" s="1">
        <f t="shared" si="14"/>
        <v>0.61888888888888882</v>
      </c>
      <c r="O17" s="1">
        <f t="shared" si="14"/>
        <v>0.1744444444444444</v>
      </c>
      <c r="P17" s="1">
        <f t="shared" si="14"/>
        <v>-0.27</v>
      </c>
      <c r="Q17" s="1"/>
      <c r="R17" s="1"/>
      <c r="S17" s="1"/>
      <c r="T17" s="1"/>
    </row>
    <row r="18" spans="1:20" x14ac:dyDescent="0.25">
      <c r="B18" s="7"/>
      <c r="H18" s="1"/>
      <c r="I18" s="1"/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B19" s="7"/>
      <c r="C19" s="45" t="s">
        <v>0</v>
      </c>
      <c r="D19" s="45"/>
      <c r="E19" s="45"/>
      <c r="F19" s="45"/>
      <c r="G19" s="45"/>
      <c r="H19" s="1">
        <f>(10-B21/0.9)/4</f>
        <v>1.3888888888888888</v>
      </c>
      <c r="I19" s="1"/>
      <c r="J19" s="4"/>
      <c r="K19" s="4"/>
      <c r="L19" s="45" t="s">
        <v>0</v>
      </c>
      <c r="M19" s="45"/>
      <c r="N19" s="45"/>
      <c r="O19" s="45"/>
      <c r="P19" s="45"/>
      <c r="Q19" s="1"/>
      <c r="R19" s="1"/>
      <c r="S19" s="1"/>
      <c r="T19" s="1"/>
    </row>
    <row r="20" spans="1:20" x14ac:dyDescent="0.25">
      <c r="B20" s="7" t="s">
        <v>2</v>
      </c>
      <c r="C20" s="4">
        <f t="shared" ref="C20:E20" si="15">D20-$H19</f>
        <v>4.4444444444444429</v>
      </c>
      <c r="D20" s="4">
        <f t="shared" si="15"/>
        <v>5.8333333333333321</v>
      </c>
      <c r="E20" s="4">
        <f t="shared" si="15"/>
        <v>7.2222222222222214</v>
      </c>
      <c r="F20" s="4">
        <f>G20-$H19</f>
        <v>8.6111111111111107</v>
      </c>
      <c r="G20" s="4">
        <f>10</f>
        <v>10</v>
      </c>
      <c r="H20" s="4"/>
      <c r="I20" s="1"/>
      <c r="J20" s="4"/>
      <c r="K20" s="4" t="s">
        <v>2</v>
      </c>
      <c r="L20" s="4">
        <f>C20</f>
        <v>4.4444444444444429</v>
      </c>
      <c r="M20" s="4">
        <f t="shared" ref="M20:P20" si="16">D20</f>
        <v>5.8333333333333321</v>
      </c>
      <c r="N20" s="4">
        <f t="shared" si="16"/>
        <v>7.2222222222222214</v>
      </c>
      <c r="O20" s="4">
        <f t="shared" si="16"/>
        <v>8.6111111111111107</v>
      </c>
      <c r="P20" s="4">
        <f t="shared" si="16"/>
        <v>10</v>
      </c>
      <c r="Q20" s="1"/>
      <c r="R20" s="1"/>
      <c r="S20" s="1"/>
      <c r="T20" s="1"/>
    </row>
    <row r="21" spans="1:20" x14ac:dyDescent="0.25">
      <c r="A21" s="6" t="s">
        <v>4</v>
      </c>
      <c r="B21" s="7">
        <v>4</v>
      </c>
      <c r="C21" s="1">
        <f>C20-$B21/0.9*1</f>
        <v>0</v>
      </c>
      <c r="D21" s="1">
        <f t="shared" ref="D21:F21" si="17">D20-$B21/0.9*1</f>
        <v>1.3888888888888875</v>
      </c>
      <c r="E21" s="1">
        <f t="shared" si="17"/>
        <v>2.7777777777777768</v>
      </c>
      <c r="F21" s="1">
        <f t="shared" si="17"/>
        <v>4.1666666666666661</v>
      </c>
      <c r="G21" s="1">
        <f>G20-$B21/0.9*1</f>
        <v>5.5555555555555554</v>
      </c>
      <c r="H21" s="4"/>
      <c r="I21" s="1"/>
      <c r="J21" s="4" t="s">
        <v>1</v>
      </c>
      <c r="K21" s="4">
        <v>4</v>
      </c>
      <c r="L21" s="1">
        <f>2-(C21+C20)/10</f>
        <v>1.5555555555555558</v>
      </c>
      <c r="M21" s="1">
        <f t="shared" ref="M21:P21" si="18">2-(D21+D20)/10</f>
        <v>1.2777777777777781</v>
      </c>
      <c r="N21" s="1">
        <f t="shared" si="18"/>
        <v>1.0000000000000002</v>
      </c>
      <c r="O21" s="1">
        <f t="shared" si="18"/>
        <v>0.72222222222222232</v>
      </c>
      <c r="P21" s="1">
        <f t="shared" si="18"/>
        <v>0.44444444444444442</v>
      </c>
      <c r="Q21" s="1"/>
      <c r="R21" s="1"/>
      <c r="S21" s="1"/>
      <c r="T21" s="1"/>
    </row>
    <row r="22" spans="1:20" x14ac:dyDescent="0.25">
      <c r="B22" s="7"/>
      <c r="H22" s="4"/>
      <c r="I22" s="1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B23" s="7"/>
      <c r="C23" s="45" t="s">
        <v>0</v>
      </c>
      <c r="D23" s="45"/>
      <c r="E23" s="45"/>
      <c r="F23" s="45"/>
      <c r="G23" s="45"/>
      <c r="H23" s="1">
        <f>(10-B25/0.9)/4</f>
        <v>1.1111111111111112</v>
      </c>
      <c r="I23" s="1"/>
      <c r="J23" s="4"/>
      <c r="K23" s="4"/>
      <c r="L23" s="45" t="s">
        <v>0</v>
      </c>
      <c r="M23" s="45"/>
      <c r="N23" s="45"/>
      <c r="O23" s="45"/>
      <c r="P23" s="45"/>
      <c r="Q23" s="1"/>
      <c r="R23" s="1"/>
      <c r="S23" s="1"/>
      <c r="T23" s="1"/>
    </row>
    <row r="24" spans="1:20" x14ac:dyDescent="0.25">
      <c r="B24" s="7" t="s">
        <v>2</v>
      </c>
      <c r="C24" s="4">
        <f t="shared" ref="C24" si="19">D24-$H23</f>
        <v>5.5555555555555571</v>
      </c>
      <c r="D24" s="4">
        <f>E24-$H23</f>
        <v>6.6666666666666679</v>
      </c>
      <c r="E24" s="4">
        <f>F24-$H23</f>
        <v>7.7777777777777786</v>
      </c>
      <c r="F24" s="4">
        <f>G24-$H23</f>
        <v>8.8888888888888893</v>
      </c>
      <c r="G24" s="4">
        <f>10</f>
        <v>10</v>
      </c>
      <c r="H24" s="1"/>
      <c r="I24" s="1"/>
      <c r="J24" s="4"/>
      <c r="K24" s="4" t="s">
        <v>2</v>
      </c>
      <c r="L24" s="4">
        <f>C24</f>
        <v>5.5555555555555571</v>
      </c>
      <c r="M24" s="4">
        <f t="shared" ref="M24:O24" si="20">D24</f>
        <v>6.6666666666666679</v>
      </c>
      <c r="N24" s="4">
        <f t="shared" si="20"/>
        <v>7.7777777777777786</v>
      </c>
      <c r="O24" s="4">
        <f t="shared" si="20"/>
        <v>8.8888888888888893</v>
      </c>
      <c r="P24" s="4">
        <f>G24</f>
        <v>10</v>
      </c>
      <c r="Q24" s="1"/>
      <c r="R24" s="1"/>
      <c r="S24" s="1"/>
      <c r="T24" s="1"/>
    </row>
    <row r="25" spans="1:20" x14ac:dyDescent="0.25">
      <c r="A25" s="6" t="s">
        <v>4</v>
      </c>
      <c r="B25" s="7">
        <v>5</v>
      </c>
      <c r="C25">
        <f>C24-$B25/0.9*1</f>
        <v>0</v>
      </c>
      <c r="D25">
        <f t="shared" ref="D25" si="21">D24-$B25/0.9*1</f>
        <v>1.1111111111111125</v>
      </c>
      <c r="E25">
        <f t="shared" ref="E25" si="22">E24-$B25/0.9*1</f>
        <v>2.2222222222222232</v>
      </c>
      <c r="F25">
        <f t="shared" ref="F25" si="23">F24-$B25/0.9*1</f>
        <v>3.3333333333333339</v>
      </c>
      <c r="G25">
        <f>G24-$B25/0.9*1</f>
        <v>4.4444444444444446</v>
      </c>
      <c r="H25" s="1"/>
      <c r="I25" s="1"/>
      <c r="J25" s="4" t="s">
        <v>1</v>
      </c>
      <c r="K25" s="4">
        <v>5</v>
      </c>
      <c r="L25" s="1">
        <f>2-(C25+C24)/10</f>
        <v>1.4444444444444442</v>
      </c>
      <c r="M25" s="1">
        <f t="shared" ref="M25:P25" si="24">2-(D25+D24)/10</f>
        <v>1.2222222222222219</v>
      </c>
      <c r="N25" s="1">
        <f t="shared" si="24"/>
        <v>0.99999999999999978</v>
      </c>
      <c r="O25" s="1">
        <f t="shared" si="24"/>
        <v>0.77777777777777768</v>
      </c>
      <c r="P25" s="1">
        <f t="shared" si="24"/>
        <v>0.55555555555555558</v>
      </c>
      <c r="Q25" s="1"/>
      <c r="R25" s="1"/>
      <c r="S25" s="1"/>
      <c r="T25" s="1"/>
    </row>
    <row r="26" spans="1:20" x14ac:dyDescent="0.25">
      <c r="B26" s="7"/>
      <c r="H26" s="1"/>
      <c r="I26" s="12"/>
      <c r="J26" s="12"/>
      <c r="K26" s="12"/>
      <c r="L26" s="12"/>
      <c r="M26" s="12"/>
      <c r="N26" s="1"/>
      <c r="O26" s="4"/>
      <c r="P26" s="43"/>
      <c r="Q26" s="43"/>
      <c r="R26" s="43"/>
      <c r="S26" s="43"/>
      <c r="T26" s="43"/>
    </row>
    <row r="27" spans="1:20" x14ac:dyDescent="0.25">
      <c r="B27" s="7"/>
      <c r="C27" s="45" t="s">
        <v>0</v>
      </c>
      <c r="D27" s="45"/>
      <c r="E27" s="45"/>
      <c r="F27" s="45"/>
      <c r="G27" s="45"/>
      <c r="H27" s="1">
        <f>(10-B29/0.9)/4</f>
        <v>0.83333333333333348</v>
      </c>
      <c r="I27" s="7"/>
      <c r="J27" s="7"/>
      <c r="K27" s="7"/>
      <c r="L27" s="45" t="s">
        <v>0</v>
      </c>
      <c r="M27" s="45"/>
      <c r="N27" s="45"/>
      <c r="O27" s="45"/>
      <c r="P27" s="45"/>
      <c r="Q27" s="13"/>
      <c r="R27" s="13"/>
      <c r="S27" s="13"/>
      <c r="T27" s="13"/>
    </row>
    <row r="28" spans="1:20" x14ac:dyDescent="0.25">
      <c r="B28" s="7" t="s">
        <v>2</v>
      </c>
      <c r="C28" s="4">
        <f t="shared" ref="C28" si="25">D28-$H27</f>
        <v>6.6666666666666643</v>
      </c>
      <c r="D28" s="4">
        <f>E28-$H27</f>
        <v>7.4999999999999982</v>
      </c>
      <c r="E28" s="4">
        <f>F28-$H27</f>
        <v>8.3333333333333321</v>
      </c>
      <c r="F28" s="4">
        <f>G28-$H27</f>
        <v>9.1666666666666661</v>
      </c>
      <c r="G28" s="4">
        <f>10</f>
        <v>10</v>
      </c>
      <c r="H28" s="1"/>
      <c r="I28" s="1"/>
      <c r="J28" s="4"/>
      <c r="K28" s="4" t="s">
        <v>2</v>
      </c>
      <c r="L28" s="4">
        <f>C28</f>
        <v>6.6666666666666643</v>
      </c>
      <c r="M28" s="4">
        <f t="shared" ref="M28:P28" si="26">D28</f>
        <v>7.4999999999999982</v>
      </c>
      <c r="N28" s="4">
        <f t="shared" si="26"/>
        <v>8.3333333333333321</v>
      </c>
      <c r="O28" s="4">
        <f t="shared" si="26"/>
        <v>9.1666666666666661</v>
      </c>
      <c r="P28" s="4">
        <f t="shared" si="26"/>
        <v>10</v>
      </c>
      <c r="Q28" s="1"/>
      <c r="R28" s="1"/>
      <c r="S28" s="1"/>
      <c r="T28" s="1"/>
    </row>
    <row r="29" spans="1:20" x14ac:dyDescent="0.25">
      <c r="A29" s="6" t="s">
        <v>4</v>
      </c>
      <c r="B29" s="4">
        <v>6</v>
      </c>
      <c r="C29">
        <f>C28-$B29/0.9*1</f>
        <v>0</v>
      </c>
      <c r="D29">
        <f t="shared" ref="D29" si="27">D28-$B29/0.9*1</f>
        <v>0.83333333333333215</v>
      </c>
      <c r="E29">
        <f t="shared" ref="E29" si="28">E28-$B29/0.9*1</f>
        <v>1.6666666666666661</v>
      </c>
      <c r="F29">
        <f t="shared" ref="F29" si="29">F28-$B29/0.9*1</f>
        <v>2.5</v>
      </c>
      <c r="G29">
        <f>G28-$B29/0.9*1</f>
        <v>3.3333333333333339</v>
      </c>
      <c r="H29" s="1"/>
      <c r="I29" s="1"/>
      <c r="J29" s="4" t="s">
        <v>1</v>
      </c>
      <c r="K29" s="4">
        <v>6</v>
      </c>
      <c r="L29" s="1">
        <f>2-(C29+C28)/10</f>
        <v>1.3333333333333335</v>
      </c>
      <c r="M29" s="1">
        <f t="shared" ref="M29:P29" si="30">2-(D29+D28)/10</f>
        <v>1.166666666666667</v>
      </c>
      <c r="N29" s="1">
        <f t="shared" si="30"/>
        <v>1.0000000000000002</v>
      </c>
      <c r="O29" s="4">
        <f t="shared" si="30"/>
        <v>0.83333333333333348</v>
      </c>
      <c r="P29" s="1">
        <f t="shared" si="30"/>
        <v>0.66666666666666652</v>
      </c>
      <c r="Q29" s="1"/>
      <c r="R29" s="1"/>
      <c r="S29" s="1"/>
      <c r="T29" s="1"/>
    </row>
    <row r="30" spans="1:20" x14ac:dyDescent="0.25">
      <c r="B30" s="6"/>
      <c r="H30" s="1"/>
      <c r="I30" s="1"/>
      <c r="J30" s="4"/>
      <c r="K30" s="4"/>
      <c r="L30" s="1"/>
      <c r="M30" s="1"/>
      <c r="N30" s="1"/>
      <c r="O30" s="4"/>
      <c r="P30" s="1"/>
      <c r="Q30" s="1"/>
      <c r="R30" s="1"/>
      <c r="S30" s="1"/>
      <c r="T30" s="1"/>
    </row>
    <row r="31" spans="1:20" x14ac:dyDescent="0.25">
      <c r="C31" s="46" t="s">
        <v>0</v>
      </c>
      <c r="D31" s="46"/>
      <c r="E31" s="46"/>
      <c r="F31" s="46"/>
      <c r="G31" s="46"/>
      <c r="H31" s="1">
        <f>(10-B33/0.9)/4</f>
        <v>0.55555555555555558</v>
      </c>
      <c r="I31" s="1"/>
      <c r="J31" s="4"/>
      <c r="K31" s="4"/>
      <c r="L31" s="45" t="s">
        <v>0</v>
      </c>
      <c r="M31" s="45"/>
      <c r="N31" s="45"/>
      <c r="O31" s="45"/>
      <c r="P31" s="45"/>
      <c r="Q31" s="1"/>
      <c r="R31" s="1"/>
      <c r="S31" s="1"/>
      <c r="T31" s="1"/>
    </row>
    <row r="32" spans="1:20" x14ac:dyDescent="0.25">
      <c r="B32" s="4" t="s">
        <v>2</v>
      </c>
      <c r="C32" s="7">
        <f t="shared" ref="C32" si="31">D32-$H31</f>
        <v>7.7777777777777786</v>
      </c>
      <c r="D32" s="7">
        <f>E32-$H31</f>
        <v>8.3333333333333339</v>
      </c>
      <c r="E32" s="7">
        <f>F32-$H31</f>
        <v>8.8888888888888893</v>
      </c>
      <c r="F32" s="7">
        <f>G32-$H31</f>
        <v>9.4444444444444446</v>
      </c>
      <c r="G32" s="7">
        <f>10</f>
        <v>10</v>
      </c>
      <c r="H32" s="1"/>
      <c r="I32" s="1"/>
      <c r="J32" s="4"/>
      <c r="K32" s="4" t="s">
        <v>2</v>
      </c>
      <c r="L32" s="4">
        <f>C32</f>
        <v>7.7777777777777786</v>
      </c>
      <c r="M32" s="4">
        <f t="shared" ref="M32:P32" si="32">D32</f>
        <v>8.3333333333333339</v>
      </c>
      <c r="N32" s="4">
        <f t="shared" si="32"/>
        <v>8.8888888888888893</v>
      </c>
      <c r="O32" s="4">
        <f t="shared" si="32"/>
        <v>9.4444444444444446</v>
      </c>
      <c r="P32" s="4">
        <f t="shared" si="32"/>
        <v>10</v>
      </c>
      <c r="Q32" s="1"/>
      <c r="R32" s="1"/>
      <c r="S32" s="1"/>
      <c r="T32" s="1"/>
    </row>
    <row r="33" spans="1:20" x14ac:dyDescent="0.25">
      <c r="A33" s="6" t="s">
        <v>4</v>
      </c>
      <c r="B33" s="4">
        <v>7</v>
      </c>
      <c r="C33">
        <f>C32-$B33/0.9*1</f>
        <v>0</v>
      </c>
      <c r="D33">
        <f t="shared" ref="D33" si="33">D32-$B33/0.9*1</f>
        <v>0.55555555555555625</v>
      </c>
      <c r="E33">
        <f t="shared" ref="E33" si="34">E32-$B33/0.9*1</f>
        <v>1.1111111111111116</v>
      </c>
      <c r="F33">
        <f t="shared" ref="F33" si="35">F32-$B33/0.9*1</f>
        <v>1.666666666666667</v>
      </c>
      <c r="G33">
        <f>G32-$B33/0.9*1</f>
        <v>2.2222222222222223</v>
      </c>
      <c r="H33" s="1"/>
      <c r="I33" s="1"/>
      <c r="J33" s="4" t="s">
        <v>1</v>
      </c>
      <c r="K33" s="4">
        <v>7</v>
      </c>
      <c r="L33" s="1">
        <f>2-(C33+C32)/10</f>
        <v>1.2222222222222221</v>
      </c>
      <c r="M33" s="1">
        <f t="shared" ref="M33:P33" si="36">2-(D33+D32)/10</f>
        <v>1.1111111111111112</v>
      </c>
      <c r="N33" s="1">
        <f t="shared" si="36"/>
        <v>1</v>
      </c>
      <c r="O33" s="1">
        <f t="shared" si="36"/>
        <v>0.88888888888888884</v>
      </c>
      <c r="P33" s="1">
        <f t="shared" si="36"/>
        <v>0.7777777777777779</v>
      </c>
      <c r="Q33" s="1"/>
      <c r="R33" s="1"/>
      <c r="S33" s="1"/>
      <c r="T33" s="1"/>
    </row>
    <row r="34" spans="1:20" x14ac:dyDescent="0.25">
      <c r="B34" s="4"/>
      <c r="H34" s="1"/>
      <c r="I34" s="1"/>
      <c r="J34" s="4"/>
      <c r="K34" s="4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B35" s="4"/>
      <c r="C35" s="45" t="s">
        <v>0</v>
      </c>
      <c r="D35" s="45"/>
      <c r="E35" s="45"/>
      <c r="F35" s="45"/>
      <c r="G35" s="45"/>
      <c r="H35" s="1">
        <f>(10-B37/0.9)/4</f>
        <v>0.27777777777777768</v>
      </c>
      <c r="I35" s="1"/>
      <c r="J35" s="4"/>
      <c r="K35" s="4"/>
      <c r="L35" s="45" t="s">
        <v>0</v>
      </c>
      <c r="M35" s="45"/>
      <c r="N35" s="45"/>
      <c r="O35" s="45"/>
      <c r="P35" s="45"/>
      <c r="Q35" s="1"/>
      <c r="R35" s="1"/>
      <c r="S35" s="1"/>
      <c r="T35" s="1"/>
    </row>
    <row r="36" spans="1:20" x14ac:dyDescent="0.25">
      <c r="B36" s="4" t="s">
        <v>2</v>
      </c>
      <c r="C36" s="4">
        <f t="shared" ref="C36" si="37">D36-$H35</f>
        <v>8.8888888888888857</v>
      </c>
      <c r="D36" s="4">
        <f>E36-$H35</f>
        <v>9.1666666666666643</v>
      </c>
      <c r="E36" s="4">
        <f>F36-$H35</f>
        <v>9.4444444444444429</v>
      </c>
      <c r="F36" s="4">
        <f>G36-$H35</f>
        <v>9.7222222222222214</v>
      </c>
      <c r="G36" s="4">
        <f>10</f>
        <v>10</v>
      </c>
      <c r="H36" s="1"/>
      <c r="I36" s="1"/>
      <c r="J36" s="4"/>
      <c r="K36" s="4" t="s">
        <v>2</v>
      </c>
      <c r="L36" s="4">
        <f>C36</f>
        <v>8.8888888888888857</v>
      </c>
      <c r="M36" s="4">
        <f t="shared" ref="M36:P36" si="38">D36</f>
        <v>9.1666666666666643</v>
      </c>
      <c r="N36" s="4">
        <f t="shared" si="38"/>
        <v>9.4444444444444429</v>
      </c>
      <c r="O36" s="4">
        <f t="shared" si="38"/>
        <v>9.7222222222222214</v>
      </c>
      <c r="P36" s="4">
        <f t="shared" si="38"/>
        <v>10</v>
      </c>
      <c r="Q36" s="1"/>
      <c r="R36" s="1"/>
      <c r="S36" s="1"/>
      <c r="T36" s="1"/>
    </row>
    <row r="37" spans="1:20" x14ac:dyDescent="0.25">
      <c r="A37" s="6" t="s">
        <v>4</v>
      </c>
      <c r="B37" s="4">
        <v>8</v>
      </c>
      <c r="C37">
        <f>C36-$B37/0.9*1</f>
        <v>0</v>
      </c>
      <c r="D37">
        <f t="shared" ref="D37" si="39">D36-$B37/0.9*1</f>
        <v>0.27777777777777501</v>
      </c>
      <c r="E37">
        <f t="shared" ref="E37" si="40">E36-$B37/0.9*1</f>
        <v>0.55555555555555358</v>
      </c>
      <c r="F37">
        <f t="shared" ref="F37" si="41">F36-$B37/0.9*1</f>
        <v>0.83333333333333215</v>
      </c>
      <c r="G37">
        <f>G36-$B37/0.9*1</f>
        <v>1.1111111111111107</v>
      </c>
      <c r="H37" s="1"/>
      <c r="I37" s="1"/>
      <c r="J37" s="4" t="s">
        <v>1</v>
      </c>
      <c r="K37" s="4">
        <v>8</v>
      </c>
      <c r="L37" s="1">
        <f>2-(C37+C36)/10</f>
        <v>1.1111111111111114</v>
      </c>
      <c r="M37" s="1">
        <f t="shared" ref="M37:P37" si="42">2-(D37+D36)/10</f>
        <v>1.055555555555556</v>
      </c>
      <c r="N37" s="1">
        <f t="shared" si="42"/>
        <v>1.0000000000000004</v>
      </c>
      <c r="O37" s="1">
        <f t="shared" si="42"/>
        <v>0.94444444444444464</v>
      </c>
      <c r="P37" s="1">
        <f t="shared" si="42"/>
        <v>0.88888888888888884</v>
      </c>
      <c r="Q37" s="1"/>
      <c r="R37" s="1"/>
      <c r="S37" s="1"/>
      <c r="T37" s="1"/>
    </row>
    <row r="38" spans="1:20" x14ac:dyDescent="0.25">
      <c r="B38" s="4"/>
      <c r="H38" s="1"/>
      <c r="I38" s="1"/>
      <c r="J38" s="4"/>
      <c r="K38" s="4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4"/>
      <c r="C39" s="45" t="s">
        <v>0</v>
      </c>
      <c r="D39" s="45"/>
      <c r="E39" s="45"/>
      <c r="F39" s="45"/>
      <c r="G39" s="45"/>
      <c r="H39" s="1">
        <f>(10-B41/0.9)/4</f>
        <v>0</v>
      </c>
      <c r="I39" s="1"/>
      <c r="J39" s="4"/>
      <c r="K39" s="4"/>
      <c r="L39" s="45" t="s">
        <v>0</v>
      </c>
      <c r="M39" s="45"/>
      <c r="N39" s="45"/>
      <c r="O39" s="45"/>
      <c r="P39" s="45"/>
      <c r="Q39" s="1"/>
      <c r="R39" s="1"/>
      <c r="S39" s="1"/>
      <c r="T39" s="1"/>
    </row>
    <row r="40" spans="1:20" x14ac:dyDescent="0.25">
      <c r="B40" s="4" t="s">
        <v>2</v>
      </c>
      <c r="C40" s="4">
        <f t="shared" ref="C40" si="43">D40-$H39</f>
        <v>10</v>
      </c>
      <c r="D40" s="4">
        <f>E40-$H39</f>
        <v>10</v>
      </c>
      <c r="E40" s="4">
        <f>F40-$H39</f>
        <v>10</v>
      </c>
      <c r="F40" s="4">
        <f>G40-$H39</f>
        <v>10</v>
      </c>
      <c r="G40" s="4">
        <f>10</f>
        <v>10</v>
      </c>
      <c r="H40" s="1"/>
      <c r="I40" s="1"/>
      <c r="J40" s="4"/>
      <c r="K40" s="4" t="s">
        <v>2</v>
      </c>
      <c r="L40" s="4">
        <f>C40</f>
        <v>10</v>
      </c>
      <c r="M40" s="4">
        <f t="shared" ref="M40:P40" si="44">D40</f>
        <v>10</v>
      </c>
      <c r="N40" s="4">
        <f t="shared" si="44"/>
        <v>10</v>
      </c>
      <c r="O40" s="4">
        <f t="shared" si="44"/>
        <v>10</v>
      </c>
      <c r="P40" s="4">
        <f t="shared" si="44"/>
        <v>10</v>
      </c>
      <c r="Q40" s="1"/>
      <c r="R40" s="1"/>
      <c r="S40" s="1"/>
      <c r="T40" s="1"/>
    </row>
    <row r="41" spans="1:20" x14ac:dyDescent="0.25">
      <c r="A41" s="6" t="s">
        <v>4</v>
      </c>
      <c r="B41" s="4">
        <v>9</v>
      </c>
      <c r="C41">
        <f>C40-$B41/0.9*1</f>
        <v>0</v>
      </c>
      <c r="D41">
        <f t="shared" ref="D41" si="45">D40-$B41/0.9*1</f>
        <v>0</v>
      </c>
      <c r="E41">
        <f t="shared" ref="E41" si="46">E40-$B41/0.9*1</f>
        <v>0</v>
      </c>
      <c r="F41">
        <f t="shared" ref="F41" si="47">F40-$B41/0.9*1</f>
        <v>0</v>
      </c>
      <c r="G41">
        <f>G40-$B41/0.9*1</f>
        <v>0</v>
      </c>
      <c r="I41" s="1"/>
      <c r="J41" s="4" t="s">
        <v>1</v>
      </c>
      <c r="K41" s="4">
        <v>9</v>
      </c>
      <c r="L41" s="1">
        <f>2-(C41+C40)/10</f>
        <v>1</v>
      </c>
      <c r="M41" s="1">
        <f t="shared" ref="M41:P41" si="48">2-(D41+D40)/10</f>
        <v>1</v>
      </c>
      <c r="N41" s="1">
        <f t="shared" si="48"/>
        <v>1</v>
      </c>
      <c r="O41" s="1">
        <f t="shared" si="48"/>
        <v>1</v>
      </c>
      <c r="P41" s="1">
        <f t="shared" si="48"/>
        <v>1</v>
      </c>
      <c r="Q41" s="1"/>
      <c r="R41" s="1"/>
      <c r="S41" s="1"/>
      <c r="T41" s="1"/>
    </row>
    <row r="42" spans="1:20" x14ac:dyDescent="0.25">
      <c r="B42" s="4"/>
      <c r="I42" s="1"/>
      <c r="J42" s="4"/>
      <c r="K42" s="4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B43" s="4"/>
      <c r="C43" s="45" t="s">
        <v>0</v>
      </c>
      <c r="D43" s="45"/>
      <c r="E43" s="45"/>
      <c r="F43" s="45"/>
      <c r="G43" s="45"/>
      <c r="H43">
        <f>(10-B45/0.9)/4</f>
        <v>-0.27777777777777768</v>
      </c>
      <c r="I43" s="1"/>
      <c r="J43" s="4"/>
      <c r="K43" s="4"/>
      <c r="L43" s="45" t="s">
        <v>0</v>
      </c>
      <c r="M43" s="45"/>
      <c r="N43" s="45"/>
      <c r="O43" s="45"/>
      <c r="P43" s="45"/>
      <c r="Q43" s="1"/>
      <c r="R43" s="1"/>
      <c r="S43" s="1"/>
      <c r="T43" s="1"/>
    </row>
    <row r="44" spans="1:20" x14ac:dyDescent="0.25">
      <c r="B44" s="4" t="s">
        <v>2</v>
      </c>
      <c r="C44" s="4">
        <f t="shared" ref="C44" si="49">D44-$H43</f>
        <v>11.111111111111114</v>
      </c>
      <c r="D44" s="4">
        <f>E44-$H43</f>
        <v>10.833333333333336</v>
      </c>
      <c r="E44" s="4">
        <f>F44-$H43</f>
        <v>10.555555555555557</v>
      </c>
      <c r="F44" s="4">
        <f>G44-$H43</f>
        <v>10.277777777777779</v>
      </c>
      <c r="G44" s="4">
        <f>10</f>
        <v>10</v>
      </c>
      <c r="K44" s="4" t="s">
        <v>2</v>
      </c>
      <c r="L44" s="4">
        <f>C44</f>
        <v>11.111111111111114</v>
      </c>
      <c r="M44" s="4">
        <f t="shared" ref="M44:P44" si="50">D44</f>
        <v>10.833333333333336</v>
      </c>
      <c r="N44" s="4">
        <f t="shared" si="50"/>
        <v>10.555555555555557</v>
      </c>
      <c r="O44" s="4">
        <f t="shared" si="50"/>
        <v>10.277777777777779</v>
      </c>
      <c r="P44" s="4">
        <f t="shared" si="50"/>
        <v>10</v>
      </c>
    </row>
    <row r="45" spans="1:20" x14ac:dyDescent="0.25">
      <c r="A45" s="6" t="s">
        <v>4</v>
      </c>
      <c r="B45" s="4">
        <v>10</v>
      </c>
      <c r="C45">
        <f>C44-$B45/0.9*1</f>
        <v>0</v>
      </c>
      <c r="D45">
        <f t="shared" ref="D45" si="51">D44-$B45/0.9*1</f>
        <v>-0.27777777777777501</v>
      </c>
      <c r="E45">
        <f t="shared" ref="E45" si="52">E44-$B45/0.9*1</f>
        <v>-0.55555555555555358</v>
      </c>
      <c r="F45">
        <f t="shared" ref="F45" si="53">F44-$B45/0.9*1</f>
        <v>-0.83333333333333215</v>
      </c>
      <c r="G45">
        <f>G44-$B45/0.9*1</f>
        <v>-1.1111111111111107</v>
      </c>
      <c r="J45" s="4" t="s">
        <v>1</v>
      </c>
      <c r="K45" s="4">
        <v>10</v>
      </c>
      <c r="L45">
        <f>2-(C45+C44)/10</f>
        <v>0.88888888888888862</v>
      </c>
      <c r="M45">
        <f t="shared" ref="M45:P45" si="54">2-(D45+D44)/10</f>
        <v>0.94444444444444398</v>
      </c>
      <c r="N45">
        <f t="shared" si="54"/>
        <v>0.99999999999999956</v>
      </c>
      <c r="O45">
        <f t="shared" si="54"/>
        <v>1.0555555555555554</v>
      </c>
      <c r="P45">
        <f t="shared" si="54"/>
        <v>1.1111111111111112</v>
      </c>
    </row>
    <row r="46" spans="1:20" x14ac:dyDescent="0.25">
      <c r="B46" s="4"/>
      <c r="C46" s="6"/>
      <c r="D46" s="6"/>
      <c r="E46" s="6"/>
      <c r="F46" s="6"/>
      <c r="G46" s="6"/>
    </row>
    <row r="47" spans="1:20" x14ac:dyDescent="0.25">
      <c r="B47" s="4"/>
    </row>
    <row r="48" spans="1:20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</sheetData>
  <mergeCells count="24">
    <mergeCell ref="C39:G39"/>
    <mergeCell ref="L39:P39"/>
    <mergeCell ref="C43:G43"/>
    <mergeCell ref="L43:P43"/>
    <mergeCell ref="P26:T26"/>
    <mergeCell ref="C27:G27"/>
    <mergeCell ref="L27:P27"/>
    <mergeCell ref="C31:G31"/>
    <mergeCell ref="L31:P31"/>
    <mergeCell ref="C35:G35"/>
    <mergeCell ref="L35:P35"/>
    <mergeCell ref="C15:G15"/>
    <mergeCell ref="L15:P15"/>
    <mergeCell ref="C19:G19"/>
    <mergeCell ref="L19:P19"/>
    <mergeCell ref="C23:G23"/>
    <mergeCell ref="L23:P23"/>
    <mergeCell ref="C11:G11"/>
    <mergeCell ref="L11:P11"/>
    <mergeCell ref="C3:G3"/>
    <mergeCell ref="L3:P3"/>
    <mergeCell ref="Q3:AA3"/>
    <mergeCell ref="C7:G7"/>
    <mergeCell ref="L7:P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Formulazione con potenza</vt:lpstr>
      <vt:lpstr>Pcharging_constant_step</vt:lpstr>
      <vt:lpstr>Pcharging_variable_step</vt:lpstr>
      <vt:lpstr>Pdischarging_constant_step </vt:lpstr>
      <vt:lpstr>Pdischarging_variable_step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2023-07-18T10:12:41Z</dcterms:created>
  <dcterms:modified xsi:type="dcterms:W3CDTF">2023-07-24T11:15:31Z</dcterms:modified>
</cp:coreProperties>
</file>