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Prova 2 - prezzi costanti, costo bat modrato, SOH max 1.5\"/>
    </mc:Choice>
  </mc:AlternateContent>
  <xr:revisionPtr revIDLastSave="0" documentId="13_ncr:1_{A9776085-1955-4DF3-9388-D164B5B3E59E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" sheetId="1" r:id="rId1"/>
    <sheet name="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N23" i="1"/>
  <c r="F23" i="1"/>
  <c r="K4" i="1"/>
  <c r="L4" i="1"/>
  <c r="N4" i="1" s="1"/>
  <c r="L10" i="1"/>
  <c r="N10" i="1" s="1"/>
  <c r="L18" i="1"/>
  <c r="N18" i="1" s="1"/>
  <c r="K21" i="1"/>
  <c r="L21" i="1" s="1"/>
  <c r="N21" i="1" s="1"/>
  <c r="K5" i="1"/>
  <c r="L5" i="1" s="1"/>
  <c r="N5" i="1" s="1"/>
  <c r="K6" i="1"/>
  <c r="L6" i="1" s="1"/>
  <c r="N6" i="1" s="1"/>
  <c r="K7" i="1"/>
  <c r="L7" i="1" s="1"/>
  <c r="N7" i="1" s="1"/>
  <c r="K8" i="1"/>
  <c r="L8" i="1" s="1"/>
  <c r="N8" i="1" s="1"/>
  <c r="K9" i="1"/>
  <c r="L9" i="1" s="1"/>
  <c r="N9" i="1" s="1"/>
  <c r="K10" i="1"/>
  <c r="K11" i="1"/>
  <c r="L11" i="1" s="1"/>
  <c r="N11" i="1" s="1"/>
  <c r="K12" i="1"/>
  <c r="L12" i="1" s="1"/>
  <c r="N12" i="1" s="1"/>
  <c r="K13" i="1"/>
  <c r="L13" i="1" s="1"/>
  <c r="N13" i="1" s="1"/>
  <c r="K14" i="1"/>
  <c r="L14" i="1" s="1"/>
  <c r="N14" i="1" s="1"/>
  <c r="K15" i="1"/>
  <c r="L15" i="1" s="1"/>
  <c r="N15" i="1" s="1"/>
  <c r="K16" i="1"/>
  <c r="L16" i="1" s="1"/>
  <c r="N16" i="1" s="1"/>
  <c r="K17" i="1"/>
  <c r="L17" i="1" s="1"/>
  <c r="N17" i="1" s="1"/>
  <c r="K18" i="1"/>
  <c r="K19" i="1"/>
  <c r="L19" i="1" s="1"/>
  <c r="N19" i="1" s="1"/>
  <c r="K20" i="1"/>
  <c r="L20" i="1" s="1"/>
  <c r="N20" i="1" s="1"/>
  <c r="K3" i="1"/>
  <c r="L3" i="1" s="1"/>
  <c r="N3" i="1" s="1"/>
  <c r="K2" i="1"/>
  <c r="L2" i="1" s="1"/>
  <c r="N2" i="1" s="1"/>
</calcChain>
</file>

<file path=xl/sharedStrings.xml><?xml version="1.0" encoding="utf-8"?>
<sst xmlns="http://schemas.openxmlformats.org/spreadsheetml/2006/main" count="12" uniqueCount="10">
  <si>
    <t>SOH_initial</t>
  </si>
  <si>
    <t>SOH_final</t>
  </si>
  <si>
    <t>Cumulated_Energy</t>
  </si>
  <si>
    <t>Degradation</t>
  </si>
  <si>
    <t>Net_Revenues</t>
  </si>
  <si>
    <t>Gain charge/discharge</t>
  </si>
  <si>
    <t>Cost revamping</t>
  </si>
  <si>
    <t>Costs €/MWh</t>
  </si>
  <si>
    <t>Revamping</t>
  </si>
  <si>
    <t>Final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</si>
</sst>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Costo batterie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results!$I$2:$I$22</c:f>
              <c:numCache>
                <c:formatCode>General</c:formatCode>
                <c:ptCount val="21"/>
                <c:pt idx="0">
                  <c:v>285772.5</c:v>
                </c:pt>
                <c:pt idx="1">
                  <c:v>234767.75</c:v>
                </c:pt>
                <c:pt idx="2">
                  <c:v>224868.57</c:v>
                </c:pt>
                <c:pt idx="3">
                  <c:v>277054.40999999997</c:v>
                </c:pt>
                <c:pt idx="4">
                  <c:v>271335.39</c:v>
                </c:pt>
                <c:pt idx="5">
                  <c:v>285709.53999999998</c:v>
                </c:pt>
                <c:pt idx="6">
                  <c:v>222836.45</c:v>
                </c:pt>
                <c:pt idx="7">
                  <c:v>226081.75</c:v>
                </c:pt>
                <c:pt idx="8">
                  <c:v>232271.32</c:v>
                </c:pt>
                <c:pt idx="9">
                  <c:v>216145.89</c:v>
                </c:pt>
                <c:pt idx="10">
                  <c:v>261189.57</c:v>
                </c:pt>
                <c:pt idx="11">
                  <c:v>229274.25</c:v>
                </c:pt>
                <c:pt idx="12">
                  <c:v>243464.29</c:v>
                </c:pt>
                <c:pt idx="13">
                  <c:v>212492.96</c:v>
                </c:pt>
                <c:pt idx="14">
                  <c:v>255004.67</c:v>
                </c:pt>
                <c:pt idx="15">
                  <c:v>240950.74</c:v>
                </c:pt>
                <c:pt idx="16">
                  <c:v>274056.46999999997</c:v>
                </c:pt>
                <c:pt idx="17">
                  <c:v>225801.17</c:v>
                </c:pt>
                <c:pt idx="18">
                  <c:v>295396.05</c:v>
                </c:pt>
                <c:pt idx="19">
                  <c:v>224207.83</c:v>
                </c:pt>
                <c:pt idx="20">
                  <c:v>238786.99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C6-4A45-9066-433DACC42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747096"/>
        <c:axId val="619746736"/>
      </c:lineChart>
      <c:scatterChart>
        <c:scatterStyle val="lineMarker"/>
        <c:varyColors val="0"/>
        <c:ser>
          <c:idx val="0"/>
          <c:order val="0"/>
          <c:tx>
            <c:v>SOH iniziale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results!$B$2:$B$22</c:f>
              <c:numCache>
                <c:formatCode>General</c:formatCode>
                <c:ptCount val="21"/>
                <c:pt idx="0">
                  <c:v>1.0175157777777777</c:v>
                </c:pt>
                <c:pt idx="1">
                  <c:v>1.0334952000000004</c:v>
                </c:pt>
                <c:pt idx="2">
                  <c:v>1.1682209999999971</c:v>
                </c:pt>
                <c:pt idx="3">
                  <c:v>1.1681464999999971</c:v>
                </c:pt>
                <c:pt idx="4">
                  <c:v>1.0185654</c:v>
                </c:pt>
                <c:pt idx="5">
                  <c:v>1.0138421</c:v>
                </c:pt>
                <c:pt idx="6">
                  <c:v>1.0097296999999998</c:v>
                </c:pt>
                <c:pt idx="7">
                  <c:v>1.0080161999999999</c:v>
                </c:pt>
                <c:pt idx="8">
                  <c:v>1.0046488</c:v>
                </c:pt>
                <c:pt idx="9">
                  <c:v>1.0719819000000006</c:v>
                </c:pt>
                <c:pt idx="10">
                  <c:v>1.0581398000000006</c:v>
                </c:pt>
                <c:pt idx="11">
                  <c:v>1.0356557000000006</c:v>
                </c:pt>
                <c:pt idx="12">
                  <c:v>1.0018625000000001</c:v>
                </c:pt>
                <c:pt idx="13">
                  <c:v>1.5</c:v>
                </c:pt>
                <c:pt idx="14">
                  <c:v>1.4967667</c:v>
                </c:pt>
                <c:pt idx="15">
                  <c:v>1.4921179</c:v>
                </c:pt>
                <c:pt idx="16">
                  <c:v>1.4782758</c:v>
                </c:pt>
                <c:pt idx="17">
                  <c:v>1.4735525</c:v>
                </c:pt>
                <c:pt idx="18">
                  <c:v>1.4597104000000001</c:v>
                </c:pt>
                <c:pt idx="1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6-4A45-9066-433DACC4285B}"/>
            </c:ext>
          </c:extLst>
        </c:ser>
        <c:ser>
          <c:idx val="1"/>
          <c:order val="1"/>
          <c:tx>
            <c:v>SOH finale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results!$C$2:$C$22</c:f>
              <c:numCache>
                <c:formatCode>General</c:formatCode>
                <c:ptCount val="21"/>
                <c:pt idx="1">
                  <c:v>1</c:v>
                </c:pt>
                <c:pt idx="2">
                  <c:v>1</c:v>
                </c:pt>
                <c:pt idx="3">
                  <c:v>1.1681464999999971</c:v>
                </c:pt>
                <c:pt idx="4">
                  <c:v>1.0185654</c:v>
                </c:pt>
                <c:pt idx="5">
                  <c:v>1.0138421</c:v>
                </c:pt>
                <c:pt idx="6">
                  <c:v>1</c:v>
                </c:pt>
                <c:pt idx="7">
                  <c:v>1.0080161999999999</c:v>
                </c:pt>
                <c:pt idx="8">
                  <c:v>1.0046488</c:v>
                </c:pt>
                <c:pt idx="9">
                  <c:v>1</c:v>
                </c:pt>
                <c:pt idx="10">
                  <c:v>1.0581398000000006</c:v>
                </c:pt>
                <c:pt idx="11">
                  <c:v>1.0356557000000006</c:v>
                </c:pt>
                <c:pt idx="12">
                  <c:v>1.0018625000000001</c:v>
                </c:pt>
                <c:pt idx="13">
                  <c:v>1</c:v>
                </c:pt>
                <c:pt idx="14">
                  <c:v>1.4967667</c:v>
                </c:pt>
                <c:pt idx="15">
                  <c:v>1.4921179</c:v>
                </c:pt>
                <c:pt idx="16">
                  <c:v>1.4782758</c:v>
                </c:pt>
                <c:pt idx="17">
                  <c:v>1.4735525</c:v>
                </c:pt>
                <c:pt idx="18">
                  <c:v>1.4597104000000001</c:v>
                </c:pt>
                <c:pt idx="19">
                  <c:v>1.4596359000000001</c:v>
                </c:pt>
                <c:pt idx="20">
                  <c:v>1.3515960000000029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6-4A45-9066-433DACC42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723384"/>
        <c:axId val="626723024"/>
      </c:scatterChart>
      <c:valAx>
        <c:axId val="619747096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46736"/>
        <c:crosses val="autoZero"/>
        <c:crossBetween val="midCat"/>
        <c:majorUnit val="1"/>
      </c:valAx>
      <c:valAx>
        <c:axId val="619746736"/>
        <c:scaling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747096"/>
        <c:crosses val="autoZero"/>
        <c:crossBetween val="midCat"/>
      </c:valAx>
      <c:valAx>
        <c:axId val="626723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723384"/>
        <c:crosses val="max"/>
        <c:crossBetween val="midCat"/>
      </c:valAx>
      <c:valAx>
        <c:axId val="626723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672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55468</xdr:rowOff>
    </xdr:from>
    <xdr:to>
      <xdr:col>6</xdr:col>
      <xdr:colOff>777126</xdr:colOff>
      <xdr:row>20</xdr:row>
      <xdr:rowOff>93568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BC43A0-60AC-D16E-73F2-E20F0F853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7D0F-6063-497C-A730-2DE0944ECD6B}">
  <dimension ref="A1:N23"/>
  <sheetViews>
    <sheetView tabSelected="1" zoomScale="85" zoomScaleNormal="85" workbookViewId="0">
      <selection activeCell="L24" sqref="L24"/>
    </sheetView>
  </sheetViews>
  <sheetFormatPr defaultColWidth="11" defaultRowHeight="15.75" x14ac:dyDescent="0.25"/>
  <cols>
    <col min="4" max="4" width="16.25" bestFit="1" customWidth="1"/>
    <col min="5" max="5" width="11.875" bestFit="1" customWidth="1"/>
    <col min="6" max="6" width="12.625" style="1" bestFit="1" customWidth="1"/>
    <col min="7" max="7" width="19.5" bestFit="1" customWidth="1"/>
    <col min="8" max="8" width="13.625" bestFit="1" customWidth="1"/>
    <col min="9" max="9" width="13.625" customWidth="1"/>
    <col min="12" max="12" width="13.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K1" t="s">
        <v>8</v>
      </c>
      <c r="L1" t="s">
        <v>6</v>
      </c>
      <c r="N1" t="s">
        <v>9</v>
      </c>
    </row>
    <row r="2" spans="1:14" x14ac:dyDescent="0.25">
      <c r="A2">
        <v>1</v>
      </c>
      <c r="B2">
        <v>1.0175157777777777</v>
      </c>
      <c r="D2">
        <v>235.1111111111108</v>
      </c>
      <c r="E2">
        <v>1.7515777777777755E-2</v>
      </c>
      <c r="F2" s="1">
        <v>6407.7676376000272</v>
      </c>
      <c r="G2">
        <v>11413.295242600001</v>
      </c>
      <c r="H2">
        <v>5005.5276049999738</v>
      </c>
      <c r="I2">
        <v>285772.5</v>
      </c>
      <c r="K2">
        <f>B2-1</f>
        <v>1.7515777777777686E-2</v>
      </c>
      <c r="L2">
        <f>K2*I2</f>
        <v>5005.5276049999738</v>
      </c>
      <c r="N2">
        <f>G2-L2</f>
        <v>6407.7676376000272</v>
      </c>
    </row>
    <row r="3" spans="1:14" x14ac:dyDescent="0.25">
      <c r="A3">
        <v>2</v>
      </c>
      <c r="B3">
        <v>1.0334952000000004</v>
      </c>
      <c r="C3">
        <v>1</v>
      </c>
      <c r="D3">
        <v>449.60000000000582</v>
      </c>
      <c r="E3">
        <v>3.3495200000000433E-2</v>
      </c>
      <c r="F3" s="1">
        <v>20398.171358644351</v>
      </c>
      <c r="G3">
        <v>28261.764098444444</v>
      </c>
      <c r="H3">
        <v>7863.5927398000922</v>
      </c>
      <c r="I3">
        <v>234767.75</v>
      </c>
      <c r="K3">
        <f t="shared" ref="K3:K21" si="0">B3-C3</f>
        <v>3.3495200000000391E-2</v>
      </c>
      <c r="L3">
        <f t="shared" ref="L3:L20" si="1">K3*I3</f>
        <v>7863.5927398000922</v>
      </c>
      <c r="N3">
        <f t="shared" ref="N3:N21" si="2">G3-L3</f>
        <v>20398.171358644351</v>
      </c>
    </row>
    <row r="4" spans="1:14" x14ac:dyDescent="0.25">
      <c r="A4">
        <v>3</v>
      </c>
      <c r="B4">
        <v>1.1682209999999971</v>
      </c>
      <c r="C4">
        <v>1</v>
      </c>
      <c r="D4">
        <v>1</v>
      </c>
      <c r="E4">
        <v>7.4499999999999995E-5</v>
      </c>
      <c r="F4" s="1">
        <v>-37883.171269524893</v>
      </c>
      <c r="G4">
        <v>-55.555555555555557</v>
      </c>
      <c r="H4">
        <v>37827.615713969339</v>
      </c>
      <c r="I4">
        <v>224868.57</v>
      </c>
      <c r="K4">
        <f t="shared" si="0"/>
        <v>0.16822099999999707</v>
      </c>
      <c r="L4">
        <f t="shared" si="1"/>
        <v>37827.615713969339</v>
      </c>
      <c r="N4">
        <f t="shared" si="2"/>
        <v>-37883.171269524893</v>
      </c>
    </row>
    <row r="5" spans="1:14" x14ac:dyDescent="0.25">
      <c r="A5">
        <v>4</v>
      </c>
      <c r="B5">
        <v>1.1681464999999971</v>
      </c>
      <c r="C5">
        <v>1.1681464999999971</v>
      </c>
      <c r="D5">
        <v>2007.7999999999602</v>
      </c>
      <c r="E5">
        <v>0.14958109999999702</v>
      </c>
      <c r="F5" s="1">
        <v>124679.70826666684</v>
      </c>
      <c r="G5">
        <v>124679.70826666684</v>
      </c>
      <c r="H5">
        <v>0</v>
      </c>
      <c r="I5">
        <v>277054.40999999997</v>
      </c>
      <c r="K5">
        <f t="shared" si="0"/>
        <v>0</v>
      </c>
      <c r="L5">
        <f t="shared" si="1"/>
        <v>0</v>
      </c>
      <c r="N5">
        <f t="shared" si="2"/>
        <v>124679.70826666684</v>
      </c>
    </row>
    <row r="6" spans="1:14" x14ac:dyDescent="0.25">
      <c r="A6">
        <v>5</v>
      </c>
      <c r="B6">
        <v>1.0185654</v>
      </c>
      <c r="C6">
        <v>1.0185654</v>
      </c>
      <c r="D6">
        <v>63.40000000000002</v>
      </c>
      <c r="E6">
        <v>4.7233000000000015E-3</v>
      </c>
      <c r="F6" s="1">
        <v>1595.1416476777772</v>
      </c>
      <c r="G6">
        <v>1595.1416476777772</v>
      </c>
      <c r="H6">
        <v>0</v>
      </c>
      <c r="I6">
        <v>271335.39</v>
      </c>
      <c r="K6">
        <f t="shared" si="0"/>
        <v>0</v>
      </c>
      <c r="L6">
        <f t="shared" si="1"/>
        <v>0</v>
      </c>
      <c r="N6">
        <f t="shared" si="2"/>
        <v>1595.1416476777772</v>
      </c>
    </row>
    <row r="7" spans="1:14" x14ac:dyDescent="0.25">
      <c r="A7">
        <v>6</v>
      </c>
      <c r="B7">
        <v>1.0138421</v>
      </c>
      <c r="C7">
        <v>1.0138421</v>
      </c>
      <c r="D7">
        <v>185.79999999999953</v>
      </c>
      <c r="E7">
        <v>1.3842099999999963E-2</v>
      </c>
      <c r="F7" s="1">
        <v>7207.2759362222196</v>
      </c>
      <c r="G7">
        <v>7207.2759362222196</v>
      </c>
      <c r="H7">
        <v>0</v>
      </c>
      <c r="I7">
        <v>285709.53999999998</v>
      </c>
      <c r="K7">
        <f t="shared" si="0"/>
        <v>0</v>
      </c>
      <c r="L7">
        <f t="shared" si="1"/>
        <v>0</v>
      </c>
      <c r="N7">
        <f t="shared" si="2"/>
        <v>7207.2759362222196</v>
      </c>
    </row>
    <row r="8" spans="1:14" x14ac:dyDescent="0.25">
      <c r="A8">
        <v>7</v>
      </c>
      <c r="B8">
        <v>1.0097296999999998</v>
      </c>
      <c r="C8">
        <v>1</v>
      </c>
      <c r="D8">
        <v>23.000000000000011</v>
      </c>
      <c r="E8">
        <v>1.7135000000000006E-3</v>
      </c>
      <c r="F8" s="1">
        <v>-1713.4287746760756</v>
      </c>
      <c r="G8">
        <v>454.70303288888897</v>
      </c>
      <c r="H8">
        <v>2168.1318075649647</v>
      </c>
      <c r="I8">
        <v>222836.45</v>
      </c>
      <c r="K8">
        <f t="shared" si="0"/>
        <v>9.7296999999998413E-3</v>
      </c>
      <c r="L8">
        <f t="shared" si="1"/>
        <v>2168.1318075649647</v>
      </c>
      <c r="N8">
        <f t="shared" si="2"/>
        <v>-1713.4287746760756</v>
      </c>
    </row>
    <row r="9" spans="1:14" x14ac:dyDescent="0.25">
      <c r="A9">
        <v>8</v>
      </c>
      <c r="B9">
        <v>1.0080161999999999</v>
      </c>
      <c r="C9">
        <v>1.0080161999999999</v>
      </c>
      <c r="D9">
        <v>45.200000000000017</v>
      </c>
      <c r="E9">
        <v>3.3674000000000009E-3</v>
      </c>
      <c r="F9" s="1">
        <v>1142.8002893444448</v>
      </c>
      <c r="G9">
        <v>1142.8002893444448</v>
      </c>
      <c r="H9">
        <v>0</v>
      </c>
      <c r="I9">
        <v>226081.75</v>
      </c>
      <c r="K9">
        <f t="shared" si="0"/>
        <v>0</v>
      </c>
      <c r="L9">
        <f t="shared" si="1"/>
        <v>0</v>
      </c>
      <c r="N9">
        <f t="shared" si="2"/>
        <v>1142.8002893444448</v>
      </c>
    </row>
    <row r="10" spans="1:14" x14ac:dyDescent="0.25">
      <c r="A10">
        <v>9</v>
      </c>
      <c r="B10">
        <v>1.0046488</v>
      </c>
      <c r="C10">
        <v>1.0046488</v>
      </c>
      <c r="D10">
        <v>62.40000000000002</v>
      </c>
      <c r="E10">
        <v>4.6488000000000015E-3</v>
      </c>
      <c r="F10" s="1">
        <v>1634.6012365666659</v>
      </c>
      <c r="G10">
        <v>1634.6012365666659</v>
      </c>
      <c r="H10">
        <v>0</v>
      </c>
      <c r="I10">
        <v>232271.32</v>
      </c>
      <c r="K10">
        <f t="shared" si="0"/>
        <v>0</v>
      </c>
      <c r="L10">
        <f t="shared" si="1"/>
        <v>0</v>
      </c>
      <c r="N10">
        <f t="shared" si="2"/>
        <v>1634.6012365666659</v>
      </c>
    </row>
    <row r="11" spans="1:14" x14ac:dyDescent="0.25">
      <c r="A11">
        <v>10</v>
      </c>
      <c r="B11">
        <v>1.0719819000000006</v>
      </c>
      <c r="C11">
        <v>1</v>
      </c>
      <c r="D11">
        <v>185.79999999999953</v>
      </c>
      <c r="E11">
        <v>1.3842099999999963E-2</v>
      </c>
      <c r="F11" s="1">
        <v>-8351.3159031689102</v>
      </c>
      <c r="G11">
        <v>7207.2759362222196</v>
      </c>
      <c r="H11">
        <v>15558.591839391131</v>
      </c>
      <c r="I11">
        <v>216145.89</v>
      </c>
      <c r="K11">
        <f t="shared" si="0"/>
        <v>7.1981900000000598E-2</v>
      </c>
      <c r="L11">
        <f t="shared" si="1"/>
        <v>15558.591839391131</v>
      </c>
      <c r="N11">
        <f t="shared" si="2"/>
        <v>-8351.3159031689102</v>
      </c>
    </row>
    <row r="12" spans="1:14" x14ac:dyDescent="0.25">
      <c r="A12">
        <v>11</v>
      </c>
      <c r="B12">
        <v>1.0581398000000006</v>
      </c>
      <c r="C12">
        <v>1.0581398000000006</v>
      </c>
      <c r="D12">
        <v>301.80000000000075</v>
      </c>
      <c r="E12">
        <v>2.2484100000000055E-2</v>
      </c>
      <c r="F12" s="1">
        <v>12366.488504111107</v>
      </c>
      <c r="G12">
        <v>12366.488504111107</v>
      </c>
      <c r="H12">
        <v>0</v>
      </c>
      <c r="I12">
        <v>261189.57</v>
      </c>
      <c r="K12">
        <f t="shared" si="0"/>
        <v>0</v>
      </c>
      <c r="L12">
        <f t="shared" si="1"/>
        <v>0</v>
      </c>
      <c r="N12">
        <f t="shared" si="2"/>
        <v>12366.488504111107</v>
      </c>
    </row>
    <row r="13" spans="1:14" x14ac:dyDescent="0.25">
      <c r="A13">
        <v>12</v>
      </c>
      <c r="B13">
        <v>1.0356557000000006</v>
      </c>
      <c r="C13">
        <v>1.0356557000000006</v>
      </c>
      <c r="D13">
        <v>453.60000000000588</v>
      </c>
      <c r="E13">
        <v>3.3793200000000433E-2</v>
      </c>
      <c r="F13" s="1">
        <v>28327.744098444451</v>
      </c>
      <c r="G13">
        <v>28327.744098444451</v>
      </c>
      <c r="H13">
        <v>0</v>
      </c>
      <c r="I13">
        <v>229274.25</v>
      </c>
      <c r="K13">
        <f t="shared" si="0"/>
        <v>0</v>
      </c>
      <c r="L13">
        <f t="shared" si="1"/>
        <v>0</v>
      </c>
      <c r="N13">
        <f t="shared" si="2"/>
        <v>28327.744098444451</v>
      </c>
    </row>
    <row r="14" spans="1:14" x14ac:dyDescent="0.25">
      <c r="A14">
        <v>13</v>
      </c>
      <c r="B14">
        <v>1.0018625000000001</v>
      </c>
      <c r="C14">
        <v>1.0018625000000001</v>
      </c>
      <c r="D14">
        <v>25.000000000000014</v>
      </c>
      <c r="E14">
        <v>1.8625000000000009E-3</v>
      </c>
      <c r="F14" s="1">
        <v>487.75014400000003</v>
      </c>
      <c r="G14">
        <v>487.75014400000003</v>
      </c>
      <c r="H14">
        <v>0</v>
      </c>
      <c r="I14">
        <v>243464.29</v>
      </c>
      <c r="K14">
        <f t="shared" si="0"/>
        <v>0</v>
      </c>
      <c r="L14">
        <f t="shared" si="1"/>
        <v>0</v>
      </c>
      <c r="N14">
        <f t="shared" si="2"/>
        <v>487.75014400000003</v>
      </c>
    </row>
    <row r="15" spans="1:14" x14ac:dyDescent="0.25">
      <c r="A15">
        <v>14</v>
      </c>
      <c r="B15">
        <v>1.5</v>
      </c>
      <c r="C15">
        <v>1</v>
      </c>
      <c r="D15">
        <v>43.40000000000002</v>
      </c>
      <c r="E15">
        <v>3.2333000000000015E-3</v>
      </c>
      <c r="F15" s="1">
        <v>-105133.71421565555</v>
      </c>
      <c r="G15">
        <v>1112.7657843444445</v>
      </c>
      <c r="H15">
        <v>106246.48</v>
      </c>
      <c r="I15">
        <v>212492.96</v>
      </c>
      <c r="K15">
        <f t="shared" si="0"/>
        <v>0.5</v>
      </c>
      <c r="L15">
        <f t="shared" si="1"/>
        <v>106246.48</v>
      </c>
      <c r="N15">
        <f t="shared" si="2"/>
        <v>-105133.71421565555</v>
      </c>
    </row>
    <row r="16" spans="1:14" x14ac:dyDescent="0.25">
      <c r="A16">
        <v>15</v>
      </c>
      <c r="B16">
        <v>1.4967667</v>
      </c>
      <c r="C16">
        <v>1.4967667</v>
      </c>
      <c r="D16">
        <v>62.40000000000002</v>
      </c>
      <c r="E16">
        <v>4.6488000000000015E-3</v>
      </c>
      <c r="F16" s="1">
        <v>1634.6012365666659</v>
      </c>
      <c r="G16">
        <v>1634.6012365666659</v>
      </c>
      <c r="H16">
        <v>0</v>
      </c>
      <c r="I16">
        <v>255004.67</v>
      </c>
      <c r="K16">
        <f t="shared" si="0"/>
        <v>0</v>
      </c>
      <c r="L16">
        <f t="shared" si="1"/>
        <v>0</v>
      </c>
      <c r="N16">
        <f t="shared" si="2"/>
        <v>1634.6012365666659</v>
      </c>
    </row>
    <row r="17" spans="1:14" x14ac:dyDescent="0.25">
      <c r="A17">
        <v>16</v>
      </c>
      <c r="B17">
        <v>1.4921179</v>
      </c>
      <c r="C17">
        <v>1.4921179</v>
      </c>
      <c r="D17">
        <v>185.79999999999953</v>
      </c>
      <c r="E17">
        <v>1.3842099999999963E-2</v>
      </c>
      <c r="F17" s="1">
        <v>7207.2759362222196</v>
      </c>
      <c r="G17">
        <v>7207.2759362222196</v>
      </c>
      <c r="H17">
        <v>0</v>
      </c>
      <c r="I17">
        <v>240950.74</v>
      </c>
      <c r="K17">
        <f t="shared" si="0"/>
        <v>0</v>
      </c>
      <c r="L17">
        <f t="shared" si="1"/>
        <v>0</v>
      </c>
      <c r="N17">
        <f t="shared" si="2"/>
        <v>7207.2759362222196</v>
      </c>
    </row>
    <row r="18" spans="1:14" x14ac:dyDescent="0.25">
      <c r="A18">
        <v>17</v>
      </c>
      <c r="B18">
        <v>1.4782758</v>
      </c>
      <c r="C18">
        <v>1.4782758</v>
      </c>
      <c r="D18">
        <v>63.40000000000002</v>
      </c>
      <c r="E18">
        <v>4.7233000000000015E-3</v>
      </c>
      <c r="F18" s="1">
        <v>1595.1416476777772</v>
      </c>
      <c r="G18">
        <v>1595.1416476777772</v>
      </c>
      <c r="H18">
        <v>0</v>
      </c>
      <c r="I18">
        <v>274056.46999999997</v>
      </c>
      <c r="K18">
        <f t="shared" si="0"/>
        <v>0</v>
      </c>
      <c r="L18">
        <f t="shared" si="1"/>
        <v>0</v>
      </c>
      <c r="N18">
        <f t="shared" si="2"/>
        <v>1595.1416476777772</v>
      </c>
    </row>
    <row r="19" spans="1:14" x14ac:dyDescent="0.25">
      <c r="A19">
        <v>18</v>
      </c>
      <c r="B19">
        <v>1.4735525</v>
      </c>
      <c r="C19">
        <v>1.4735525</v>
      </c>
      <c r="D19">
        <v>185.79999999999953</v>
      </c>
      <c r="E19">
        <v>1.3842099999999963E-2</v>
      </c>
      <c r="F19" s="1">
        <v>7207.2759362222196</v>
      </c>
      <c r="G19">
        <v>7207.2759362222196</v>
      </c>
      <c r="H19">
        <v>0</v>
      </c>
      <c r="I19">
        <v>225801.17</v>
      </c>
      <c r="K19">
        <f t="shared" si="0"/>
        <v>0</v>
      </c>
      <c r="L19">
        <f t="shared" si="1"/>
        <v>0</v>
      </c>
      <c r="N19">
        <f t="shared" si="2"/>
        <v>7207.2759362222196</v>
      </c>
    </row>
    <row r="20" spans="1:14" x14ac:dyDescent="0.25">
      <c r="A20">
        <v>19</v>
      </c>
      <c r="B20">
        <v>1.4597104000000001</v>
      </c>
      <c r="C20">
        <v>1.4597104000000001</v>
      </c>
      <c r="D20">
        <v>1</v>
      </c>
      <c r="E20">
        <v>7.4499999999999995E-5</v>
      </c>
      <c r="F20" s="1">
        <v>-55.555555555555557</v>
      </c>
      <c r="G20">
        <v>-55.555555555555557</v>
      </c>
      <c r="H20">
        <v>0</v>
      </c>
      <c r="I20">
        <v>295396.05</v>
      </c>
      <c r="K20">
        <f t="shared" si="0"/>
        <v>0</v>
      </c>
      <c r="L20">
        <f t="shared" si="1"/>
        <v>0</v>
      </c>
      <c r="N20">
        <f t="shared" si="2"/>
        <v>-55.555555555555557</v>
      </c>
    </row>
    <row r="21" spans="1:14" x14ac:dyDescent="0.25">
      <c r="A21">
        <v>20</v>
      </c>
      <c r="B21">
        <v>1.5</v>
      </c>
      <c r="C21">
        <v>1.4596359000000001</v>
      </c>
      <c r="D21">
        <v>1991.9999999999607</v>
      </c>
      <c r="E21">
        <v>0.14840399999999707</v>
      </c>
      <c r="F21" s="1">
        <v>199312.91402069345</v>
      </c>
      <c r="G21">
        <v>124406.31075555572</v>
      </c>
      <c r="H21">
        <v>-74906.603265137717</v>
      </c>
      <c r="I21">
        <v>224207.83</v>
      </c>
      <c r="K21">
        <f t="shared" si="0"/>
        <v>4.0364099999999903E-2</v>
      </c>
      <c r="L21">
        <f>K21*I21-(C22-1)*I22</f>
        <v>-74906.603265137717</v>
      </c>
      <c r="N21">
        <f t="shared" si="2"/>
        <v>199312.91402069345</v>
      </c>
    </row>
    <row r="22" spans="1:14" x14ac:dyDescent="0.25">
      <c r="A22">
        <v>21</v>
      </c>
      <c r="C22">
        <v>1.3515960000000029</v>
      </c>
      <c r="I22">
        <v>238786.99</v>
      </c>
    </row>
    <row r="23" spans="1:14" x14ac:dyDescent="0.25">
      <c r="F23" s="2">
        <f>SUM(F2:F21)</f>
        <v>268067.47217807919</v>
      </c>
      <c r="L23">
        <f>SUM(L2:L21)</f>
        <v>99763.33644058778</v>
      </c>
      <c r="N23">
        <f>SUM(N2:N21)</f>
        <v>268067.47217807919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5D75-9EB1-4840-8A2E-78D9228D614B}">
  <dimension ref="A1:A22"/>
  <sheetViews>
    <sheetView workbookViewId="0">
      <selection sqref="A1:A22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>
        <v>285772.5</v>
      </c>
    </row>
    <row r="3" spans="1:1" x14ac:dyDescent="0.25">
      <c r="A3">
        <v>234767.75</v>
      </c>
    </row>
    <row r="4" spans="1:1" x14ac:dyDescent="0.25">
      <c r="A4">
        <v>224868.57</v>
      </c>
    </row>
    <row r="5" spans="1:1" x14ac:dyDescent="0.25">
      <c r="A5">
        <v>277054.40999999997</v>
      </c>
    </row>
    <row r="6" spans="1:1" x14ac:dyDescent="0.25">
      <c r="A6">
        <v>271335.39</v>
      </c>
    </row>
    <row r="7" spans="1:1" x14ac:dyDescent="0.25">
      <c r="A7">
        <v>285709.53999999998</v>
      </c>
    </row>
    <row r="8" spans="1:1" x14ac:dyDescent="0.25">
      <c r="A8">
        <v>222836.45</v>
      </c>
    </row>
    <row r="9" spans="1:1" x14ac:dyDescent="0.25">
      <c r="A9">
        <v>226081.75</v>
      </c>
    </row>
    <row r="10" spans="1:1" x14ac:dyDescent="0.25">
      <c r="A10">
        <v>232271.32</v>
      </c>
    </row>
    <row r="11" spans="1:1" x14ac:dyDescent="0.25">
      <c r="A11">
        <v>216145.89</v>
      </c>
    </row>
    <row r="12" spans="1:1" x14ac:dyDescent="0.25">
      <c r="A12">
        <v>261189.57</v>
      </c>
    </row>
    <row r="13" spans="1:1" x14ac:dyDescent="0.25">
      <c r="A13">
        <v>229274.25</v>
      </c>
    </row>
    <row r="14" spans="1:1" x14ac:dyDescent="0.25">
      <c r="A14">
        <v>243464.29</v>
      </c>
    </row>
    <row r="15" spans="1:1" x14ac:dyDescent="0.25">
      <c r="A15">
        <v>212492.96</v>
      </c>
    </row>
    <row r="16" spans="1:1" x14ac:dyDescent="0.25">
      <c r="A16">
        <v>255004.67</v>
      </c>
    </row>
    <row r="17" spans="1:1" x14ac:dyDescent="0.25">
      <c r="A17">
        <v>240950.74</v>
      </c>
    </row>
    <row r="18" spans="1:1" x14ac:dyDescent="0.25">
      <c r="A18">
        <v>274056.46999999997</v>
      </c>
    </row>
    <row r="19" spans="1:1" x14ac:dyDescent="0.25">
      <c r="A19">
        <v>225801.17</v>
      </c>
    </row>
    <row r="20" spans="1:1" x14ac:dyDescent="0.25">
      <c r="A20">
        <v>295396.05</v>
      </c>
    </row>
    <row r="21" spans="1:1" x14ac:dyDescent="0.25">
      <c r="A21">
        <v>224207.83</v>
      </c>
    </row>
    <row r="22" spans="1:1" x14ac:dyDescent="0.25">
      <c r="A22">
        <v>238786.99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2023-06-22T13:26:42Z</dcterms:modified>
</cp:coreProperties>
</file>