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03"/>
  <workbookPr/>
  <mc:AlternateContent xmlns:mc="http://schemas.openxmlformats.org/markup-compatibility/2006">
    <mc:Choice Requires="x15">
      <x15ac:absPath xmlns:x15ac="http://schemas.microsoft.com/office/spreadsheetml/2010/11/ac" url="https://d.docs.live.net/ac7b376eeeaaabd8/Documents/Maca Razno/Cleaning Business/Website/"/>
    </mc:Choice>
  </mc:AlternateContent>
  <xr:revisionPtr revIDLastSave="406" documentId="11_F25DC773A252ABDACC1048ED79D957D45ADE58F1" xr6:coauthVersionLast="47" xr6:coauthVersionMax="47" xr10:uidLastSave="{AE7ADDA8-BB7F-44D8-A86E-D0997AFF4929}"/>
  <bookViews>
    <workbookView xWindow="-103" yWindow="-103" windowWidth="33120" windowHeight="18000" firstSheet="1" activeTab="1" xr2:uid="{00000000-000D-0000-FFFF-FFFF00000000}"/>
  </bookViews>
  <sheets>
    <sheet name="Sheet1" sheetId="1" state="hidden" r:id="rId1"/>
    <sheet name="House Appt" sheetId="2" r:id="rId2"/>
    <sheet name="Sheet2" sheetId="3" r:id="rId3"/>
  </sheets>
  <definedNames>
    <definedName name="_xlnm._FilterDatabase" localSheetId="1" hidden="1">'House Appt'!$B$9:$P$52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4" i="3"/>
  <c r="J18" i="2"/>
  <c r="J17" i="2"/>
  <c r="D14" i="2"/>
  <c r="K14" i="2" s="1"/>
  <c r="D49" i="2"/>
  <c r="K49" i="2" s="1"/>
  <c r="D48" i="2"/>
  <c r="K48" i="2" s="1"/>
  <c r="D47" i="2"/>
  <c r="O47" i="2" s="1"/>
  <c r="D46" i="2"/>
  <c r="O46" i="2" s="1"/>
  <c r="D45" i="2"/>
  <c r="M45" i="2" s="1"/>
  <c r="D44" i="2"/>
  <c r="P44" i="2" s="1"/>
  <c r="D43" i="2"/>
  <c r="K43" i="2" s="1"/>
  <c r="D42" i="2"/>
  <c r="M42" i="2" s="1"/>
  <c r="D41" i="2"/>
  <c r="M41" i="2" s="1"/>
  <c r="D40" i="2"/>
  <c r="L40" i="2" s="1"/>
  <c r="D39" i="2"/>
  <c r="M39" i="2" s="1"/>
  <c r="D38" i="2"/>
  <c r="K38" i="2" s="1"/>
  <c r="D37" i="2"/>
  <c r="M37" i="2" s="1"/>
  <c r="D36" i="2"/>
  <c r="K36" i="2" s="1"/>
  <c r="D35" i="2"/>
  <c r="M35" i="2" s="1"/>
  <c r="D34" i="2"/>
  <c r="N34" i="2" s="1"/>
  <c r="D33" i="2"/>
  <c r="M33" i="2" s="1"/>
  <c r="D32" i="2"/>
  <c r="O32" i="2" s="1"/>
  <c r="D31" i="2"/>
  <c r="K31" i="2" s="1"/>
  <c r="D30" i="2"/>
  <c r="P30" i="2" s="1"/>
  <c r="D29" i="2"/>
  <c r="K29" i="2" s="1"/>
  <c r="D28" i="2"/>
  <c r="N28" i="2" s="1"/>
  <c r="D27" i="2"/>
  <c r="M27" i="2" s="1"/>
  <c r="D26" i="2"/>
  <c r="P26" i="2" s="1"/>
  <c r="D25" i="2"/>
  <c r="K25" i="2" s="1"/>
  <c r="D24" i="2"/>
  <c r="K24" i="2" s="1"/>
  <c r="D23" i="2"/>
  <c r="O23" i="2" s="1"/>
  <c r="D22" i="2"/>
  <c r="K22" i="2" s="1"/>
  <c r="D21" i="2"/>
  <c r="P21" i="2" s="1"/>
  <c r="D20" i="2"/>
  <c r="J20" i="2" s="1"/>
  <c r="P20" i="2" s="1"/>
  <c r="D19" i="2"/>
  <c r="J19" i="2" s="1"/>
  <c r="P19" i="2" s="1"/>
  <c r="D18" i="2"/>
  <c r="L18" i="2" s="1"/>
  <c r="D17" i="2"/>
  <c r="M17" i="2" s="1"/>
  <c r="D16" i="2"/>
  <c r="K16" i="2" s="1"/>
  <c r="D15" i="2"/>
  <c r="N15" i="2" s="1"/>
  <c r="D13" i="2"/>
  <c r="N13" i="2" s="1"/>
  <c r="D12" i="2"/>
  <c r="N12" i="2" s="1"/>
  <c r="D11" i="2"/>
  <c r="K11" i="2" s="1"/>
  <c r="D10" i="2"/>
  <c r="O10" i="2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3" i="1"/>
  <c r="P29" i="2" l="1"/>
  <c r="O38" i="2"/>
  <c r="M38" i="2"/>
  <c r="K26" i="2"/>
  <c r="N38" i="2"/>
  <c r="L38" i="2"/>
  <c r="L27" i="2"/>
  <c r="K27" i="2"/>
  <c r="O26" i="2"/>
  <c r="N26" i="2"/>
  <c r="N39" i="2"/>
  <c r="L39" i="2"/>
  <c r="L19" i="2"/>
  <c r="K39" i="2"/>
  <c r="P13" i="2"/>
  <c r="L33" i="2"/>
  <c r="O45" i="2"/>
  <c r="K33" i="2"/>
  <c r="L45" i="2"/>
  <c r="O41" i="2"/>
  <c r="N45" i="2"/>
  <c r="K19" i="2"/>
  <c r="N44" i="2"/>
  <c r="L30" i="2"/>
  <c r="L26" i="2"/>
  <c r="K18" i="2"/>
  <c r="N18" i="2"/>
  <c r="L44" i="2"/>
  <c r="L23" i="2"/>
  <c r="O13" i="2"/>
  <c r="K45" i="2"/>
  <c r="O37" i="2"/>
  <c r="L29" i="2"/>
  <c r="O21" i="2"/>
  <c r="M13" i="2"/>
  <c r="N30" i="2"/>
  <c r="K30" i="2"/>
  <c r="L41" i="2"/>
  <c r="N37" i="2"/>
  <c r="L28" i="2"/>
  <c r="N21" i="2"/>
  <c r="L13" i="2"/>
  <c r="O30" i="2"/>
  <c r="O48" i="2"/>
  <c r="O40" i="2"/>
  <c r="L37" i="2"/>
  <c r="K28" i="2"/>
  <c r="L21" i="2"/>
  <c r="P12" i="2"/>
  <c r="N48" i="2"/>
  <c r="N40" i="2"/>
  <c r="O36" i="2"/>
  <c r="P27" i="2"/>
  <c r="K21" i="2"/>
  <c r="O18" i="2"/>
  <c r="M44" i="2"/>
  <c r="P45" i="2"/>
  <c r="O39" i="2"/>
  <c r="N36" i="2"/>
  <c r="O27" i="2"/>
  <c r="L20" i="2"/>
  <c r="P18" i="2"/>
  <c r="P14" i="2"/>
  <c r="N14" i="2"/>
  <c r="O14" i="2"/>
  <c r="M14" i="2"/>
  <c r="P10" i="2"/>
  <c r="K47" i="2"/>
  <c r="K41" i="2"/>
  <c r="K37" i="2"/>
  <c r="N23" i="2"/>
  <c r="N19" i="2"/>
  <c r="L17" i="2"/>
  <c r="P48" i="2"/>
  <c r="P46" i="2"/>
  <c r="O44" i="2"/>
  <c r="P40" i="2"/>
  <c r="P38" i="2"/>
  <c r="P36" i="2"/>
  <c r="M30" i="2"/>
  <c r="M28" i="2"/>
  <c r="M26" i="2"/>
  <c r="M23" i="2"/>
  <c r="M21" i="2"/>
  <c r="M19" i="2"/>
  <c r="K17" i="2"/>
  <c r="K13" i="2"/>
  <c r="M46" i="2"/>
  <c r="P22" i="2"/>
  <c r="K23" i="2"/>
  <c r="M48" i="2"/>
  <c r="M40" i="2"/>
  <c r="M36" i="2"/>
  <c r="P24" i="2"/>
  <c r="P17" i="2"/>
  <c r="L48" i="2"/>
  <c r="L46" i="2"/>
  <c r="K44" i="2"/>
  <c r="L36" i="2"/>
  <c r="O29" i="2"/>
  <c r="O24" i="2"/>
  <c r="O22" i="2"/>
  <c r="O20" i="2"/>
  <c r="K46" i="2"/>
  <c r="P43" i="2"/>
  <c r="K40" i="2"/>
  <c r="N29" i="2"/>
  <c r="N27" i="2"/>
  <c r="N24" i="2"/>
  <c r="N22" i="2"/>
  <c r="N20" i="2"/>
  <c r="M18" i="2"/>
  <c r="L14" i="2"/>
  <c r="N46" i="2"/>
  <c r="K10" i="2"/>
  <c r="P47" i="2"/>
  <c r="P41" i="2"/>
  <c r="P39" i="2"/>
  <c r="P37" i="2"/>
  <c r="L35" i="2"/>
  <c r="M29" i="2"/>
  <c r="M24" i="2"/>
  <c r="M22" i="2"/>
  <c r="M20" i="2"/>
  <c r="L10" i="2"/>
  <c r="L22" i="2"/>
  <c r="L24" i="2"/>
  <c r="N47" i="2"/>
  <c r="M10" i="2"/>
  <c r="N41" i="2"/>
  <c r="K20" i="2"/>
  <c r="O17" i="2"/>
  <c r="N10" i="2"/>
  <c r="M47" i="2"/>
  <c r="P28" i="2"/>
  <c r="P23" i="2"/>
  <c r="N17" i="2"/>
  <c r="L47" i="2"/>
  <c r="O28" i="2"/>
  <c r="O19" i="2"/>
  <c r="O12" i="2"/>
  <c r="M12" i="2"/>
  <c r="L12" i="2"/>
  <c r="K12" i="2"/>
  <c r="P11" i="2"/>
  <c r="M15" i="2"/>
  <c r="K15" i="2"/>
  <c r="L15" i="2"/>
  <c r="P15" i="2"/>
  <c r="O15" i="2"/>
  <c r="K35" i="2"/>
  <c r="P35" i="2"/>
  <c r="O35" i="2"/>
  <c r="N35" i="2"/>
  <c r="P16" i="2"/>
  <c r="N16" i="2"/>
  <c r="O16" i="2"/>
  <c r="L16" i="2"/>
  <c r="M16" i="2"/>
  <c r="N32" i="2"/>
  <c r="M32" i="2"/>
  <c r="P32" i="2"/>
  <c r="L32" i="2"/>
  <c r="K32" i="2"/>
  <c r="P31" i="2"/>
  <c r="O31" i="2"/>
  <c r="N31" i="2"/>
  <c r="M31" i="2"/>
  <c r="L31" i="2"/>
  <c r="O11" i="2"/>
  <c r="L11" i="2"/>
  <c r="N11" i="2"/>
  <c r="M11" i="2"/>
  <c r="P25" i="2"/>
  <c r="O25" i="2"/>
  <c r="N25" i="2"/>
  <c r="M25" i="2"/>
  <c r="L25" i="2"/>
  <c r="P33" i="2"/>
  <c r="N33" i="2"/>
  <c r="O33" i="2"/>
  <c r="O34" i="2"/>
  <c r="K34" i="2"/>
  <c r="L34" i="2"/>
  <c r="P34" i="2"/>
  <c r="M34" i="2"/>
  <c r="O42" i="2"/>
  <c r="P42" i="2"/>
  <c r="L42" i="2"/>
  <c r="N42" i="2"/>
  <c r="K42" i="2"/>
  <c r="O43" i="2"/>
  <c r="N43" i="2"/>
  <c r="M43" i="2"/>
  <c r="L43" i="2"/>
  <c r="P49" i="2"/>
  <c r="O49" i="2"/>
  <c r="N49" i="2"/>
  <c r="M49" i="2"/>
  <c r="L49" i="2"/>
  <c r="K50" i="2" l="1"/>
  <c r="K51" i="2" s="1"/>
  <c r="M50" i="2"/>
  <c r="M51" i="2" s="1"/>
  <c r="O50" i="2"/>
  <c r="O51" i="2" s="1"/>
  <c r="N50" i="2"/>
  <c r="N51" i="2" s="1"/>
  <c r="P50" i="2"/>
  <c r="P51" i="2" s="1"/>
  <c r="L50" i="2"/>
  <c r="L51" i="2" s="1"/>
  <c r="K52" i="2" l="1"/>
</calcChain>
</file>

<file path=xl/sharedStrings.xml><?xml version="1.0" encoding="utf-8"?>
<sst xmlns="http://schemas.openxmlformats.org/spreadsheetml/2006/main" count="123" uniqueCount="83">
  <si>
    <t>House &amp; Apartment Cleaning</t>
  </si>
  <si>
    <t>Room</t>
  </si>
  <si>
    <t>Activity</t>
  </si>
  <si>
    <t>Estimated work effort (min)</t>
  </si>
  <si>
    <t>Estimated work effort (hours)</t>
  </si>
  <si>
    <t>Qty</t>
  </si>
  <si>
    <t>Service</t>
  </si>
  <si>
    <t>Required Time</t>
  </si>
  <si>
    <t>Housekeeping</t>
  </si>
  <si>
    <t>Holiday &amp; Seasonal Cleaning</t>
  </si>
  <si>
    <t>Green &amp; Hypoallergenic Cleaning</t>
  </si>
  <si>
    <t>Airbnb &amp; Rental Cleaning</t>
  </si>
  <si>
    <t>Business Cleaning</t>
  </si>
  <si>
    <t>Move In &amp; Out Cleaning</t>
  </si>
  <si>
    <t>After Construction Cleaning</t>
  </si>
  <si>
    <t>Specialty Cleaning</t>
  </si>
  <si>
    <t>Organizing</t>
  </si>
  <si>
    <t>Make the bed</t>
  </si>
  <si>
    <t>Pick things away</t>
  </si>
  <si>
    <t>Wipe the dust</t>
  </si>
  <si>
    <t>Vacuum/Sweep</t>
  </si>
  <si>
    <t>Clean under the furniture</t>
  </si>
  <si>
    <t>Clean baseboards</t>
  </si>
  <si>
    <t>Clean blinds</t>
  </si>
  <si>
    <t>Clean windows reachable or openable from inside</t>
  </si>
  <si>
    <t>Wipe door frames</t>
  </si>
  <si>
    <t>Wipe doors</t>
  </si>
  <si>
    <t>Wipe the counter</t>
  </si>
  <si>
    <t>Wipe front of appliances</t>
  </si>
  <si>
    <t>Wipe the cabinet doors</t>
  </si>
  <si>
    <t>Clean stove</t>
  </si>
  <si>
    <t>Clean microwave</t>
  </si>
  <si>
    <t>Clean sink</t>
  </si>
  <si>
    <t>Clean inside the oven</t>
  </si>
  <si>
    <t>Clean inside the fridge</t>
  </si>
  <si>
    <t>Wipe backsplash</t>
  </si>
  <si>
    <t>Take out the trash</t>
  </si>
  <si>
    <t>Mop floor</t>
  </si>
  <si>
    <t>Remove cob webs</t>
  </si>
  <si>
    <t>Wet wipe light switches</t>
  </si>
  <si>
    <t>Wet wipe electrical outlets</t>
  </si>
  <si>
    <t>Clean reachable light fixtures</t>
  </si>
  <si>
    <t>Clean &amp; desinfect the toilet</t>
  </si>
  <si>
    <t>Clean &amp; desinfect the tub</t>
  </si>
  <si>
    <t>Clean &amp; desinfect the shower</t>
  </si>
  <si>
    <t>Wipe down and organize inside the drawers</t>
  </si>
  <si>
    <t>Wipe down and organize  inside the cabinets</t>
  </si>
  <si>
    <t>Wet wipe the counter tops</t>
  </si>
  <si>
    <t>Clean the glass</t>
  </si>
  <si>
    <t>Clean the mirrors</t>
  </si>
  <si>
    <t>Clean the carpet</t>
  </si>
  <si>
    <t>Load the dishwasher</t>
  </si>
  <si>
    <t>Fold laundry</t>
  </si>
  <si>
    <t>Organize the closet</t>
  </si>
  <si>
    <t>Organize the garage</t>
  </si>
  <si>
    <t>Clean the patio</t>
  </si>
  <si>
    <t>Number of living &amp; family rooms</t>
  </si>
  <si>
    <t>Cells to fill/update</t>
  </si>
  <si>
    <t>Number of bedrooms</t>
  </si>
  <si>
    <t>Number of full bathrooms</t>
  </si>
  <si>
    <t>Number of half bathrooms</t>
  </si>
  <si>
    <t>Number of kitchens</t>
  </si>
  <si>
    <t>Living room</t>
  </si>
  <si>
    <t>Bedroom</t>
  </si>
  <si>
    <t>Kitchen</t>
  </si>
  <si>
    <t>Full bathroom</t>
  </si>
  <si>
    <t>Half bathroom</t>
  </si>
  <si>
    <t>Extra</t>
  </si>
  <si>
    <t>Living room total time</t>
  </si>
  <si>
    <t>Bedrooms total time</t>
  </si>
  <si>
    <t>Kitchen total time</t>
  </si>
  <si>
    <t>Full bathrooms total time</t>
  </si>
  <si>
    <t>Half bathrooms total time</t>
  </si>
  <si>
    <t>Wet wipe floor</t>
  </si>
  <si>
    <t>Remove cobwebs</t>
  </si>
  <si>
    <t>Clean &amp; disinfect the toilet</t>
  </si>
  <si>
    <t>Clean &amp; disinfect the tub</t>
  </si>
  <si>
    <t>Clean &amp; disinfect the shower</t>
  </si>
  <si>
    <t>Clean the shower glass</t>
  </si>
  <si>
    <t>TOTAL Work Effort</t>
  </si>
  <si>
    <t>Price per hour</t>
  </si>
  <si>
    <t>Total Price for cleaning</t>
  </si>
  <si>
    <t>1 radnik 6h dnevno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</si>
</sst>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2" fillId="2" borderId="0" xfId="0" applyFont="1" applyFill="1" applyAlignment="1">
      <alignment vertical="center" wrapText="1"/>
    </xf>
    <xf numFmtId="2" fontId="2" fillId="2" borderId="0" xfId="0" applyNumberFormat="1" applyFont="1" applyFill="1" applyAlignment="1">
      <alignment vertical="center" wrapText="1"/>
    </xf>
    <xf numFmtId="2" fontId="0" fillId="0" borderId="0" xfId="0" applyNumberFormat="1"/>
    <xf numFmtId="0" fontId="1" fillId="5" borderId="0" xfId="0" applyFont="1" applyFill="1"/>
    <xf numFmtId="0" fontId="0" fillId="5" borderId="0" xfId="0" applyFill="1"/>
    <xf numFmtId="2" fontId="0" fillId="5" borderId="0" xfId="0" applyNumberFormat="1" applyFill="1"/>
    <xf numFmtId="0" fontId="0" fillId="0" borderId="1" xfId="0" applyBorder="1"/>
    <xf numFmtId="0" fontId="0" fillId="4" borderId="1" xfId="0" applyFill="1" applyBorder="1"/>
    <xf numFmtId="0" fontId="2" fillId="2" borderId="1" xfId="0" applyFont="1" applyFill="1" applyBorder="1" applyAlignment="1">
      <alignment vertical="center" wrapText="1"/>
    </xf>
    <xf numFmtId="2" fontId="2" fillId="2" borderId="1" xfId="0" applyNumberFormat="1" applyFont="1" applyFill="1" applyBorder="1" applyAlignment="1">
      <alignment vertical="center" wrapText="1"/>
    </xf>
    <xf numFmtId="2" fontId="0" fillId="0" borderId="1" xfId="0" applyNumberFormat="1" applyBorder="1"/>
    <xf numFmtId="2" fontId="0" fillId="4" borderId="0" xfId="0" applyNumberFormat="1" applyFill="1"/>
    <xf numFmtId="2" fontId="0" fillId="3" borderId="0" xfId="0" applyNumberFormat="1" applyFill="1" applyAlignment="1">
      <alignment vertical="center"/>
    </xf>
    <xf numFmtId="2" fontId="1" fillId="0" borderId="0" xfId="0" applyNumberFormat="1" applyFont="1" applyAlignment="1">
      <alignment vertical="center" wrapText="1"/>
    </xf>
    <xf numFmtId="44" fontId="0" fillId="4" borderId="0" xfId="0" applyNumberFormat="1" applyFill="1" applyAlignment="1">
      <alignment vertical="center"/>
    </xf>
    <xf numFmtId="4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workbookViewId="0">
      <pane ySplit="2" topLeftCell="A3" activePane="bottomLeft" state="frozen"/>
      <selection pane="bottomLeft" activeCell="E3" sqref="E3"/>
    </sheetView>
  </sheetViews>
  <sheetFormatPr defaultRowHeight="14.65"/>
  <cols>
    <col min="2" max="2" width="43.85546875" bestFit="1" customWidth="1"/>
    <col min="3" max="3" width="12.28515625" customWidth="1"/>
    <col min="4" max="5" width="17.28515625" style="4" customWidth="1"/>
    <col min="6" max="6" width="12.7109375" style="4" customWidth="1"/>
    <col min="7" max="7" width="11" customWidth="1"/>
    <col min="8" max="8" width="12.85546875" customWidth="1"/>
    <col min="9" max="9" width="10.7109375" customWidth="1"/>
  </cols>
  <sheetData>
    <row r="1" spans="1:18">
      <c r="E1" s="4" t="s">
        <v>0</v>
      </c>
    </row>
    <row r="2" spans="1:18" s="1" customFormat="1" ht="50.1" customHeight="1">
      <c r="A2" s="2" t="s">
        <v>1</v>
      </c>
      <c r="B2" s="2" t="s">
        <v>2</v>
      </c>
      <c r="C2" s="2" t="s">
        <v>3</v>
      </c>
      <c r="D2" s="3" t="s">
        <v>4</v>
      </c>
      <c r="E2" s="3"/>
      <c r="F2" s="3" t="s">
        <v>5</v>
      </c>
      <c r="G2" s="2" t="s">
        <v>6</v>
      </c>
      <c r="H2" s="2" t="s">
        <v>7</v>
      </c>
      <c r="I2" s="2" t="s">
        <v>0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</row>
    <row r="3" spans="1:18">
      <c r="B3" t="s">
        <v>17</v>
      </c>
      <c r="C3">
        <v>3</v>
      </c>
      <c r="D3" s="4">
        <f>C3/60</f>
        <v>0.05</v>
      </c>
    </row>
    <row r="4" spans="1:18">
      <c r="B4" t="s">
        <v>18</v>
      </c>
      <c r="C4">
        <v>10</v>
      </c>
      <c r="D4" s="4">
        <f t="shared" ref="D4:D41" si="0">C4/60</f>
        <v>0.16666666666666666</v>
      </c>
    </row>
    <row r="5" spans="1:18">
      <c r="B5" t="s">
        <v>19</v>
      </c>
      <c r="C5">
        <v>5</v>
      </c>
      <c r="D5" s="4">
        <f t="shared" si="0"/>
        <v>8.3333333333333329E-2</v>
      </c>
    </row>
    <row r="6" spans="1:18">
      <c r="B6" t="s">
        <v>20</v>
      </c>
      <c r="C6">
        <v>5</v>
      </c>
      <c r="D6" s="4">
        <f t="shared" si="0"/>
        <v>8.3333333333333329E-2</v>
      </c>
    </row>
    <row r="7" spans="1:18">
      <c r="B7" t="s">
        <v>21</v>
      </c>
      <c r="C7">
        <v>15</v>
      </c>
      <c r="D7" s="4">
        <f t="shared" si="0"/>
        <v>0.25</v>
      </c>
    </row>
    <row r="8" spans="1:18">
      <c r="B8" t="s">
        <v>22</v>
      </c>
      <c r="C8">
        <v>15</v>
      </c>
      <c r="D8" s="4">
        <f t="shared" si="0"/>
        <v>0.25</v>
      </c>
    </row>
    <row r="9" spans="1:18">
      <c r="B9" t="s">
        <v>23</v>
      </c>
      <c r="C9">
        <v>15</v>
      </c>
      <c r="D9" s="4">
        <f t="shared" si="0"/>
        <v>0.25</v>
      </c>
    </row>
    <row r="10" spans="1:18">
      <c r="B10" t="s">
        <v>24</v>
      </c>
      <c r="C10">
        <v>15</v>
      </c>
      <c r="D10" s="4">
        <f t="shared" si="0"/>
        <v>0.25</v>
      </c>
    </row>
    <row r="11" spans="1:18">
      <c r="B11" t="s">
        <v>25</v>
      </c>
      <c r="C11">
        <v>5</v>
      </c>
      <c r="D11" s="4">
        <f t="shared" si="0"/>
        <v>8.3333333333333329E-2</v>
      </c>
    </row>
    <row r="12" spans="1:18">
      <c r="B12" t="s">
        <v>26</v>
      </c>
      <c r="C12">
        <v>5</v>
      </c>
      <c r="D12" s="4">
        <f t="shared" si="0"/>
        <v>8.3333333333333329E-2</v>
      </c>
    </row>
    <row r="13" spans="1:18">
      <c r="B13" t="s">
        <v>27</v>
      </c>
      <c r="C13">
        <v>5</v>
      </c>
      <c r="D13" s="4">
        <f t="shared" si="0"/>
        <v>8.3333333333333329E-2</v>
      </c>
    </row>
    <row r="14" spans="1:18">
      <c r="B14" t="s">
        <v>28</v>
      </c>
      <c r="C14">
        <v>10</v>
      </c>
      <c r="D14" s="4">
        <f t="shared" si="0"/>
        <v>0.16666666666666666</v>
      </c>
    </row>
    <row r="15" spans="1:18">
      <c r="B15" t="s">
        <v>29</v>
      </c>
      <c r="C15">
        <v>10</v>
      </c>
      <c r="D15" s="4">
        <f t="shared" si="0"/>
        <v>0.16666666666666666</v>
      </c>
    </row>
    <row r="16" spans="1:18">
      <c r="B16" t="s">
        <v>30</v>
      </c>
      <c r="C16">
        <v>15</v>
      </c>
      <c r="D16" s="4">
        <f t="shared" si="0"/>
        <v>0.25</v>
      </c>
    </row>
    <row r="17" spans="2:4">
      <c r="B17" t="s">
        <v>31</v>
      </c>
      <c r="C17">
        <v>10</v>
      </c>
      <c r="D17" s="4">
        <f t="shared" si="0"/>
        <v>0.16666666666666666</v>
      </c>
    </row>
    <row r="18" spans="2:4">
      <c r="B18" t="s">
        <v>32</v>
      </c>
      <c r="C18">
        <v>10</v>
      </c>
      <c r="D18" s="4">
        <f t="shared" si="0"/>
        <v>0.16666666666666666</v>
      </c>
    </row>
    <row r="19" spans="2:4">
      <c r="B19" t="s">
        <v>33</v>
      </c>
      <c r="C19">
        <v>30</v>
      </c>
      <c r="D19" s="4">
        <f t="shared" si="0"/>
        <v>0.5</v>
      </c>
    </row>
    <row r="20" spans="2:4">
      <c r="B20" t="s">
        <v>34</v>
      </c>
      <c r="C20">
        <v>30</v>
      </c>
      <c r="D20" s="4">
        <f t="shared" si="0"/>
        <v>0.5</v>
      </c>
    </row>
    <row r="21" spans="2:4">
      <c r="B21" t="s">
        <v>35</v>
      </c>
      <c r="C21">
        <v>5</v>
      </c>
      <c r="D21" s="4">
        <f t="shared" si="0"/>
        <v>8.3333333333333329E-2</v>
      </c>
    </row>
    <row r="22" spans="2:4">
      <c r="B22" t="s">
        <v>36</v>
      </c>
      <c r="C22">
        <v>2</v>
      </c>
      <c r="D22" s="4">
        <f t="shared" si="0"/>
        <v>3.3333333333333333E-2</v>
      </c>
    </row>
    <row r="23" spans="2:4">
      <c r="B23" t="s">
        <v>37</v>
      </c>
      <c r="C23">
        <v>10</v>
      </c>
      <c r="D23" s="4">
        <f t="shared" si="0"/>
        <v>0.16666666666666666</v>
      </c>
    </row>
    <row r="24" spans="2:4">
      <c r="B24" t="s">
        <v>38</v>
      </c>
      <c r="C24">
        <v>15</v>
      </c>
      <c r="D24" s="4">
        <f t="shared" si="0"/>
        <v>0.25</v>
      </c>
    </row>
    <row r="25" spans="2:4">
      <c r="B25" t="s">
        <v>39</v>
      </c>
      <c r="C25">
        <v>15</v>
      </c>
      <c r="D25" s="4">
        <f t="shared" si="0"/>
        <v>0.25</v>
      </c>
    </row>
    <row r="26" spans="2:4">
      <c r="B26" t="s">
        <v>40</v>
      </c>
      <c r="C26">
        <v>15</v>
      </c>
      <c r="D26" s="4">
        <f t="shared" si="0"/>
        <v>0.25</v>
      </c>
    </row>
    <row r="27" spans="2:4">
      <c r="B27" t="s">
        <v>41</v>
      </c>
      <c r="C27">
        <v>5</v>
      </c>
      <c r="D27" s="4">
        <f t="shared" si="0"/>
        <v>8.3333333333333329E-2</v>
      </c>
    </row>
    <row r="28" spans="2:4">
      <c r="B28" t="s">
        <v>42</v>
      </c>
      <c r="C28">
        <v>5</v>
      </c>
      <c r="D28" s="4">
        <f t="shared" si="0"/>
        <v>8.3333333333333329E-2</v>
      </c>
    </row>
    <row r="29" spans="2:4">
      <c r="B29" t="s">
        <v>43</v>
      </c>
      <c r="C29">
        <v>10</v>
      </c>
      <c r="D29" s="4">
        <f t="shared" si="0"/>
        <v>0.16666666666666666</v>
      </c>
    </row>
    <row r="30" spans="2:4">
      <c r="B30" t="s">
        <v>44</v>
      </c>
      <c r="C30">
        <v>10</v>
      </c>
      <c r="D30" s="4">
        <f t="shared" si="0"/>
        <v>0.16666666666666666</v>
      </c>
    </row>
    <row r="31" spans="2:4">
      <c r="B31" t="s">
        <v>45</v>
      </c>
      <c r="C31">
        <v>20</v>
      </c>
      <c r="D31" s="4">
        <f t="shared" si="0"/>
        <v>0.33333333333333331</v>
      </c>
    </row>
    <row r="32" spans="2:4">
      <c r="B32" t="s">
        <v>46</v>
      </c>
      <c r="C32">
        <v>30</v>
      </c>
      <c r="D32" s="4">
        <f t="shared" si="0"/>
        <v>0.5</v>
      </c>
    </row>
    <row r="33" spans="2:4">
      <c r="B33" t="s">
        <v>47</v>
      </c>
      <c r="C33">
        <v>10</v>
      </c>
      <c r="D33" s="4">
        <f t="shared" si="0"/>
        <v>0.16666666666666666</v>
      </c>
    </row>
    <row r="34" spans="2:4">
      <c r="B34" t="s">
        <v>48</v>
      </c>
      <c r="C34">
        <v>10</v>
      </c>
      <c r="D34" s="4">
        <f t="shared" si="0"/>
        <v>0.16666666666666666</v>
      </c>
    </row>
    <row r="35" spans="2:4">
      <c r="B35" t="s">
        <v>49</v>
      </c>
      <c r="C35">
        <v>5</v>
      </c>
      <c r="D35" s="4">
        <f t="shared" si="0"/>
        <v>8.3333333333333329E-2</v>
      </c>
    </row>
    <row r="36" spans="2:4">
      <c r="B36" t="s">
        <v>50</v>
      </c>
      <c r="C36">
        <v>30</v>
      </c>
      <c r="D36" s="4">
        <f t="shared" si="0"/>
        <v>0.5</v>
      </c>
    </row>
    <row r="37" spans="2:4">
      <c r="B37" t="s">
        <v>51</v>
      </c>
      <c r="C37">
        <v>5</v>
      </c>
      <c r="D37" s="4">
        <f t="shared" si="0"/>
        <v>8.3333333333333329E-2</v>
      </c>
    </row>
    <row r="38" spans="2:4">
      <c r="B38" t="s">
        <v>52</v>
      </c>
      <c r="C38">
        <v>15</v>
      </c>
      <c r="D38" s="4">
        <f t="shared" si="0"/>
        <v>0.25</v>
      </c>
    </row>
    <row r="39" spans="2:4">
      <c r="B39" t="s">
        <v>53</v>
      </c>
      <c r="C39">
        <v>30</v>
      </c>
      <c r="D39" s="4">
        <f t="shared" si="0"/>
        <v>0.5</v>
      </c>
    </row>
    <row r="40" spans="2:4">
      <c r="B40" t="s">
        <v>54</v>
      </c>
      <c r="C40">
        <v>120</v>
      </c>
      <c r="D40" s="4">
        <f t="shared" si="0"/>
        <v>2</v>
      </c>
    </row>
    <row r="41" spans="2:4">
      <c r="B41" t="s">
        <v>55</v>
      </c>
      <c r="C41">
        <v>30</v>
      </c>
      <c r="D41" s="4">
        <f t="shared" si="0"/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E77B-DEAD-43EC-9D64-84BA3A0D7FA5}">
  <dimension ref="B2:P52"/>
  <sheetViews>
    <sheetView showGridLines="0" tabSelected="1" workbookViewId="0">
      <pane ySplit="9" topLeftCell="A17" activePane="bottomLeft" state="frozen"/>
      <selection pane="bottomLeft" activeCell="A49" sqref="A49:XFD49"/>
    </sheetView>
  </sheetViews>
  <sheetFormatPr defaultRowHeight="14.65"/>
  <cols>
    <col min="2" max="2" width="43.85546875" bestFit="1" customWidth="1"/>
    <col min="3" max="3" width="12.28515625" customWidth="1"/>
    <col min="4" max="4" width="17.28515625" style="4" customWidth="1"/>
    <col min="5" max="10" width="10.7109375" style="4" customWidth="1"/>
    <col min="11" max="11" width="12.7109375" style="4" customWidth="1"/>
    <col min="12" max="12" width="11" customWidth="1"/>
    <col min="13" max="13" width="12.85546875" customWidth="1"/>
    <col min="14" max="14" width="10.7109375" customWidth="1"/>
    <col min="15" max="15" width="11" customWidth="1"/>
  </cols>
  <sheetData>
    <row r="2" spans="2:16">
      <c r="B2" s="5" t="s">
        <v>0</v>
      </c>
      <c r="C2" s="6"/>
      <c r="D2" s="7"/>
      <c r="E2" s="7"/>
      <c r="F2" s="7"/>
      <c r="G2" s="7"/>
      <c r="H2" s="7"/>
      <c r="I2" s="7"/>
      <c r="J2" s="7"/>
      <c r="K2" s="7"/>
      <c r="L2" s="6"/>
      <c r="M2" s="6"/>
      <c r="N2" s="6"/>
      <c r="O2" s="6"/>
      <c r="P2" s="6"/>
    </row>
    <row r="3" spans="2:16">
      <c r="B3" s="8" t="s">
        <v>56</v>
      </c>
      <c r="C3" s="9">
        <v>1</v>
      </c>
      <c r="E3" s="13" t="s">
        <v>57</v>
      </c>
      <c r="F3" s="13"/>
    </row>
    <row r="4" spans="2:16">
      <c r="B4" s="8" t="s">
        <v>58</v>
      </c>
      <c r="C4" s="9">
        <v>2</v>
      </c>
    </row>
    <row r="5" spans="2:16">
      <c r="B5" s="8" t="s">
        <v>59</v>
      </c>
      <c r="C5" s="9">
        <v>1</v>
      </c>
    </row>
    <row r="6" spans="2:16">
      <c r="B6" s="8" t="s">
        <v>60</v>
      </c>
      <c r="C6" s="9">
        <v>1</v>
      </c>
    </row>
    <row r="7" spans="2:16">
      <c r="B7" s="8" t="s">
        <v>61</v>
      </c>
      <c r="C7" s="9">
        <v>1</v>
      </c>
    </row>
    <row r="9" spans="2:16" s="1" customFormat="1" ht="50.1" customHeight="1">
      <c r="B9" s="10" t="s">
        <v>2</v>
      </c>
      <c r="C9" s="10" t="s">
        <v>3</v>
      </c>
      <c r="D9" s="11" t="s">
        <v>4</v>
      </c>
      <c r="E9" s="11" t="s">
        <v>62</v>
      </c>
      <c r="F9" s="11" t="s">
        <v>63</v>
      </c>
      <c r="G9" s="11" t="s">
        <v>64</v>
      </c>
      <c r="H9" s="11" t="s">
        <v>65</v>
      </c>
      <c r="I9" s="11" t="s">
        <v>66</v>
      </c>
      <c r="J9" s="11" t="s">
        <v>67</v>
      </c>
      <c r="K9" s="11" t="s">
        <v>68</v>
      </c>
      <c r="L9" s="11" t="s">
        <v>69</v>
      </c>
      <c r="M9" s="11" t="s">
        <v>70</v>
      </c>
      <c r="N9" s="11" t="s">
        <v>71</v>
      </c>
      <c r="O9" s="11" t="s">
        <v>72</v>
      </c>
      <c r="P9" s="11" t="s">
        <v>67</v>
      </c>
    </row>
    <row r="10" spans="2:16">
      <c r="B10" s="8" t="s">
        <v>17</v>
      </c>
      <c r="C10" s="8">
        <v>3</v>
      </c>
      <c r="D10" s="12">
        <f>C10/60</f>
        <v>0.05</v>
      </c>
      <c r="E10" s="12"/>
      <c r="F10" s="12">
        <v>1</v>
      </c>
      <c r="G10" s="12"/>
      <c r="H10" s="12"/>
      <c r="I10" s="12"/>
      <c r="J10" s="12"/>
      <c r="K10" s="12">
        <f>E10*$C$3*D10</f>
        <v>0</v>
      </c>
      <c r="L10" s="12">
        <f>F10*$C$4*D10</f>
        <v>0.1</v>
      </c>
      <c r="M10" s="12">
        <f>$C$7*G10*D10</f>
        <v>0</v>
      </c>
      <c r="N10" s="12">
        <f>$C$5*H10*D10</f>
        <v>0</v>
      </c>
      <c r="O10" s="12">
        <f>$C$6*I10*D10</f>
        <v>0</v>
      </c>
      <c r="P10" s="12">
        <f>J10*D10</f>
        <v>0</v>
      </c>
    </row>
    <row r="11" spans="2:16">
      <c r="B11" s="8" t="s">
        <v>18</v>
      </c>
      <c r="C11" s="8">
        <v>2</v>
      </c>
      <c r="D11" s="12">
        <f t="shared" ref="D11:D49" si="0">C11/60</f>
        <v>3.3333333333333333E-2</v>
      </c>
      <c r="E11" s="12">
        <v>1</v>
      </c>
      <c r="F11" s="12">
        <v>1</v>
      </c>
      <c r="G11" s="12">
        <v>1</v>
      </c>
      <c r="H11" s="12"/>
      <c r="I11" s="12"/>
      <c r="J11" s="12"/>
      <c r="K11" s="12">
        <f t="shared" ref="K11:K49" si="1">E11*$C$3*D11</f>
        <v>3.3333333333333333E-2</v>
      </c>
      <c r="L11" s="12">
        <f t="shared" ref="L11:L49" si="2">F11*$C$4*D11</f>
        <v>6.6666666666666666E-2</v>
      </c>
      <c r="M11" s="12">
        <f t="shared" ref="M11:M49" si="3">$C$7*G11*D11</f>
        <v>3.3333333333333333E-2</v>
      </c>
      <c r="N11" s="12">
        <f t="shared" ref="N11:N49" si="4">$C$5*H11*D11</f>
        <v>0</v>
      </c>
      <c r="O11" s="12">
        <f t="shared" ref="O11:O49" si="5">$C$6*I11*D11</f>
        <v>0</v>
      </c>
      <c r="P11" s="12">
        <f t="shared" ref="P11:P49" si="6">J11*D11</f>
        <v>0</v>
      </c>
    </row>
    <row r="12" spans="2:16">
      <c r="B12" s="8" t="s">
        <v>19</v>
      </c>
      <c r="C12" s="8">
        <v>3</v>
      </c>
      <c r="D12" s="12">
        <f t="shared" si="0"/>
        <v>0.05</v>
      </c>
      <c r="E12" s="12">
        <v>1</v>
      </c>
      <c r="F12" s="12">
        <v>1</v>
      </c>
      <c r="G12" s="12"/>
      <c r="H12" s="12">
        <v>1</v>
      </c>
      <c r="I12" s="12">
        <v>1</v>
      </c>
      <c r="J12" s="12"/>
      <c r="K12" s="12">
        <f t="shared" si="1"/>
        <v>0.05</v>
      </c>
      <c r="L12" s="12">
        <f t="shared" si="2"/>
        <v>0.1</v>
      </c>
      <c r="M12" s="12">
        <f t="shared" si="3"/>
        <v>0</v>
      </c>
      <c r="N12" s="12">
        <f t="shared" si="4"/>
        <v>0.05</v>
      </c>
      <c r="O12" s="12">
        <f t="shared" si="5"/>
        <v>0.05</v>
      </c>
      <c r="P12" s="12">
        <f t="shared" si="6"/>
        <v>0</v>
      </c>
    </row>
    <row r="13" spans="2:16">
      <c r="B13" s="8" t="s">
        <v>20</v>
      </c>
      <c r="C13" s="8">
        <v>5</v>
      </c>
      <c r="D13" s="12">
        <f t="shared" si="0"/>
        <v>8.3333333333333329E-2</v>
      </c>
      <c r="E13" s="12">
        <v>1</v>
      </c>
      <c r="F13" s="12">
        <v>1</v>
      </c>
      <c r="G13" s="12"/>
      <c r="H13" s="12"/>
      <c r="I13" s="12"/>
      <c r="J13" s="12"/>
      <c r="K13" s="12">
        <f t="shared" si="1"/>
        <v>8.3333333333333329E-2</v>
      </c>
      <c r="L13" s="12">
        <f t="shared" si="2"/>
        <v>0.16666666666666666</v>
      </c>
      <c r="M13" s="12">
        <f t="shared" si="3"/>
        <v>0</v>
      </c>
      <c r="N13" s="12">
        <f t="shared" si="4"/>
        <v>0</v>
      </c>
      <c r="O13" s="12">
        <f t="shared" si="5"/>
        <v>0</v>
      </c>
      <c r="P13" s="12">
        <f t="shared" si="6"/>
        <v>0</v>
      </c>
    </row>
    <row r="14" spans="2:16">
      <c r="B14" s="8" t="s">
        <v>73</v>
      </c>
      <c r="C14" s="8">
        <v>3</v>
      </c>
      <c r="D14" s="12">
        <f t="shared" si="0"/>
        <v>0.05</v>
      </c>
      <c r="E14" s="12">
        <v>1</v>
      </c>
      <c r="F14" s="12">
        <v>1</v>
      </c>
      <c r="G14" s="12"/>
      <c r="H14" s="12">
        <v>1</v>
      </c>
      <c r="I14" s="12">
        <v>1</v>
      </c>
      <c r="J14" s="12"/>
      <c r="K14" s="12">
        <f t="shared" si="1"/>
        <v>0.05</v>
      </c>
      <c r="L14" s="12">
        <f t="shared" si="2"/>
        <v>0.1</v>
      </c>
      <c r="M14" s="12">
        <f t="shared" si="3"/>
        <v>0</v>
      </c>
      <c r="N14" s="12">
        <f t="shared" si="4"/>
        <v>0.05</v>
      </c>
      <c r="O14" s="12">
        <f t="shared" si="5"/>
        <v>0.05</v>
      </c>
      <c r="P14" s="12">
        <f t="shared" si="6"/>
        <v>0</v>
      </c>
    </row>
    <row r="15" spans="2:16">
      <c r="B15" s="8" t="s">
        <v>21</v>
      </c>
      <c r="C15" s="8">
        <v>3</v>
      </c>
      <c r="D15" s="12">
        <f t="shared" si="0"/>
        <v>0.05</v>
      </c>
      <c r="E15" s="12">
        <v>1</v>
      </c>
      <c r="F15" s="12">
        <v>1</v>
      </c>
      <c r="G15" s="12"/>
      <c r="H15" s="12"/>
      <c r="I15" s="12"/>
      <c r="J15" s="12"/>
      <c r="K15" s="12">
        <f t="shared" si="1"/>
        <v>0.05</v>
      </c>
      <c r="L15" s="12">
        <f t="shared" si="2"/>
        <v>0.1</v>
      </c>
      <c r="M15" s="12">
        <f t="shared" si="3"/>
        <v>0</v>
      </c>
      <c r="N15" s="12">
        <f t="shared" si="4"/>
        <v>0</v>
      </c>
      <c r="O15" s="12">
        <f t="shared" si="5"/>
        <v>0</v>
      </c>
      <c r="P15" s="12">
        <f t="shared" si="6"/>
        <v>0</v>
      </c>
    </row>
    <row r="16" spans="2:16">
      <c r="B16" s="8" t="s">
        <v>22</v>
      </c>
      <c r="C16" s="8">
        <v>5</v>
      </c>
      <c r="D16" s="12">
        <f t="shared" si="0"/>
        <v>8.3333333333333329E-2</v>
      </c>
      <c r="E16" s="12">
        <v>1</v>
      </c>
      <c r="F16" s="12">
        <v>1</v>
      </c>
      <c r="G16" s="12"/>
      <c r="H16" s="12"/>
      <c r="I16" s="12"/>
      <c r="J16" s="12"/>
      <c r="K16" s="12">
        <f t="shared" si="1"/>
        <v>8.3333333333333329E-2</v>
      </c>
      <c r="L16" s="12">
        <f t="shared" si="2"/>
        <v>0.16666666666666666</v>
      </c>
      <c r="M16" s="12">
        <f t="shared" si="3"/>
        <v>0</v>
      </c>
      <c r="N16" s="12">
        <f t="shared" si="4"/>
        <v>0</v>
      </c>
      <c r="O16" s="12">
        <f t="shared" si="5"/>
        <v>0</v>
      </c>
      <c r="P16" s="12">
        <f t="shared" si="6"/>
        <v>0</v>
      </c>
    </row>
    <row r="17" spans="2:16">
      <c r="B17" s="8" t="s">
        <v>23</v>
      </c>
      <c r="C17" s="8">
        <v>10</v>
      </c>
      <c r="D17" s="12">
        <f t="shared" si="0"/>
        <v>0.16666666666666666</v>
      </c>
      <c r="E17" s="12"/>
      <c r="F17" s="12"/>
      <c r="G17" s="12"/>
      <c r="H17" s="12"/>
      <c r="I17" s="12"/>
      <c r="J17" s="12">
        <f>SUM(C2:C7)</f>
        <v>6</v>
      </c>
      <c r="K17" s="12">
        <f t="shared" si="1"/>
        <v>0</v>
      </c>
      <c r="L17" s="12">
        <f t="shared" si="2"/>
        <v>0</v>
      </c>
      <c r="M17" s="12">
        <f t="shared" si="3"/>
        <v>0</v>
      </c>
      <c r="N17" s="12">
        <f t="shared" si="4"/>
        <v>0</v>
      </c>
      <c r="O17" s="12">
        <f t="shared" si="5"/>
        <v>0</v>
      </c>
      <c r="P17" s="12">
        <f t="shared" si="6"/>
        <v>1</v>
      </c>
    </row>
    <row r="18" spans="2:16">
      <c r="B18" s="8" t="s">
        <v>24</v>
      </c>
      <c r="C18" s="8">
        <v>10</v>
      </c>
      <c r="D18" s="12">
        <f t="shared" si="0"/>
        <v>0.16666666666666666</v>
      </c>
      <c r="E18" s="12"/>
      <c r="F18" s="12"/>
      <c r="G18" s="12"/>
      <c r="H18" s="12"/>
      <c r="I18" s="12"/>
      <c r="J18" s="12">
        <f>SUM(C3:C8)</f>
        <v>6</v>
      </c>
      <c r="K18" s="12">
        <f t="shared" si="1"/>
        <v>0</v>
      </c>
      <c r="L18" s="12">
        <f t="shared" si="2"/>
        <v>0</v>
      </c>
      <c r="M18" s="12">
        <f t="shared" si="3"/>
        <v>0</v>
      </c>
      <c r="N18" s="12">
        <f t="shared" si="4"/>
        <v>0</v>
      </c>
      <c r="O18" s="12">
        <f t="shared" si="5"/>
        <v>0</v>
      </c>
      <c r="P18" s="12">
        <f t="shared" si="6"/>
        <v>1</v>
      </c>
    </row>
    <row r="19" spans="2:16">
      <c r="B19" s="8" t="s">
        <v>25</v>
      </c>
      <c r="C19" s="8">
        <v>5</v>
      </c>
      <c r="D19" s="12">
        <f t="shared" si="0"/>
        <v>8.3333333333333329E-2</v>
      </c>
      <c r="E19" s="12"/>
      <c r="F19" s="12"/>
      <c r="G19" s="12"/>
      <c r="H19" s="12"/>
      <c r="I19" s="12"/>
      <c r="J19" s="12">
        <f>D19*SUM($C$4:$C$6)</f>
        <v>0.33333333333333331</v>
      </c>
      <c r="K19" s="12">
        <f t="shared" si="1"/>
        <v>0</v>
      </c>
      <c r="L19" s="12">
        <f t="shared" si="2"/>
        <v>0</v>
      </c>
      <c r="M19" s="12">
        <f t="shared" si="3"/>
        <v>0</v>
      </c>
      <c r="N19" s="12">
        <f t="shared" si="4"/>
        <v>0</v>
      </c>
      <c r="O19" s="12">
        <f t="shared" si="5"/>
        <v>0</v>
      </c>
      <c r="P19" s="12">
        <f t="shared" si="6"/>
        <v>2.7777777777777776E-2</v>
      </c>
    </row>
    <row r="20" spans="2:16">
      <c r="B20" s="8" t="s">
        <v>26</v>
      </c>
      <c r="C20" s="8">
        <v>5</v>
      </c>
      <c r="D20" s="12">
        <f t="shared" si="0"/>
        <v>8.3333333333333329E-2</v>
      </c>
      <c r="E20" s="12"/>
      <c r="F20" s="12"/>
      <c r="G20" s="12"/>
      <c r="H20" s="12"/>
      <c r="I20" s="12"/>
      <c r="J20" s="12">
        <f>D20*SUM($C$4:$C$6)</f>
        <v>0.33333333333333331</v>
      </c>
      <c r="K20" s="12">
        <f t="shared" si="1"/>
        <v>0</v>
      </c>
      <c r="L20" s="12">
        <f t="shared" si="2"/>
        <v>0</v>
      </c>
      <c r="M20" s="12">
        <f t="shared" si="3"/>
        <v>0</v>
      </c>
      <c r="N20" s="12">
        <f t="shared" si="4"/>
        <v>0</v>
      </c>
      <c r="O20" s="12">
        <f t="shared" si="5"/>
        <v>0</v>
      </c>
      <c r="P20" s="12">
        <f t="shared" si="6"/>
        <v>2.7777777777777776E-2</v>
      </c>
    </row>
    <row r="21" spans="2:16">
      <c r="B21" s="8" t="s">
        <v>27</v>
      </c>
      <c r="C21" s="8">
        <v>5</v>
      </c>
      <c r="D21" s="12">
        <f t="shared" si="0"/>
        <v>8.3333333333333329E-2</v>
      </c>
      <c r="E21" s="12">
        <v>1</v>
      </c>
      <c r="F21" s="12"/>
      <c r="G21" s="12">
        <v>1</v>
      </c>
      <c r="H21" s="12">
        <v>1</v>
      </c>
      <c r="I21" s="12">
        <v>1</v>
      </c>
      <c r="J21" s="12"/>
      <c r="K21" s="12">
        <f t="shared" si="1"/>
        <v>8.3333333333333329E-2</v>
      </c>
      <c r="L21" s="12">
        <f t="shared" si="2"/>
        <v>0</v>
      </c>
      <c r="M21" s="12">
        <f t="shared" si="3"/>
        <v>8.3333333333333329E-2</v>
      </c>
      <c r="N21" s="12">
        <f t="shared" si="4"/>
        <v>8.3333333333333329E-2</v>
      </c>
      <c r="O21" s="12">
        <f t="shared" si="5"/>
        <v>8.3333333333333329E-2</v>
      </c>
      <c r="P21" s="12">
        <f t="shared" si="6"/>
        <v>0</v>
      </c>
    </row>
    <row r="22" spans="2:16">
      <c r="B22" s="8" t="s">
        <v>28</v>
      </c>
      <c r="C22" s="8">
        <v>10</v>
      </c>
      <c r="D22" s="12">
        <f t="shared" si="0"/>
        <v>0.16666666666666666</v>
      </c>
      <c r="E22" s="12"/>
      <c r="F22" s="12"/>
      <c r="G22" s="12">
        <v>1</v>
      </c>
      <c r="H22" s="12"/>
      <c r="I22" s="12"/>
      <c r="J22" s="12"/>
      <c r="K22" s="12">
        <f t="shared" si="1"/>
        <v>0</v>
      </c>
      <c r="L22" s="12">
        <f t="shared" si="2"/>
        <v>0</v>
      </c>
      <c r="M22" s="12">
        <f t="shared" si="3"/>
        <v>0.16666666666666666</v>
      </c>
      <c r="N22" s="12">
        <f t="shared" si="4"/>
        <v>0</v>
      </c>
      <c r="O22" s="12">
        <f t="shared" si="5"/>
        <v>0</v>
      </c>
      <c r="P22" s="12">
        <f t="shared" si="6"/>
        <v>0</v>
      </c>
    </row>
    <row r="23" spans="2:16">
      <c r="B23" s="8" t="s">
        <v>29</v>
      </c>
      <c r="C23" s="8">
        <v>10</v>
      </c>
      <c r="D23" s="12">
        <f t="shared" si="0"/>
        <v>0.16666666666666666</v>
      </c>
      <c r="E23" s="12"/>
      <c r="F23" s="12"/>
      <c r="G23" s="12">
        <v>1</v>
      </c>
      <c r="H23" s="12"/>
      <c r="I23" s="12"/>
      <c r="J23" s="12"/>
      <c r="K23" s="12">
        <f t="shared" si="1"/>
        <v>0</v>
      </c>
      <c r="L23" s="12">
        <f t="shared" si="2"/>
        <v>0</v>
      </c>
      <c r="M23" s="12">
        <f t="shared" si="3"/>
        <v>0.16666666666666666</v>
      </c>
      <c r="N23" s="12">
        <f t="shared" si="4"/>
        <v>0</v>
      </c>
      <c r="O23" s="12">
        <f t="shared" si="5"/>
        <v>0</v>
      </c>
      <c r="P23" s="12">
        <f t="shared" si="6"/>
        <v>0</v>
      </c>
    </row>
    <row r="24" spans="2:16">
      <c r="B24" s="8" t="s">
        <v>30</v>
      </c>
      <c r="C24" s="8">
        <v>10</v>
      </c>
      <c r="D24" s="12">
        <f t="shared" si="0"/>
        <v>0.16666666666666666</v>
      </c>
      <c r="E24" s="12"/>
      <c r="F24" s="12"/>
      <c r="G24" s="12">
        <v>1</v>
      </c>
      <c r="H24" s="12"/>
      <c r="I24" s="12"/>
      <c r="J24" s="12"/>
      <c r="K24" s="12">
        <f t="shared" si="1"/>
        <v>0</v>
      </c>
      <c r="L24" s="12">
        <f t="shared" si="2"/>
        <v>0</v>
      </c>
      <c r="M24" s="12">
        <f t="shared" si="3"/>
        <v>0.16666666666666666</v>
      </c>
      <c r="N24" s="12">
        <f t="shared" si="4"/>
        <v>0</v>
      </c>
      <c r="O24" s="12">
        <f t="shared" si="5"/>
        <v>0</v>
      </c>
      <c r="P24" s="12">
        <f t="shared" si="6"/>
        <v>0</v>
      </c>
    </row>
    <row r="25" spans="2:16" s="4" customFormat="1">
      <c r="B25" s="8" t="s">
        <v>31</v>
      </c>
      <c r="C25" s="8">
        <v>5</v>
      </c>
      <c r="D25" s="12">
        <f t="shared" si="0"/>
        <v>8.3333333333333329E-2</v>
      </c>
      <c r="E25" s="12"/>
      <c r="F25" s="12"/>
      <c r="G25" s="12">
        <v>1</v>
      </c>
      <c r="H25" s="12"/>
      <c r="I25" s="12"/>
      <c r="J25" s="12"/>
      <c r="K25" s="12">
        <f t="shared" si="1"/>
        <v>0</v>
      </c>
      <c r="L25" s="12">
        <f t="shared" si="2"/>
        <v>0</v>
      </c>
      <c r="M25" s="12">
        <f t="shared" si="3"/>
        <v>8.3333333333333329E-2</v>
      </c>
      <c r="N25" s="12">
        <f t="shared" si="4"/>
        <v>0</v>
      </c>
      <c r="O25" s="12">
        <f t="shared" si="5"/>
        <v>0</v>
      </c>
      <c r="P25" s="12">
        <f t="shared" si="6"/>
        <v>0</v>
      </c>
    </row>
    <row r="26" spans="2:16" s="4" customFormat="1">
      <c r="B26" s="8" t="s">
        <v>32</v>
      </c>
      <c r="C26" s="8">
        <v>10</v>
      </c>
      <c r="D26" s="12">
        <f t="shared" si="0"/>
        <v>0.16666666666666666</v>
      </c>
      <c r="E26" s="12"/>
      <c r="F26" s="12"/>
      <c r="G26" s="12">
        <v>1</v>
      </c>
      <c r="H26" s="12"/>
      <c r="I26" s="12"/>
      <c r="J26" s="12"/>
      <c r="K26" s="12">
        <f t="shared" si="1"/>
        <v>0</v>
      </c>
      <c r="L26" s="12">
        <f t="shared" si="2"/>
        <v>0</v>
      </c>
      <c r="M26" s="12">
        <f t="shared" si="3"/>
        <v>0.16666666666666666</v>
      </c>
      <c r="N26" s="12">
        <f t="shared" si="4"/>
        <v>0</v>
      </c>
      <c r="O26" s="12">
        <f t="shared" si="5"/>
        <v>0</v>
      </c>
      <c r="P26" s="12">
        <f t="shared" si="6"/>
        <v>0</v>
      </c>
    </row>
    <row r="27" spans="2:16" s="4" customFormat="1">
      <c r="B27" s="8" t="s">
        <v>33</v>
      </c>
      <c r="C27" s="8">
        <v>30</v>
      </c>
      <c r="D27" s="12">
        <f t="shared" si="0"/>
        <v>0.5</v>
      </c>
      <c r="E27" s="12"/>
      <c r="F27" s="12"/>
      <c r="G27" s="12"/>
      <c r="H27" s="12"/>
      <c r="I27" s="12"/>
      <c r="J27" s="12">
        <v>1</v>
      </c>
      <c r="K27" s="12">
        <f t="shared" si="1"/>
        <v>0</v>
      </c>
      <c r="L27" s="12">
        <f t="shared" si="2"/>
        <v>0</v>
      </c>
      <c r="M27" s="12">
        <f t="shared" si="3"/>
        <v>0</v>
      </c>
      <c r="N27" s="12">
        <f t="shared" si="4"/>
        <v>0</v>
      </c>
      <c r="O27" s="12">
        <f t="shared" si="5"/>
        <v>0</v>
      </c>
      <c r="P27" s="12">
        <f t="shared" si="6"/>
        <v>0.5</v>
      </c>
    </row>
    <row r="28" spans="2:16" s="4" customFormat="1">
      <c r="B28" s="8" t="s">
        <v>34</v>
      </c>
      <c r="C28" s="8">
        <v>30</v>
      </c>
      <c r="D28" s="12">
        <f t="shared" si="0"/>
        <v>0.5</v>
      </c>
      <c r="E28" s="12"/>
      <c r="F28" s="12"/>
      <c r="G28" s="12"/>
      <c r="H28" s="12"/>
      <c r="I28" s="12"/>
      <c r="J28" s="12">
        <v>1</v>
      </c>
      <c r="K28" s="12">
        <f t="shared" si="1"/>
        <v>0</v>
      </c>
      <c r="L28" s="12">
        <f t="shared" si="2"/>
        <v>0</v>
      </c>
      <c r="M28" s="12">
        <f t="shared" si="3"/>
        <v>0</v>
      </c>
      <c r="N28" s="12">
        <f t="shared" si="4"/>
        <v>0</v>
      </c>
      <c r="O28" s="12">
        <f t="shared" si="5"/>
        <v>0</v>
      </c>
      <c r="P28" s="12">
        <f t="shared" si="6"/>
        <v>0.5</v>
      </c>
    </row>
    <row r="29" spans="2:16" s="4" customFormat="1">
      <c r="B29" s="8" t="s">
        <v>35</v>
      </c>
      <c r="C29" s="8">
        <v>5</v>
      </c>
      <c r="D29" s="12">
        <f t="shared" si="0"/>
        <v>8.3333333333333329E-2</v>
      </c>
      <c r="E29" s="12"/>
      <c r="F29" s="12"/>
      <c r="G29" s="12">
        <v>1</v>
      </c>
      <c r="H29" s="12"/>
      <c r="I29" s="12"/>
      <c r="J29" s="12"/>
      <c r="K29" s="12">
        <f t="shared" si="1"/>
        <v>0</v>
      </c>
      <c r="L29" s="12">
        <f t="shared" si="2"/>
        <v>0</v>
      </c>
      <c r="M29" s="12">
        <f t="shared" si="3"/>
        <v>8.3333333333333329E-2</v>
      </c>
      <c r="N29" s="12">
        <f t="shared" si="4"/>
        <v>0</v>
      </c>
      <c r="O29" s="12">
        <f t="shared" si="5"/>
        <v>0</v>
      </c>
      <c r="P29" s="12">
        <f t="shared" si="6"/>
        <v>0</v>
      </c>
    </row>
    <row r="30" spans="2:16" s="4" customFormat="1">
      <c r="B30" s="8" t="s">
        <v>36</v>
      </c>
      <c r="C30" s="8">
        <v>2</v>
      </c>
      <c r="D30" s="12">
        <f t="shared" si="0"/>
        <v>3.3333333333333333E-2</v>
      </c>
      <c r="E30" s="12"/>
      <c r="F30" s="12"/>
      <c r="G30" s="12">
        <v>1</v>
      </c>
      <c r="H30" s="12"/>
      <c r="I30" s="12"/>
      <c r="J30" s="12"/>
      <c r="K30" s="12">
        <f t="shared" si="1"/>
        <v>0</v>
      </c>
      <c r="L30" s="12">
        <f t="shared" si="2"/>
        <v>0</v>
      </c>
      <c r="M30" s="12">
        <f t="shared" si="3"/>
        <v>3.3333333333333333E-2</v>
      </c>
      <c r="N30" s="12">
        <f t="shared" si="4"/>
        <v>0</v>
      </c>
      <c r="O30" s="12">
        <f t="shared" si="5"/>
        <v>0</v>
      </c>
      <c r="P30" s="12">
        <f t="shared" si="6"/>
        <v>0</v>
      </c>
    </row>
    <row r="31" spans="2:16" s="4" customFormat="1">
      <c r="B31" s="8" t="s">
        <v>37</v>
      </c>
      <c r="C31" s="8">
        <v>2</v>
      </c>
      <c r="D31" s="12">
        <f t="shared" si="0"/>
        <v>3.3333333333333333E-2</v>
      </c>
      <c r="E31" s="12">
        <v>1</v>
      </c>
      <c r="F31" s="12">
        <v>1</v>
      </c>
      <c r="G31" s="12">
        <v>1</v>
      </c>
      <c r="H31" s="12"/>
      <c r="I31" s="12"/>
      <c r="J31" s="12"/>
      <c r="K31" s="12">
        <f t="shared" si="1"/>
        <v>3.3333333333333333E-2</v>
      </c>
      <c r="L31" s="12">
        <f t="shared" si="2"/>
        <v>6.6666666666666666E-2</v>
      </c>
      <c r="M31" s="12">
        <f t="shared" si="3"/>
        <v>3.3333333333333333E-2</v>
      </c>
      <c r="N31" s="12">
        <f t="shared" si="4"/>
        <v>0</v>
      </c>
      <c r="O31" s="12">
        <f t="shared" si="5"/>
        <v>0</v>
      </c>
      <c r="P31" s="12">
        <f t="shared" si="6"/>
        <v>0</v>
      </c>
    </row>
    <row r="32" spans="2:16" s="4" customFormat="1">
      <c r="B32" s="8" t="s">
        <v>74</v>
      </c>
      <c r="C32" s="8">
        <v>5</v>
      </c>
      <c r="D32" s="12">
        <f t="shared" si="0"/>
        <v>8.3333333333333329E-2</v>
      </c>
      <c r="E32" s="12"/>
      <c r="F32" s="12"/>
      <c r="G32" s="12"/>
      <c r="H32" s="12"/>
      <c r="I32" s="12"/>
      <c r="J32" s="12">
        <v>1</v>
      </c>
      <c r="K32" s="12">
        <f t="shared" si="1"/>
        <v>0</v>
      </c>
      <c r="L32" s="12">
        <f t="shared" si="2"/>
        <v>0</v>
      </c>
      <c r="M32" s="12">
        <f t="shared" si="3"/>
        <v>0</v>
      </c>
      <c r="N32" s="12">
        <f t="shared" si="4"/>
        <v>0</v>
      </c>
      <c r="O32" s="12">
        <f t="shared" si="5"/>
        <v>0</v>
      </c>
      <c r="P32" s="12">
        <f t="shared" si="6"/>
        <v>8.3333333333333329E-2</v>
      </c>
    </row>
    <row r="33" spans="2:16" s="4" customFormat="1">
      <c r="B33" s="8" t="s">
        <v>39</v>
      </c>
      <c r="C33" s="8">
        <v>10</v>
      </c>
      <c r="D33" s="12">
        <f t="shared" si="0"/>
        <v>0.16666666666666666</v>
      </c>
      <c r="E33" s="12"/>
      <c r="F33" s="12"/>
      <c r="G33" s="12"/>
      <c r="H33" s="12"/>
      <c r="I33" s="12"/>
      <c r="J33" s="12">
        <v>1</v>
      </c>
      <c r="K33" s="12">
        <f t="shared" si="1"/>
        <v>0</v>
      </c>
      <c r="L33" s="12">
        <f t="shared" si="2"/>
        <v>0</v>
      </c>
      <c r="M33" s="12">
        <f t="shared" si="3"/>
        <v>0</v>
      </c>
      <c r="N33" s="12">
        <f t="shared" si="4"/>
        <v>0</v>
      </c>
      <c r="O33" s="12">
        <f t="shared" si="5"/>
        <v>0</v>
      </c>
      <c r="P33" s="12">
        <f t="shared" si="6"/>
        <v>0.16666666666666666</v>
      </c>
    </row>
    <row r="34" spans="2:16" s="4" customFormat="1">
      <c r="B34" s="8" t="s">
        <v>40</v>
      </c>
      <c r="C34" s="8">
        <v>10</v>
      </c>
      <c r="D34" s="12">
        <f t="shared" si="0"/>
        <v>0.16666666666666666</v>
      </c>
      <c r="E34" s="12"/>
      <c r="F34" s="12"/>
      <c r="G34" s="12"/>
      <c r="H34" s="12"/>
      <c r="I34" s="12"/>
      <c r="J34" s="12">
        <v>1</v>
      </c>
      <c r="K34" s="12">
        <f t="shared" si="1"/>
        <v>0</v>
      </c>
      <c r="L34" s="12">
        <f t="shared" si="2"/>
        <v>0</v>
      </c>
      <c r="M34" s="12">
        <f t="shared" si="3"/>
        <v>0</v>
      </c>
      <c r="N34" s="12">
        <f t="shared" si="4"/>
        <v>0</v>
      </c>
      <c r="O34" s="12">
        <f t="shared" si="5"/>
        <v>0</v>
      </c>
      <c r="P34" s="12">
        <f t="shared" si="6"/>
        <v>0.16666666666666666</v>
      </c>
    </row>
    <row r="35" spans="2:16" s="4" customFormat="1">
      <c r="B35" s="8" t="s">
        <v>41</v>
      </c>
      <c r="C35" s="8">
        <v>3</v>
      </c>
      <c r="D35" s="12">
        <f t="shared" si="0"/>
        <v>0.05</v>
      </c>
      <c r="E35" s="12">
        <v>1</v>
      </c>
      <c r="F35" s="12">
        <v>1</v>
      </c>
      <c r="G35" s="12">
        <v>1</v>
      </c>
      <c r="H35" s="12"/>
      <c r="I35" s="12"/>
      <c r="J35" s="12"/>
      <c r="K35" s="12">
        <f t="shared" si="1"/>
        <v>0.05</v>
      </c>
      <c r="L35" s="12">
        <f t="shared" si="2"/>
        <v>0.1</v>
      </c>
      <c r="M35" s="12">
        <f t="shared" si="3"/>
        <v>0.05</v>
      </c>
      <c r="N35" s="12">
        <f t="shared" si="4"/>
        <v>0</v>
      </c>
      <c r="O35" s="12">
        <f t="shared" si="5"/>
        <v>0</v>
      </c>
      <c r="P35" s="12">
        <f t="shared" si="6"/>
        <v>0</v>
      </c>
    </row>
    <row r="36" spans="2:16" s="4" customFormat="1">
      <c r="B36" s="8" t="s">
        <v>75</v>
      </c>
      <c r="C36" s="8">
        <v>5</v>
      </c>
      <c r="D36" s="12">
        <f t="shared" si="0"/>
        <v>8.3333333333333329E-2</v>
      </c>
      <c r="E36" s="12"/>
      <c r="F36" s="12"/>
      <c r="G36" s="12"/>
      <c r="H36" s="12">
        <v>1</v>
      </c>
      <c r="I36" s="12">
        <v>1</v>
      </c>
      <c r="J36" s="12"/>
      <c r="K36" s="12">
        <f t="shared" si="1"/>
        <v>0</v>
      </c>
      <c r="L36" s="12">
        <f t="shared" si="2"/>
        <v>0</v>
      </c>
      <c r="M36" s="12">
        <f t="shared" si="3"/>
        <v>0</v>
      </c>
      <c r="N36" s="12">
        <f t="shared" si="4"/>
        <v>8.3333333333333329E-2</v>
      </c>
      <c r="O36" s="12">
        <f t="shared" si="5"/>
        <v>8.3333333333333329E-2</v>
      </c>
      <c r="P36" s="12">
        <f t="shared" si="6"/>
        <v>0</v>
      </c>
    </row>
    <row r="37" spans="2:16" s="4" customFormat="1">
      <c r="B37" s="8" t="s">
        <v>76</v>
      </c>
      <c r="C37" s="8">
        <v>10</v>
      </c>
      <c r="D37" s="12">
        <f t="shared" si="0"/>
        <v>0.16666666666666666</v>
      </c>
      <c r="E37" s="12"/>
      <c r="F37" s="12"/>
      <c r="G37" s="12"/>
      <c r="H37" s="12">
        <v>1</v>
      </c>
      <c r="I37" s="12">
        <v>1</v>
      </c>
      <c r="J37" s="12"/>
      <c r="K37" s="12">
        <f t="shared" si="1"/>
        <v>0</v>
      </c>
      <c r="L37" s="12">
        <f t="shared" si="2"/>
        <v>0</v>
      </c>
      <c r="M37" s="12">
        <f t="shared" si="3"/>
        <v>0</v>
      </c>
      <c r="N37" s="12">
        <f t="shared" si="4"/>
        <v>0.16666666666666666</v>
      </c>
      <c r="O37" s="12">
        <f t="shared" si="5"/>
        <v>0.16666666666666666</v>
      </c>
      <c r="P37" s="12">
        <f t="shared" si="6"/>
        <v>0</v>
      </c>
    </row>
    <row r="38" spans="2:16" s="4" customFormat="1">
      <c r="B38" s="8" t="s">
        <v>77</v>
      </c>
      <c r="C38" s="8">
        <v>10</v>
      </c>
      <c r="D38" s="12">
        <f t="shared" si="0"/>
        <v>0.16666666666666666</v>
      </c>
      <c r="E38" s="12"/>
      <c r="F38" s="12"/>
      <c r="G38" s="12"/>
      <c r="H38" s="12">
        <v>1</v>
      </c>
      <c r="I38" s="12">
        <v>1</v>
      </c>
      <c r="J38" s="12"/>
      <c r="K38" s="12">
        <f t="shared" si="1"/>
        <v>0</v>
      </c>
      <c r="L38" s="12">
        <f t="shared" si="2"/>
        <v>0</v>
      </c>
      <c r="M38" s="12">
        <f t="shared" si="3"/>
        <v>0</v>
      </c>
      <c r="N38" s="12">
        <f t="shared" si="4"/>
        <v>0.16666666666666666</v>
      </c>
      <c r="O38" s="12">
        <f t="shared" si="5"/>
        <v>0.16666666666666666</v>
      </c>
      <c r="P38" s="12">
        <f t="shared" si="6"/>
        <v>0</v>
      </c>
    </row>
    <row r="39" spans="2:16" s="4" customFormat="1">
      <c r="B39" s="8" t="s">
        <v>45</v>
      </c>
      <c r="C39" s="8">
        <v>20</v>
      </c>
      <c r="D39" s="12">
        <f t="shared" si="0"/>
        <v>0.33333333333333331</v>
      </c>
      <c r="E39" s="12"/>
      <c r="F39" s="12"/>
      <c r="G39" s="12"/>
      <c r="H39" s="12"/>
      <c r="I39" s="12"/>
      <c r="J39" s="12">
        <v>1</v>
      </c>
      <c r="K39" s="12">
        <f t="shared" si="1"/>
        <v>0</v>
      </c>
      <c r="L39" s="12">
        <f t="shared" si="2"/>
        <v>0</v>
      </c>
      <c r="M39" s="12">
        <f t="shared" si="3"/>
        <v>0</v>
      </c>
      <c r="N39" s="12">
        <f t="shared" si="4"/>
        <v>0</v>
      </c>
      <c r="O39" s="12">
        <f t="shared" si="5"/>
        <v>0</v>
      </c>
      <c r="P39" s="12">
        <f t="shared" si="6"/>
        <v>0.33333333333333331</v>
      </c>
    </row>
    <row r="40" spans="2:16" s="4" customFormat="1">
      <c r="B40" s="8" t="s">
        <v>46</v>
      </c>
      <c r="C40" s="8">
        <v>30</v>
      </c>
      <c r="D40" s="12">
        <f t="shared" si="0"/>
        <v>0.5</v>
      </c>
      <c r="E40" s="12"/>
      <c r="F40" s="12"/>
      <c r="G40" s="12"/>
      <c r="H40" s="12"/>
      <c r="I40" s="12"/>
      <c r="J40" s="12">
        <v>1</v>
      </c>
      <c r="K40" s="12">
        <f t="shared" si="1"/>
        <v>0</v>
      </c>
      <c r="L40" s="12">
        <f t="shared" si="2"/>
        <v>0</v>
      </c>
      <c r="M40" s="12">
        <f t="shared" si="3"/>
        <v>0</v>
      </c>
      <c r="N40" s="12">
        <f t="shared" si="4"/>
        <v>0</v>
      </c>
      <c r="O40" s="12">
        <f t="shared" si="5"/>
        <v>0</v>
      </c>
      <c r="P40" s="12">
        <f t="shared" si="6"/>
        <v>0.5</v>
      </c>
    </row>
    <row r="41" spans="2:16" s="4" customFormat="1">
      <c r="B41" s="8" t="s">
        <v>47</v>
      </c>
      <c r="C41" s="8">
        <v>10</v>
      </c>
      <c r="D41" s="12">
        <f t="shared" si="0"/>
        <v>0.16666666666666666</v>
      </c>
      <c r="E41" s="12"/>
      <c r="F41" s="12"/>
      <c r="G41" s="12">
        <v>1</v>
      </c>
      <c r="H41" s="12">
        <v>1</v>
      </c>
      <c r="I41" s="12">
        <v>1</v>
      </c>
      <c r="J41" s="12"/>
      <c r="K41" s="12">
        <f t="shared" si="1"/>
        <v>0</v>
      </c>
      <c r="L41" s="12">
        <f t="shared" si="2"/>
        <v>0</v>
      </c>
      <c r="M41" s="12">
        <f t="shared" si="3"/>
        <v>0.16666666666666666</v>
      </c>
      <c r="N41" s="12">
        <f t="shared" si="4"/>
        <v>0.16666666666666666</v>
      </c>
      <c r="O41" s="12">
        <f t="shared" si="5"/>
        <v>0.16666666666666666</v>
      </c>
      <c r="P41" s="12">
        <f t="shared" si="6"/>
        <v>0</v>
      </c>
    </row>
    <row r="42" spans="2:16" s="4" customFormat="1">
      <c r="B42" s="8" t="s">
        <v>78</v>
      </c>
      <c r="C42" s="8">
        <v>5</v>
      </c>
      <c r="D42" s="12">
        <f t="shared" si="0"/>
        <v>8.3333333333333329E-2</v>
      </c>
      <c r="E42" s="12"/>
      <c r="F42" s="12"/>
      <c r="G42" s="12"/>
      <c r="H42" s="12">
        <v>1</v>
      </c>
      <c r="I42" s="12"/>
      <c r="J42" s="12"/>
      <c r="K42" s="12">
        <f t="shared" si="1"/>
        <v>0</v>
      </c>
      <c r="L42" s="12">
        <f t="shared" si="2"/>
        <v>0</v>
      </c>
      <c r="M42" s="12">
        <f t="shared" si="3"/>
        <v>0</v>
      </c>
      <c r="N42" s="12">
        <f t="shared" si="4"/>
        <v>8.3333333333333329E-2</v>
      </c>
      <c r="O42" s="12">
        <f t="shared" si="5"/>
        <v>0</v>
      </c>
      <c r="P42" s="12">
        <f t="shared" si="6"/>
        <v>0</v>
      </c>
    </row>
    <row r="43" spans="2:16" s="4" customFormat="1">
      <c r="B43" s="8" t="s">
        <v>49</v>
      </c>
      <c r="C43" s="8">
        <v>3</v>
      </c>
      <c r="D43" s="12">
        <f t="shared" si="0"/>
        <v>0.05</v>
      </c>
      <c r="E43" s="12"/>
      <c r="F43" s="12"/>
      <c r="G43" s="12"/>
      <c r="H43" s="12">
        <v>1</v>
      </c>
      <c r="I43" s="12">
        <v>1</v>
      </c>
      <c r="J43" s="12"/>
      <c r="K43" s="12">
        <f t="shared" si="1"/>
        <v>0</v>
      </c>
      <c r="L43" s="12">
        <f t="shared" si="2"/>
        <v>0</v>
      </c>
      <c r="M43" s="12">
        <f t="shared" si="3"/>
        <v>0</v>
      </c>
      <c r="N43" s="12">
        <f t="shared" si="4"/>
        <v>0.05</v>
      </c>
      <c r="O43" s="12">
        <f t="shared" si="5"/>
        <v>0.05</v>
      </c>
      <c r="P43" s="12">
        <f t="shared" si="6"/>
        <v>0</v>
      </c>
    </row>
    <row r="44" spans="2:16" s="4" customFormat="1">
      <c r="B44" s="8" t="s">
        <v>50</v>
      </c>
      <c r="C44" s="8">
        <v>60</v>
      </c>
      <c r="D44" s="12">
        <f t="shared" si="0"/>
        <v>1</v>
      </c>
      <c r="E44" s="12"/>
      <c r="F44" s="12"/>
      <c r="G44" s="12"/>
      <c r="H44" s="12"/>
      <c r="I44" s="12"/>
      <c r="J44" s="12">
        <v>1</v>
      </c>
      <c r="K44" s="12">
        <f t="shared" si="1"/>
        <v>0</v>
      </c>
      <c r="L44" s="12">
        <f t="shared" si="2"/>
        <v>0</v>
      </c>
      <c r="M44" s="12">
        <f t="shared" si="3"/>
        <v>0</v>
      </c>
      <c r="N44" s="12">
        <f t="shared" si="4"/>
        <v>0</v>
      </c>
      <c r="O44" s="12">
        <f t="shared" si="5"/>
        <v>0</v>
      </c>
      <c r="P44" s="12">
        <f>J44*D44*(C3+C4+1)</f>
        <v>4</v>
      </c>
    </row>
    <row r="45" spans="2:16" s="4" customFormat="1">
      <c r="B45" s="8" t="s">
        <v>51</v>
      </c>
      <c r="C45" s="8">
        <v>5</v>
      </c>
      <c r="D45" s="12">
        <f t="shared" si="0"/>
        <v>8.3333333333333329E-2</v>
      </c>
      <c r="E45" s="12"/>
      <c r="F45" s="12"/>
      <c r="G45" s="12">
        <v>1</v>
      </c>
      <c r="H45" s="12"/>
      <c r="I45" s="12"/>
      <c r="J45" s="12"/>
      <c r="K45" s="12">
        <f t="shared" si="1"/>
        <v>0</v>
      </c>
      <c r="L45" s="12">
        <f t="shared" si="2"/>
        <v>0</v>
      </c>
      <c r="M45" s="12">
        <f t="shared" si="3"/>
        <v>8.3333333333333329E-2</v>
      </c>
      <c r="N45" s="12">
        <f t="shared" si="4"/>
        <v>0</v>
      </c>
      <c r="O45" s="12">
        <f t="shared" si="5"/>
        <v>0</v>
      </c>
      <c r="P45" s="12">
        <f t="shared" si="6"/>
        <v>0</v>
      </c>
    </row>
    <row r="46" spans="2:16" s="4" customFormat="1">
      <c r="B46" s="8" t="s">
        <v>52</v>
      </c>
      <c r="C46" s="8">
        <v>15</v>
      </c>
      <c r="D46" s="12">
        <f t="shared" si="0"/>
        <v>0.25</v>
      </c>
      <c r="E46" s="12"/>
      <c r="F46" s="12"/>
      <c r="G46" s="12"/>
      <c r="H46" s="12"/>
      <c r="I46" s="12"/>
      <c r="J46" s="12">
        <v>1</v>
      </c>
      <c r="K46" s="12">
        <f t="shared" si="1"/>
        <v>0</v>
      </c>
      <c r="L46" s="12">
        <f t="shared" si="2"/>
        <v>0</v>
      </c>
      <c r="M46" s="12">
        <f t="shared" si="3"/>
        <v>0</v>
      </c>
      <c r="N46" s="12">
        <f t="shared" si="4"/>
        <v>0</v>
      </c>
      <c r="O46" s="12">
        <f t="shared" si="5"/>
        <v>0</v>
      </c>
      <c r="P46" s="12">
        <f t="shared" si="6"/>
        <v>0.25</v>
      </c>
    </row>
    <row r="47" spans="2:16" s="4" customFormat="1">
      <c r="B47" s="8" t="s">
        <v>53</v>
      </c>
      <c r="C47" s="8">
        <v>30</v>
      </c>
      <c r="D47" s="12">
        <f t="shared" si="0"/>
        <v>0.5</v>
      </c>
      <c r="E47" s="12"/>
      <c r="F47" s="12"/>
      <c r="G47" s="12"/>
      <c r="H47" s="12"/>
      <c r="I47" s="12"/>
      <c r="J47" s="12">
        <v>1</v>
      </c>
      <c r="K47" s="12">
        <f t="shared" si="1"/>
        <v>0</v>
      </c>
      <c r="L47" s="12">
        <f t="shared" si="2"/>
        <v>0</v>
      </c>
      <c r="M47" s="12">
        <f t="shared" si="3"/>
        <v>0</v>
      </c>
      <c r="N47" s="12">
        <f t="shared" si="4"/>
        <v>0</v>
      </c>
      <c r="O47" s="12">
        <f t="shared" si="5"/>
        <v>0</v>
      </c>
      <c r="P47" s="12">
        <f t="shared" si="6"/>
        <v>0.5</v>
      </c>
    </row>
    <row r="48" spans="2:16" s="4" customFormat="1">
      <c r="B48" s="8" t="s">
        <v>54</v>
      </c>
      <c r="C48" s="8">
        <v>120</v>
      </c>
      <c r="D48" s="12">
        <f t="shared" si="0"/>
        <v>2</v>
      </c>
      <c r="E48" s="12"/>
      <c r="F48" s="12"/>
      <c r="G48" s="12"/>
      <c r="H48" s="12"/>
      <c r="I48" s="12"/>
      <c r="J48" s="12">
        <v>1</v>
      </c>
      <c r="K48" s="12">
        <f t="shared" si="1"/>
        <v>0</v>
      </c>
      <c r="L48" s="12">
        <f t="shared" si="2"/>
        <v>0</v>
      </c>
      <c r="M48" s="12">
        <f t="shared" si="3"/>
        <v>0</v>
      </c>
      <c r="N48" s="12">
        <f t="shared" si="4"/>
        <v>0</v>
      </c>
      <c r="O48" s="12">
        <f t="shared" si="5"/>
        <v>0</v>
      </c>
      <c r="P48" s="12">
        <f t="shared" si="6"/>
        <v>2</v>
      </c>
    </row>
    <row r="49" spans="2:16" s="4" customFormat="1">
      <c r="B49" s="8" t="s">
        <v>55</v>
      </c>
      <c r="C49" s="8">
        <v>15</v>
      </c>
      <c r="D49" s="12">
        <f t="shared" si="0"/>
        <v>0.25</v>
      </c>
      <c r="E49" s="12"/>
      <c r="F49" s="12"/>
      <c r="G49" s="12"/>
      <c r="H49" s="12"/>
      <c r="I49" s="12"/>
      <c r="J49" s="12">
        <v>1</v>
      </c>
      <c r="K49" s="12">
        <f t="shared" si="1"/>
        <v>0</v>
      </c>
      <c r="L49" s="12">
        <f t="shared" si="2"/>
        <v>0</v>
      </c>
      <c r="M49" s="12">
        <f t="shared" si="3"/>
        <v>0</v>
      </c>
      <c r="N49" s="12">
        <f t="shared" si="4"/>
        <v>0</v>
      </c>
      <c r="O49" s="12">
        <f t="shared" si="5"/>
        <v>0</v>
      </c>
      <c r="P49" s="12">
        <f t="shared" si="6"/>
        <v>0.25</v>
      </c>
    </row>
    <row r="50" spans="2:16">
      <c r="I50" s="14" t="s">
        <v>79</v>
      </c>
      <c r="J50" s="14"/>
      <c r="K50" s="14">
        <f>SUM(K10:K49)</f>
        <v>0.51666666666666661</v>
      </c>
      <c r="L50" s="14">
        <f t="shared" ref="L50:P50" si="7">SUM(L10:L49)</f>
        <v>0.96666666666666656</v>
      </c>
      <c r="M50" s="14">
        <f t="shared" si="7"/>
        <v>1.3166666666666667</v>
      </c>
      <c r="N50" s="14">
        <f t="shared" si="7"/>
        <v>0.9</v>
      </c>
      <c r="O50" s="14">
        <f t="shared" si="7"/>
        <v>0.81666666666666665</v>
      </c>
      <c r="P50" s="14">
        <f t="shared" si="7"/>
        <v>11.305555555555555</v>
      </c>
    </row>
    <row r="51" spans="2:16" ht="29.1">
      <c r="I51" s="15" t="s">
        <v>80</v>
      </c>
      <c r="J51" s="16">
        <v>50</v>
      </c>
      <c r="K51" s="17">
        <f>K50*$J$51</f>
        <v>25.833333333333329</v>
      </c>
      <c r="L51" s="17">
        <f t="shared" ref="L51:P51" si="8">L50*$J$51</f>
        <v>48.333333333333329</v>
      </c>
      <c r="M51" s="17">
        <f t="shared" si="8"/>
        <v>65.833333333333329</v>
      </c>
      <c r="N51" s="17">
        <f t="shared" si="8"/>
        <v>45</v>
      </c>
      <c r="O51" s="17">
        <f t="shared" si="8"/>
        <v>40.833333333333336</v>
      </c>
      <c r="P51" s="17">
        <f t="shared" si="8"/>
        <v>565.27777777777771</v>
      </c>
    </row>
    <row r="52" spans="2:16">
      <c r="I52" s="4" t="s">
        <v>81</v>
      </c>
      <c r="K52" s="4">
        <f>SUM(K51:O51)</f>
        <v>225.83333333333334</v>
      </c>
    </row>
  </sheetData>
  <autoFilter ref="B9:P52" xr:uid="{C2B1E77B-DEAD-43EC-9D64-84BA3A0D7FA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A98AC-7C7A-4ABC-BB33-0D9E433ACE49}">
  <dimension ref="A3:H7"/>
  <sheetViews>
    <sheetView workbookViewId="0">
      <selection activeCell="G19" sqref="G19"/>
    </sheetView>
  </sheetViews>
  <sheetFormatPr defaultRowHeight="14.65"/>
  <sheetData>
    <row r="3" spans="1:8">
      <c r="A3">
        <v>25</v>
      </c>
    </row>
    <row r="4" spans="1:8">
      <c r="A4">
        <v>50</v>
      </c>
      <c r="B4">
        <v>6</v>
      </c>
      <c r="C4">
        <f>A4*B4</f>
        <v>300</v>
      </c>
    </row>
    <row r="5" spans="1:8">
      <c r="C5">
        <f>C4*20</f>
        <v>6000</v>
      </c>
    </row>
    <row r="6" spans="1:8">
      <c r="C6">
        <v>3000</v>
      </c>
      <c r="H6">
        <v>40</v>
      </c>
    </row>
    <row r="7" spans="1:8">
      <c r="C7">
        <v>2000</v>
      </c>
      <c r="D7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Margareta Petrovic</dc:creator>
  <cp:keywords/>
  <dc:description/>
  <cp:lastModifiedBy>Maja Atanaskovic</cp:lastModifiedBy>
  <cp:revision/>
  <dcterms:created xsi:type="dcterms:W3CDTF">2015-06-05T18:17:20Z</dcterms:created>
  <dcterms:modified xsi:type="dcterms:W3CDTF">2023-12-08T21:40:21Z</dcterms:modified>
  <cp:category/>
  <cp:contentStatus/>
</cp:coreProperties>
</file>