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emester 4\Electronic design realization\Project PCB\AirQualityMonitor\Project Outputs for AirQualityMonitor\BOM\"/>
    </mc:Choice>
  </mc:AlternateContent>
  <xr:revisionPtr revIDLastSave="0" documentId="13_ncr:1_{3066946E-4260-4CEA-8ECE-0B8A4B2E72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N23" i="3"/>
  <c r="L25" i="3" s="1"/>
  <c r="L26" i="3" s="1"/>
  <c r="H23" i="3"/>
  <c r="K23" i="3"/>
  <c r="D8" i="3"/>
  <c r="E8" i="3"/>
  <c r="B10" i="3"/>
  <c r="B11" i="3"/>
</calcChain>
</file>

<file path=xl/sharedStrings.xml><?xml version="1.0" encoding="utf-8"?>
<sst xmlns="http://schemas.openxmlformats.org/spreadsheetml/2006/main" count="169" uniqueCount="127">
  <si>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</si>
  <si>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</si>
  <si>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</si>
  <si>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</si>
  <si>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</si>
  <si>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</si>
  <si>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</si>
  <si>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</si>
  <si>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</si>
  <si>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</si>
  <si>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</si>
  <si>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</si>
  <si>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</si>
  <si>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</si>
  <si>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</si>
  <si>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</si>
  <si>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</si>
  <si>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</si>
  <si>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</si>
  <si>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</si>
  <si>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</si>
  <si>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</si>
  <si>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</si>
  <si>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</si>
  <si>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</si>
  <si>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</si>
  <si>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</si>
  <si>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Bill of Materials for Project [AirQualityMonitor.PrjPcb] (No PCB Document Selected)</t>
  </si>
  <si>
    <t>AirQualityMonitor.PrjPcb</t>
  </si>
  <si>
    <t>None</t>
  </si>
  <si>
    <t>4/23/2023</t>
  </si>
  <si>
    <t>10:38 AM</t>
  </si>
  <si>
    <t>1</t>
  </si>
  <si>
    <t>USD</t>
  </si>
  <si>
    <t>Category</t>
  </si>
  <si>
    <t>Aluminum Electrolytic Capacitors</t>
  </si>
  <si>
    <t>Batteries and Accessories</t>
  </si>
  <si>
    <t>Crystals and Oscillators</t>
  </si>
  <si>
    <t>LCD, OLED, Graphic Displays</t>
  </si>
  <si>
    <t>Mica Capacitors</t>
  </si>
  <si>
    <t>Sensors</t>
  </si>
  <si>
    <t>Through-Hole Resistors</t>
  </si>
  <si>
    <t>Manufacturer 1</t>
  </si>
  <si>
    <t>Microchip</t>
  </si>
  <si>
    <t>STMicroelectronics</t>
  </si>
  <si>
    <t>Ohmite</t>
  </si>
  <si>
    <t>SparkFun</t>
  </si>
  <si>
    <t>Rubycon</t>
  </si>
  <si>
    <t>Adafruit Industries</t>
  </si>
  <si>
    <t>Diodes</t>
  </si>
  <si>
    <t>Cornell Dubilier</t>
  </si>
  <si>
    <t>Socle Technology</t>
  </si>
  <si>
    <t>DFRobot</t>
  </si>
  <si>
    <t>Stackpole Electronics</t>
  </si>
  <si>
    <t>Manufacturer Part Number 1</t>
  </si>
  <si>
    <t>ATMEGA328PU</t>
  </si>
  <si>
    <t>L7805CV</t>
  </si>
  <si>
    <t>OC1K151E-TR</t>
  </si>
  <si>
    <t>SEN-17049</t>
  </si>
  <si>
    <t>450BXC10MEFC10X20</t>
  </si>
  <si>
    <t>450BXW22MEFR12.5X20</t>
  </si>
  <si>
    <t>GB1600032</t>
  </si>
  <si>
    <t>CD5EC220JO3F</t>
  </si>
  <si>
    <t>GP2Y1010AU0F</t>
  </si>
  <si>
    <t>DFR0067</t>
  </si>
  <si>
    <t>CF14JT10K0</t>
  </si>
  <si>
    <t>Footprint</t>
  </si>
  <si>
    <t>28P3</t>
  </si>
  <si>
    <t>TO220</t>
  </si>
  <si>
    <t>RESI</t>
  </si>
  <si>
    <t>MQ135</t>
  </si>
  <si>
    <t>10uF</t>
  </si>
  <si>
    <t>POWER</t>
  </si>
  <si>
    <t>DISPLAY</t>
  </si>
  <si>
    <t>22pF</t>
  </si>
  <si>
    <t>DUSTS</t>
  </si>
  <si>
    <t>DHT</t>
  </si>
  <si>
    <t>Description</t>
  </si>
  <si>
    <t>8-bit AVR Microcontroller, 32KB Flash, 1KB EEPROM, 2KB SRAM, 28-pin PDIP, Industrial Grade (-40°C to 85°C)</t>
  </si>
  <si>
    <t>Positive Voltage Regulator, 5V, 3-Pin TO-220</t>
  </si>
  <si>
    <t>Res 150 Ohm 10% 1.2W Axial</t>
  </si>
  <si>
    <t>Smoke Sensor - MQ-2</t>
  </si>
  <si>
    <t>BXC Series 450 V 10 µF 10x20mm Aluminum Electrolytic Capacitor</t>
  </si>
  <si>
    <t>Cap Aluminum 22uF 450V 20% (12.5 X 20mm) Radial Aluminum Cylindrical Can 5mm 280mA 10000 hr 105°C Bulk</t>
  </si>
  <si>
    <t>Lithium Ion Polymer Battery - 3.7v 500mAh</t>
  </si>
  <si>
    <t>Crystal 16MHz ±30ppm (Tol) ±30ppm (Stability) 30pF FUND 40Ohm 2-Pin Thru-Hole Bag</t>
  </si>
  <si>
    <t>Monochrome 1.3 128x64 OLED graphic display - STEMMA QT / Qwiic</t>
  </si>
  <si>
    <t>Capacitor; Mica; Cap 22pF; Tol 5%; Radial Miniature DIPped; Vol-Rtg 300VDC; LS 3.0mm</t>
  </si>
  <si>
    <t>GP2Y1010AU0F Series 5.5 V 10 mA Compact Optical Dust Sensor (46 × 30 × 17.6 mm)</t>
  </si>
  <si>
    <t>Temperature Humidity Sensor, Arduino Rohs Compliant: Yes</t>
  </si>
  <si>
    <t>Res Carbon Film 10K Ohm 5% 0.25W(1/4W) -500ppm/ to 0p|</t>
  </si>
  <si>
    <t>Quantity</t>
  </si>
  <si>
    <t>Supplier 1</t>
  </si>
  <si>
    <t>Avnet</t>
  </si>
  <si>
    <t>Digi-Key</t>
  </si>
  <si>
    <t>Mouser</t>
  </si>
  <si>
    <t>Supplier Part Number 1</t>
  </si>
  <si>
    <t>68T2932</t>
  </si>
  <si>
    <t>497-1443-5-ND</t>
  </si>
  <si>
    <t>588-OC1K151E-TR</t>
  </si>
  <si>
    <t>1568-SEN-17049-ND</t>
  </si>
  <si>
    <t>1189-1894-ND</t>
  </si>
  <si>
    <t>1189-2936-ND</t>
  </si>
  <si>
    <t>1528-1841-ND</t>
  </si>
  <si>
    <t>GB1600032-ND</t>
  </si>
  <si>
    <t>1528-1512-ND</t>
  </si>
  <si>
    <t>338-2650-ND</t>
  </si>
  <si>
    <t>1855-1012-ND</t>
  </si>
  <si>
    <t>1738-1089-ND</t>
  </si>
  <si>
    <t>CF14JT10K0CT-ND</t>
  </si>
  <si>
    <t>Supplier Order Qty 1</t>
  </si>
  <si>
    <t>Supplier Stock 1</t>
  </si>
  <si>
    <t>Supplier Unit Price 1</t>
  </si>
  <si>
    <t>Supplier Subtotal 1</t>
  </si>
  <si>
    <t>Supplier Currency 1</t>
  </si>
  <si>
    <t>E:\Semester 4\Electronic design realization\Project PCB\AirQualityMonitor\AirQualityMonitor.PrjPcb</t>
  </si>
  <si>
    <t>14</t>
  </si>
  <si>
    <t>4/23/2023 10:38 AM</t>
  </si>
  <si>
    <t>Bill of Materials</t>
  </si>
  <si>
    <t>BomReport</t>
  </si>
  <si>
    <t>BOM</t>
  </si>
  <si>
    <t>Microcontrollers</t>
  </si>
  <si>
    <t>Voltage Regulators</t>
  </si>
  <si>
    <t>AK Anuradha</t>
  </si>
  <si>
    <t>anuradhaak.20@uom.lk</t>
  </si>
  <si>
    <t>GitHub - https://github.com/askanuradha</t>
  </si>
  <si>
    <t>EDR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</si>
</sst>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2" fillId="0" borderId="0" xfId="1" applyAlignment="1" applyProtection="1">
      <alignment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uradhaak.20@uom.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1"/>
  <sheetViews>
    <sheetView showGridLines="0" tabSelected="1" topLeftCell="A9" zoomScaleNormal="100" workbookViewId="0">
      <selection activeCell="G10" sqref="G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19</v>
      </c>
      <c r="E2" s="24"/>
      <c r="F2" s="83" t="s">
        <v>27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5">
      <c r="A3" s="55"/>
      <c r="B3" s="13"/>
      <c r="C3" s="13" t="s">
        <v>14</v>
      </c>
      <c r="D3" s="84" t="s">
        <v>28</v>
      </c>
      <c r="E3" s="13"/>
      <c r="G3" s="13" t="s">
        <v>24</v>
      </c>
      <c r="I3" s="71"/>
      <c r="J3" s="13"/>
      <c r="K3" s="15"/>
      <c r="M3" s="2"/>
      <c r="O3" s="64"/>
    </row>
    <row r="4" spans="1:15" ht="17.25" customHeight="1" x14ac:dyDescent="0.25">
      <c r="A4" s="55"/>
      <c r="B4" s="13"/>
      <c r="C4" s="13" t="s">
        <v>15</v>
      </c>
      <c r="D4" s="85" t="s">
        <v>28</v>
      </c>
      <c r="E4" s="16"/>
      <c r="G4" s="61" t="s">
        <v>123</v>
      </c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86" t="s">
        <v>29</v>
      </c>
      <c r="E5" s="18"/>
      <c r="G5" s="98" t="s">
        <v>124</v>
      </c>
      <c r="H5" s="15"/>
      <c r="I5" s="72"/>
      <c r="J5" s="15"/>
      <c r="K5" s="60" t="s">
        <v>126</v>
      </c>
      <c r="O5" s="64"/>
    </row>
    <row r="6" spans="1:15" x14ac:dyDescent="0.25">
      <c r="A6" s="55"/>
      <c r="B6" s="19"/>
      <c r="C6" s="19"/>
      <c r="D6" s="19"/>
      <c r="E6" s="17"/>
      <c r="F6" s="14"/>
      <c r="G6" s="2" t="s">
        <v>125</v>
      </c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18</v>
      </c>
      <c r="D7" s="87" t="s">
        <v>30</v>
      </c>
      <c r="E7" s="87" t="s">
        <v>31</v>
      </c>
      <c r="G7" s="2"/>
      <c r="H7" s="20"/>
      <c r="I7" s="73"/>
      <c r="J7" s="20"/>
      <c r="K7" s="59"/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45039</v>
      </c>
      <c r="E8" s="22">
        <f ca="1">NOW()</f>
        <v>45039.451462268516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22</v>
      </c>
      <c r="C9" s="36" t="s">
        <v>34</v>
      </c>
      <c r="D9" s="36" t="s">
        <v>42</v>
      </c>
      <c r="E9" s="36" t="s">
        <v>54</v>
      </c>
      <c r="F9" s="36" t="s">
        <v>66</v>
      </c>
      <c r="G9" s="36" t="s">
        <v>77</v>
      </c>
      <c r="H9" s="36" t="s">
        <v>91</v>
      </c>
      <c r="I9" s="36" t="s">
        <v>92</v>
      </c>
      <c r="J9" s="36" t="s">
        <v>96</v>
      </c>
      <c r="K9" s="39" t="s">
        <v>110</v>
      </c>
      <c r="L9" s="43" t="s">
        <v>111</v>
      </c>
      <c r="M9" s="37" t="s">
        <v>112</v>
      </c>
      <c r="N9" s="37" t="s">
        <v>113</v>
      </c>
      <c r="O9" s="37" t="s">
        <v>114</v>
      </c>
    </row>
    <row r="10" spans="1:15" s="2" customFormat="1" ht="33.6" customHeight="1" x14ac:dyDescent="0.25">
      <c r="A10" s="55"/>
      <c r="B10" s="29">
        <f t="shared" ref="B10:B22" si="0">ROW(B10) - ROW($B$9)</f>
        <v>1</v>
      </c>
      <c r="C10" s="28" t="s">
        <v>121</v>
      </c>
      <c r="D10" s="28" t="s">
        <v>43</v>
      </c>
      <c r="E10" s="30" t="s">
        <v>55</v>
      </c>
      <c r="F10" s="30" t="s">
        <v>67</v>
      </c>
      <c r="G10" s="30" t="s">
        <v>78</v>
      </c>
      <c r="H10" s="30">
        <v>1</v>
      </c>
      <c r="I10" s="74" t="s">
        <v>93</v>
      </c>
      <c r="J10" s="30" t="s">
        <v>97</v>
      </c>
      <c r="K10" s="40">
        <v>1</v>
      </c>
      <c r="L10" s="40">
        <v>398</v>
      </c>
      <c r="M10" s="81">
        <v>2.61</v>
      </c>
      <c r="N10" s="81">
        <v>2.61</v>
      </c>
      <c r="O10" s="65" t="s">
        <v>33</v>
      </c>
    </row>
    <row r="11" spans="1:15" s="2" customFormat="1" ht="13.2" customHeight="1" x14ac:dyDescent="0.25">
      <c r="A11" s="55"/>
      <c r="B11" s="31">
        <f t="shared" si="0"/>
        <v>2</v>
      </c>
      <c r="C11" s="32" t="s">
        <v>122</v>
      </c>
      <c r="D11" s="32" t="s">
        <v>44</v>
      </c>
      <c r="E11" s="32" t="s">
        <v>56</v>
      </c>
      <c r="F11" s="32" t="s">
        <v>68</v>
      </c>
      <c r="G11" s="32" t="s">
        <v>79</v>
      </c>
      <c r="H11" s="32">
        <v>1</v>
      </c>
      <c r="I11" s="75" t="s">
        <v>94</v>
      </c>
      <c r="J11" s="32" t="s">
        <v>98</v>
      </c>
      <c r="K11" s="41">
        <v>1</v>
      </c>
      <c r="L11" s="41">
        <v>41281</v>
      </c>
      <c r="M11" s="82">
        <v>0.69</v>
      </c>
      <c r="N11" s="82">
        <v>0.69</v>
      </c>
      <c r="O11" s="66" t="s">
        <v>33</v>
      </c>
    </row>
    <row r="12" spans="1:15" s="2" customFormat="1" ht="13.5" customHeight="1" x14ac:dyDescent="0.25">
      <c r="A12" s="55"/>
      <c r="B12" s="29">
        <f t="shared" si="0"/>
        <v>3</v>
      </c>
      <c r="C12" s="28" t="s">
        <v>41</v>
      </c>
      <c r="D12" s="28" t="s">
        <v>45</v>
      </c>
      <c r="E12" s="30" t="s">
        <v>57</v>
      </c>
      <c r="F12" s="30" t="s">
        <v>69</v>
      </c>
      <c r="G12" s="30" t="s">
        <v>80</v>
      </c>
      <c r="H12" s="30">
        <v>1</v>
      </c>
      <c r="I12" s="74" t="s">
        <v>95</v>
      </c>
      <c r="J12" s="30" t="s">
        <v>99</v>
      </c>
      <c r="K12" s="40">
        <v>1</v>
      </c>
      <c r="L12" s="40">
        <v>1000</v>
      </c>
      <c r="M12" s="81">
        <v>4.62</v>
      </c>
      <c r="N12" s="81">
        <v>4.62</v>
      </c>
      <c r="O12" s="65" t="s">
        <v>33</v>
      </c>
    </row>
    <row r="13" spans="1:15" s="2" customFormat="1" ht="13.5" customHeight="1" x14ac:dyDescent="0.25">
      <c r="A13" s="55"/>
      <c r="B13" s="31">
        <f t="shared" si="0"/>
        <v>4</v>
      </c>
      <c r="C13" s="28" t="s">
        <v>40</v>
      </c>
      <c r="D13" s="32" t="s">
        <v>46</v>
      </c>
      <c r="E13" s="32" t="s">
        <v>58</v>
      </c>
      <c r="F13" s="32" t="s">
        <v>70</v>
      </c>
      <c r="G13" s="32" t="s">
        <v>81</v>
      </c>
      <c r="H13" s="32">
        <v>1</v>
      </c>
      <c r="I13" s="75" t="s">
        <v>94</v>
      </c>
      <c r="J13" s="32" t="s">
        <v>100</v>
      </c>
      <c r="K13" s="41">
        <v>1</v>
      </c>
      <c r="L13" s="41">
        <v>46</v>
      </c>
      <c r="M13" s="82">
        <v>5.5</v>
      </c>
      <c r="N13" s="82">
        <v>5.5</v>
      </c>
      <c r="O13" s="66" t="s">
        <v>33</v>
      </c>
    </row>
    <row r="14" spans="1:15" s="2" customFormat="1" ht="23.4" customHeight="1" x14ac:dyDescent="0.25">
      <c r="A14" s="55"/>
      <c r="B14" s="29">
        <f t="shared" si="0"/>
        <v>5</v>
      </c>
      <c r="C14" s="28" t="s">
        <v>35</v>
      </c>
      <c r="D14" s="28" t="s">
        <v>47</v>
      </c>
      <c r="E14" s="30" t="s">
        <v>59</v>
      </c>
      <c r="F14" s="30" t="s">
        <v>71</v>
      </c>
      <c r="G14" s="30" t="s">
        <v>82</v>
      </c>
      <c r="H14" s="30">
        <v>1</v>
      </c>
      <c r="I14" s="74" t="s">
        <v>94</v>
      </c>
      <c r="J14" s="30" t="s">
        <v>101</v>
      </c>
      <c r="K14" s="40">
        <v>1</v>
      </c>
      <c r="L14" s="40">
        <v>253692</v>
      </c>
      <c r="M14" s="81">
        <v>0.71</v>
      </c>
      <c r="N14" s="81">
        <v>0.71</v>
      </c>
      <c r="O14" s="65" t="s">
        <v>33</v>
      </c>
    </row>
    <row r="15" spans="1:15" s="2" customFormat="1" ht="32.4" customHeight="1" x14ac:dyDescent="0.25">
      <c r="A15" s="55"/>
      <c r="B15" s="31">
        <f t="shared" si="0"/>
        <v>6</v>
      </c>
      <c r="C15" s="32" t="s">
        <v>35</v>
      </c>
      <c r="D15" s="32" t="s">
        <v>47</v>
      </c>
      <c r="E15" s="32" t="s">
        <v>60</v>
      </c>
      <c r="F15" s="32" t="s">
        <v>71</v>
      </c>
      <c r="G15" s="32" t="s">
        <v>83</v>
      </c>
      <c r="H15" s="32">
        <v>1</v>
      </c>
      <c r="I15" s="75" t="s">
        <v>94</v>
      </c>
      <c r="J15" s="32" t="s">
        <v>102</v>
      </c>
      <c r="K15" s="41">
        <v>1</v>
      </c>
      <c r="L15" s="41">
        <v>99001</v>
      </c>
      <c r="M15" s="82">
        <v>1.59</v>
      </c>
      <c r="N15" s="82">
        <v>1.59</v>
      </c>
      <c r="O15" s="66" t="s">
        <v>33</v>
      </c>
    </row>
    <row r="16" spans="1:15" s="2" customFormat="1" ht="13.5" customHeight="1" x14ac:dyDescent="0.25">
      <c r="A16" s="55"/>
      <c r="B16" s="29">
        <f t="shared" si="0"/>
        <v>7</v>
      </c>
      <c r="C16" s="28" t="s">
        <v>36</v>
      </c>
      <c r="D16" s="28" t="s">
        <v>48</v>
      </c>
      <c r="E16" s="30">
        <v>1578</v>
      </c>
      <c r="F16" s="30" t="s">
        <v>72</v>
      </c>
      <c r="G16" s="30" t="s">
        <v>84</v>
      </c>
      <c r="H16" s="30">
        <v>1</v>
      </c>
      <c r="I16" s="74" t="s">
        <v>94</v>
      </c>
      <c r="J16" s="30" t="s">
        <v>103</v>
      </c>
      <c r="K16" s="40">
        <v>1</v>
      </c>
      <c r="L16" s="40">
        <v>826</v>
      </c>
      <c r="M16" s="81">
        <v>7.95</v>
      </c>
      <c r="N16" s="81">
        <v>7.95</v>
      </c>
      <c r="O16" s="65" t="s">
        <v>33</v>
      </c>
    </row>
    <row r="17" spans="1:15" s="2" customFormat="1" ht="23.4" customHeight="1" x14ac:dyDescent="0.25">
      <c r="A17" s="55"/>
      <c r="B17" s="31">
        <f t="shared" si="0"/>
        <v>8</v>
      </c>
      <c r="C17" s="32" t="s">
        <v>37</v>
      </c>
      <c r="D17" s="32" t="s">
        <v>49</v>
      </c>
      <c r="E17" s="32" t="s">
        <v>61</v>
      </c>
      <c r="F17" s="32" t="s">
        <v>61</v>
      </c>
      <c r="G17" s="32" t="s">
        <v>85</v>
      </c>
      <c r="H17" s="32">
        <v>1</v>
      </c>
      <c r="I17" s="75" t="s">
        <v>94</v>
      </c>
      <c r="J17" s="32" t="s">
        <v>104</v>
      </c>
      <c r="K17" s="41">
        <v>1</v>
      </c>
      <c r="L17" s="41">
        <v>533</v>
      </c>
      <c r="M17" s="82">
        <v>0.52</v>
      </c>
      <c r="N17" s="82">
        <v>0.52</v>
      </c>
      <c r="O17" s="66" t="s">
        <v>33</v>
      </c>
    </row>
    <row r="18" spans="1:15" s="2" customFormat="1" ht="23.4" customHeight="1" x14ac:dyDescent="0.25">
      <c r="A18" s="55"/>
      <c r="B18" s="29">
        <f t="shared" si="0"/>
        <v>9</v>
      </c>
      <c r="C18" s="28" t="s">
        <v>38</v>
      </c>
      <c r="D18" s="28" t="s">
        <v>48</v>
      </c>
      <c r="E18" s="30">
        <v>938</v>
      </c>
      <c r="F18" s="30" t="s">
        <v>73</v>
      </c>
      <c r="G18" s="30" t="s">
        <v>86</v>
      </c>
      <c r="H18" s="30">
        <v>1</v>
      </c>
      <c r="I18" s="74" t="s">
        <v>94</v>
      </c>
      <c r="J18" s="30" t="s">
        <v>105</v>
      </c>
      <c r="K18" s="40">
        <v>1</v>
      </c>
      <c r="L18" s="40">
        <v>36</v>
      </c>
      <c r="M18" s="81">
        <v>19.95</v>
      </c>
      <c r="N18" s="81">
        <v>19.95</v>
      </c>
      <c r="O18" s="65" t="s">
        <v>33</v>
      </c>
    </row>
    <row r="19" spans="1:15" s="2" customFormat="1" ht="22.2" customHeight="1" x14ac:dyDescent="0.25">
      <c r="A19" s="55"/>
      <c r="B19" s="31">
        <f t="shared" si="0"/>
        <v>10</v>
      </c>
      <c r="C19" s="32" t="s">
        <v>39</v>
      </c>
      <c r="D19" s="32" t="s">
        <v>50</v>
      </c>
      <c r="E19" s="32" t="s">
        <v>62</v>
      </c>
      <c r="F19" s="32" t="s">
        <v>74</v>
      </c>
      <c r="G19" s="32" t="s">
        <v>87</v>
      </c>
      <c r="H19" s="32">
        <v>2</v>
      </c>
      <c r="I19" s="75" t="s">
        <v>94</v>
      </c>
      <c r="J19" s="32" t="s">
        <v>106</v>
      </c>
      <c r="K19" s="41">
        <v>2</v>
      </c>
      <c r="L19" s="41">
        <v>978</v>
      </c>
      <c r="M19" s="82">
        <v>3.82</v>
      </c>
      <c r="N19" s="82">
        <v>7.64</v>
      </c>
      <c r="O19" s="66" t="s">
        <v>33</v>
      </c>
    </row>
    <row r="20" spans="1:15" s="2" customFormat="1" ht="21" customHeight="1" x14ac:dyDescent="0.25">
      <c r="A20" s="55"/>
      <c r="B20" s="29">
        <f t="shared" si="0"/>
        <v>11</v>
      </c>
      <c r="C20" s="28" t="s">
        <v>40</v>
      </c>
      <c r="D20" s="28" t="s">
        <v>51</v>
      </c>
      <c r="E20" s="30" t="s">
        <v>63</v>
      </c>
      <c r="F20" s="30" t="s">
        <v>75</v>
      </c>
      <c r="G20" s="30" t="s">
        <v>88</v>
      </c>
      <c r="H20" s="30">
        <v>1</v>
      </c>
      <c r="I20" s="74" t="s">
        <v>94</v>
      </c>
      <c r="J20" s="30" t="s">
        <v>107</v>
      </c>
      <c r="K20" s="40">
        <v>1</v>
      </c>
      <c r="L20" s="40">
        <v>2206</v>
      </c>
      <c r="M20" s="81">
        <v>12.37</v>
      </c>
      <c r="N20" s="81">
        <v>12.37</v>
      </c>
      <c r="O20" s="65" t="s">
        <v>33</v>
      </c>
    </row>
    <row r="21" spans="1:15" s="2" customFormat="1" ht="21" customHeight="1" x14ac:dyDescent="0.25">
      <c r="A21" s="55"/>
      <c r="B21" s="31">
        <f t="shared" si="0"/>
        <v>12</v>
      </c>
      <c r="C21" s="32" t="s">
        <v>40</v>
      </c>
      <c r="D21" s="32" t="s">
        <v>52</v>
      </c>
      <c r="E21" s="32" t="s">
        <v>64</v>
      </c>
      <c r="F21" s="32" t="s">
        <v>76</v>
      </c>
      <c r="G21" s="32" t="s">
        <v>89</v>
      </c>
      <c r="H21" s="32">
        <v>1</v>
      </c>
      <c r="I21" s="75" t="s">
        <v>94</v>
      </c>
      <c r="J21" s="32" t="s">
        <v>108</v>
      </c>
      <c r="K21" s="41">
        <v>1</v>
      </c>
      <c r="L21" s="41">
        <v>16</v>
      </c>
      <c r="M21" s="82">
        <v>7.9</v>
      </c>
      <c r="N21" s="82">
        <v>7.9</v>
      </c>
      <c r="O21" s="66" t="s">
        <v>33</v>
      </c>
    </row>
    <row r="22" spans="1:15" s="2" customFormat="1" ht="22.8" customHeight="1" x14ac:dyDescent="0.25">
      <c r="A22" s="55"/>
      <c r="B22" s="29">
        <f t="shared" si="0"/>
        <v>13</v>
      </c>
      <c r="C22" s="28" t="s">
        <v>41</v>
      </c>
      <c r="D22" s="28" t="s">
        <v>53</v>
      </c>
      <c r="E22" s="30" t="s">
        <v>65</v>
      </c>
      <c r="F22" s="30" t="s">
        <v>69</v>
      </c>
      <c r="G22" s="30" t="s">
        <v>90</v>
      </c>
      <c r="H22" s="30">
        <v>1</v>
      </c>
      <c r="I22" s="74" t="s">
        <v>94</v>
      </c>
      <c r="J22" s="30" t="s">
        <v>109</v>
      </c>
      <c r="K22" s="40">
        <v>1</v>
      </c>
      <c r="L22" s="40">
        <v>4110</v>
      </c>
      <c r="M22" s="81">
        <v>0.1</v>
      </c>
      <c r="N22" s="81">
        <v>0.1</v>
      </c>
      <c r="O22" s="65" t="s">
        <v>33</v>
      </c>
    </row>
    <row r="23" spans="1:15" x14ac:dyDescent="0.25">
      <c r="A23" s="55"/>
      <c r="B23" s="51"/>
      <c r="C23" s="50"/>
      <c r="D23" s="34"/>
      <c r="E23" s="33"/>
      <c r="F23" s="47"/>
      <c r="H23" s="46">
        <f>SUM(H10:H22)</f>
        <v>14</v>
      </c>
      <c r="J23" s="42"/>
      <c r="K23" s="46">
        <f>SUM(K10:K22)</f>
        <v>14</v>
      </c>
      <c r="L23" s="45"/>
      <c r="M23" s="45"/>
      <c r="N23" s="45">
        <f>SUM(N10:N22)</f>
        <v>72.150000000000006</v>
      </c>
      <c r="O23" s="67"/>
    </row>
    <row r="24" spans="1:15" ht="13.8" thickBot="1" x14ac:dyDescent="0.3">
      <c r="A24" s="55"/>
      <c r="B24" s="94" t="s">
        <v>20</v>
      </c>
      <c r="C24" s="94"/>
      <c r="D24" s="5"/>
      <c r="E24" s="7"/>
      <c r="F24" s="49" t="s">
        <v>21</v>
      </c>
      <c r="G24" s="4"/>
      <c r="H24" s="4"/>
      <c r="I24" s="77"/>
      <c r="O24" s="64"/>
    </row>
    <row r="25" spans="1:15" ht="25.2" thickBot="1" x14ac:dyDescent="0.3">
      <c r="A25" s="55"/>
      <c r="B25" s="6"/>
      <c r="C25" s="6"/>
      <c r="D25" s="6"/>
      <c r="E25" s="8"/>
      <c r="F25" s="5"/>
      <c r="G25" s="5"/>
      <c r="H25" s="88" t="s">
        <v>32</v>
      </c>
      <c r="I25" s="80" t="s">
        <v>26</v>
      </c>
      <c r="J25" s="44" t="s">
        <v>23</v>
      </c>
      <c r="L25" s="95">
        <f>N23</f>
        <v>72.150000000000006</v>
      </c>
      <c r="M25" s="96"/>
      <c r="N25" s="89" t="s">
        <v>33</v>
      </c>
      <c r="O25" s="64"/>
    </row>
    <row r="26" spans="1:15" x14ac:dyDescent="0.25">
      <c r="A26" s="55"/>
      <c r="B26" s="6"/>
      <c r="C26" s="6"/>
      <c r="D26" s="6"/>
      <c r="E26" s="8"/>
      <c r="F26" s="5"/>
      <c r="G26" s="5"/>
      <c r="H26" s="5"/>
      <c r="I26" s="78"/>
      <c r="J26" s="48" t="s">
        <v>25</v>
      </c>
      <c r="K26" s="6"/>
      <c r="L26" s="97">
        <f>L25/H25</f>
        <v>72.150000000000006</v>
      </c>
      <c r="M26" s="97"/>
      <c r="N26" s="90" t="s">
        <v>33</v>
      </c>
      <c r="O26" s="64"/>
    </row>
    <row r="27" spans="1:15" ht="13.8" thickBot="1" x14ac:dyDescent="0.3">
      <c r="A27" s="57"/>
      <c r="B27" s="27"/>
      <c r="C27" s="11"/>
      <c r="D27" s="11"/>
      <c r="E27" s="9"/>
      <c r="F27" s="10"/>
      <c r="G27" s="10"/>
      <c r="H27" s="10"/>
      <c r="I27" s="79"/>
      <c r="J27" s="10"/>
      <c r="K27" s="11"/>
      <c r="L27" s="58"/>
      <c r="M27" s="58"/>
      <c r="N27" s="58"/>
      <c r="O27" s="68"/>
    </row>
    <row r="29" spans="1:15" x14ac:dyDescent="0.25">
      <c r="C29" s="1"/>
      <c r="D29" s="1"/>
      <c r="E29" s="1"/>
    </row>
    <row r="30" spans="1:15" x14ac:dyDescent="0.25">
      <c r="C30" s="1"/>
      <c r="D30" s="1"/>
      <c r="E30" s="1"/>
    </row>
    <row r="31" spans="1:15" x14ac:dyDescent="0.25">
      <c r="C31" s="1"/>
      <c r="D31" s="1"/>
      <c r="E31" s="1"/>
    </row>
  </sheetData>
  <mergeCells count="3">
    <mergeCell ref="B24:C24"/>
    <mergeCell ref="L25:M25"/>
    <mergeCell ref="L26:M26"/>
  </mergeCells>
  <phoneticPr fontId="0" type="noConversion"/>
  <conditionalFormatting sqref="L10:L22">
    <cfRule type="cellIs" dxfId="1" priority="3" operator="lessThan">
      <formula>1</formula>
    </cfRule>
  </conditionalFormatting>
  <conditionalFormatting sqref="N10:N22">
    <cfRule type="containsBlanks" dxfId="0" priority="2">
      <formula>LEN(TRIM(N10))=0</formula>
    </cfRule>
  </conditionalFormatting>
  <hyperlinks>
    <hyperlink ref="G5" r:id="rId1" xr:uid="{C2E98E75-8D82-40AA-8A4F-6B2FB43FBC4D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1" t="s">
        <v>115</v>
      </c>
    </row>
    <row r="2" spans="1:2" x14ac:dyDescent="0.25">
      <c r="A2" s="25" t="s">
        <v>1</v>
      </c>
      <c r="B2" s="92" t="s">
        <v>28</v>
      </c>
    </row>
    <row r="3" spans="1:2" x14ac:dyDescent="0.25">
      <c r="A3" s="26" t="s">
        <v>2</v>
      </c>
      <c r="B3" s="93" t="s">
        <v>29</v>
      </c>
    </row>
    <row r="4" spans="1:2" x14ac:dyDescent="0.25">
      <c r="A4" s="25" t="s">
        <v>3</v>
      </c>
      <c r="B4" s="92" t="s">
        <v>28</v>
      </c>
    </row>
    <row r="5" spans="1:2" x14ac:dyDescent="0.25">
      <c r="A5" s="26" t="s">
        <v>4</v>
      </c>
      <c r="B5" s="93" t="s">
        <v>115</v>
      </c>
    </row>
    <row r="6" spans="1:2" x14ac:dyDescent="0.25">
      <c r="A6" s="25" t="s">
        <v>5</v>
      </c>
      <c r="B6" s="92" t="s">
        <v>27</v>
      </c>
    </row>
    <row r="7" spans="1:2" x14ac:dyDescent="0.25">
      <c r="A7" s="26" t="s">
        <v>6</v>
      </c>
      <c r="B7" s="93" t="s">
        <v>116</v>
      </c>
    </row>
    <row r="8" spans="1:2" x14ac:dyDescent="0.25">
      <c r="A8" s="25" t="s">
        <v>7</v>
      </c>
      <c r="B8" s="92" t="s">
        <v>31</v>
      </c>
    </row>
    <row r="9" spans="1:2" x14ac:dyDescent="0.25">
      <c r="A9" s="26" t="s">
        <v>8</v>
      </c>
      <c r="B9" s="93" t="s">
        <v>30</v>
      </c>
    </row>
    <row r="10" spans="1:2" x14ac:dyDescent="0.25">
      <c r="A10" s="25" t="s">
        <v>9</v>
      </c>
      <c r="B10" s="92" t="s">
        <v>117</v>
      </c>
    </row>
    <row r="11" spans="1:2" x14ac:dyDescent="0.25">
      <c r="A11" s="26" t="s">
        <v>10</v>
      </c>
      <c r="B11" s="93" t="s">
        <v>118</v>
      </c>
    </row>
    <row r="12" spans="1:2" x14ac:dyDescent="0.25">
      <c r="A12" s="25" t="s">
        <v>11</v>
      </c>
      <c r="B12" s="92" t="s">
        <v>119</v>
      </c>
    </row>
    <row r="13" spans="1:2" x14ac:dyDescent="0.25">
      <c r="A13" s="26" t="s">
        <v>12</v>
      </c>
      <c r="B13" s="93" t="s">
        <v>120</v>
      </c>
    </row>
    <row r="14" spans="1:2" x14ac:dyDescent="0.25">
      <c r="A14" s="25" t="s">
        <v>13</v>
      </c>
      <c r="B14" s="92" t="s">
        <v>118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Ask Anuradha</cp:lastModifiedBy>
  <cp:lastPrinted>2012-02-04T13:58:31Z</cp:lastPrinted>
  <dcterms:created xsi:type="dcterms:W3CDTF">2002-11-05T15:28:02Z</dcterms:created>
  <dcterms:modified xsi:type="dcterms:W3CDTF">2023-04-23T05:21:22Z</dcterms:modified>
</cp:coreProperties>
</file>