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https://studntnu-my.sharepoint.com/personal/magnram_ntnu_no/Documents/V2019/gruppe-35/BurndownChart/"/>
    </mc:Choice>
  </mc:AlternateContent>
  <xr:revisionPtr revIDLastSave="0" documentId="8_{B4791DD3-12DF-4E99-B1C3-ADF141AC234B}" xr6:coauthVersionLast="40" xr6:coauthVersionMax="40" xr10:uidLastSave="{00000000-0000-0000-0000-000000000000}"/>
  <bookViews>
    <workbookView xWindow="15876" yWindow="6444" windowWidth="17280" windowHeight="8964" activeTab="1" xr2:uid="{00000000-000D-0000-FFFF-FFFF00000000}"/>
  </bookViews>
  <sheets>
    <sheet name="BacklogTable" sheetId="1" r:id="rId1"/>
    <sheet name="BurnDownTable" sheetId="3" r:id="rId2"/>
  </sheets>
  <definedNames>
    <definedName name="DevRate">#REF!</definedName>
    <definedName name="RemainingHours">SprintBacklog[[#Totals],[Remaining Hours]]</definedName>
    <definedName name="StartDate">#REF!</definedName>
    <definedName name="TotalHours">SprintBacklog[[#Totals],[Estimated Hours ved start]]</definedName>
    <definedName name="WorkingDay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F22" i="1"/>
  <c r="F17" i="1"/>
  <c r="F8" i="1"/>
  <c r="F9" i="1"/>
  <c r="F10" i="1"/>
  <c r="F3" i="1"/>
  <c r="F4" i="1"/>
  <c r="F5" i="1"/>
  <c r="F6" i="1"/>
  <c r="F7" i="1"/>
  <c r="F11" i="1"/>
  <c r="F12" i="1"/>
  <c r="F13" i="1"/>
  <c r="F14" i="1"/>
  <c r="F15" i="1"/>
  <c r="F16" i="1"/>
  <c r="F18" i="1"/>
  <c r="F19" i="1"/>
  <c r="F20" i="1"/>
  <c r="F21" i="1"/>
  <c r="B19" i="1"/>
  <c r="C23" i="1" l="1"/>
  <c r="F2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PowerUps for Excel</author>
  </authors>
  <commentList>
    <comment ref="B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PowerUps for Excel:</t>
        </r>
        <r>
          <rPr>
            <sz val="9"/>
            <color indexed="81"/>
            <rFont val="Tahoma"/>
            <family val="2"/>
          </rPr>
          <t xml:space="preserve">
Create one row per day in the sprint.</t>
        </r>
      </text>
    </comment>
  </commentList>
</comments>
</file>

<file path=xl/sharedStrings.xml><?xml version="1.0" encoding="utf-8"?>
<sst xmlns="http://schemas.openxmlformats.org/spreadsheetml/2006/main" count="58" uniqueCount="43">
  <si>
    <t>Task Name</t>
  </si>
  <si>
    <t>Assigned To</t>
  </si>
  <si>
    <t>Remaining Hours</t>
  </si>
  <si>
    <t>Status</t>
  </si>
  <si>
    <t>Sprint</t>
  </si>
  <si>
    <t>Total</t>
  </si>
  <si>
    <t>Work Day</t>
  </si>
  <si>
    <t>Forecast Burn Down</t>
  </si>
  <si>
    <t>Actual Burn Down</t>
  </si>
  <si>
    <t>6</t>
  </si>
  <si>
    <t>0</t>
  </si>
  <si>
    <t>Issue ID</t>
  </si>
  <si>
    <t>User stories left in sprint</t>
  </si>
  <si>
    <t>Kommentarer</t>
  </si>
  <si>
    <t>Estimated Hours ved start</t>
  </si>
  <si>
    <t>Mandag 11</t>
  </si>
  <si>
    <t>Tirsdag 12</t>
  </si>
  <si>
    <t>Onsdag 13</t>
  </si>
  <si>
    <t>Torsdag 14</t>
  </si>
  <si>
    <t>Fredag 15</t>
  </si>
  <si>
    <t>Lørdag 16</t>
  </si>
  <si>
    <t>Søndag 17</t>
  </si>
  <si>
    <t>Mandag 18</t>
  </si>
  <si>
    <t>Tirsdag 19</t>
  </si>
  <si>
    <t>Onsdag 20</t>
  </si>
  <si>
    <t>Torsdag 21</t>
  </si>
  <si>
    <t>Fredag 22</t>
  </si>
  <si>
    <t>Lørdag 23</t>
  </si>
  <si>
    <t>Søndag 24</t>
  </si>
  <si>
    <t>Mandag 25</t>
  </si>
  <si>
    <t>Tirsdag 26</t>
  </si>
  <si>
    <t>Onsdag 27</t>
  </si>
  <si>
    <t>Torsdag 28</t>
  </si>
  <si>
    <t>Fredag 1</t>
  </si>
  <si>
    <t>Lørdag 2</t>
  </si>
  <si>
    <t>Søndag 3</t>
  </si>
  <si>
    <t>Mandag 4</t>
  </si>
  <si>
    <t>Tirsdag 5</t>
  </si>
  <si>
    <t>Onsdag 6</t>
  </si>
  <si>
    <t>Torsdag 7</t>
  </si>
  <si>
    <t>Fredag 8</t>
  </si>
  <si>
    <t>Lørdag 9</t>
  </si>
  <si>
    <t>Søndag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</si>
</sst>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Segoe UI Light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2" borderId="1" xfId="0" applyFont="1" applyFill="1" applyBorder="1"/>
    <xf numFmtId="1" fontId="1" fillId="0" borderId="0" xfId="0" applyNumberFormat="1" applyFont="1" applyAlignment="1">
      <alignment horizontal="center" wrapText="1"/>
    </xf>
    <xf numFmtId="1" fontId="1" fillId="0" borderId="0" xfId="0" applyNumberFormat="1" applyFont="1"/>
    <xf numFmtId="1" fontId="1" fillId="2" borderId="1" xfId="0" applyNumberFormat="1" applyFont="1" applyFill="1" applyBorder="1"/>
    <xf numFmtId="0" fontId="4" fillId="0" borderId="0" xfId="0" applyFont="1"/>
    <xf numFmtId="1" fontId="4" fillId="0" borderId="0" xfId="0" applyNumberFormat="1" applyFont="1"/>
    <xf numFmtId="0" fontId="1" fillId="3" borderId="1" xfId="0" applyFont="1" applyFill="1" applyBorder="1"/>
    <xf numFmtId="0" fontId="1" fillId="3" borderId="1" xfId="0" applyNumberFormat="1" applyFont="1" applyFill="1" applyBorder="1"/>
    <xf numFmtId="1" fontId="4" fillId="2" borderId="0" xfId="0" applyNumberFormat="1" applyFont="1" applyFill="1"/>
    <xf numFmtId="0" fontId="5" fillId="0" borderId="0" xfId="0" applyFont="1"/>
    <xf numFmtId="1" fontId="1" fillId="2" borderId="0" xfId="0" applyNumberFormat="1" applyFont="1" applyFill="1"/>
    <xf numFmtId="0" fontId="1" fillId="2" borderId="1" xfId="0" applyNumberFormat="1" applyFont="1" applyFill="1" applyBorder="1"/>
    <xf numFmtId="0" fontId="1" fillId="0" borderId="2" xfId="0" applyFont="1" applyBorder="1"/>
  </cellXfs>
  <cellStyles count="1">
    <cellStyle name="Normal" xfId="0" builtinId="0"/>
  </cellStyles>
  <dxfs count="24"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border outline="0">
        <right style="thin">
          <color indexed="64"/>
        </right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1</a:t>
            </a:r>
            <a:r>
              <a:rPr lang="en-US" baseline="0"/>
              <a:t> Burn 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BurnDownTable!$F$2</c:f>
              <c:strCache>
                <c:ptCount val="1"/>
                <c:pt idx="0">
                  <c:v>User stories left in sprint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BurnDownTable!$B$3:$B$15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BurnDownTable!$F$3:$F$45</c:f>
              <c:numCache>
                <c:formatCode>0</c:formatCode>
                <c:ptCount val="43"/>
                <c:pt idx="0">
                  <c:v>20</c:v>
                </c:pt>
                <c:pt idx="1">
                  <c:v>18</c:v>
                </c:pt>
                <c:pt idx="2">
                  <c:v>16</c:v>
                </c:pt>
                <c:pt idx="3">
                  <c:v>16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21-4B9D-8523-F811CF9C6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9449568"/>
        <c:axId val="389444080"/>
      </c:barChart>
      <c:lineChart>
        <c:grouping val="standard"/>
        <c:varyColors val="0"/>
        <c:ser>
          <c:idx val="2"/>
          <c:order val="2"/>
          <c:tx>
            <c:strRef>
              <c:f>BurnDownTable!$E$2</c:f>
              <c:strCache>
                <c:ptCount val="1"/>
                <c:pt idx="0">
                  <c:v>Actual Burn Down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BurnDownTable!$B$3:$B$15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BurnDownTable!$E$3:$E$16</c:f>
              <c:numCache>
                <c:formatCode>0</c:formatCode>
                <c:ptCount val="14"/>
                <c:pt idx="0">
                  <c:v>60</c:v>
                </c:pt>
                <c:pt idx="1">
                  <c:v>54</c:v>
                </c:pt>
                <c:pt idx="2">
                  <c:v>47</c:v>
                </c:pt>
                <c:pt idx="3">
                  <c:v>47</c:v>
                </c:pt>
                <c:pt idx="4">
                  <c:v>43</c:v>
                </c:pt>
                <c:pt idx="5">
                  <c:v>43</c:v>
                </c:pt>
                <c:pt idx="6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E4-4D16-BCC1-1946F02489ED}"/>
            </c:ext>
          </c:extLst>
        </c:ser>
        <c:ser>
          <c:idx val="1"/>
          <c:order val="1"/>
          <c:tx>
            <c:strRef>
              <c:f>BurnDownTable!$D$2</c:f>
              <c:strCache>
                <c:ptCount val="1"/>
                <c:pt idx="0">
                  <c:v>Forecast Burn Down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BurnDownTable!$B$3:$B$15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BurnDownTable!$D$3:$D$15</c:f>
              <c:numCache>
                <c:formatCode>0</c:formatCode>
                <c:ptCount val="13"/>
                <c:pt idx="0">
                  <c:v>58.604651162790695</c:v>
                </c:pt>
                <c:pt idx="1">
                  <c:v>57.209302325581397</c:v>
                </c:pt>
                <c:pt idx="2">
                  <c:v>55.813953488372093</c:v>
                </c:pt>
                <c:pt idx="3">
                  <c:v>54.418604651162788</c:v>
                </c:pt>
                <c:pt idx="4">
                  <c:v>53.02325581395349</c:v>
                </c:pt>
                <c:pt idx="5">
                  <c:v>51.627906976744185</c:v>
                </c:pt>
                <c:pt idx="6">
                  <c:v>50.232558139534888</c:v>
                </c:pt>
                <c:pt idx="7">
                  <c:v>48.837209302325583</c:v>
                </c:pt>
                <c:pt idx="8">
                  <c:v>47.441860465116278</c:v>
                </c:pt>
                <c:pt idx="9">
                  <c:v>46.04651162790698</c:v>
                </c:pt>
                <c:pt idx="10">
                  <c:v>44.651162790697676</c:v>
                </c:pt>
                <c:pt idx="11">
                  <c:v>43.255813953488371</c:v>
                </c:pt>
                <c:pt idx="12">
                  <c:v>41.860465116279073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B3-426C-8780-C36019FB6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49568"/>
        <c:axId val="3894440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BurnDownTable!$C$2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BurnDownTable!$B$3:$B$15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BurnDownTable!$C$3:$C$45</c15:sqref>
                        </c15:formulaRef>
                      </c:ext>
                    </c:extLst>
                    <c:numCache>
                      <c:formatCode>0</c:formatCode>
                      <c:ptCount val="43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CB3-426C-8780-C36019FB674F}"/>
                  </c:ext>
                </c:extLst>
              </c15:ser>
            </c15:filteredLineSeries>
          </c:ext>
        </c:extLst>
      </c:lineChart>
      <c:catAx>
        <c:axId val="38944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Da</a:t>
                </a:r>
                <a:r>
                  <a:rPr lang="nb-NO" baseline="0"/>
                  <a:t>g nr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444080"/>
        <c:crosses val="autoZero"/>
        <c:auto val="1"/>
        <c:lblAlgn val="ctr"/>
        <c:lblOffset val="100"/>
        <c:noMultiLvlLbl val="0"/>
      </c:catAx>
      <c:valAx>
        <c:axId val="3894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Workload</a:t>
                </a:r>
                <a:r>
                  <a:rPr lang="nb-NO" baseline="0"/>
                  <a:t> (basert på user-story størrelser)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44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13446</xdr:colOff>
      <xdr:row>5</xdr:row>
      <xdr:rowOff>211230</xdr:rowOff>
    </xdr:from>
    <xdr:to>
      <xdr:col>22</xdr:col>
      <xdr:colOff>112058</xdr:colOff>
      <xdr:row>23</xdr:row>
      <xdr:rowOff>156883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SprintBacklog" displayName="SprintBacklog" ref="A2:G23" totalsRowCount="1" headerRowDxfId="23" dataDxfId="22" totalsRowDxfId="21">
  <autoFilter ref="A2:G22" xr:uid="{00000000-0009-0000-0100-000001000000}"/>
  <tableColumns count="7">
    <tableColumn id="1" xr3:uid="{00000000-0010-0000-0100-000001000000}" name="Sprint" totalsRowLabel="Total" dataDxfId="14" totalsRowDxfId="7"/>
    <tableColumn id="2" xr3:uid="{00000000-0010-0000-0100-000002000000}" name="Issue ID" totalsRowLabel="6" dataDxfId="13" totalsRowDxfId="6">
      <calculatedColumnFormula>IFERROR(B2+1,1)</calculatedColumnFormula>
    </tableColumn>
    <tableColumn id="3" xr3:uid="{00000000-0010-0000-0100-000003000000}" name="Estimated Hours ved start" totalsRowFunction="sum" dataDxfId="12" totalsRowDxfId="5"/>
    <tableColumn id="4" xr3:uid="{00000000-0010-0000-0100-000004000000}" name="Task Name" dataDxfId="11" totalsRowDxfId="4"/>
    <tableColumn id="5" xr3:uid="{00000000-0010-0000-0100-000005000000}" name="Assigned To" dataDxfId="10" totalsRowDxfId="3"/>
    <tableColumn id="6" xr3:uid="{00000000-0010-0000-0100-000006000000}" name="Remaining Hours" totalsRowFunction="sum" dataDxfId="9" totalsRowDxfId="2">
      <calculatedColumnFormula>SprintBacklog[[#This Row],[Estimated Hours ved start]]</calculatedColumnFormula>
    </tableColumn>
    <tableColumn id="7" xr3:uid="{00000000-0010-0000-0100-000007000000}" name="Status" dataDxfId="8" totalsRowDxfId="1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B2:F45" totalsRowShown="0" headerRowDxfId="20" dataDxfId="19">
  <autoFilter ref="B2:F45" xr:uid="{00000000-0009-0000-0100-000003000000}"/>
  <tableColumns count="5">
    <tableColumn id="1" xr3:uid="{00000000-0010-0000-0200-000001000000}" name="Work Day" dataDxfId="18"/>
    <tableColumn id="2" xr3:uid="{00000000-0010-0000-0200-000002000000}" name="0" dataDxfId="17"/>
    <tableColumn id="3" xr3:uid="{00000000-0010-0000-0200-000003000000}" name="Forecast Burn Down" dataDxfId="0">
      <calculatedColumnFormula>TotalHours-(Table3[Work Day]*(TotalHours/43))</calculatedColumnFormula>
    </tableColumn>
    <tableColumn id="4" xr3:uid="{00000000-0010-0000-0200-000004000000}" name="Actual Burn Down" dataDxfId="16"/>
    <tableColumn id="5" xr3:uid="{731F4FCE-3968-42EE-A2AB-B035450B4F5A}" name="User stories left in sprint" dataDxfId="15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23"/>
  <sheetViews>
    <sheetView workbookViewId="0">
      <selection activeCell="F22" sqref="F22"/>
    </sheetView>
  </sheetViews>
  <sheetFormatPr defaultColWidth="9.109375" defaultRowHeight="16.8" x14ac:dyDescent="0.4"/>
  <cols>
    <col min="1" max="1" width="9.109375" style="1"/>
    <col min="2" max="2" width="9.5546875" style="1" customWidth="1"/>
    <col min="3" max="3" width="11.33203125" style="1" customWidth="1"/>
    <col min="4" max="4" width="35.109375" style="1" customWidth="1"/>
    <col min="5" max="5" width="10.88671875" style="1" customWidth="1"/>
    <col min="6" max="6" width="12.44140625" style="1" customWidth="1"/>
    <col min="7" max="7" width="13.5546875" style="1" customWidth="1"/>
    <col min="8" max="16384" width="9.109375" style="1"/>
  </cols>
  <sheetData>
    <row r="2" spans="1:7" ht="50.4" x14ac:dyDescent="0.4">
      <c r="A2" s="2" t="s">
        <v>4</v>
      </c>
      <c r="B2" s="2" t="s">
        <v>11</v>
      </c>
      <c r="C2" s="3" t="s">
        <v>14</v>
      </c>
      <c r="D2" s="2" t="s">
        <v>0</v>
      </c>
      <c r="E2" s="3" t="s">
        <v>1</v>
      </c>
      <c r="F2" s="3" t="s">
        <v>2</v>
      </c>
      <c r="G2" s="2" t="s">
        <v>3</v>
      </c>
    </row>
    <row r="3" spans="1:7" x14ac:dyDescent="0.4">
      <c r="A3" s="4">
        <v>1</v>
      </c>
      <c r="B3" s="1">
        <v>1</v>
      </c>
      <c r="C3" s="4">
        <v>5</v>
      </c>
      <c r="D3" s="13"/>
      <c r="E3" s="10"/>
      <c r="F3" s="10">
        <f>SprintBacklog[[#This Row],[Estimated Hours ved start]]</f>
        <v>5</v>
      </c>
      <c r="G3" s="10"/>
    </row>
    <row r="4" spans="1:7" x14ac:dyDescent="0.4">
      <c r="A4" s="4">
        <v>1</v>
      </c>
      <c r="B4" s="1">
        <v>2</v>
      </c>
      <c r="C4" s="4">
        <v>3</v>
      </c>
      <c r="D4" s="11"/>
      <c r="E4" s="10"/>
      <c r="F4" s="10">
        <f>SprintBacklog[[#This Row],[Estimated Hours ved start]]</f>
        <v>3</v>
      </c>
      <c r="G4" s="10"/>
    </row>
    <row r="5" spans="1:7" x14ac:dyDescent="0.4">
      <c r="A5" s="4">
        <v>1</v>
      </c>
      <c r="B5" s="1">
        <v>3</v>
      </c>
      <c r="C5" s="4">
        <v>4</v>
      </c>
      <c r="D5" s="11"/>
      <c r="E5" s="10"/>
      <c r="F5" s="10">
        <f>SprintBacklog[[#This Row],[Estimated Hours ved start]]</f>
        <v>4</v>
      </c>
      <c r="G5" s="10"/>
    </row>
    <row r="6" spans="1:7" x14ac:dyDescent="0.4">
      <c r="A6" s="4">
        <v>1</v>
      </c>
      <c r="B6" s="1">
        <v>4</v>
      </c>
      <c r="C6" s="4">
        <v>1</v>
      </c>
      <c r="D6" s="11"/>
      <c r="E6" s="10"/>
      <c r="F6" s="10">
        <f>SprintBacklog[[#This Row],[Estimated Hours ved start]]</f>
        <v>1</v>
      </c>
      <c r="G6" s="10"/>
    </row>
    <row r="7" spans="1:7" x14ac:dyDescent="0.4">
      <c r="A7" s="4">
        <v>1</v>
      </c>
      <c r="B7" s="1">
        <v>5</v>
      </c>
      <c r="C7" s="4">
        <v>3</v>
      </c>
      <c r="D7" s="11"/>
      <c r="E7" s="10"/>
      <c r="F7" s="10">
        <f>SprintBacklog[[#This Row],[Estimated Hours ved start]]</f>
        <v>3</v>
      </c>
      <c r="G7" s="10"/>
    </row>
    <row r="8" spans="1:7" x14ac:dyDescent="0.4">
      <c r="A8" s="4">
        <v>2</v>
      </c>
      <c r="B8" s="1">
        <v>6</v>
      </c>
      <c r="C8" s="4">
        <v>2</v>
      </c>
      <c r="D8" s="11"/>
      <c r="E8" s="10"/>
      <c r="F8" s="10">
        <f>SprintBacklog[[#This Row],[Estimated Hours ved start]]</f>
        <v>2</v>
      </c>
      <c r="G8" s="10"/>
    </row>
    <row r="9" spans="1:7" x14ac:dyDescent="0.4">
      <c r="A9" s="4">
        <v>2</v>
      </c>
      <c r="B9" s="1">
        <v>7</v>
      </c>
      <c r="C9" s="4">
        <v>4</v>
      </c>
      <c r="D9" s="11"/>
      <c r="E9" s="10"/>
      <c r="F9" s="10">
        <f>SprintBacklog[[#This Row],[Estimated Hours ved start]]</f>
        <v>4</v>
      </c>
      <c r="G9" s="10"/>
    </row>
    <row r="10" spans="1:7" x14ac:dyDescent="0.4">
      <c r="A10" s="4">
        <v>2</v>
      </c>
      <c r="B10" s="1">
        <v>8</v>
      </c>
      <c r="C10" s="4">
        <v>2</v>
      </c>
      <c r="D10" s="11"/>
      <c r="E10" s="10"/>
      <c r="F10" s="10">
        <f>SprintBacklog[[#This Row],[Estimated Hours ved start]]</f>
        <v>2</v>
      </c>
      <c r="G10" s="10"/>
    </row>
    <row r="11" spans="1:7" x14ac:dyDescent="0.4">
      <c r="A11" s="15">
        <v>2</v>
      </c>
      <c r="B11" s="16">
        <v>9</v>
      </c>
      <c r="C11" s="15">
        <v>3</v>
      </c>
      <c r="D11" s="11"/>
      <c r="E11" s="10"/>
      <c r="F11" s="11">
        <f>SprintBacklog[[#This Row],[Estimated Hours ved start]]</f>
        <v>3</v>
      </c>
      <c r="G11" s="10"/>
    </row>
    <row r="12" spans="1:7" x14ac:dyDescent="0.4">
      <c r="A12" s="15">
        <v>2</v>
      </c>
      <c r="B12" s="16">
        <v>10</v>
      </c>
      <c r="C12" s="15">
        <v>5</v>
      </c>
      <c r="D12" s="11"/>
      <c r="E12" s="10"/>
      <c r="F12" s="11">
        <f>SprintBacklog[[#This Row],[Estimated Hours ved start]]</f>
        <v>5</v>
      </c>
      <c r="G12" s="10"/>
    </row>
    <row r="13" spans="1:7" x14ac:dyDescent="0.4">
      <c r="A13" s="15">
        <v>2</v>
      </c>
      <c r="B13" s="16">
        <v>11</v>
      </c>
      <c r="C13" s="15">
        <v>2</v>
      </c>
      <c r="D13" s="11"/>
      <c r="E13" s="10"/>
      <c r="F13" s="11">
        <f>SprintBacklog[[#This Row],[Estimated Hours ved start]]</f>
        <v>2</v>
      </c>
      <c r="G13" s="10"/>
    </row>
    <row r="14" spans="1:7" x14ac:dyDescent="0.4">
      <c r="A14" s="15">
        <v>3</v>
      </c>
      <c r="B14" s="16">
        <v>12</v>
      </c>
      <c r="C14" s="15">
        <v>4</v>
      </c>
      <c r="D14" s="11"/>
      <c r="E14" s="10"/>
      <c r="F14" s="11">
        <f>SprintBacklog[[#This Row],[Estimated Hours ved start]]</f>
        <v>4</v>
      </c>
      <c r="G14" s="10"/>
    </row>
    <row r="15" spans="1:7" x14ac:dyDescent="0.4">
      <c r="A15" s="15">
        <v>3</v>
      </c>
      <c r="B15" s="16">
        <v>13</v>
      </c>
      <c r="C15" s="15">
        <v>3</v>
      </c>
      <c r="D15" s="11"/>
      <c r="E15" s="10"/>
      <c r="F15" s="11">
        <f>SprintBacklog[[#This Row],[Estimated Hours ved start]]</f>
        <v>3</v>
      </c>
      <c r="G15" s="10"/>
    </row>
    <row r="16" spans="1:7" x14ac:dyDescent="0.4">
      <c r="A16" s="15">
        <v>3</v>
      </c>
      <c r="B16" s="16">
        <v>14</v>
      </c>
      <c r="C16" s="15">
        <v>3</v>
      </c>
      <c r="D16" s="11"/>
      <c r="E16" s="10"/>
      <c r="F16" s="11">
        <f>SprintBacklog[[#This Row],[Estimated Hours ved start]]</f>
        <v>3</v>
      </c>
      <c r="G16" s="10"/>
    </row>
    <row r="17" spans="1:7" x14ac:dyDescent="0.4">
      <c r="A17" s="4">
        <v>3</v>
      </c>
      <c r="B17" s="1">
        <v>15</v>
      </c>
      <c r="C17" s="4">
        <v>3</v>
      </c>
      <c r="D17" s="11"/>
      <c r="E17" s="10"/>
      <c r="F17" s="11">
        <f>SprintBacklog[[#This Row],[Estimated Hours ved start]]</f>
        <v>3</v>
      </c>
      <c r="G17" s="10"/>
    </row>
    <row r="18" spans="1:7" x14ac:dyDescent="0.4">
      <c r="A18" s="15">
        <v>3</v>
      </c>
      <c r="B18" s="16">
        <v>16</v>
      </c>
      <c r="C18" s="15">
        <v>2</v>
      </c>
      <c r="D18" s="11"/>
      <c r="E18" s="10"/>
      <c r="F18" s="11">
        <f>SprintBacklog[[#This Row],[Estimated Hours ved start]]</f>
        <v>2</v>
      </c>
      <c r="G18" s="10"/>
    </row>
    <row r="19" spans="1:7" x14ac:dyDescent="0.4">
      <c r="A19" s="15">
        <v>3</v>
      </c>
      <c r="B19" s="16">
        <f>IFERROR(B18+1,1)</f>
        <v>17</v>
      </c>
      <c r="C19" s="15">
        <v>2</v>
      </c>
      <c r="D19" s="11"/>
      <c r="E19" s="10"/>
      <c r="F19" s="11">
        <f>SprintBacklog[[#This Row],[Estimated Hours ved start]]</f>
        <v>2</v>
      </c>
      <c r="G19" s="10"/>
    </row>
    <row r="20" spans="1:7" x14ac:dyDescent="0.4">
      <c r="A20" s="15">
        <v>3</v>
      </c>
      <c r="B20" s="16">
        <v>18</v>
      </c>
      <c r="C20" s="15">
        <v>3</v>
      </c>
      <c r="D20" s="11"/>
      <c r="E20" s="10"/>
      <c r="F20" s="11">
        <f>SprintBacklog[[#This Row],[Estimated Hours ved start]]</f>
        <v>3</v>
      </c>
      <c r="G20" s="10"/>
    </row>
    <row r="21" spans="1:7" x14ac:dyDescent="0.4">
      <c r="A21" s="15">
        <v>3</v>
      </c>
      <c r="B21" s="16">
        <v>19</v>
      </c>
      <c r="C21" s="15">
        <v>3</v>
      </c>
      <c r="D21" s="11"/>
      <c r="E21" s="10"/>
      <c r="F21" s="11">
        <f>SprintBacklog[[#This Row],[Estimated Hours ved start]]</f>
        <v>3</v>
      </c>
      <c r="G21" s="10"/>
    </row>
    <row r="22" spans="1:7" x14ac:dyDescent="0.4">
      <c r="A22" s="4"/>
      <c r="B22" s="1">
        <v>20</v>
      </c>
      <c r="C22" s="4">
        <v>3</v>
      </c>
      <c r="D22" s="10"/>
      <c r="E22" s="10"/>
      <c r="F22" s="11">
        <f>SprintBacklog[[#This Row],[Estimated Hours ved start]]</f>
        <v>3</v>
      </c>
      <c r="G22" s="10"/>
    </row>
    <row r="23" spans="1:7" x14ac:dyDescent="0.4">
      <c r="A23" s="1" t="s">
        <v>5</v>
      </c>
      <c r="B23" s="1" t="s">
        <v>9</v>
      </c>
      <c r="C23" s="1">
        <f>SUBTOTAL(109,SprintBacklog[Estimated Hours ved start])</f>
        <v>60</v>
      </c>
      <c r="F23" s="1">
        <f>SUBTOTAL(109,SprintBacklog[Remaining Hours])</f>
        <v>60</v>
      </c>
    </row>
  </sheetData>
  <dataValidations count="1">
    <dataValidation type="list" allowBlank="1" showInputMessage="1" showErrorMessage="1" sqref="G3:G22" xr:uid="{00000000-0002-0000-0100-000000000000}">
      <formula1>"In Progress, Completed, Blocked"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45"/>
  <sheetViews>
    <sheetView tabSelected="1" topLeftCell="C1" zoomScale="85" zoomScaleNormal="85" workbookViewId="0">
      <selection activeCell="F10" sqref="F10"/>
    </sheetView>
  </sheetViews>
  <sheetFormatPr defaultColWidth="7.88671875" defaultRowHeight="16.8" x14ac:dyDescent="0.4"/>
  <cols>
    <col min="1" max="1" width="10.33203125" style="1" customWidth="1"/>
    <col min="2" max="4" width="10.33203125" style="6" customWidth="1"/>
    <col min="5" max="5" width="7.88671875" style="1"/>
    <col min="6" max="6" width="27.109375" style="1" customWidth="1"/>
    <col min="7" max="7" width="7.88671875" style="1"/>
    <col min="8" max="8" width="15.44140625" style="1" customWidth="1"/>
    <col min="9" max="16384" width="7.88671875" style="1"/>
  </cols>
  <sheetData>
    <row r="2" spans="1:8" ht="50.4" x14ac:dyDescent="0.4">
      <c r="B2" s="3" t="s">
        <v>6</v>
      </c>
      <c r="C2" s="5" t="s">
        <v>10</v>
      </c>
      <c r="D2" s="5" t="s">
        <v>7</v>
      </c>
      <c r="E2" s="5" t="s">
        <v>8</v>
      </c>
      <c r="F2" s="8" t="s">
        <v>12</v>
      </c>
      <c r="H2" s="1" t="s">
        <v>13</v>
      </c>
    </row>
    <row r="3" spans="1:8" x14ac:dyDescent="0.4">
      <c r="A3" s="1" t="s">
        <v>15</v>
      </c>
      <c r="B3" s="1">
        <v>1</v>
      </c>
      <c r="C3" s="5"/>
      <c r="D3" s="6">
        <f>TotalHours-(Table3[Work Day]*(TotalHours/43))</f>
        <v>58.604651162790695</v>
      </c>
      <c r="E3" s="7">
        <v>60</v>
      </c>
      <c r="F3" s="12">
        <v>20</v>
      </c>
    </row>
    <row r="4" spans="1:8" x14ac:dyDescent="0.4">
      <c r="A4" s="1" t="s">
        <v>16</v>
      </c>
      <c r="B4" s="1">
        <v>2</v>
      </c>
      <c r="C4" s="5"/>
      <c r="D4" s="6">
        <f>TotalHours-(Table3[Work Day]*(TotalHours/43))</f>
        <v>57.209302325581397</v>
      </c>
      <c r="E4" s="7">
        <v>54</v>
      </c>
      <c r="F4" s="12">
        <v>18</v>
      </c>
    </row>
    <row r="5" spans="1:8" x14ac:dyDescent="0.4">
      <c r="A5" s="1" t="s">
        <v>17</v>
      </c>
      <c r="B5" s="1">
        <v>3</v>
      </c>
      <c r="D5" s="6">
        <f>TotalHours-(Table3[Work Day]*(TotalHours/43))</f>
        <v>55.813953488372093</v>
      </c>
      <c r="E5" s="7">
        <v>47</v>
      </c>
      <c r="F5" s="14">
        <v>16</v>
      </c>
    </row>
    <row r="6" spans="1:8" x14ac:dyDescent="0.4">
      <c r="A6" s="1" t="s">
        <v>18</v>
      </c>
      <c r="B6" s="1">
        <v>4</v>
      </c>
      <c r="D6" s="6">
        <f>TotalHours-(Table3[Work Day]*(TotalHours/43))</f>
        <v>54.418604651162788</v>
      </c>
      <c r="E6" s="7">
        <v>47</v>
      </c>
      <c r="F6" s="14">
        <v>16</v>
      </c>
    </row>
    <row r="7" spans="1:8" x14ac:dyDescent="0.4">
      <c r="A7" s="1" t="s">
        <v>19</v>
      </c>
      <c r="B7" s="1">
        <v>5</v>
      </c>
      <c r="D7" s="6">
        <f>TotalHours-(Table3[Work Day]*(TotalHours/43))</f>
        <v>53.02325581395349</v>
      </c>
      <c r="E7" s="7">
        <v>43</v>
      </c>
      <c r="F7" s="14">
        <v>14</v>
      </c>
    </row>
    <row r="8" spans="1:8" x14ac:dyDescent="0.4">
      <c r="A8" s="1" t="s">
        <v>20</v>
      </c>
      <c r="B8" s="1">
        <v>6</v>
      </c>
      <c r="D8" s="6">
        <f>TotalHours-(Table3[Work Day]*(TotalHours/43))</f>
        <v>51.627906976744185</v>
      </c>
      <c r="E8" s="7">
        <v>43</v>
      </c>
      <c r="F8" s="14">
        <v>14</v>
      </c>
    </row>
    <row r="9" spans="1:8" x14ac:dyDescent="0.4">
      <c r="A9" s="1" t="s">
        <v>21</v>
      </c>
      <c r="B9" s="1">
        <v>7</v>
      </c>
      <c r="D9" s="6">
        <f>TotalHours-(Table3[Work Day]*(TotalHours/43))</f>
        <v>50.232558139534888</v>
      </c>
      <c r="E9" s="7">
        <v>43</v>
      </c>
      <c r="F9" s="14">
        <v>14</v>
      </c>
    </row>
    <row r="10" spans="1:8" x14ac:dyDescent="0.4">
      <c r="A10" s="1" t="s">
        <v>22</v>
      </c>
      <c r="B10" s="1">
        <v>8</v>
      </c>
      <c r="D10" s="6">
        <f>TotalHours-(Table3[Work Day]*(TotalHours/43))</f>
        <v>48.837209302325583</v>
      </c>
      <c r="E10" s="7"/>
      <c r="F10" s="14"/>
    </row>
    <row r="11" spans="1:8" x14ac:dyDescent="0.4">
      <c r="A11" s="1" t="s">
        <v>23</v>
      </c>
      <c r="B11" s="1">
        <v>9</v>
      </c>
      <c r="D11" s="6">
        <f>TotalHours-(Table3[Work Day]*(TotalHours/43))</f>
        <v>47.441860465116278</v>
      </c>
      <c r="E11" s="7"/>
      <c r="F11" s="14"/>
    </row>
    <row r="12" spans="1:8" x14ac:dyDescent="0.4">
      <c r="A12" s="1" t="s">
        <v>24</v>
      </c>
      <c r="B12" s="1">
        <v>10</v>
      </c>
      <c r="D12" s="6">
        <f>TotalHours-(Table3[Work Day]*(TotalHours/43))</f>
        <v>46.04651162790698</v>
      </c>
      <c r="E12" s="7"/>
      <c r="F12" s="14"/>
    </row>
    <row r="13" spans="1:8" x14ac:dyDescent="0.4">
      <c r="A13" s="1" t="s">
        <v>25</v>
      </c>
      <c r="B13" s="1">
        <v>11</v>
      </c>
      <c r="D13" s="6">
        <f>TotalHours-(Table3[Work Day]*(TotalHours/43))</f>
        <v>44.651162790697676</v>
      </c>
      <c r="E13" s="7"/>
      <c r="F13" s="14"/>
    </row>
    <row r="14" spans="1:8" x14ac:dyDescent="0.4">
      <c r="A14" s="1" t="s">
        <v>26</v>
      </c>
      <c r="B14" s="1">
        <v>12</v>
      </c>
      <c r="D14" s="6">
        <f>TotalHours-(Table3[Work Day]*(TotalHours/43))</f>
        <v>43.255813953488371</v>
      </c>
      <c r="E14" s="7"/>
      <c r="F14" s="14"/>
    </row>
    <row r="15" spans="1:8" x14ac:dyDescent="0.4">
      <c r="A15" s="1" t="s">
        <v>27</v>
      </c>
      <c r="B15" s="1">
        <v>13</v>
      </c>
      <c r="D15" s="6">
        <f>TotalHours-(Table3[Work Day]*(TotalHours/43))</f>
        <v>41.860465116279073</v>
      </c>
      <c r="E15" s="7"/>
      <c r="F15" s="14"/>
    </row>
    <row r="16" spans="1:8" x14ac:dyDescent="0.4">
      <c r="A16" s="1" t="s">
        <v>28</v>
      </c>
      <c r="B16" s="1">
        <v>14</v>
      </c>
      <c r="C16" s="9"/>
      <c r="D16" s="6">
        <f>TotalHours-(Table3[Work Day]*(TotalHours/43))</f>
        <v>40.465116279069768</v>
      </c>
      <c r="E16" s="7"/>
      <c r="F16" s="14"/>
    </row>
    <row r="17" spans="1:6" x14ac:dyDescent="0.4">
      <c r="A17" s="1" t="s">
        <v>29</v>
      </c>
      <c r="B17" s="1">
        <v>15</v>
      </c>
      <c r="C17" s="9"/>
      <c r="D17" s="6">
        <f>TotalHours-(Table3[Work Day]*(TotalHours/43))</f>
        <v>39.069767441860463</v>
      </c>
      <c r="E17" s="7"/>
      <c r="F17" s="14"/>
    </row>
    <row r="18" spans="1:6" x14ac:dyDescent="0.4">
      <c r="A18" s="1" t="s">
        <v>30</v>
      </c>
      <c r="B18" s="1">
        <v>16</v>
      </c>
      <c r="C18" s="9"/>
      <c r="D18" s="6">
        <f>TotalHours-(Table3[Work Day]*(TotalHours/43))</f>
        <v>37.674418604651166</v>
      </c>
      <c r="E18" s="7"/>
      <c r="F18" s="14"/>
    </row>
    <row r="19" spans="1:6" x14ac:dyDescent="0.4">
      <c r="A19" s="1" t="s">
        <v>31</v>
      </c>
      <c r="B19" s="1">
        <v>17</v>
      </c>
      <c r="C19" s="9"/>
      <c r="D19" s="6">
        <f>TotalHours-(Table3[Work Day]*(TotalHours/43))</f>
        <v>36.279069767441861</v>
      </c>
      <c r="E19" s="7"/>
      <c r="F19" s="14"/>
    </row>
    <row r="20" spans="1:6" x14ac:dyDescent="0.4">
      <c r="A20" s="1" t="s">
        <v>32</v>
      </c>
      <c r="B20" s="1">
        <v>18</v>
      </c>
      <c r="C20" s="9"/>
      <c r="D20" s="6">
        <f>TotalHours-(Table3[Work Day]*(TotalHours/43))</f>
        <v>34.883720930232556</v>
      </c>
      <c r="E20" s="7"/>
      <c r="F20" s="14"/>
    </row>
    <row r="21" spans="1:6" x14ac:dyDescent="0.4">
      <c r="A21" s="1" t="s">
        <v>33</v>
      </c>
      <c r="B21" s="1">
        <v>19</v>
      </c>
      <c r="C21" s="9"/>
      <c r="D21" s="6">
        <f>TotalHours-(Table3[Work Day]*(TotalHours/43))</f>
        <v>33.488372093023258</v>
      </c>
      <c r="E21" s="7"/>
      <c r="F21" s="14"/>
    </row>
    <row r="22" spans="1:6" x14ac:dyDescent="0.4">
      <c r="A22" s="1" t="s">
        <v>34</v>
      </c>
      <c r="B22" s="1">
        <v>20</v>
      </c>
      <c r="C22" s="9"/>
      <c r="D22" s="6">
        <f>TotalHours-(Table3[Work Day]*(TotalHours/43))</f>
        <v>32.093023255813954</v>
      </c>
      <c r="E22" s="7"/>
      <c r="F22" s="14"/>
    </row>
    <row r="23" spans="1:6" x14ac:dyDescent="0.4">
      <c r="A23" s="1" t="s">
        <v>35</v>
      </c>
      <c r="B23" s="1">
        <v>21</v>
      </c>
      <c r="C23" s="9"/>
      <c r="D23" s="6">
        <f>TotalHours-(Table3[Work Day]*(TotalHours/43))</f>
        <v>30.697674418604649</v>
      </c>
      <c r="E23" s="7"/>
      <c r="F23" s="14"/>
    </row>
    <row r="24" spans="1:6" x14ac:dyDescent="0.4">
      <c r="A24" s="1" t="s">
        <v>36</v>
      </c>
      <c r="B24" s="1">
        <v>22</v>
      </c>
      <c r="C24" s="9"/>
      <c r="D24" s="6">
        <f>TotalHours-(Table3[Work Day]*(TotalHours/43))</f>
        <v>29.302325581395348</v>
      </c>
      <c r="E24" s="7"/>
      <c r="F24" s="14"/>
    </row>
    <row r="25" spans="1:6" x14ac:dyDescent="0.4">
      <c r="A25" s="1" t="s">
        <v>37</v>
      </c>
      <c r="B25" s="1">
        <v>23</v>
      </c>
      <c r="C25" s="9"/>
      <c r="D25" s="6">
        <f>TotalHours-(Table3[Work Day]*(TotalHours/43))</f>
        <v>27.906976744186046</v>
      </c>
      <c r="E25" s="7"/>
      <c r="F25" s="14"/>
    </row>
    <row r="26" spans="1:6" x14ac:dyDescent="0.4">
      <c r="A26" s="1" t="s">
        <v>38</v>
      </c>
      <c r="B26" s="1">
        <v>24</v>
      </c>
      <c r="C26" s="9"/>
      <c r="D26" s="6">
        <f>TotalHours-(Table3[Work Day]*(TotalHours/43))</f>
        <v>26.511627906976742</v>
      </c>
      <c r="E26" s="7"/>
      <c r="F26" s="14"/>
    </row>
    <row r="27" spans="1:6" x14ac:dyDescent="0.4">
      <c r="A27" s="1" t="s">
        <v>39</v>
      </c>
      <c r="B27" s="1">
        <v>25</v>
      </c>
      <c r="C27" s="9"/>
      <c r="D27" s="6">
        <f>TotalHours-(Table3[Work Day]*(TotalHours/43))</f>
        <v>25.116279069767444</v>
      </c>
      <c r="E27" s="7"/>
      <c r="F27" s="14"/>
    </row>
    <row r="28" spans="1:6" x14ac:dyDescent="0.4">
      <c r="A28" s="1" t="s">
        <v>40</v>
      </c>
      <c r="B28" s="1">
        <v>26</v>
      </c>
      <c r="C28" s="9"/>
      <c r="D28" s="6">
        <f>TotalHours-(Table3[Work Day]*(TotalHours/43))</f>
        <v>23.720930232558139</v>
      </c>
      <c r="E28" s="7"/>
      <c r="F28" s="14"/>
    </row>
    <row r="29" spans="1:6" x14ac:dyDescent="0.4">
      <c r="A29" s="1" t="s">
        <v>41</v>
      </c>
      <c r="B29" s="1">
        <v>27</v>
      </c>
      <c r="C29" s="9"/>
      <c r="D29" s="6">
        <f>TotalHours-(Table3[Work Day]*(TotalHours/43))</f>
        <v>22.325581395348834</v>
      </c>
      <c r="E29" s="7"/>
      <c r="F29" s="14"/>
    </row>
    <row r="30" spans="1:6" x14ac:dyDescent="0.4">
      <c r="A30" s="1" t="s">
        <v>42</v>
      </c>
      <c r="B30" s="1">
        <v>28</v>
      </c>
      <c r="C30" s="9"/>
      <c r="D30" s="6">
        <f>TotalHours-(Table3[Work Day]*(TotalHours/43))</f>
        <v>20.930232558139537</v>
      </c>
      <c r="E30" s="7"/>
      <c r="F30" s="14"/>
    </row>
    <row r="31" spans="1:6" x14ac:dyDescent="0.4">
      <c r="A31" s="1" t="s">
        <v>15</v>
      </c>
      <c r="B31" s="1">
        <v>29</v>
      </c>
      <c r="C31" s="9"/>
      <c r="D31" s="6">
        <f>TotalHours-(Table3[Work Day]*(TotalHours/43))</f>
        <v>19.534883720930232</v>
      </c>
      <c r="E31" s="7"/>
      <c r="F31" s="14"/>
    </row>
    <row r="32" spans="1:6" x14ac:dyDescent="0.4">
      <c r="A32" s="1" t="s">
        <v>16</v>
      </c>
      <c r="B32" s="1">
        <v>30</v>
      </c>
      <c r="C32" s="9"/>
      <c r="D32" s="6">
        <f>TotalHours-(Table3[Work Day]*(TotalHours/43))</f>
        <v>18.139534883720927</v>
      </c>
      <c r="E32" s="7"/>
      <c r="F32" s="14"/>
    </row>
    <row r="33" spans="1:6" x14ac:dyDescent="0.4">
      <c r="A33" s="1" t="s">
        <v>17</v>
      </c>
      <c r="B33" s="1">
        <v>31</v>
      </c>
      <c r="C33" s="9"/>
      <c r="D33" s="6">
        <f>TotalHours-(Table3[Work Day]*(TotalHours/43))</f>
        <v>16.744186046511629</v>
      </c>
      <c r="E33" s="7"/>
      <c r="F33" s="14"/>
    </row>
    <row r="34" spans="1:6" x14ac:dyDescent="0.4">
      <c r="A34" s="1" t="s">
        <v>18</v>
      </c>
      <c r="B34" s="1">
        <v>32</v>
      </c>
      <c r="C34" s="9"/>
      <c r="D34" s="6">
        <f>TotalHours-(Table3[Work Day]*(TotalHours/43))</f>
        <v>15.348837209302324</v>
      </c>
      <c r="E34" s="7"/>
      <c r="F34" s="14"/>
    </row>
    <row r="35" spans="1:6" x14ac:dyDescent="0.4">
      <c r="A35" s="1" t="s">
        <v>19</v>
      </c>
      <c r="B35" s="1">
        <v>33</v>
      </c>
      <c r="C35" s="9"/>
      <c r="D35" s="6">
        <f>TotalHours-(Table3[Work Day]*(TotalHours/43))</f>
        <v>13.95348837209302</v>
      </c>
      <c r="E35" s="7"/>
      <c r="F35" s="14"/>
    </row>
    <row r="36" spans="1:6" x14ac:dyDescent="0.4">
      <c r="A36" s="1" t="s">
        <v>20</v>
      </c>
      <c r="B36" s="1">
        <v>34</v>
      </c>
      <c r="C36" s="9"/>
      <c r="D36" s="6">
        <f>TotalHours-(Table3[Work Day]*(TotalHours/43))</f>
        <v>12.558139534883722</v>
      </c>
      <c r="E36" s="7"/>
      <c r="F36" s="14"/>
    </row>
    <row r="37" spans="1:6" x14ac:dyDescent="0.4">
      <c r="A37" s="1" t="s">
        <v>21</v>
      </c>
      <c r="B37" s="1">
        <v>35</v>
      </c>
      <c r="C37" s="9"/>
      <c r="D37" s="6">
        <f>TotalHours-(Table3[Work Day]*(TotalHours/43))</f>
        <v>11.162790697674417</v>
      </c>
      <c r="E37" s="7"/>
      <c r="F37" s="14"/>
    </row>
    <row r="38" spans="1:6" x14ac:dyDescent="0.4">
      <c r="A38" s="1" t="s">
        <v>22</v>
      </c>
      <c r="B38" s="1">
        <v>36</v>
      </c>
      <c r="C38" s="9"/>
      <c r="D38" s="6">
        <f>TotalHours-(Table3[Work Day]*(TotalHours/43))</f>
        <v>9.7674418604651123</v>
      </c>
      <c r="E38" s="7"/>
      <c r="F38" s="14"/>
    </row>
    <row r="39" spans="1:6" x14ac:dyDescent="0.4">
      <c r="A39" s="1" t="s">
        <v>23</v>
      </c>
      <c r="B39" s="1">
        <v>37</v>
      </c>
      <c r="C39" s="9"/>
      <c r="D39" s="6">
        <f>TotalHours-(Table3[Work Day]*(TotalHours/43))</f>
        <v>8.3720930232558146</v>
      </c>
      <c r="E39" s="7"/>
      <c r="F39" s="14"/>
    </row>
    <row r="40" spans="1:6" x14ac:dyDescent="0.4">
      <c r="A40" s="1" t="s">
        <v>24</v>
      </c>
      <c r="B40" s="1">
        <v>38</v>
      </c>
      <c r="C40" s="9"/>
      <c r="D40" s="6">
        <f>TotalHours-(Table3[Work Day]*(TotalHours/43))</f>
        <v>6.9767441860465098</v>
      </c>
      <c r="E40" s="7"/>
      <c r="F40" s="14"/>
    </row>
    <row r="41" spans="1:6" x14ac:dyDescent="0.4">
      <c r="A41" s="1" t="s">
        <v>25</v>
      </c>
      <c r="B41" s="1">
        <v>39</v>
      </c>
      <c r="C41" s="9"/>
      <c r="D41" s="6">
        <f>TotalHours-(Table3[Work Day]*(TotalHours/43))</f>
        <v>5.581395348837205</v>
      </c>
      <c r="E41" s="7"/>
      <c r="F41" s="14"/>
    </row>
    <row r="42" spans="1:6" x14ac:dyDescent="0.4">
      <c r="A42" s="1" t="s">
        <v>26</v>
      </c>
      <c r="B42" s="1">
        <v>40</v>
      </c>
      <c r="C42" s="9"/>
      <c r="D42" s="6">
        <f>TotalHours-(Table3[Work Day]*(TotalHours/43))</f>
        <v>4.1860465116279073</v>
      </c>
      <c r="E42" s="7"/>
      <c r="F42" s="14"/>
    </row>
    <row r="43" spans="1:6" x14ac:dyDescent="0.4">
      <c r="A43" s="1" t="s">
        <v>27</v>
      </c>
      <c r="B43" s="1">
        <v>41</v>
      </c>
      <c r="C43" s="9"/>
      <c r="D43" s="6">
        <f>TotalHours-(Table3[Work Day]*(TotalHours/43))</f>
        <v>2.7906976744186025</v>
      </c>
      <c r="E43" s="7"/>
      <c r="F43" s="14"/>
    </row>
    <row r="44" spans="1:6" x14ac:dyDescent="0.4">
      <c r="A44" s="1" t="s">
        <v>28</v>
      </c>
      <c r="B44" s="1">
        <v>42</v>
      </c>
      <c r="C44" s="9"/>
      <c r="D44" s="6">
        <f>TotalHours-(Table3[Work Day]*(TotalHours/43))</f>
        <v>1.3953488372092977</v>
      </c>
      <c r="E44" s="7"/>
      <c r="F44" s="14"/>
    </row>
    <row r="45" spans="1:6" x14ac:dyDescent="0.4">
      <c r="A45" s="1" t="s">
        <v>29</v>
      </c>
      <c r="B45" s="1">
        <v>43</v>
      </c>
      <c r="C45" s="9"/>
      <c r="D45" s="6">
        <f>TotalHours-(Table3[Work Day]*(TotalHours/43))</f>
        <v>0</v>
      </c>
      <c r="E45" s="7"/>
      <c r="F45" s="14"/>
    </row>
  </sheetData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BacklogTable</vt:lpstr>
      <vt:lpstr>BurnDownTable</vt:lpstr>
      <vt:lpstr>RemainingHours</vt:lpstr>
      <vt:lpstr>TotalHours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PowerUps for Excel</dc:creator>
  <cp:lastModifiedBy>Magnus Ramm</cp:lastModifiedBy>
  <dcterms:created xsi:type="dcterms:W3CDTF">2014-10-14T22:04:59Z</dcterms:created>
  <dcterms:modified xsi:type="dcterms:W3CDTF">2019-02-18T10:19:13Z</dcterms:modified>
</cp:coreProperties>
</file>