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kid\OneDrive\Documents\GitHub\MAR-5731\Homework\Module 8\"/>
    </mc:Choice>
  </mc:AlternateContent>
  <xr:revisionPtr revIDLastSave="0" documentId="8_{F2FC1AAF-F831-4C33-A982-35E138B4A77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coring guide" sheetId="2" r:id="rId1"/>
    <sheet name="data" sheetId="1" r:id="rId2"/>
    <sheet name="RFM Scores" sheetId="3" r:id="rId3"/>
  </sheets>
  <definedNames>
    <definedName name="_xlnm._FilterDatabase" localSheetId="2" hidden="1">'RFM Scores'!$A$1:$E$101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Q24" i="1"/>
  <c r="Q25" i="1"/>
  <c r="Q23" i="1"/>
  <c r="H3" i="1"/>
  <c r="I3" i="1" s="1"/>
  <c r="H4" i="1"/>
  <c r="I4" i="1" s="1"/>
  <c r="L4" i="1" s="1"/>
  <c r="H5" i="1"/>
  <c r="I5" i="1" s="1"/>
  <c r="H6" i="1"/>
  <c r="H7" i="1"/>
  <c r="I7" i="1" s="1"/>
  <c r="L7" i="1" s="1"/>
  <c r="H8" i="1"/>
  <c r="I8" i="1" s="1"/>
  <c r="H9" i="1"/>
  <c r="I9" i="1" s="1"/>
  <c r="H10" i="1"/>
  <c r="I10" i="1" s="1"/>
  <c r="H11" i="1"/>
  <c r="I11" i="1" s="1"/>
  <c r="H12" i="1"/>
  <c r="H13" i="1"/>
  <c r="I13" i="1" s="1"/>
  <c r="H14" i="1"/>
  <c r="I14" i="1" s="1"/>
  <c r="H15" i="1"/>
  <c r="H16" i="1"/>
  <c r="H17" i="1"/>
  <c r="H18" i="1"/>
  <c r="I18" i="1" s="1"/>
  <c r="H19" i="1"/>
  <c r="I19" i="1" s="1"/>
  <c r="H2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L28" i="1" s="1"/>
  <c r="H29" i="1"/>
  <c r="I29" i="1" s="1"/>
  <c r="H30" i="1"/>
  <c r="H31" i="1"/>
  <c r="I31" i="1" s="1"/>
  <c r="L31" i="1" s="1"/>
  <c r="H32" i="1"/>
  <c r="H33" i="1"/>
  <c r="I33" i="1" s="1"/>
  <c r="H34" i="1"/>
  <c r="I34" i="1" s="1"/>
  <c r="H35" i="1"/>
  <c r="I35" i="1" s="1"/>
  <c r="H36" i="1"/>
  <c r="H37" i="1"/>
  <c r="I37" i="1" s="1"/>
  <c r="H38" i="1"/>
  <c r="I38" i="1" s="1"/>
  <c r="H39" i="1"/>
  <c r="I39" i="1" s="1"/>
  <c r="H40" i="1"/>
  <c r="H41" i="1"/>
  <c r="H42" i="1"/>
  <c r="I42" i="1" s="1"/>
  <c r="H43" i="1"/>
  <c r="I43" i="1" s="1"/>
  <c r="H44" i="1"/>
  <c r="H45" i="1"/>
  <c r="I45" i="1" s="1"/>
  <c r="H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L52" i="1" s="1"/>
  <c r="H53" i="1"/>
  <c r="I53" i="1" s="1"/>
  <c r="H54" i="1"/>
  <c r="H55" i="1"/>
  <c r="H56" i="1"/>
  <c r="H57" i="1"/>
  <c r="H58" i="1"/>
  <c r="I58" i="1" s="1"/>
  <c r="H59" i="1"/>
  <c r="I59" i="1" s="1"/>
  <c r="H60" i="1"/>
  <c r="I60" i="1" s="1"/>
  <c r="L60" i="1" s="1"/>
  <c r="H61" i="1"/>
  <c r="I61" i="1" s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I68" i="1" s="1"/>
  <c r="L68" i="1" s="1"/>
  <c r="H69" i="1"/>
  <c r="I69" i="1" s="1"/>
  <c r="H70" i="1"/>
  <c r="H71" i="1"/>
  <c r="I71" i="1" s="1"/>
  <c r="L71" i="1" s="1"/>
  <c r="H72" i="1"/>
  <c r="I72" i="1" s="1"/>
  <c r="H73" i="1"/>
  <c r="I73" i="1" s="1"/>
  <c r="H74" i="1"/>
  <c r="I74" i="1" s="1"/>
  <c r="H75" i="1"/>
  <c r="I75" i="1" s="1"/>
  <c r="H76" i="1"/>
  <c r="H77" i="1"/>
  <c r="I77" i="1" s="1"/>
  <c r="H78" i="1"/>
  <c r="I78" i="1" s="1"/>
  <c r="H79" i="1"/>
  <c r="I79" i="1" s="1"/>
  <c r="H80" i="1"/>
  <c r="H81" i="1"/>
  <c r="H82" i="1"/>
  <c r="I82" i="1" s="1"/>
  <c r="H83" i="1"/>
  <c r="I83" i="1" s="1"/>
  <c r="H84" i="1"/>
  <c r="I84" i="1" s="1"/>
  <c r="L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H93" i="1"/>
  <c r="I93" i="1" s="1"/>
  <c r="H94" i="1"/>
  <c r="H95" i="1"/>
  <c r="H96" i="1"/>
  <c r="H97" i="1"/>
  <c r="I97" i="1" s="1"/>
  <c r="H98" i="1"/>
  <c r="I98" i="1" s="1"/>
  <c r="H99" i="1"/>
  <c r="I99" i="1" s="1"/>
  <c r="H100" i="1"/>
  <c r="H101" i="1"/>
  <c r="I101" i="1" s="1"/>
  <c r="H2" i="1"/>
  <c r="I2" i="1" s="1"/>
  <c r="L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6" i="1"/>
  <c r="I12" i="1"/>
  <c r="L12" i="1" s="1"/>
  <c r="I15" i="1"/>
  <c r="L15" i="1" s="1"/>
  <c r="I16" i="1"/>
  <c r="I17" i="1"/>
  <c r="L17" i="1" s="1"/>
  <c r="I20" i="1"/>
  <c r="L20" i="1" s="1"/>
  <c r="I30" i="1"/>
  <c r="I32" i="1"/>
  <c r="L32" i="1" s="1"/>
  <c r="I36" i="1"/>
  <c r="L36" i="1" s="1"/>
  <c r="I40" i="1"/>
  <c r="I41" i="1"/>
  <c r="L41" i="1" s="1"/>
  <c r="I44" i="1"/>
  <c r="L44" i="1" s="1"/>
  <c r="I46" i="1"/>
  <c r="I54" i="1"/>
  <c r="I55" i="1"/>
  <c r="I56" i="1"/>
  <c r="L56" i="1" s="1"/>
  <c r="I57" i="1"/>
  <c r="L57" i="1" s="1"/>
  <c r="I65" i="1"/>
  <c r="L65" i="1" s="1"/>
  <c r="I70" i="1"/>
  <c r="I76" i="1"/>
  <c r="L76" i="1" s="1"/>
  <c r="I80" i="1"/>
  <c r="L80" i="1" s="1"/>
  <c r="I81" i="1"/>
  <c r="L81" i="1" s="1"/>
  <c r="I92" i="1"/>
  <c r="L92" i="1" s="1"/>
  <c r="I94" i="1"/>
  <c r="I95" i="1"/>
  <c r="I96" i="1"/>
  <c r="I100" i="1"/>
  <c r="L100" i="1" s="1"/>
  <c r="L55" i="1" l="1"/>
  <c r="L99" i="1"/>
  <c r="L75" i="1"/>
  <c r="L59" i="1"/>
  <c r="L51" i="1"/>
  <c r="L27" i="1"/>
  <c r="L19" i="1"/>
  <c r="L11" i="1"/>
  <c r="L3" i="1"/>
  <c r="L96" i="1"/>
  <c r="L54" i="1"/>
  <c r="L98" i="1"/>
  <c r="L90" i="1"/>
  <c r="L82" i="1"/>
  <c r="L74" i="1"/>
  <c r="L66" i="1"/>
  <c r="L58" i="1"/>
  <c r="L50" i="1"/>
  <c r="L42" i="1"/>
  <c r="L34" i="1"/>
  <c r="L26" i="1"/>
  <c r="L18" i="1"/>
  <c r="L10" i="1"/>
  <c r="L83" i="1"/>
  <c r="L43" i="1"/>
  <c r="L95" i="1"/>
  <c r="L6" i="1"/>
  <c r="L97" i="1"/>
  <c r="L89" i="1"/>
  <c r="L73" i="1"/>
  <c r="L49" i="1"/>
  <c r="L33" i="1"/>
  <c r="L25" i="1"/>
  <c r="L9" i="1"/>
  <c r="L91" i="1"/>
  <c r="L67" i="1"/>
  <c r="L35" i="1"/>
  <c r="L70" i="1"/>
  <c r="L30" i="1"/>
  <c r="L94" i="1"/>
  <c r="L46" i="1"/>
  <c r="L88" i="1"/>
  <c r="L72" i="1"/>
  <c r="L64" i="1"/>
  <c r="L48" i="1"/>
  <c r="L24" i="1"/>
  <c r="L8" i="1"/>
  <c r="L79" i="1"/>
  <c r="L63" i="1"/>
  <c r="L47" i="1"/>
  <c r="L39" i="1"/>
  <c r="L23" i="1"/>
  <c r="L2" i="1"/>
  <c r="L86" i="1"/>
  <c r="L78" i="1"/>
  <c r="L62" i="1"/>
  <c r="L38" i="1"/>
  <c r="L22" i="1"/>
  <c r="L14" i="1"/>
  <c r="L87" i="1"/>
  <c r="L16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Z27" i="1"/>
  <c r="W27" i="1"/>
</calcChain>
</file>

<file path=xl/sharedStrings.xml><?xml version="1.0" encoding="utf-8"?>
<sst xmlns="http://schemas.openxmlformats.org/spreadsheetml/2006/main" count="460" uniqueCount="135">
  <si>
    <t>Customer</t>
  </si>
  <si>
    <t>City</t>
  </si>
  <si>
    <t>State</t>
  </si>
  <si>
    <t>Zip</t>
  </si>
  <si>
    <t>Monetary</t>
  </si>
  <si>
    <t>Washington</t>
  </si>
  <si>
    <t>DC</t>
  </si>
  <si>
    <t>Falls Church</t>
  </si>
  <si>
    <t>VA</t>
  </si>
  <si>
    <t>Drexel</t>
  </si>
  <si>
    <t>NC</t>
  </si>
  <si>
    <t>Park City</t>
  </si>
  <si>
    <t>UT</t>
  </si>
  <si>
    <t>Chicago</t>
  </si>
  <si>
    <t>IL</t>
  </si>
  <si>
    <t>Los Angeles</t>
  </si>
  <si>
    <t>CA</t>
  </si>
  <si>
    <t>Louisiana</t>
  </si>
  <si>
    <t>MO</t>
  </si>
  <si>
    <t>New York</t>
  </si>
  <si>
    <t>NY</t>
  </si>
  <si>
    <t>Nashville</t>
  </si>
  <si>
    <t>TN</t>
  </si>
  <si>
    <t>Decatur</t>
  </si>
  <si>
    <t>GA</t>
  </si>
  <si>
    <t>Valley Forge</t>
  </si>
  <si>
    <t>PA</t>
  </si>
  <si>
    <t>Ft. Wayne</t>
  </si>
  <si>
    <t>IN</t>
  </si>
  <si>
    <t>Harvard</t>
  </si>
  <si>
    <t>MA</t>
  </si>
  <si>
    <t>Burr Ridge</t>
  </si>
  <si>
    <t>Bedford</t>
  </si>
  <si>
    <t>Woburn</t>
  </si>
  <si>
    <t>Lawrenceville</t>
  </si>
  <si>
    <t>NJ</t>
  </si>
  <si>
    <t>Trevose</t>
  </si>
  <si>
    <t>Jackson</t>
  </si>
  <si>
    <t>MS</t>
  </si>
  <si>
    <t>Kalamazoo</t>
  </si>
  <si>
    <t>MI</t>
  </si>
  <si>
    <t>Upper Saddle River</t>
  </si>
  <si>
    <t>Parsippany</t>
  </si>
  <si>
    <t>Atlanta</t>
  </si>
  <si>
    <t>Buckeystown</t>
  </si>
  <si>
    <t>MD</t>
  </si>
  <si>
    <t>Bloomington</t>
  </si>
  <si>
    <t>MN</t>
  </si>
  <si>
    <t>Sebastobol</t>
  </si>
  <si>
    <t>Cambridge</t>
  </si>
  <si>
    <t>Tucson</t>
  </si>
  <si>
    <t>AZ</t>
  </si>
  <si>
    <t>New Haven</t>
  </si>
  <si>
    <t>CT</t>
  </si>
  <si>
    <t>Clearwater</t>
  </si>
  <si>
    <t>FL</t>
  </si>
  <si>
    <t>Orange</t>
  </si>
  <si>
    <t>Stowe</t>
  </si>
  <si>
    <t>VT</t>
  </si>
  <si>
    <t>Lisle</t>
  </si>
  <si>
    <t>Southfield</t>
  </si>
  <si>
    <t>Springfield</t>
  </si>
  <si>
    <t>Annapolis</t>
  </si>
  <si>
    <t>Rochleigh</t>
  </si>
  <si>
    <t>Wilton</t>
  </si>
  <si>
    <t>NH</t>
  </si>
  <si>
    <t>Redmond</t>
  </si>
  <si>
    <t>WA</t>
  </si>
  <si>
    <t>Sand Point</t>
  </si>
  <si>
    <t>ID</t>
  </si>
  <si>
    <t>Albany</t>
  </si>
  <si>
    <t>Miami</t>
  </si>
  <si>
    <t>Omaha</t>
  </si>
  <si>
    <t>NE</t>
  </si>
  <si>
    <t>Niles</t>
  </si>
  <si>
    <t>East Aurora</t>
  </si>
  <si>
    <t>San Ramon</t>
  </si>
  <si>
    <t>San Rafael</t>
  </si>
  <si>
    <t>New Berlin</t>
  </si>
  <si>
    <t>WI</t>
  </si>
  <si>
    <t>Dallas</t>
  </si>
  <si>
    <t>TX</t>
  </si>
  <si>
    <t>Minnetonka</t>
  </si>
  <si>
    <t>Colorado Springs</t>
  </si>
  <si>
    <t>CO</t>
  </si>
  <si>
    <t>Wayne</t>
  </si>
  <si>
    <t>Hoffman Estates</t>
  </si>
  <si>
    <t>St. Paul</t>
  </si>
  <si>
    <t>Basking Ridge</t>
  </si>
  <si>
    <t>Englewood</t>
  </si>
  <si>
    <t>Park Ridge</t>
  </si>
  <si>
    <t>Boston</t>
  </si>
  <si>
    <t>Newtown Square</t>
  </si>
  <si>
    <t>Davenport</t>
  </si>
  <si>
    <t>IA</t>
  </si>
  <si>
    <t>San Francisco</t>
  </si>
  <si>
    <t>Kansas City</t>
  </si>
  <si>
    <t>Portland</t>
  </si>
  <si>
    <t>OR</t>
  </si>
  <si>
    <t>Seattle</t>
  </si>
  <si>
    <t>San Diego</t>
  </si>
  <si>
    <t>Monrovia</t>
  </si>
  <si>
    <t>Alexandria</t>
  </si>
  <si>
    <t>Lincolnshire</t>
  </si>
  <si>
    <t>Schaumburg</t>
  </si>
  <si>
    <t>Blue Bell</t>
  </si>
  <si>
    <t>Daytona Beach</t>
  </si>
  <si>
    <t>St.Paul</t>
  </si>
  <si>
    <t>White Plains</t>
  </si>
  <si>
    <t>New Providence</t>
  </si>
  <si>
    <t>Central City</t>
  </si>
  <si>
    <t>Denver</t>
  </si>
  <si>
    <t>Newbury Park</t>
  </si>
  <si>
    <t>Recency</t>
  </si>
  <si>
    <t>Scoring Guide</t>
  </si>
  <si>
    <t>within past</t>
  </si>
  <si>
    <t>months</t>
  </si>
  <si>
    <t>Frequency</t>
  </si>
  <si>
    <t>Weightings</t>
  </si>
  <si>
    <t>(modified from M. Baier, 1996)</t>
  </si>
  <si>
    <t>longer than</t>
  </si>
  <si>
    <t>Calculate recency based on…</t>
  </si>
  <si>
    <t># Purchases within database history x 1.5 points (maximum = 20 points)</t>
  </si>
  <si>
    <t>$ Volume of purchases within databae history  x 2% (.02)  (maximum = 20 points)</t>
  </si>
  <si>
    <t>$ Volume of purchases within database history x 2%  (maximum = 20 points)</t>
  </si>
  <si>
    <t>Points</t>
  </si>
  <si>
    <t>calculate recency based on 3/22/21</t>
  </si>
  <si>
    <t>&lt;= 3</t>
  </si>
  <si>
    <t>&gt;= 4</t>
  </si>
  <si>
    <t>Rec_2</t>
  </si>
  <si>
    <t>Rec_3</t>
  </si>
  <si>
    <t>Fre_2</t>
  </si>
  <si>
    <t>Wei_2</t>
  </si>
  <si>
    <t>RFM</t>
  </si>
  <si>
    <t>wRFM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</si>
</sst>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</numFmts>
  <fonts count="8" x14ac:knownFonts="1">
    <font>
      <sz val="10"/>
      <name val="Arial"/>
    </font>
    <font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2" fontId="0" fillId="0" borderId="0" xfId="0" applyNumberFormat="1"/>
    <xf numFmtId="17" fontId="0" fillId="0" borderId="0" xfId="0" applyNumberFormat="1"/>
    <xf numFmtId="0" fontId="1" fillId="0" borderId="0" xfId="0" applyFont="1"/>
    <xf numFmtId="0" fontId="1" fillId="0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9" xfId="0" applyBorder="1"/>
    <xf numFmtId="42" fontId="0" fillId="0" borderId="9" xfId="0" applyNumberFormat="1" applyBorder="1"/>
    <xf numFmtId="164" fontId="0" fillId="0" borderId="9" xfId="0" applyNumberFormat="1" applyBorder="1"/>
    <xf numFmtId="0" fontId="6" fillId="2" borderId="9" xfId="0" applyFont="1" applyFill="1" applyBorder="1" applyAlignment="1">
      <alignment horizontal="center"/>
    </xf>
    <xf numFmtId="17" fontId="6" fillId="2" borderId="9" xfId="0" applyNumberFormat="1" applyFont="1" applyFill="1" applyBorder="1" applyAlignment="1">
      <alignment horizontal="center"/>
    </xf>
    <xf numFmtId="42" fontId="6" fillId="2" borderId="9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4" fillId="0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164" fontId="4" fillId="3" borderId="7" xfId="0" applyNumberFormat="1" applyFont="1" applyFill="1" applyBorder="1"/>
    <xf numFmtId="0" fontId="4" fillId="3" borderId="8" xfId="0" applyFont="1" applyFill="1" applyBorder="1"/>
    <xf numFmtId="0" fontId="5" fillId="3" borderId="5" xfId="0" applyFont="1" applyFill="1" applyBorder="1"/>
    <xf numFmtId="164" fontId="5" fillId="3" borderId="5" xfId="0" applyNumberFormat="1" applyFont="1" applyFill="1" applyBorder="1" applyAlignment="1">
      <alignment horizontal="left"/>
    </xf>
    <xf numFmtId="0" fontId="7" fillId="0" borderId="0" xfId="0" applyFont="1"/>
    <xf numFmtId="0" fontId="1" fillId="0" borderId="0" xfId="0" applyFont="1" applyFill="1" applyBorder="1" applyAlignment="1">
      <alignment horizontal="center"/>
    </xf>
    <xf numFmtId="44" fontId="0" fillId="0" borderId="0" xfId="0" applyNumberFormat="1"/>
    <xf numFmtId="42" fontId="6" fillId="2" borderId="0" xfId="0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orkbookViewId="0">
      <selection activeCell="I9" sqref="I9"/>
    </sheetView>
  </sheetViews>
  <sheetFormatPr defaultColWidth="8.85546875" defaultRowHeight="12.75" x14ac:dyDescent="0.2"/>
  <cols>
    <col min="1" max="1" width="17.140625" customWidth="1"/>
    <col min="2" max="2" width="12.42578125" customWidth="1"/>
    <col min="3" max="3" width="20.42578125" customWidth="1"/>
    <col min="4" max="4" width="5.140625" customWidth="1"/>
    <col min="5" max="5" width="10" customWidth="1"/>
  </cols>
  <sheetData>
    <row r="1" spans="1:7" ht="15" x14ac:dyDescent="0.2">
      <c r="A1" s="3" t="s">
        <v>114</v>
      </c>
      <c r="B1" s="3" t="s">
        <v>119</v>
      </c>
      <c r="C1" s="3"/>
      <c r="D1" s="3"/>
      <c r="E1" s="3"/>
      <c r="F1" s="3"/>
      <c r="G1" s="3"/>
    </row>
    <row r="2" spans="1:7" ht="15" x14ac:dyDescent="0.2">
      <c r="A2" s="3"/>
      <c r="B2" s="3"/>
      <c r="C2" s="3"/>
      <c r="D2" s="3"/>
      <c r="E2" s="3"/>
      <c r="F2" s="3"/>
      <c r="G2" s="3"/>
    </row>
    <row r="3" spans="1:7" ht="15" x14ac:dyDescent="0.2">
      <c r="A3" s="4" t="s">
        <v>113</v>
      </c>
      <c r="B3" s="29" t="s">
        <v>125</v>
      </c>
      <c r="C3" s="4"/>
      <c r="D3" s="4"/>
      <c r="E3" s="4"/>
      <c r="F3" s="3"/>
      <c r="G3" s="3"/>
    </row>
    <row r="4" spans="1:7" ht="15" x14ac:dyDescent="0.2">
      <c r="A4" s="4"/>
      <c r="B4" s="4">
        <v>20</v>
      </c>
      <c r="C4" s="4" t="s">
        <v>115</v>
      </c>
      <c r="D4" s="4">
        <v>3</v>
      </c>
      <c r="E4" s="4" t="s">
        <v>116</v>
      </c>
      <c r="F4" s="3"/>
      <c r="G4" s="28" t="s">
        <v>126</v>
      </c>
    </row>
    <row r="5" spans="1:7" ht="15" x14ac:dyDescent="0.2">
      <c r="A5" s="4"/>
      <c r="B5" s="4">
        <v>10</v>
      </c>
      <c r="C5" s="4" t="s">
        <v>115</v>
      </c>
      <c r="D5" s="4">
        <v>6</v>
      </c>
      <c r="E5" s="4" t="s">
        <v>116</v>
      </c>
      <c r="F5" s="3"/>
      <c r="G5" s="3"/>
    </row>
    <row r="6" spans="1:7" ht="15" x14ac:dyDescent="0.2">
      <c r="A6" s="4"/>
      <c r="B6" s="4">
        <v>5</v>
      </c>
      <c r="C6" s="4" t="s">
        <v>115</v>
      </c>
      <c r="D6" s="4">
        <v>9</v>
      </c>
      <c r="E6" s="4" t="s">
        <v>116</v>
      </c>
      <c r="F6" s="3"/>
      <c r="G6" s="3"/>
    </row>
    <row r="7" spans="1:7" ht="15" x14ac:dyDescent="0.2">
      <c r="A7" s="4"/>
      <c r="B7" s="4">
        <v>3</v>
      </c>
      <c r="C7" s="4" t="s">
        <v>115</v>
      </c>
      <c r="D7" s="4">
        <v>12</v>
      </c>
      <c r="E7" s="4" t="s">
        <v>116</v>
      </c>
      <c r="F7" s="3"/>
      <c r="G7" s="3"/>
    </row>
    <row r="8" spans="1:7" ht="15" x14ac:dyDescent="0.2">
      <c r="A8" s="4"/>
      <c r="B8" s="4">
        <v>1</v>
      </c>
      <c r="C8" s="4" t="s">
        <v>115</v>
      </c>
      <c r="D8" s="4">
        <v>24</v>
      </c>
      <c r="E8" s="4" t="s">
        <v>116</v>
      </c>
      <c r="F8" s="3"/>
      <c r="G8" s="3"/>
    </row>
    <row r="9" spans="1:7" ht="15" x14ac:dyDescent="0.2">
      <c r="A9" s="4"/>
      <c r="B9" s="4">
        <v>0</v>
      </c>
      <c r="C9" s="4" t="s">
        <v>120</v>
      </c>
      <c r="D9" s="4">
        <v>24</v>
      </c>
      <c r="E9" s="4" t="s">
        <v>116</v>
      </c>
      <c r="F9" s="3"/>
      <c r="G9" s="3"/>
    </row>
    <row r="10" spans="1:7" ht="15" x14ac:dyDescent="0.2">
      <c r="A10" s="4"/>
      <c r="B10" s="4"/>
      <c r="C10" s="4"/>
      <c r="D10" s="4"/>
      <c r="E10" s="4"/>
      <c r="F10" s="3"/>
      <c r="G10" s="3"/>
    </row>
    <row r="11" spans="1:7" ht="15" x14ac:dyDescent="0.2">
      <c r="A11" s="4" t="s">
        <v>117</v>
      </c>
      <c r="B11" s="4" t="s">
        <v>122</v>
      </c>
      <c r="C11" s="4"/>
      <c r="D11" s="4"/>
      <c r="E11" s="4"/>
      <c r="F11" s="3"/>
      <c r="G11" s="3"/>
    </row>
    <row r="12" spans="1:7" ht="15" x14ac:dyDescent="0.2">
      <c r="A12" s="3"/>
      <c r="B12" s="3"/>
      <c r="C12" s="3"/>
      <c r="D12" s="3"/>
      <c r="E12" s="3"/>
      <c r="F12" s="3"/>
      <c r="G12" s="3"/>
    </row>
    <row r="13" spans="1:7" ht="15" x14ac:dyDescent="0.2">
      <c r="A13" s="3"/>
      <c r="B13" s="3"/>
      <c r="C13" s="3"/>
      <c r="D13" s="3"/>
      <c r="E13" s="3"/>
      <c r="F13" s="3"/>
      <c r="G13" s="3"/>
    </row>
    <row r="14" spans="1:7" ht="15" x14ac:dyDescent="0.2">
      <c r="A14" s="3" t="s">
        <v>4</v>
      </c>
      <c r="B14" s="3" t="s">
        <v>123</v>
      </c>
      <c r="C14" s="3"/>
      <c r="D14" s="3"/>
      <c r="E14" s="3"/>
      <c r="F14" s="3"/>
      <c r="G14" s="3"/>
    </row>
    <row r="15" spans="1:7" ht="15" x14ac:dyDescent="0.2">
      <c r="A15" s="3"/>
      <c r="B15" s="3"/>
      <c r="C15" s="3"/>
      <c r="D15" s="3"/>
      <c r="E15" s="3"/>
      <c r="F15" s="3"/>
      <c r="G15" s="3"/>
    </row>
    <row r="16" spans="1:7" ht="15" x14ac:dyDescent="0.2">
      <c r="A16" s="3"/>
      <c r="B16" s="3"/>
      <c r="C16" s="3"/>
      <c r="D16" s="3"/>
      <c r="E16" s="3"/>
      <c r="F16" s="3"/>
      <c r="G16" s="3"/>
    </row>
    <row r="17" spans="1:7" ht="15" x14ac:dyDescent="0.2">
      <c r="A17" s="3" t="s">
        <v>118</v>
      </c>
      <c r="B17" s="3" t="s">
        <v>113</v>
      </c>
      <c r="C17" s="3">
        <v>5</v>
      </c>
      <c r="D17" s="3"/>
      <c r="E17" s="3"/>
      <c r="F17" s="3"/>
      <c r="G17" s="3"/>
    </row>
    <row r="18" spans="1:7" ht="15" x14ac:dyDescent="0.2">
      <c r="A18" s="3"/>
      <c r="B18" s="3" t="s">
        <v>117</v>
      </c>
      <c r="C18" s="3">
        <v>3</v>
      </c>
      <c r="D18" s="3"/>
      <c r="E18" s="3"/>
      <c r="F18" s="3"/>
      <c r="G18" s="3"/>
    </row>
    <row r="19" spans="1:7" ht="15" x14ac:dyDescent="0.2">
      <c r="A19" s="3"/>
      <c r="B19" s="3" t="s">
        <v>4</v>
      </c>
      <c r="C19" s="3">
        <v>2</v>
      </c>
      <c r="D19" s="3"/>
      <c r="E19" s="3"/>
      <c r="F19" s="3"/>
      <c r="G19" s="3"/>
    </row>
  </sheetData>
  <phoneticPr fontId="0" type="noConversion"/>
  <pageMargins left="0.75" right="0.75" top="1" bottom="1" header="0.5" footer="0.5"/>
  <pageSetup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"/>
  <sheetViews>
    <sheetView tabSelected="1" zoomScale="80" zoomScaleNormal="80" workbookViewId="0"/>
  </sheetViews>
  <sheetFormatPr defaultColWidth="8.85546875" defaultRowHeight="12.75" x14ac:dyDescent="0.2"/>
  <cols>
    <col min="2" max="2" width="16.5703125" customWidth="1"/>
    <col min="5" max="5" width="15.42578125" style="2" customWidth="1"/>
    <col min="6" max="6" width="13" customWidth="1"/>
    <col min="7" max="7" width="12.5703125" style="1" customWidth="1"/>
    <col min="8" max="10" width="12.5703125" style="34" customWidth="1"/>
    <col min="11" max="11" width="12.5703125" style="1" customWidth="1"/>
    <col min="12" max="12" width="8.5703125" style="5" bestFit="1" customWidth="1"/>
    <col min="13" max="13" width="8.5703125" style="5" customWidth="1"/>
    <col min="14" max="14" width="15.140625" bestFit="1" customWidth="1"/>
    <col min="16" max="16" width="11.85546875" customWidth="1"/>
    <col min="17" max="17" width="5" bestFit="1" customWidth="1"/>
    <col min="20" max="20" width="47" bestFit="1" customWidth="1"/>
    <col min="21" max="21" width="18.42578125" style="13" customWidth="1"/>
  </cols>
  <sheetData>
    <row r="1" spans="1:23" x14ac:dyDescent="0.2">
      <c r="A1" s="10" t="s">
        <v>0</v>
      </c>
      <c r="B1" s="10" t="s">
        <v>1</v>
      </c>
      <c r="C1" s="10" t="s">
        <v>2</v>
      </c>
      <c r="D1" s="10" t="s">
        <v>3</v>
      </c>
      <c r="E1" s="11" t="s">
        <v>113</v>
      </c>
      <c r="F1" s="10" t="s">
        <v>117</v>
      </c>
      <c r="G1" s="12" t="s">
        <v>4</v>
      </c>
      <c r="H1" s="32" t="s">
        <v>129</v>
      </c>
      <c r="I1" s="32" t="s">
        <v>130</v>
      </c>
      <c r="J1" s="32" t="s">
        <v>131</v>
      </c>
      <c r="K1" s="31" t="s">
        <v>132</v>
      </c>
      <c r="L1" s="31" t="s">
        <v>133</v>
      </c>
      <c r="M1" s="31" t="s">
        <v>134</v>
      </c>
    </row>
    <row r="2" spans="1:23" x14ac:dyDescent="0.2">
      <c r="A2" s="7">
        <v>1725</v>
      </c>
      <c r="B2" s="7" t="s">
        <v>103</v>
      </c>
      <c r="C2" s="7" t="s">
        <v>14</v>
      </c>
      <c r="D2" s="7">
        <v>60069</v>
      </c>
      <c r="E2" s="9">
        <v>43134</v>
      </c>
      <c r="F2" s="7">
        <v>16</v>
      </c>
      <c r="G2" s="8">
        <v>1950</v>
      </c>
      <c r="H2" s="35">
        <f>($T$11-E2)/30.4</f>
        <v>37.598684210526315</v>
      </c>
      <c r="I2" s="33">
        <f>IF(H2&lt;=3,20,10)</f>
        <v>10</v>
      </c>
      <c r="J2" s="33">
        <f>IF(F2*1.5&gt;=20,20,F2*1.5)</f>
        <v>20</v>
      </c>
      <c r="K2" s="33">
        <f>IF(G2*0.02&gt;=20,20,G2*0.02)</f>
        <v>20</v>
      </c>
      <c r="L2" s="33">
        <f>SUM(I2:K2)</f>
        <v>50</v>
      </c>
      <c r="M2" s="35">
        <f>(I2*$Q$23)+(J2*$Q$24)+(K2*$Q$25)</f>
        <v>15</v>
      </c>
      <c r="V2" s="30"/>
      <c r="W2" s="30"/>
    </row>
    <row r="3" spans="1:23" x14ac:dyDescent="0.2">
      <c r="A3" s="7">
        <v>1128</v>
      </c>
      <c r="B3" s="7" t="s">
        <v>43</v>
      </c>
      <c r="C3" s="7" t="s">
        <v>24</v>
      </c>
      <c r="D3" s="7">
        <v>30318</v>
      </c>
      <c r="E3" s="9">
        <v>43189</v>
      </c>
      <c r="F3" s="7">
        <v>5</v>
      </c>
      <c r="G3" s="8">
        <v>1123</v>
      </c>
      <c r="H3" s="35">
        <f t="shared" ref="H3:H66" si="0">($T$11-E3)/30.4</f>
        <v>35.789473684210527</v>
      </c>
      <c r="I3" s="33">
        <f t="shared" ref="I3:I66" si="1">IF(H3&lt;=3,20,10)</f>
        <v>10</v>
      </c>
      <c r="J3" s="33">
        <f t="shared" ref="J3:J66" si="2">IF(F3*1.5&gt;=20,20,F3*1.5)</f>
        <v>7.5</v>
      </c>
      <c r="K3" s="33">
        <f t="shared" ref="K3:K66" si="3">IF(G3*0.02&gt;=20,20,G3*0.02)</f>
        <v>20</v>
      </c>
      <c r="L3" s="33">
        <f t="shared" ref="L3:L66" si="4">SUM(I3:K3)</f>
        <v>37.5</v>
      </c>
      <c r="M3" s="35">
        <f t="shared" ref="M3:M66" si="5">(I3*$Q$23)+(J3*$Q$24)+(K3*$Q$25)</f>
        <v>11.25</v>
      </c>
      <c r="V3" s="30"/>
      <c r="W3" s="30"/>
    </row>
    <row r="4" spans="1:23" x14ac:dyDescent="0.2">
      <c r="A4" s="7">
        <v>1447</v>
      </c>
      <c r="B4" s="7" t="s">
        <v>106</v>
      </c>
      <c r="C4" s="7" t="s">
        <v>55</v>
      </c>
      <c r="D4" s="7">
        <v>32114</v>
      </c>
      <c r="E4" s="9">
        <v>43194</v>
      </c>
      <c r="F4" s="7">
        <v>14</v>
      </c>
      <c r="G4" s="8">
        <v>141</v>
      </c>
      <c r="H4" s="35">
        <f t="shared" si="0"/>
        <v>35.625</v>
      </c>
      <c r="I4" s="33">
        <f t="shared" si="1"/>
        <v>10</v>
      </c>
      <c r="J4" s="33">
        <f t="shared" si="2"/>
        <v>20</v>
      </c>
      <c r="K4" s="33">
        <f t="shared" si="3"/>
        <v>2.82</v>
      </c>
      <c r="L4" s="33">
        <f t="shared" si="4"/>
        <v>32.82</v>
      </c>
      <c r="M4" s="35">
        <f t="shared" si="5"/>
        <v>11.564</v>
      </c>
      <c r="V4" s="30"/>
      <c r="W4" s="30"/>
    </row>
    <row r="5" spans="1:23" x14ac:dyDescent="0.2">
      <c r="A5" s="7">
        <v>1389</v>
      </c>
      <c r="B5" s="7" t="s">
        <v>83</v>
      </c>
      <c r="C5" s="7" t="s">
        <v>84</v>
      </c>
      <c r="D5" s="7">
        <v>80901</v>
      </c>
      <c r="E5" s="9">
        <v>43203</v>
      </c>
      <c r="F5" s="7">
        <v>16</v>
      </c>
      <c r="G5" s="8">
        <v>25</v>
      </c>
      <c r="H5" s="35">
        <f t="shared" si="0"/>
        <v>35.328947368421055</v>
      </c>
      <c r="I5" s="33">
        <f t="shared" si="1"/>
        <v>10</v>
      </c>
      <c r="J5" s="33">
        <f t="shared" si="2"/>
        <v>20</v>
      </c>
      <c r="K5" s="33">
        <f t="shared" si="3"/>
        <v>0.5</v>
      </c>
      <c r="L5" s="33">
        <f t="shared" si="4"/>
        <v>30.5</v>
      </c>
      <c r="M5" s="35">
        <f t="shared" si="5"/>
        <v>11.1</v>
      </c>
      <c r="V5" s="30"/>
      <c r="W5" s="30"/>
    </row>
    <row r="6" spans="1:23" x14ac:dyDescent="0.2">
      <c r="A6" s="7">
        <v>2347</v>
      </c>
      <c r="B6" s="7" t="s">
        <v>57</v>
      </c>
      <c r="C6" s="7" t="s">
        <v>58</v>
      </c>
      <c r="D6" s="7">
        <v>5672</v>
      </c>
      <c r="E6" s="9">
        <v>43224</v>
      </c>
      <c r="F6" s="7">
        <v>17</v>
      </c>
      <c r="G6" s="8">
        <v>1320</v>
      </c>
      <c r="H6" s="35">
        <f t="shared" si="0"/>
        <v>34.638157894736842</v>
      </c>
      <c r="I6" s="33">
        <f t="shared" si="1"/>
        <v>10</v>
      </c>
      <c r="J6" s="33">
        <f t="shared" si="2"/>
        <v>20</v>
      </c>
      <c r="K6" s="33">
        <f t="shared" si="3"/>
        <v>20</v>
      </c>
      <c r="L6" s="33">
        <f t="shared" si="4"/>
        <v>50</v>
      </c>
      <c r="M6" s="35">
        <f t="shared" si="5"/>
        <v>15</v>
      </c>
      <c r="N6" s="6"/>
      <c r="O6" s="6"/>
      <c r="P6" s="6"/>
      <c r="Q6" s="6"/>
      <c r="R6" s="6"/>
      <c r="S6" s="6"/>
      <c r="U6" s="14"/>
      <c r="V6" s="30"/>
      <c r="W6" s="30"/>
    </row>
    <row r="7" spans="1:23" x14ac:dyDescent="0.2">
      <c r="A7" s="7">
        <v>1436</v>
      </c>
      <c r="B7" s="7" t="s">
        <v>93</v>
      </c>
      <c r="C7" s="7" t="s">
        <v>94</v>
      </c>
      <c r="D7" s="7">
        <v>52801</v>
      </c>
      <c r="E7" s="9">
        <v>43225</v>
      </c>
      <c r="F7" s="7">
        <v>16</v>
      </c>
      <c r="G7" s="8">
        <v>526</v>
      </c>
      <c r="H7" s="35">
        <f t="shared" si="0"/>
        <v>34.60526315789474</v>
      </c>
      <c r="I7" s="33">
        <f t="shared" si="1"/>
        <v>10</v>
      </c>
      <c r="J7" s="33">
        <f t="shared" si="2"/>
        <v>20</v>
      </c>
      <c r="K7" s="33">
        <f t="shared" si="3"/>
        <v>10.52</v>
      </c>
      <c r="L7" s="33">
        <f t="shared" si="4"/>
        <v>40.519999999999996</v>
      </c>
      <c r="M7" s="35">
        <f t="shared" si="5"/>
        <v>13.103999999999999</v>
      </c>
      <c r="N7" s="6"/>
      <c r="O7" s="6"/>
      <c r="P7" s="6"/>
      <c r="Q7" s="6"/>
      <c r="R7" s="6"/>
      <c r="S7" s="6"/>
      <c r="T7" s="6"/>
      <c r="U7" s="14"/>
      <c r="V7" s="30"/>
      <c r="W7" s="30"/>
    </row>
    <row r="8" spans="1:23" x14ac:dyDescent="0.2">
      <c r="A8" s="7">
        <v>1980</v>
      </c>
      <c r="B8" s="7" t="s">
        <v>112</v>
      </c>
      <c r="C8" s="7" t="s">
        <v>16</v>
      </c>
      <c r="D8" s="7">
        <v>91320</v>
      </c>
      <c r="E8" s="9">
        <v>43226</v>
      </c>
      <c r="F8" s="7">
        <v>6</v>
      </c>
      <c r="G8" s="8">
        <v>1173</v>
      </c>
      <c r="H8" s="35">
        <f t="shared" si="0"/>
        <v>34.57236842105263</v>
      </c>
      <c r="I8" s="33">
        <f t="shared" si="1"/>
        <v>10</v>
      </c>
      <c r="J8" s="33">
        <f t="shared" si="2"/>
        <v>9</v>
      </c>
      <c r="K8" s="33">
        <f t="shared" si="3"/>
        <v>20</v>
      </c>
      <c r="L8" s="33">
        <f t="shared" si="4"/>
        <v>39</v>
      </c>
      <c r="M8" s="35">
        <f t="shared" si="5"/>
        <v>11.7</v>
      </c>
      <c r="N8" s="16" t="s">
        <v>114</v>
      </c>
      <c r="O8" s="17"/>
      <c r="P8" s="17"/>
      <c r="Q8" s="17"/>
      <c r="R8" s="17"/>
      <c r="S8" s="17"/>
      <c r="T8" s="18"/>
      <c r="U8" s="15"/>
      <c r="V8" s="30"/>
      <c r="W8" s="30"/>
    </row>
    <row r="9" spans="1:23" x14ac:dyDescent="0.2">
      <c r="A9" s="7">
        <v>1666</v>
      </c>
      <c r="B9" s="7" t="s">
        <v>37</v>
      </c>
      <c r="C9" s="7" t="s">
        <v>38</v>
      </c>
      <c r="D9" s="7">
        <v>39215</v>
      </c>
      <c r="E9" s="9">
        <v>43241</v>
      </c>
      <c r="F9" s="7">
        <v>10</v>
      </c>
      <c r="G9" s="8">
        <v>737</v>
      </c>
      <c r="H9" s="35">
        <f t="shared" si="0"/>
        <v>34.078947368421055</v>
      </c>
      <c r="I9" s="33">
        <f t="shared" si="1"/>
        <v>10</v>
      </c>
      <c r="J9" s="33">
        <f t="shared" si="2"/>
        <v>15</v>
      </c>
      <c r="K9" s="33">
        <f t="shared" si="3"/>
        <v>14.74</v>
      </c>
      <c r="L9" s="33">
        <f t="shared" si="4"/>
        <v>39.74</v>
      </c>
      <c r="M9" s="35">
        <f t="shared" si="5"/>
        <v>12.448</v>
      </c>
      <c r="N9" s="19"/>
      <c r="O9" s="20"/>
      <c r="P9" s="20"/>
      <c r="Q9" s="20"/>
      <c r="R9" s="20"/>
      <c r="S9" s="20"/>
      <c r="T9" s="21"/>
      <c r="U9" s="15"/>
      <c r="V9" s="30"/>
      <c r="W9" s="30"/>
    </row>
    <row r="10" spans="1:23" x14ac:dyDescent="0.2">
      <c r="A10" s="7">
        <v>1610</v>
      </c>
      <c r="B10" s="7" t="s">
        <v>29</v>
      </c>
      <c r="C10" s="7" t="s">
        <v>30</v>
      </c>
      <c r="D10" s="7">
        <v>1451</v>
      </c>
      <c r="E10" s="9">
        <v>43243</v>
      </c>
      <c r="F10" s="7">
        <v>19</v>
      </c>
      <c r="G10" s="8">
        <v>1468</v>
      </c>
      <c r="H10" s="35">
        <f t="shared" si="0"/>
        <v>34.013157894736842</v>
      </c>
      <c r="I10" s="33">
        <f t="shared" si="1"/>
        <v>10</v>
      </c>
      <c r="J10" s="33">
        <f t="shared" si="2"/>
        <v>20</v>
      </c>
      <c r="K10" s="33">
        <f t="shared" si="3"/>
        <v>20</v>
      </c>
      <c r="L10" s="33">
        <f t="shared" si="4"/>
        <v>50</v>
      </c>
      <c r="M10" s="35">
        <f t="shared" si="5"/>
        <v>15</v>
      </c>
      <c r="N10" s="19" t="s">
        <v>113</v>
      </c>
      <c r="O10" s="20">
        <v>20</v>
      </c>
      <c r="P10" s="20" t="s">
        <v>115</v>
      </c>
      <c r="Q10" s="20" t="s">
        <v>127</v>
      </c>
      <c r="R10" s="20" t="s">
        <v>116</v>
      </c>
      <c r="S10" s="20"/>
      <c r="T10" s="26" t="s">
        <v>121</v>
      </c>
      <c r="U10" s="15"/>
      <c r="V10" s="30"/>
      <c r="W10" s="30"/>
    </row>
    <row r="11" spans="1:23" x14ac:dyDescent="0.2">
      <c r="A11" s="7">
        <v>1881</v>
      </c>
      <c r="B11" s="7" t="s">
        <v>21</v>
      </c>
      <c r="C11" s="7" t="s">
        <v>22</v>
      </c>
      <c r="D11" s="7">
        <v>37234</v>
      </c>
      <c r="E11" s="9">
        <v>43267</v>
      </c>
      <c r="F11" s="7">
        <v>20</v>
      </c>
      <c r="G11" s="8">
        <v>590</v>
      </c>
      <c r="H11" s="35">
        <f t="shared" si="0"/>
        <v>33.223684210526315</v>
      </c>
      <c r="I11" s="33">
        <f t="shared" si="1"/>
        <v>10</v>
      </c>
      <c r="J11" s="33">
        <f t="shared" si="2"/>
        <v>20</v>
      </c>
      <c r="K11" s="33">
        <f t="shared" si="3"/>
        <v>11.8</v>
      </c>
      <c r="L11" s="33">
        <f t="shared" si="4"/>
        <v>41.8</v>
      </c>
      <c r="M11" s="35">
        <f t="shared" si="5"/>
        <v>13.36</v>
      </c>
      <c r="N11" s="19"/>
      <c r="O11" s="20">
        <v>10</v>
      </c>
      <c r="P11" s="20" t="s">
        <v>115</v>
      </c>
      <c r="Q11" s="20" t="s">
        <v>128</v>
      </c>
      <c r="R11" s="20" t="s">
        <v>116</v>
      </c>
      <c r="S11" s="20"/>
      <c r="T11" s="27">
        <v>44277</v>
      </c>
      <c r="U11" s="15"/>
      <c r="V11" s="30"/>
      <c r="W11" s="30"/>
    </row>
    <row r="12" spans="1:23" x14ac:dyDescent="0.2">
      <c r="A12" s="7">
        <v>2270</v>
      </c>
      <c r="B12" s="7" t="s">
        <v>48</v>
      </c>
      <c r="C12" s="7" t="s">
        <v>16</v>
      </c>
      <c r="D12" s="7">
        <v>95472</v>
      </c>
      <c r="E12" s="9">
        <v>43274</v>
      </c>
      <c r="F12" s="7">
        <v>1</v>
      </c>
      <c r="G12" s="8">
        <v>29</v>
      </c>
      <c r="H12" s="35">
        <f t="shared" si="0"/>
        <v>32.993421052631582</v>
      </c>
      <c r="I12" s="33">
        <f t="shared" si="1"/>
        <v>10</v>
      </c>
      <c r="J12" s="33">
        <f t="shared" si="2"/>
        <v>1.5</v>
      </c>
      <c r="K12" s="33">
        <f t="shared" si="3"/>
        <v>0.57999999999999996</v>
      </c>
      <c r="L12" s="33">
        <f t="shared" si="4"/>
        <v>12.08</v>
      </c>
      <c r="M12" s="35">
        <f t="shared" si="5"/>
        <v>5.5659999999999998</v>
      </c>
      <c r="N12" s="19"/>
      <c r="O12" s="20"/>
      <c r="P12" s="20"/>
      <c r="Q12" s="20"/>
      <c r="R12" s="20"/>
      <c r="S12" s="20"/>
      <c r="T12" s="21"/>
      <c r="U12" s="15"/>
      <c r="V12" s="30"/>
      <c r="W12" s="30"/>
    </row>
    <row r="13" spans="1:23" x14ac:dyDescent="0.2">
      <c r="A13" s="7">
        <v>1432</v>
      </c>
      <c r="B13" s="7" t="s">
        <v>80</v>
      </c>
      <c r="C13" s="7" t="s">
        <v>81</v>
      </c>
      <c r="D13" s="7">
        <v>75244</v>
      </c>
      <c r="E13" s="9">
        <v>43283</v>
      </c>
      <c r="F13" s="7">
        <v>18</v>
      </c>
      <c r="G13" s="8">
        <v>612</v>
      </c>
      <c r="H13" s="35">
        <f t="shared" si="0"/>
        <v>32.69736842105263</v>
      </c>
      <c r="I13" s="33">
        <f t="shared" si="1"/>
        <v>10</v>
      </c>
      <c r="J13" s="33">
        <f t="shared" si="2"/>
        <v>20</v>
      </c>
      <c r="K13" s="33">
        <f t="shared" si="3"/>
        <v>12.24</v>
      </c>
      <c r="L13" s="33">
        <f t="shared" si="4"/>
        <v>42.24</v>
      </c>
      <c r="M13" s="35">
        <f t="shared" si="5"/>
        <v>13.448</v>
      </c>
      <c r="N13" s="19"/>
      <c r="O13" s="20"/>
      <c r="P13" s="20"/>
      <c r="Q13" s="20"/>
      <c r="R13" s="20"/>
      <c r="S13" s="20"/>
      <c r="T13" s="21"/>
      <c r="U13" s="15"/>
      <c r="V13" s="30"/>
      <c r="W13" s="30"/>
    </row>
    <row r="14" spans="1:23" x14ac:dyDescent="0.2">
      <c r="A14" s="7">
        <v>1310</v>
      </c>
      <c r="B14" s="7" t="s">
        <v>13</v>
      </c>
      <c r="C14" s="7" t="s">
        <v>14</v>
      </c>
      <c r="D14" s="7">
        <v>60680</v>
      </c>
      <c r="E14" s="9">
        <v>43300</v>
      </c>
      <c r="F14" s="7">
        <v>12</v>
      </c>
      <c r="G14" s="8">
        <v>1252</v>
      </c>
      <c r="H14" s="35">
        <f t="shared" si="0"/>
        <v>32.138157894736842</v>
      </c>
      <c r="I14" s="33">
        <f t="shared" si="1"/>
        <v>10</v>
      </c>
      <c r="J14" s="33">
        <f t="shared" si="2"/>
        <v>18</v>
      </c>
      <c r="K14" s="33">
        <f t="shared" si="3"/>
        <v>20</v>
      </c>
      <c r="L14" s="33">
        <f t="shared" si="4"/>
        <v>48</v>
      </c>
      <c r="M14" s="35">
        <f t="shared" si="5"/>
        <v>14.399999999999999</v>
      </c>
      <c r="N14" s="19"/>
      <c r="O14" s="20"/>
      <c r="P14" s="20"/>
      <c r="Q14" s="20"/>
      <c r="R14" s="20"/>
      <c r="S14" s="20"/>
      <c r="T14" s="21"/>
      <c r="U14" s="15"/>
      <c r="V14" s="30"/>
      <c r="W14" s="30"/>
    </row>
    <row r="15" spans="1:23" x14ac:dyDescent="0.2">
      <c r="A15" s="7">
        <v>1315</v>
      </c>
      <c r="B15" s="7" t="s">
        <v>13</v>
      </c>
      <c r="C15" s="7" t="s">
        <v>14</v>
      </c>
      <c r="D15" s="7">
        <v>60601</v>
      </c>
      <c r="E15" s="9">
        <v>43307</v>
      </c>
      <c r="F15" s="7">
        <v>15</v>
      </c>
      <c r="G15" s="8">
        <v>943</v>
      </c>
      <c r="H15" s="35">
        <f t="shared" si="0"/>
        <v>31.907894736842106</v>
      </c>
      <c r="I15" s="33">
        <f t="shared" si="1"/>
        <v>10</v>
      </c>
      <c r="J15" s="33">
        <f t="shared" si="2"/>
        <v>20</v>
      </c>
      <c r="K15" s="33">
        <f t="shared" si="3"/>
        <v>18.86</v>
      </c>
      <c r="L15" s="33">
        <f t="shared" si="4"/>
        <v>48.86</v>
      </c>
      <c r="M15" s="35">
        <f t="shared" si="5"/>
        <v>14.772</v>
      </c>
      <c r="N15" s="19"/>
      <c r="O15" s="20"/>
      <c r="P15" s="20"/>
      <c r="Q15" s="20"/>
      <c r="R15" s="20"/>
      <c r="S15" s="20"/>
      <c r="T15" s="21"/>
      <c r="U15" s="15"/>
      <c r="V15" s="30"/>
      <c r="W15" s="30"/>
    </row>
    <row r="16" spans="1:23" x14ac:dyDescent="0.2">
      <c r="A16" s="7">
        <v>2326</v>
      </c>
      <c r="B16" s="7" t="s">
        <v>87</v>
      </c>
      <c r="C16" s="7" t="s">
        <v>47</v>
      </c>
      <c r="D16" s="7">
        <v>55101</v>
      </c>
      <c r="E16" s="9">
        <v>43325</v>
      </c>
      <c r="F16" s="7">
        <v>12</v>
      </c>
      <c r="G16" s="8">
        <v>1863</v>
      </c>
      <c r="H16" s="35">
        <f t="shared" si="0"/>
        <v>31.315789473684212</v>
      </c>
      <c r="I16" s="33">
        <f t="shared" si="1"/>
        <v>10</v>
      </c>
      <c r="J16" s="33">
        <f t="shared" si="2"/>
        <v>18</v>
      </c>
      <c r="K16" s="33">
        <f t="shared" si="3"/>
        <v>20</v>
      </c>
      <c r="L16" s="33">
        <f t="shared" si="4"/>
        <v>48</v>
      </c>
      <c r="M16" s="35">
        <f t="shared" si="5"/>
        <v>14.399999999999999</v>
      </c>
      <c r="N16" s="19"/>
      <c r="O16" s="20"/>
      <c r="P16" s="20"/>
      <c r="Q16" s="20"/>
      <c r="R16" s="20"/>
      <c r="S16" s="20"/>
      <c r="T16" s="21"/>
      <c r="U16" s="15"/>
      <c r="V16" s="30"/>
      <c r="W16" s="30"/>
    </row>
    <row r="17" spans="1:26" x14ac:dyDescent="0.2">
      <c r="A17" s="7">
        <v>2228</v>
      </c>
      <c r="B17" s="7" t="s">
        <v>95</v>
      </c>
      <c r="C17" s="7" t="s">
        <v>16</v>
      </c>
      <c r="D17" s="7">
        <v>94104</v>
      </c>
      <c r="E17" s="9">
        <v>43340</v>
      </c>
      <c r="F17" s="7">
        <v>18</v>
      </c>
      <c r="G17" s="8">
        <v>453</v>
      </c>
      <c r="H17" s="35">
        <f t="shared" si="0"/>
        <v>30.822368421052634</v>
      </c>
      <c r="I17" s="33">
        <f t="shared" si="1"/>
        <v>10</v>
      </c>
      <c r="J17" s="33">
        <f t="shared" si="2"/>
        <v>20</v>
      </c>
      <c r="K17" s="33">
        <f t="shared" si="3"/>
        <v>9.06</v>
      </c>
      <c r="L17" s="33">
        <f t="shared" si="4"/>
        <v>39.06</v>
      </c>
      <c r="M17" s="35">
        <f t="shared" si="5"/>
        <v>12.812000000000001</v>
      </c>
      <c r="N17" s="19" t="s">
        <v>117</v>
      </c>
      <c r="O17" s="20" t="s">
        <v>122</v>
      </c>
      <c r="P17" s="20"/>
      <c r="Q17" s="20"/>
      <c r="R17" s="20"/>
      <c r="S17" s="20"/>
      <c r="T17" s="21"/>
      <c r="U17" s="15"/>
      <c r="V17" s="30"/>
      <c r="W17" s="30"/>
    </row>
    <row r="18" spans="1:26" x14ac:dyDescent="0.2">
      <c r="A18" s="7">
        <v>2292</v>
      </c>
      <c r="B18" s="7" t="s">
        <v>60</v>
      </c>
      <c r="C18" s="7" t="s">
        <v>40</v>
      </c>
      <c r="D18" s="7">
        <v>48034</v>
      </c>
      <c r="E18" s="9">
        <v>43349</v>
      </c>
      <c r="F18" s="7">
        <v>2</v>
      </c>
      <c r="G18" s="8">
        <v>1140</v>
      </c>
      <c r="H18" s="35">
        <f t="shared" si="0"/>
        <v>30.526315789473685</v>
      </c>
      <c r="I18" s="33">
        <f t="shared" si="1"/>
        <v>10</v>
      </c>
      <c r="J18" s="33">
        <f t="shared" si="2"/>
        <v>3</v>
      </c>
      <c r="K18" s="33">
        <f t="shared" si="3"/>
        <v>20</v>
      </c>
      <c r="L18" s="33">
        <f t="shared" si="4"/>
        <v>33</v>
      </c>
      <c r="M18" s="35">
        <f t="shared" si="5"/>
        <v>9.9</v>
      </c>
      <c r="N18" s="19"/>
      <c r="O18" s="20"/>
      <c r="P18" s="20"/>
      <c r="Q18" s="20"/>
      <c r="R18" s="20"/>
      <c r="S18" s="20"/>
      <c r="T18" s="21"/>
      <c r="U18" s="15"/>
      <c r="V18" s="30"/>
      <c r="W18" s="30"/>
    </row>
    <row r="19" spans="1:26" x14ac:dyDescent="0.2">
      <c r="A19" s="7">
        <v>1224</v>
      </c>
      <c r="B19" s="7" t="s">
        <v>91</v>
      </c>
      <c r="C19" s="7" t="s">
        <v>30</v>
      </c>
      <c r="D19" s="7">
        <v>2109</v>
      </c>
      <c r="E19" s="9">
        <v>43353</v>
      </c>
      <c r="F19" s="7">
        <v>8</v>
      </c>
      <c r="G19" s="8">
        <v>659</v>
      </c>
      <c r="H19" s="35">
        <f t="shared" si="0"/>
        <v>30.394736842105264</v>
      </c>
      <c r="I19" s="33">
        <f t="shared" si="1"/>
        <v>10</v>
      </c>
      <c r="J19" s="33">
        <f t="shared" si="2"/>
        <v>12</v>
      </c>
      <c r="K19" s="33">
        <f t="shared" si="3"/>
        <v>13.18</v>
      </c>
      <c r="L19" s="33">
        <f t="shared" si="4"/>
        <v>35.18</v>
      </c>
      <c r="M19" s="35">
        <f t="shared" si="5"/>
        <v>11.236000000000001</v>
      </c>
      <c r="N19" s="19"/>
      <c r="O19" s="20"/>
      <c r="P19" s="20"/>
      <c r="Q19" s="20"/>
      <c r="R19" s="20"/>
      <c r="S19" s="20"/>
      <c r="T19" s="21"/>
      <c r="U19" s="15"/>
      <c r="V19" s="30"/>
      <c r="W19" s="30"/>
    </row>
    <row r="20" spans="1:26" x14ac:dyDescent="0.2">
      <c r="A20" s="7">
        <v>2463</v>
      </c>
      <c r="B20" s="7" t="s">
        <v>5</v>
      </c>
      <c r="C20" s="7" t="s">
        <v>6</v>
      </c>
      <c r="D20" s="7">
        <v>20006</v>
      </c>
      <c r="E20" s="9">
        <v>43383</v>
      </c>
      <c r="F20" s="7">
        <v>6</v>
      </c>
      <c r="G20" s="8">
        <v>1004</v>
      </c>
      <c r="H20" s="35">
        <f t="shared" si="0"/>
        <v>29.407894736842106</v>
      </c>
      <c r="I20" s="33">
        <f t="shared" si="1"/>
        <v>10</v>
      </c>
      <c r="J20" s="33">
        <f t="shared" si="2"/>
        <v>9</v>
      </c>
      <c r="K20" s="33">
        <f t="shared" si="3"/>
        <v>20</v>
      </c>
      <c r="L20" s="33">
        <f t="shared" si="4"/>
        <v>39</v>
      </c>
      <c r="M20" s="35">
        <f t="shared" si="5"/>
        <v>11.7</v>
      </c>
      <c r="N20" s="19" t="s">
        <v>4</v>
      </c>
      <c r="O20" s="20" t="s">
        <v>124</v>
      </c>
      <c r="P20" s="20"/>
      <c r="Q20" s="20"/>
      <c r="R20" s="20"/>
      <c r="S20" s="20"/>
      <c r="T20" s="21"/>
      <c r="U20" s="15"/>
      <c r="V20" s="30"/>
      <c r="W20" s="30"/>
    </row>
    <row r="21" spans="1:26" x14ac:dyDescent="0.2">
      <c r="A21" s="7">
        <v>1681</v>
      </c>
      <c r="B21" s="7" t="s">
        <v>96</v>
      </c>
      <c r="C21" s="7" t="s">
        <v>18</v>
      </c>
      <c r="D21" s="7">
        <v>64141</v>
      </c>
      <c r="E21" s="9">
        <v>43401</v>
      </c>
      <c r="F21" s="7">
        <v>6</v>
      </c>
      <c r="G21" s="8">
        <v>1036</v>
      </c>
      <c r="H21" s="35">
        <f t="shared" si="0"/>
        <v>28.815789473684212</v>
      </c>
      <c r="I21" s="33">
        <f t="shared" si="1"/>
        <v>10</v>
      </c>
      <c r="J21" s="33">
        <f t="shared" si="2"/>
        <v>9</v>
      </c>
      <c r="K21" s="33">
        <f t="shared" si="3"/>
        <v>20</v>
      </c>
      <c r="L21" s="33">
        <f t="shared" si="4"/>
        <v>39</v>
      </c>
      <c r="M21" s="35">
        <f t="shared" si="5"/>
        <v>11.7</v>
      </c>
      <c r="N21" s="19"/>
      <c r="O21" s="20"/>
      <c r="P21" s="20"/>
      <c r="Q21" s="20"/>
      <c r="R21" s="20"/>
      <c r="S21" s="20"/>
      <c r="T21" s="21"/>
      <c r="U21" s="15"/>
      <c r="V21" s="30"/>
      <c r="W21" s="30"/>
    </row>
    <row r="22" spans="1:26" x14ac:dyDescent="0.2">
      <c r="A22" s="7">
        <v>1896</v>
      </c>
      <c r="B22" s="7" t="s">
        <v>109</v>
      </c>
      <c r="C22" s="7" t="s">
        <v>35</v>
      </c>
      <c r="D22" s="7">
        <v>7974</v>
      </c>
      <c r="E22" s="9">
        <v>43426</v>
      </c>
      <c r="F22" s="7">
        <v>1</v>
      </c>
      <c r="G22" s="8">
        <v>66</v>
      </c>
      <c r="H22" s="35">
        <f t="shared" si="0"/>
        <v>27.993421052631579</v>
      </c>
      <c r="I22" s="33">
        <f t="shared" si="1"/>
        <v>10</v>
      </c>
      <c r="J22" s="33">
        <f t="shared" si="2"/>
        <v>1.5</v>
      </c>
      <c r="K22" s="33">
        <f t="shared" si="3"/>
        <v>1.32</v>
      </c>
      <c r="L22" s="33">
        <f t="shared" si="4"/>
        <v>12.82</v>
      </c>
      <c r="M22" s="35">
        <f t="shared" si="5"/>
        <v>5.7140000000000004</v>
      </c>
      <c r="N22" s="19"/>
      <c r="O22" s="20"/>
      <c r="P22" s="20"/>
      <c r="Q22" s="20"/>
      <c r="R22" s="20"/>
      <c r="S22" s="20"/>
      <c r="T22" s="21"/>
      <c r="U22" s="15"/>
      <c r="V22" s="30"/>
      <c r="W22" s="30"/>
    </row>
    <row r="23" spans="1:26" x14ac:dyDescent="0.2">
      <c r="A23" s="7">
        <v>1903</v>
      </c>
      <c r="B23" s="7" t="s">
        <v>19</v>
      </c>
      <c r="C23" s="7" t="s">
        <v>20</v>
      </c>
      <c r="D23" s="7">
        <v>10081</v>
      </c>
      <c r="E23" s="9">
        <v>43438</v>
      </c>
      <c r="F23" s="7">
        <v>12</v>
      </c>
      <c r="G23" s="8">
        <v>1480</v>
      </c>
      <c r="H23" s="35">
        <f t="shared" si="0"/>
        <v>27.598684210526319</v>
      </c>
      <c r="I23" s="33">
        <f t="shared" si="1"/>
        <v>10</v>
      </c>
      <c r="J23" s="33">
        <f t="shared" si="2"/>
        <v>18</v>
      </c>
      <c r="K23" s="33">
        <f t="shared" si="3"/>
        <v>20</v>
      </c>
      <c r="L23" s="33">
        <f t="shared" si="4"/>
        <v>48</v>
      </c>
      <c r="M23" s="35">
        <f t="shared" si="5"/>
        <v>14.399999999999999</v>
      </c>
      <c r="N23" s="19" t="s">
        <v>118</v>
      </c>
      <c r="O23" s="20" t="s">
        <v>113</v>
      </c>
      <c r="P23" s="20">
        <v>5</v>
      </c>
      <c r="Q23" s="20">
        <f>P23/10</f>
        <v>0.5</v>
      </c>
      <c r="R23" s="20"/>
      <c r="S23" s="20"/>
      <c r="T23" s="21"/>
      <c r="U23" s="15"/>
      <c r="V23" s="30"/>
      <c r="W23" s="30"/>
    </row>
    <row r="24" spans="1:26" x14ac:dyDescent="0.2">
      <c r="A24" s="7">
        <v>2028</v>
      </c>
      <c r="B24" s="7" t="s">
        <v>72</v>
      </c>
      <c r="C24" s="7" t="s">
        <v>73</v>
      </c>
      <c r="D24" s="7">
        <v>68114</v>
      </c>
      <c r="E24" s="9">
        <v>43449</v>
      </c>
      <c r="F24" s="7">
        <v>3</v>
      </c>
      <c r="G24" s="8">
        <v>1126</v>
      </c>
      <c r="H24" s="35">
        <f t="shared" si="0"/>
        <v>27.236842105263158</v>
      </c>
      <c r="I24" s="33">
        <f t="shared" si="1"/>
        <v>10</v>
      </c>
      <c r="J24" s="33">
        <f t="shared" si="2"/>
        <v>4.5</v>
      </c>
      <c r="K24" s="33">
        <f t="shared" si="3"/>
        <v>20</v>
      </c>
      <c r="L24" s="33">
        <f t="shared" si="4"/>
        <v>34.5</v>
      </c>
      <c r="M24" s="35">
        <f t="shared" si="5"/>
        <v>10.35</v>
      </c>
      <c r="N24" s="19"/>
      <c r="O24" s="20" t="s">
        <v>117</v>
      </c>
      <c r="P24" s="20">
        <v>3</v>
      </c>
      <c r="Q24" s="20">
        <f t="shared" ref="Q24:Q25" si="6">P24/10</f>
        <v>0.3</v>
      </c>
      <c r="R24" s="20"/>
      <c r="S24" s="20"/>
      <c r="T24" s="21"/>
      <c r="U24" s="15"/>
      <c r="V24" s="30"/>
      <c r="W24" s="30"/>
    </row>
    <row r="25" spans="1:26" x14ac:dyDescent="0.2">
      <c r="A25" s="7">
        <v>2234</v>
      </c>
      <c r="B25" s="7" t="s">
        <v>76</v>
      </c>
      <c r="C25" s="7" t="s">
        <v>16</v>
      </c>
      <c r="D25" s="7">
        <v>94583</v>
      </c>
      <c r="E25" s="9">
        <v>43451</v>
      </c>
      <c r="F25" s="7">
        <v>19</v>
      </c>
      <c r="G25" s="8">
        <v>1271</v>
      </c>
      <c r="H25" s="35">
        <f t="shared" si="0"/>
        <v>27.171052631578949</v>
      </c>
      <c r="I25" s="33">
        <f t="shared" si="1"/>
        <v>10</v>
      </c>
      <c r="J25" s="33">
        <f t="shared" si="2"/>
        <v>20</v>
      </c>
      <c r="K25" s="33">
        <f t="shared" si="3"/>
        <v>20</v>
      </c>
      <c r="L25" s="33">
        <f t="shared" si="4"/>
        <v>50</v>
      </c>
      <c r="M25" s="35">
        <f t="shared" si="5"/>
        <v>15</v>
      </c>
      <c r="N25" s="19"/>
      <c r="O25" s="20" t="s">
        <v>4</v>
      </c>
      <c r="P25" s="20">
        <v>2</v>
      </c>
      <c r="Q25" s="20">
        <f t="shared" si="6"/>
        <v>0.2</v>
      </c>
      <c r="R25" s="20"/>
      <c r="S25" s="20"/>
      <c r="T25" s="21"/>
      <c r="U25" s="15"/>
      <c r="V25" s="30"/>
      <c r="W25" s="30"/>
    </row>
    <row r="26" spans="1:26" x14ac:dyDescent="0.2">
      <c r="A26" s="7">
        <v>1929</v>
      </c>
      <c r="B26" s="7" t="s">
        <v>19</v>
      </c>
      <c r="C26" s="7" t="s">
        <v>20</v>
      </c>
      <c r="D26" s="7">
        <v>10020</v>
      </c>
      <c r="E26" s="9">
        <v>43458</v>
      </c>
      <c r="F26" s="7">
        <v>10</v>
      </c>
      <c r="G26" s="8">
        <v>1982</v>
      </c>
      <c r="H26" s="35">
        <f t="shared" si="0"/>
        <v>26.940789473684212</v>
      </c>
      <c r="I26" s="33">
        <f t="shared" si="1"/>
        <v>10</v>
      </c>
      <c r="J26" s="33">
        <f t="shared" si="2"/>
        <v>15</v>
      </c>
      <c r="K26" s="33">
        <f t="shared" si="3"/>
        <v>20</v>
      </c>
      <c r="L26" s="33">
        <f t="shared" si="4"/>
        <v>45</v>
      </c>
      <c r="M26" s="35">
        <f t="shared" si="5"/>
        <v>13.5</v>
      </c>
      <c r="N26" s="22"/>
      <c r="O26" s="23"/>
      <c r="P26" s="23"/>
      <c r="Q26" s="23"/>
      <c r="R26" s="23"/>
      <c r="S26" s="24"/>
      <c r="T26" s="25"/>
      <c r="U26" s="15"/>
      <c r="V26" s="30"/>
      <c r="W26" s="30"/>
    </row>
    <row r="27" spans="1:26" x14ac:dyDescent="0.2">
      <c r="A27" s="7">
        <v>1256</v>
      </c>
      <c r="B27" s="7" t="s">
        <v>44</v>
      </c>
      <c r="C27" s="7" t="s">
        <v>45</v>
      </c>
      <c r="D27" s="7">
        <v>21717</v>
      </c>
      <c r="E27" s="9">
        <v>43458</v>
      </c>
      <c r="F27" s="7">
        <v>5</v>
      </c>
      <c r="G27" s="8">
        <v>1986</v>
      </c>
      <c r="H27" s="35">
        <f t="shared" si="0"/>
        <v>26.940789473684212</v>
      </c>
      <c r="I27" s="33">
        <f t="shared" si="1"/>
        <v>10</v>
      </c>
      <c r="J27" s="33">
        <f t="shared" si="2"/>
        <v>7.5</v>
      </c>
      <c r="K27" s="33">
        <f t="shared" si="3"/>
        <v>20</v>
      </c>
      <c r="L27" s="33">
        <f t="shared" si="4"/>
        <v>37.5</v>
      </c>
      <c r="M27" s="35">
        <f t="shared" si="5"/>
        <v>11.25</v>
      </c>
      <c r="V27" s="30"/>
      <c r="W27" s="30">
        <f>640/512</f>
        <v>1.25</v>
      </c>
      <c r="Z27" s="6">
        <f>5.6/1.25</f>
        <v>4.4799999999999995</v>
      </c>
    </row>
    <row r="28" spans="1:26" x14ac:dyDescent="0.2">
      <c r="A28" s="7">
        <v>2057</v>
      </c>
      <c r="B28" s="7" t="s">
        <v>42</v>
      </c>
      <c r="C28" s="7" t="s">
        <v>35</v>
      </c>
      <c r="D28" s="7">
        <v>7054</v>
      </c>
      <c r="E28" s="9">
        <v>43476</v>
      </c>
      <c r="F28" s="7">
        <v>14</v>
      </c>
      <c r="G28" s="8">
        <v>921</v>
      </c>
      <c r="H28" s="35">
        <f t="shared" si="0"/>
        <v>26.348684210526319</v>
      </c>
      <c r="I28" s="33">
        <f t="shared" si="1"/>
        <v>10</v>
      </c>
      <c r="J28" s="33">
        <f t="shared" si="2"/>
        <v>20</v>
      </c>
      <c r="K28" s="33">
        <f t="shared" si="3"/>
        <v>18.420000000000002</v>
      </c>
      <c r="L28" s="33">
        <f t="shared" si="4"/>
        <v>48.42</v>
      </c>
      <c r="M28" s="35">
        <f t="shared" si="5"/>
        <v>14.684000000000001</v>
      </c>
      <c r="V28" s="30"/>
      <c r="W28" s="30"/>
    </row>
    <row r="29" spans="1:26" x14ac:dyDescent="0.2">
      <c r="A29" s="7">
        <v>2431</v>
      </c>
      <c r="B29" s="7" t="s">
        <v>5</v>
      </c>
      <c r="C29" s="7" t="s">
        <v>6</v>
      </c>
      <c r="D29" s="7">
        <v>20036</v>
      </c>
      <c r="E29" s="9">
        <v>43483</v>
      </c>
      <c r="F29" s="7">
        <v>12</v>
      </c>
      <c r="G29" s="8">
        <v>701</v>
      </c>
      <c r="H29" s="35">
        <f t="shared" si="0"/>
        <v>26.118421052631579</v>
      </c>
      <c r="I29" s="33">
        <f t="shared" si="1"/>
        <v>10</v>
      </c>
      <c r="J29" s="33">
        <f t="shared" si="2"/>
        <v>18</v>
      </c>
      <c r="K29" s="33">
        <f t="shared" si="3"/>
        <v>14.02</v>
      </c>
      <c r="L29" s="33">
        <f t="shared" si="4"/>
        <v>42.019999999999996</v>
      </c>
      <c r="M29" s="35">
        <f t="shared" si="5"/>
        <v>13.203999999999999</v>
      </c>
      <c r="V29" s="30"/>
      <c r="W29" s="30"/>
    </row>
    <row r="30" spans="1:26" x14ac:dyDescent="0.2">
      <c r="A30" s="7">
        <v>1116</v>
      </c>
      <c r="B30" s="7" t="s">
        <v>43</v>
      </c>
      <c r="C30" s="7" t="s">
        <v>24</v>
      </c>
      <c r="D30" s="7">
        <v>30309</v>
      </c>
      <c r="E30" s="9">
        <v>43491</v>
      </c>
      <c r="F30" s="7">
        <v>15</v>
      </c>
      <c r="G30" s="8">
        <v>1609</v>
      </c>
      <c r="H30" s="35">
        <f t="shared" si="0"/>
        <v>25.855263157894736</v>
      </c>
      <c r="I30" s="33">
        <f t="shared" si="1"/>
        <v>10</v>
      </c>
      <c r="J30" s="33">
        <f t="shared" si="2"/>
        <v>20</v>
      </c>
      <c r="K30" s="33">
        <f t="shared" si="3"/>
        <v>20</v>
      </c>
      <c r="L30" s="33">
        <f t="shared" si="4"/>
        <v>50</v>
      </c>
      <c r="M30" s="35">
        <f t="shared" si="5"/>
        <v>15</v>
      </c>
      <c r="V30" s="30"/>
      <c r="W30" s="30"/>
    </row>
    <row r="31" spans="1:26" x14ac:dyDescent="0.2">
      <c r="A31" s="7">
        <v>1467</v>
      </c>
      <c r="B31" s="7" t="s">
        <v>111</v>
      </c>
      <c r="C31" s="7" t="s">
        <v>84</v>
      </c>
      <c r="D31" s="7">
        <v>80237</v>
      </c>
      <c r="E31" s="9">
        <v>43502</v>
      </c>
      <c r="F31" s="7">
        <v>11</v>
      </c>
      <c r="G31" s="8">
        <v>1325</v>
      </c>
      <c r="H31" s="35">
        <f t="shared" si="0"/>
        <v>25.493421052631579</v>
      </c>
      <c r="I31" s="33">
        <f t="shared" si="1"/>
        <v>10</v>
      </c>
      <c r="J31" s="33">
        <f t="shared" si="2"/>
        <v>16.5</v>
      </c>
      <c r="K31" s="33">
        <f t="shared" si="3"/>
        <v>20</v>
      </c>
      <c r="L31" s="33">
        <f t="shared" si="4"/>
        <v>46.5</v>
      </c>
      <c r="M31" s="35">
        <f t="shared" si="5"/>
        <v>13.95</v>
      </c>
      <c r="V31" s="30"/>
      <c r="W31" s="30"/>
    </row>
    <row r="32" spans="1:26" x14ac:dyDescent="0.2">
      <c r="A32" s="7">
        <v>2053</v>
      </c>
      <c r="B32" s="7" t="s">
        <v>90</v>
      </c>
      <c r="C32" s="7" t="s">
        <v>35</v>
      </c>
      <c r="D32" s="7">
        <v>7024</v>
      </c>
      <c r="E32" s="9">
        <v>43517</v>
      </c>
      <c r="F32" s="7">
        <v>13</v>
      </c>
      <c r="G32" s="8">
        <v>898</v>
      </c>
      <c r="H32" s="35">
        <f t="shared" si="0"/>
        <v>25</v>
      </c>
      <c r="I32" s="33">
        <f t="shared" si="1"/>
        <v>10</v>
      </c>
      <c r="J32" s="33">
        <f t="shared" si="2"/>
        <v>19.5</v>
      </c>
      <c r="K32" s="33">
        <f t="shared" si="3"/>
        <v>17.96</v>
      </c>
      <c r="L32" s="33">
        <f t="shared" si="4"/>
        <v>47.46</v>
      </c>
      <c r="M32" s="35">
        <f t="shared" si="5"/>
        <v>14.442</v>
      </c>
      <c r="V32" s="30"/>
      <c r="W32" s="30"/>
    </row>
    <row r="33" spans="1:23" x14ac:dyDescent="0.2">
      <c r="A33" s="7">
        <v>2372</v>
      </c>
      <c r="B33" s="7" t="s">
        <v>36</v>
      </c>
      <c r="C33" s="7" t="s">
        <v>26</v>
      </c>
      <c r="D33" s="7">
        <v>19049</v>
      </c>
      <c r="E33" s="9">
        <v>43536</v>
      </c>
      <c r="F33" s="7">
        <v>1</v>
      </c>
      <c r="G33" s="8">
        <v>1894</v>
      </c>
      <c r="H33" s="35">
        <f t="shared" si="0"/>
        <v>24.375</v>
      </c>
      <c r="I33" s="33">
        <f t="shared" si="1"/>
        <v>10</v>
      </c>
      <c r="J33" s="33">
        <f t="shared" si="2"/>
        <v>1.5</v>
      </c>
      <c r="K33" s="33">
        <f t="shared" si="3"/>
        <v>20</v>
      </c>
      <c r="L33" s="33">
        <f t="shared" si="4"/>
        <v>31.5</v>
      </c>
      <c r="M33" s="35">
        <f t="shared" si="5"/>
        <v>9.4499999999999993</v>
      </c>
      <c r="V33" s="30"/>
      <c r="W33" s="30"/>
    </row>
    <row r="34" spans="1:23" x14ac:dyDescent="0.2">
      <c r="A34" s="7">
        <v>1944</v>
      </c>
      <c r="B34" s="7" t="s">
        <v>19</v>
      </c>
      <c r="C34" s="7" t="s">
        <v>20</v>
      </c>
      <c r="D34" s="7">
        <v>10020</v>
      </c>
      <c r="E34" s="9">
        <v>43542</v>
      </c>
      <c r="F34" s="7">
        <v>20</v>
      </c>
      <c r="G34" s="8">
        <v>1554</v>
      </c>
      <c r="H34" s="35">
        <f t="shared" si="0"/>
        <v>24.17763157894737</v>
      </c>
      <c r="I34" s="33">
        <f t="shared" si="1"/>
        <v>10</v>
      </c>
      <c r="J34" s="33">
        <f t="shared" si="2"/>
        <v>20</v>
      </c>
      <c r="K34" s="33">
        <f t="shared" si="3"/>
        <v>20</v>
      </c>
      <c r="L34" s="33">
        <f t="shared" si="4"/>
        <v>50</v>
      </c>
      <c r="M34" s="35">
        <f t="shared" si="5"/>
        <v>15</v>
      </c>
      <c r="V34" s="30"/>
      <c r="W34" s="30"/>
    </row>
    <row r="35" spans="1:23" x14ac:dyDescent="0.2">
      <c r="A35" s="7">
        <v>1621</v>
      </c>
      <c r="B35" s="7" t="s">
        <v>86</v>
      </c>
      <c r="C35" s="7" t="s">
        <v>14</v>
      </c>
      <c r="D35" s="7">
        <v>60195</v>
      </c>
      <c r="E35" s="9">
        <v>43556</v>
      </c>
      <c r="F35" s="7">
        <v>12</v>
      </c>
      <c r="G35" s="8">
        <v>1222</v>
      </c>
      <c r="H35" s="35">
        <f t="shared" si="0"/>
        <v>23.717105263157897</v>
      </c>
      <c r="I35" s="33">
        <f t="shared" si="1"/>
        <v>10</v>
      </c>
      <c r="J35" s="33">
        <f t="shared" si="2"/>
        <v>18</v>
      </c>
      <c r="K35" s="33">
        <f t="shared" si="3"/>
        <v>20</v>
      </c>
      <c r="L35" s="33">
        <f t="shared" si="4"/>
        <v>48</v>
      </c>
      <c r="M35" s="35">
        <f t="shared" si="5"/>
        <v>14.399999999999999</v>
      </c>
      <c r="V35" s="30"/>
      <c r="W35" s="30"/>
    </row>
    <row r="36" spans="1:23" x14ac:dyDescent="0.2">
      <c r="A36" s="7">
        <v>2523</v>
      </c>
      <c r="B36" s="7" t="s">
        <v>33</v>
      </c>
      <c r="C36" s="7" t="s">
        <v>30</v>
      </c>
      <c r="D36" s="7">
        <v>1801</v>
      </c>
      <c r="E36" s="9">
        <v>43561</v>
      </c>
      <c r="F36" s="7">
        <v>4</v>
      </c>
      <c r="G36" s="8">
        <v>461</v>
      </c>
      <c r="H36" s="35">
        <f t="shared" si="0"/>
        <v>23.55263157894737</v>
      </c>
      <c r="I36" s="33">
        <f t="shared" si="1"/>
        <v>10</v>
      </c>
      <c r="J36" s="33">
        <f t="shared" si="2"/>
        <v>6</v>
      </c>
      <c r="K36" s="33">
        <f t="shared" si="3"/>
        <v>9.2200000000000006</v>
      </c>
      <c r="L36" s="33">
        <f t="shared" si="4"/>
        <v>25.22</v>
      </c>
      <c r="M36" s="35">
        <f t="shared" si="5"/>
        <v>8.6440000000000001</v>
      </c>
      <c r="V36" s="30"/>
      <c r="W36" s="30"/>
    </row>
    <row r="37" spans="1:23" x14ac:dyDescent="0.2">
      <c r="A37" s="7">
        <v>2494</v>
      </c>
      <c r="B37" s="7" t="s">
        <v>108</v>
      </c>
      <c r="C37" s="7" t="s">
        <v>20</v>
      </c>
      <c r="D37" s="7">
        <v>10604</v>
      </c>
      <c r="E37" s="9">
        <v>43568</v>
      </c>
      <c r="F37" s="7">
        <v>3</v>
      </c>
      <c r="G37" s="8">
        <v>1310</v>
      </c>
      <c r="H37" s="35">
        <f t="shared" si="0"/>
        <v>23.322368421052634</v>
      </c>
      <c r="I37" s="33">
        <f t="shared" si="1"/>
        <v>10</v>
      </c>
      <c r="J37" s="33">
        <f t="shared" si="2"/>
        <v>4.5</v>
      </c>
      <c r="K37" s="33">
        <f t="shared" si="3"/>
        <v>20</v>
      </c>
      <c r="L37" s="33">
        <f t="shared" si="4"/>
        <v>34.5</v>
      </c>
      <c r="M37" s="35">
        <f t="shared" si="5"/>
        <v>10.35</v>
      </c>
      <c r="V37" s="30"/>
      <c r="W37" s="30"/>
    </row>
    <row r="38" spans="1:23" x14ac:dyDescent="0.2">
      <c r="A38" s="7">
        <v>1919</v>
      </c>
      <c r="B38" s="7" t="s">
        <v>19</v>
      </c>
      <c r="C38" s="7" t="s">
        <v>20</v>
      </c>
      <c r="D38" s="7">
        <v>10048</v>
      </c>
      <c r="E38" s="9">
        <v>43579</v>
      </c>
      <c r="F38" s="7">
        <v>1</v>
      </c>
      <c r="G38" s="8">
        <v>137</v>
      </c>
      <c r="H38" s="35">
        <f t="shared" si="0"/>
        <v>22.960526315789476</v>
      </c>
      <c r="I38" s="33">
        <f t="shared" si="1"/>
        <v>10</v>
      </c>
      <c r="J38" s="33">
        <f t="shared" si="2"/>
        <v>1.5</v>
      </c>
      <c r="K38" s="33">
        <f t="shared" si="3"/>
        <v>2.74</v>
      </c>
      <c r="L38" s="33">
        <f t="shared" si="4"/>
        <v>14.24</v>
      </c>
      <c r="M38" s="35">
        <f t="shared" si="5"/>
        <v>5.9980000000000002</v>
      </c>
      <c r="V38" s="30"/>
      <c r="W38" s="30"/>
    </row>
    <row r="39" spans="1:23" x14ac:dyDescent="0.2">
      <c r="A39" s="7">
        <v>2402</v>
      </c>
      <c r="B39" s="7" t="s">
        <v>5</v>
      </c>
      <c r="C39" s="7" t="s">
        <v>6</v>
      </c>
      <c r="D39" s="7">
        <v>20036</v>
      </c>
      <c r="E39" s="9">
        <v>43587</v>
      </c>
      <c r="F39" s="7">
        <v>4</v>
      </c>
      <c r="G39" s="8">
        <v>284</v>
      </c>
      <c r="H39" s="35">
        <f t="shared" si="0"/>
        <v>22.697368421052634</v>
      </c>
      <c r="I39" s="33">
        <f t="shared" si="1"/>
        <v>10</v>
      </c>
      <c r="J39" s="33">
        <f t="shared" si="2"/>
        <v>6</v>
      </c>
      <c r="K39" s="33">
        <f t="shared" si="3"/>
        <v>5.68</v>
      </c>
      <c r="L39" s="33">
        <f t="shared" si="4"/>
        <v>21.68</v>
      </c>
      <c r="M39" s="35">
        <f t="shared" si="5"/>
        <v>7.9359999999999999</v>
      </c>
      <c r="V39" s="30"/>
      <c r="W39" s="30"/>
    </row>
    <row r="40" spans="1:23" x14ac:dyDescent="0.2">
      <c r="A40" s="7">
        <v>1504</v>
      </c>
      <c r="B40" s="7" t="s">
        <v>75</v>
      </c>
      <c r="C40" s="7" t="s">
        <v>20</v>
      </c>
      <c r="D40" s="7">
        <v>14052</v>
      </c>
      <c r="E40" s="9">
        <v>43596</v>
      </c>
      <c r="F40" s="7">
        <v>3</v>
      </c>
      <c r="G40" s="8">
        <v>808</v>
      </c>
      <c r="H40" s="35">
        <f t="shared" si="0"/>
        <v>22.401315789473685</v>
      </c>
      <c r="I40" s="33">
        <f t="shared" si="1"/>
        <v>10</v>
      </c>
      <c r="J40" s="33">
        <f t="shared" si="2"/>
        <v>4.5</v>
      </c>
      <c r="K40" s="33">
        <f t="shared" si="3"/>
        <v>16.16</v>
      </c>
      <c r="L40" s="33">
        <f t="shared" si="4"/>
        <v>30.66</v>
      </c>
      <c r="M40" s="35">
        <f t="shared" si="5"/>
        <v>9.5820000000000007</v>
      </c>
      <c r="V40" s="30"/>
      <c r="W40" s="30"/>
    </row>
    <row r="41" spans="1:23" x14ac:dyDescent="0.2">
      <c r="A41" s="7">
        <v>1418</v>
      </c>
      <c r="B41" s="7" t="s">
        <v>80</v>
      </c>
      <c r="C41" s="7" t="s">
        <v>81</v>
      </c>
      <c r="D41" s="7">
        <v>75221</v>
      </c>
      <c r="E41" s="9">
        <v>43607</v>
      </c>
      <c r="F41" s="7">
        <v>2</v>
      </c>
      <c r="G41" s="8">
        <v>1916</v>
      </c>
      <c r="H41" s="35">
        <f t="shared" si="0"/>
        <v>22.039473684210527</v>
      </c>
      <c r="I41" s="33">
        <f t="shared" si="1"/>
        <v>10</v>
      </c>
      <c r="J41" s="33">
        <f t="shared" si="2"/>
        <v>3</v>
      </c>
      <c r="K41" s="33">
        <f t="shared" si="3"/>
        <v>20</v>
      </c>
      <c r="L41" s="33">
        <f t="shared" si="4"/>
        <v>33</v>
      </c>
      <c r="M41" s="35">
        <f t="shared" si="5"/>
        <v>9.9</v>
      </c>
      <c r="V41" s="30"/>
      <c r="W41" s="30"/>
    </row>
    <row r="42" spans="1:23" x14ac:dyDescent="0.2">
      <c r="A42" s="7">
        <v>2037</v>
      </c>
      <c r="B42" s="7" t="s">
        <v>56</v>
      </c>
      <c r="C42" s="7" t="s">
        <v>16</v>
      </c>
      <c r="D42" s="7">
        <v>92668</v>
      </c>
      <c r="E42" s="9">
        <v>43609</v>
      </c>
      <c r="F42" s="7">
        <v>13</v>
      </c>
      <c r="G42" s="8">
        <v>1590</v>
      </c>
      <c r="H42" s="35">
        <f t="shared" si="0"/>
        <v>21.973684210526315</v>
      </c>
      <c r="I42" s="33">
        <f t="shared" si="1"/>
        <v>10</v>
      </c>
      <c r="J42" s="33">
        <f t="shared" si="2"/>
        <v>19.5</v>
      </c>
      <c r="K42" s="33">
        <f t="shared" si="3"/>
        <v>20</v>
      </c>
      <c r="L42" s="33">
        <f t="shared" si="4"/>
        <v>49.5</v>
      </c>
      <c r="M42" s="35">
        <f t="shared" si="5"/>
        <v>14.85</v>
      </c>
      <c r="V42" s="30"/>
      <c r="W42" s="30"/>
    </row>
    <row r="43" spans="1:23" x14ac:dyDescent="0.2">
      <c r="A43" s="7">
        <v>1210</v>
      </c>
      <c r="B43" s="7" t="s">
        <v>105</v>
      </c>
      <c r="C43" s="7" t="s">
        <v>26</v>
      </c>
      <c r="D43" s="7">
        <v>19422</v>
      </c>
      <c r="E43" s="9">
        <v>43613</v>
      </c>
      <c r="F43" s="7">
        <v>18</v>
      </c>
      <c r="G43" s="8">
        <v>1755</v>
      </c>
      <c r="H43" s="35">
        <f t="shared" si="0"/>
        <v>21.842105263157897</v>
      </c>
      <c r="I43" s="33">
        <f t="shared" si="1"/>
        <v>10</v>
      </c>
      <c r="J43" s="33">
        <f t="shared" si="2"/>
        <v>20</v>
      </c>
      <c r="K43" s="33">
        <f t="shared" si="3"/>
        <v>20</v>
      </c>
      <c r="L43" s="33">
        <f t="shared" si="4"/>
        <v>50</v>
      </c>
      <c r="M43" s="35">
        <f t="shared" si="5"/>
        <v>15</v>
      </c>
      <c r="V43" s="30"/>
      <c r="W43" s="30"/>
    </row>
    <row r="44" spans="1:23" x14ac:dyDescent="0.2">
      <c r="A44" s="7">
        <v>1327</v>
      </c>
      <c r="B44" s="7" t="s">
        <v>13</v>
      </c>
      <c r="C44" s="7" t="s">
        <v>14</v>
      </c>
      <c r="D44" s="7">
        <v>60610</v>
      </c>
      <c r="E44" s="9">
        <v>43618</v>
      </c>
      <c r="F44" s="7">
        <v>7</v>
      </c>
      <c r="G44" s="8">
        <v>258</v>
      </c>
      <c r="H44" s="35">
        <f t="shared" si="0"/>
        <v>21.67763157894737</v>
      </c>
      <c r="I44" s="33">
        <f t="shared" si="1"/>
        <v>10</v>
      </c>
      <c r="J44" s="33">
        <f t="shared" si="2"/>
        <v>10.5</v>
      </c>
      <c r="K44" s="33">
        <f t="shared" si="3"/>
        <v>5.16</v>
      </c>
      <c r="L44" s="33">
        <f t="shared" si="4"/>
        <v>25.66</v>
      </c>
      <c r="M44" s="35">
        <f t="shared" si="5"/>
        <v>9.1820000000000004</v>
      </c>
      <c r="V44" s="30"/>
      <c r="W44" s="30"/>
    </row>
    <row r="45" spans="1:23" x14ac:dyDescent="0.2">
      <c r="A45" s="7">
        <v>2470</v>
      </c>
      <c r="B45" s="7" t="s">
        <v>85</v>
      </c>
      <c r="C45" s="7" t="s">
        <v>26</v>
      </c>
      <c r="D45" s="7">
        <v>19087</v>
      </c>
      <c r="E45" s="9">
        <v>43625</v>
      </c>
      <c r="F45" s="7">
        <v>14</v>
      </c>
      <c r="G45" s="8">
        <v>1513</v>
      </c>
      <c r="H45" s="35">
        <f t="shared" si="0"/>
        <v>21.447368421052634</v>
      </c>
      <c r="I45" s="33">
        <f t="shared" si="1"/>
        <v>10</v>
      </c>
      <c r="J45" s="33">
        <f t="shared" si="2"/>
        <v>20</v>
      </c>
      <c r="K45" s="33">
        <f t="shared" si="3"/>
        <v>20</v>
      </c>
      <c r="L45" s="33">
        <f t="shared" si="4"/>
        <v>50</v>
      </c>
      <c r="M45" s="35">
        <f t="shared" si="5"/>
        <v>15</v>
      </c>
      <c r="V45" s="30"/>
      <c r="W45" s="30"/>
    </row>
    <row r="46" spans="1:23" x14ac:dyDescent="0.2">
      <c r="A46" s="7">
        <v>1494</v>
      </c>
      <c r="B46" s="7" t="s">
        <v>9</v>
      </c>
      <c r="C46" s="7" t="s">
        <v>10</v>
      </c>
      <c r="D46" s="7">
        <v>28619</v>
      </c>
      <c r="E46" s="9">
        <v>43652</v>
      </c>
      <c r="F46" s="7">
        <v>4</v>
      </c>
      <c r="G46" s="8">
        <v>995</v>
      </c>
      <c r="H46" s="35">
        <f t="shared" si="0"/>
        <v>20.559210526315791</v>
      </c>
      <c r="I46" s="33">
        <f t="shared" si="1"/>
        <v>10</v>
      </c>
      <c r="J46" s="33">
        <f t="shared" si="2"/>
        <v>6</v>
      </c>
      <c r="K46" s="33">
        <f t="shared" si="3"/>
        <v>19.900000000000002</v>
      </c>
      <c r="L46" s="33">
        <f t="shared" si="4"/>
        <v>35.900000000000006</v>
      </c>
      <c r="M46" s="35">
        <f t="shared" si="5"/>
        <v>10.780000000000001</v>
      </c>
      <c r="V46" s="30"/>
      <c r="W46" s="30"/>
    </row>
    <row r="47" spans="1:23" x14ac:dyDescent="0.2">
      <c r="A47" s="7">
        <v>1710</v>
      </c>
      <c r="B47" s="7" t="s">
        <v>34</v>
      </c>
      <c r="C47" s="7" t="s">
        <v>35</v>
      </c>
      <c r="D47" s="7">
        <v>8648</v>
      </c>
      <c r="E47" s="9">
        <v>43653</v>
      </c>
      <c r="F47" s="7">
        <v>19</v>
      </c>
      <c r="G47" s="8">
        <v>1557</v>
      </c>
      <c r="H47" s="35">
        <f t="shared" si="0"/>
        <v>20.526315789473685</v>
      </c>
      <c r="I47" s="33">
        <f t="shared" si="1"/>
        <v>10</v>
      </c>
      <c r="J47" s="33">
        <f t="shared" si="2"/>
        <v>20</v>
      </c>
      <c r="K47" s="33">
        <f t="shared" si="3"/>
        <v>20</v>
      </c>
      <c r="L47" s="33">
        <f t="shared" si="4"/>
        <v>50</v>
      </c>
      <c r="M47" s="35">
        <f t="shared" si="5"/>
        <v>15</v>
      </c>
      <c r="V47" s="30"/>
      <c r="W47" s="30"/>
    </row>
    <row r="48" spans="1:23" x14ac:dyDescent="0.2">
      <c r="A48" s="7">
        <v>1135</v>
      </c>
      <c r="B48" s="7" t="s">
        <v>43</v>
      </c>
      <c r="C48" s="7" t="s">
        <v>24</v>
      </c>
      <c r="D48" s="7">
        <v>30305</v>
      </c>
      <c r="E48" s="9">
        <v>43666</v>
      </c>
      <c r="F48" s="7">
        <v>18</v>
      </c>
      <c r="G48" s="8">
        <v>1829</v>
      </c>
      <c r="H48" s="35">
        <f t="shared" si="0"/>
        <v>20.098684210526315</v>
      </c>
      <c r="I48" s="33">
        <f t="shared" si="1"/>
        <v>10</v>
      </c>
      <c r="J48" s="33">
        <f t="shared" si="2"/>
        <v>20</v>
      </c>
      <c r="K48" s="33">
        <f t="shared" si="3"/>
        <v>20</v>
      </c>
      <c r="L48" s="33">
        <f t="shared" si="4"/>
        <v>50</v>
      </c>
      <c r="M48" s="35">
        <f t="shared" si="5"/>
        <v>15</v>
      </c>
      <c r="V48" s="30"/>
      <c r="W48" s="30"/>
    </row>
    <row r="49" spans="1:23" x14ac:dyDescent="0.2">
      <c r="A49" s="7">
        <v>2376</v>
      </c>
      <c r="B49" s="7" t="s">
        <v>50</v>
      </c>
      <c r="C49" s="7" t="s">
        <v>51</v>
      </c>
      <c r="D49" s="7">
        <v>85702</v>
      </c>
      <c r="E49" s="9">
        <v>43671</v>
      </c>
      <c r="F49" s="7">
        <v>18</v>
      </c>
      <c r="G49" s="8">
        <v>893</v>
      </c>
      <c r="H49" s="35">
        <f t="shared" si="0"/>
        <v>19.934210526315791</v>
      </c>
      <c r="I49" s="33">
        <f t="shared" si="1"/>
        <v>10</v>
      </c>
      <c r="J49" s="33">
        <f t="shared" si="2"/>
        <v>20</v>
      </c>
      <c r="K49" s="33">
        <f t="shared" si="3"/>
        <v>17.86</v>
      </c>
      <c r="L49" s="33">
        <f t="shared" si="4"/>
        <v>47.86</v>
      </c>
      <c r="M49" s="35">
        <f t="shared" si="5"/>
        <v>14.571999999999999</v>
      </c>
      <c r="V49" s="30"/>
      <c r="W49" s="30"/>
    </row>
    <row r="50" spans="1:23" x14ac:dyDescent="0.2">
      <c r="A50" s="7">
        <v>1892</v>
      </c>
      <c r="B50" s="7" t="s">
        <v>52</v>
      </c>
      <c r="C50" s="7" t="s">
        <v>53</v>
      </c>
      <c r="D50" s="7">
        <v>6516</v>
      </c>
      <c r="E50" s="9">
        <v>43672</v>
      </c>
      <c r="F50" s="7">
        <v>19</v>
      </c>
      <c r="G50" s="8">
        <v>471</v>
      </c>
      <c r="H50" s="35">
        <f t="shared" si="0"/>
        <v>19.901315789473685</v>
      </c>
      <c r="I50" s="33">
        <f t="shared" si="1"/>
        <v>10</v>
      </c>
      <c r="J50" s="33">
        <f t="shared" si="2"/>
        <v>20</v>
      </c>
      <c r="K50" s="33">
        <f t="shared" si="3"/>
        <v>9.42</v>
      </c>
      <c r="L50" s="33">
        <f t="shared" si="4"/>
        <v>39.42</v>
      </c>
      <c r="M50" s="35">
        <f t="shared" si="5"/>
        <v>12.884</v>
      </c>
      <c r="V50" s="30"/>
      <c r="W50" s="30"/>
    </row>
    <row r="51" spans="1:23" x14ac:dyDescent="0.2">
      <c r="A51" s="7">
        <v>1674</v>
      </c>
      <c r="B51" s="7" t="s">
        <v>39</v>
      </c>
      <c r="C51" s="7" t="s">
        <v>40</v>
      </c>
      <c r="D51" s="7">
        <v>49007</v>
      </c>
      <c r="E51" s="9">
        <v>43707</v>
      </c>
      <c r="F51" s="7">
        <v>5</v>
      </c>
      <c r="G51" s="8">
        <v>1526</v>
      </c>
      <c r="H51" s="35">
        <f t="shared" si="0"/>
        <v>18.75</v>
      </c>
      <c r="I51" s="33">
        <f t="shared" si="1"/>
        <v>10</v>
      </c>
      <c r="J51" s="33">
        <f t="shared" si="2"/>
        <v>7.5</v>
      </c>
      <c r="K51" s="33">
        <f t="shared" si="3"/>
        <v>20</v>
      </c>
      <c r="L51" s="33">
        <f t="shared" si="4"/>
        <v>37.5</v>
      </c>
      <c r="M51" s="35">
        <f t="shared" si="5"/>
        <v>11.25</v>
      </c>
      <c r="V51" s="30"/>
      <c r="W51" s="30"/>
    </row>
    <row r="52" spans="1:23" x14ac:dyDescent="0.2">
      <c r="A52" s="7">
        <v>1747</v>
      </c>
      <c r="B52" s="7" t="s">
        <v>15</v>
      </c>
      <c r="C52" s="7" t="s">
        <v>16</v>
      </c>
      <c r="D52" s="7">
        <v>90017</v>
      </c>
      <c r="E52" s="9">
        <v>43710</v>
      </c>
      <c r="F52" s="7">
        <v>17</v>
      </c>
      <c r="G52" s="8">
        <v>1496</v>
      </c>
      <c r="H52" s="35">
        <f t="shared" si="0"/>
        <v>18.651315789473685</v>
      </c>
      <c r="I52" s="33">
        <f t="shared" si="1"/>
        <v>10</v>
      </c>
      <c r="J52" s="33">
        <f t="shared" si="2"/>
        <v>20</v>
      </c>
      <c r="K52" s="33">
        <f t="shared" si="3"/>
        <v>20</v>
      </c>
      <c r="L52" s="33">
        <f t="shared" si="4"/>
        <v>50</v>
      </c>
      <c r="M52" s="35">
        <f t="shared" si="5"/>
        <v>15</v>
      </c>
      <c r="V52" s="30"/>
      <c r="W52" s="30"/>
    </row>
    <row r="53" spans="1:23" x14ac:dyDescent="0.2">
      <c r="A53" s="7">
        <v>1209</v>
      </c>
      <c r="B53" s="7" t="s">
        <v>46</v>
      </c>
      <c r="C53" s="7" t="s">
        <v>47</v>
      </c>
      <c r="D53" s="7">
        <v>55420</v>
      </c>
      <c r="E53" s="9">
        <v>43713</v>
      </c>
      <c r="F53" s="7">
        <v>20</v>
      </c>
      <c r="G53" s="8">
        <v>862</v>
      </c>
      <c r="H53" s="35">
        <f t="shared" si="0"/>
        <v>18.55263157894737</v>
      </c>
      <c r="I53" s="33">
        <f t="shared" si="1"/>
        <v>10</v>
      </c>
      <c r="J53" s="33">
        <f t="shared" si="2"/>
        <v>20</v>
      </c>
      <c r="K53" s="33">
        <f t="shared" si="3"/>
        <v>17.240000000000002</v>
      </c>
      <c r="L53" s="33">
        <f t="shared" si="4"/>
        <v>47.24</v>
      </c>
      <c r="M53" s="35">
        <f t="shared" si="5"/>
        <v>14.448</v>
      </c>
    </row>
    <row r="54" spans="1:23" x14ac:dyDescent="0.2">
      <c r="A54" s="7">
        <v>2268</v>
      </c>
      <c r="B54" s="7" t="s">
        <v>99</v>
      </c>
      <c r="C54" s="7" t="s">
        <v>67</v>
      </c>
      <c r="D54" s="7">
        <v>98134</v>
      </c>
      <c r="E54" s="9">
        <v>43715</v>
      </c>
      <c r="F54" s="7">
        <v>3</v>
      </c>
      <c r="G54" s="8">
        <v>1778</v>
      </c>
      <c r="H54" s="35">
        <f t="shared" si="0"/>
        <v>18.486842105263158</v>
      </c>
      <c r="I54" s="33">
        <f t="shared" si="1"/>
        <v>10</v>
      </c>
      <c r="J54" s="33">
        <f t="shared" si="2"/>
        <v>4.5</v>
      </c>
      <c r="K54" s="33">
        <f t="shared" si="3"/>
        <v>20</v>
      </c>
      <c r="L54" s="33">
        <f t="shared" si="4"/>
        <v>34.5</v>
      </c>
      <c r="M54" s="35">
        <f t="shared" si="5"/>
        <v>10.35</v>
      </c>
    </row>
    <row r="55" spans="1:23" x14ac:dyDescent="0.2">
      <c r="A55" s="7">
        <v>1129</v>
      </c>
      <c r="B55" s="7" t="s">
        <v>43</v>
      </c>
      <c r="C55" s="7" t="s">
        <v>24</v>
      </c>
      <c r="D55" s="7">
        <v>30309</v>
      </c>
      <c r="E55" s="9">
        <v>43716</v>
      </c>
      <c r="F55" s="7">
        <v>5</v>
      </c>
      <c r="G55" s="8">
        <v>41</v>
      </c>
      <c r="H55" s="35">
        <f t="shared" si="0"/>
        <v>18.453947368421055</v>
      </c>
      <c r="I55" s="33">
        <f t="shared" si="1"/>
        <v>10</v>
      </c>
      <c r="J55" s="33">
        <f t="shared" si="2"/>
        <v>7.5</v>
      </c>
      <c r="K55" s="33">
        <f t="shared" si="3"/>
        <v>0.82000000000000006</v>
      </c>
      <c r="L55" s="33">
        <f t="shared" si="4"/>
        <v>18.32</v>
      </c>
      <c r="M55" s="35">
        <f t="shared" si="5"/>
        <v>7.4139999999999997</v>
      </c>
    </row>
    <row r="56" spans="1:23" x14ac:dyDescent="0.2">
      <c r="A56" s="7">
        <v>1749</v>
      </c>
      <c r="B56" s="7" t="s">
        <v>17</v>
      </c>
      <c r="C56" s="7" t="s">
        <v>18</v>
      </c>
      <c r="D56" s="7">
        <v>63353</v>
      </c>
      <c r="E56" s="9">
        <v>43730</v>
      </c>
      <c r="F56" s="7">
        <v>1</v>
      </c>
      <c r="G56" s="8">
        <v>299</v>
      </c>
      <c r="H56" s="35">
        <f t="shared" si="0"/>
        <v>17.993421052631579</v>
      </c>
      <c r="I56" s="33">
        <f t="shared" si="1"/>
        <v>10</v>
      </c>
      <c r="J56" s="33">
        <f t="shared" si="2"/>
        <v>1.5</v>
      </c>
      <c r="K56" s="33">
        <f t="shared" si="3"/>
        <v>5.98</v>
      </c>
      <c r="L56" s="33">
        <f t="shared" si="4"/>
        <v>17.48</v>
      </c>
      <c r="M56" s="35">
        <f t="shared" si="5"/>
        <v>6.6460000000000008</v>
      </c>
    </row>
    <row r="57" spans="1:23" x14ac:dyDescent="0.2">
      <c r="A57" s="7">
        <v>2466</v>
      </c>
      <c r="B57" s="7" t="s">
        <v>5</v>
      </c>
      <c r="C57" s="7" t="s">
        <v>6</v>
      </c>
      <c r="D57" s="7">
        <v>20017</v>
      </c>
      <c r="E57" s="9">
        <v>43742</v>
      </c>
      <c r="F57" s="7">
        <v>15</v>
      </c>
      <c r="G57" s="8">
        <v>964</v>
      </c>
      <c r="H57" s="35">
        <f t="shared" si="0"/>
        <v>17.598684210526315</v>
      </c>
      <c r="I57" s="33">
        <f t="shared" si="1"/>
        <v>10</v>
      </c>
      <c r="J57" s="33">
        <f t="shared" si="2"/>
        <v>20</v>
      </c>
      <c r="K57" s="33">
        <f t="shared" si="3"/>
        <v>19.28</v>
      </c>
      <c r="L57" s="33">
        <f t="shared" si="4"/>
        <v>49.28</v>
      </c>
      <c r="M57" s="35">
        <f t="shared" si="5"/>
        <v>14.856</v>
      </c>
    </row>
    <row r="58" spans="1:23" x14ac:dyDescent="0.2">
      <c r="A58" s="7">
        <v>2331</v>
      </c>
      <c r="B58" s="7" t="s">
        <v>107</v>
      </c>
      <c r="C58" s="7" t="s">
        <v>47</v>
      </c>
      <c r="D58" s="7">
        <v>55126</v>
      </c>
      <c r="E58" s="9">
        <v>43756</v>
      </c>
      <c r="F58" s="7">
        <v>19</v>
      </c>
      <c r="G58" s="8">
        <v>1066</v>
      </c>
      <c r="H58" s="35">
        <f t="shared" si="0"/>
        <v>17.138157894736842</v>
      </c>
      <c r="I58" s="33">
        <f t="shared" si="1"/>
        <v>10</v>
      </c>
      <c r="J58" s="33">
        <f t="shared" si="2"/>
        <v>20</v>
      </c>
      <c r="K58" s="33">
        <f t="shared" si="3"/>
        <v>20</v>
      </c>
      <c r="L58" s="33">
        <f t="shared" si="4"/>
        <v>50</v>
      </c>
      <c r="M58" s="35">
        <f t="shared" si="5"/>
        <v>15</v>
      </c>
    </row>
    <row r="59" spans="1:23" x14ac:dyDescent="0.2">
      <c r="A59" s="7">
        <v>2434</v>
      </c>
      <c r="B59" s="7" t="s">
        <v>5</v>
      </c>
      <c r="C59" s="7" t="s">
        <v>6</v>
      </c>
      <c r="D59" s="7">
        <v>20007</v>
      </c>
      <c r="E59" s="9">
        <v>43768</v>
      </c>
      <c r="F59" s="7">
        <v>4</v>
      </c>
      <c r="G59" s="8">
        <v>1139</v>
      </c>
      <c r="H59" s="35">
        <f t="shared" si="0"/>
        <v>16.743421052631579</v>
      </c>
      <c r="I59" s="33">
        <f t="shared" si="1"/>
        <v>10</v>
      </c>
      <c r="J59" s="33">
        <f t="shared" si="2"/>
        <v>6</v>
      </c>
      <c r="K59" s="33">
        <f t="shared" si="3"/>
        <v>20</v>
      </c>
      <c r="L59" s="33">
        <f t="shared" si="4"/>
        <v>36</v>
      </c>
      <c r="M59" s="35">
        <f t="shared" si="5"/>
        <v>10.8</v>
      </c>
    </row>
    <row r="60" spans="1:23" x14ac:dyDescent="0.2">
      <c r="A60" s="7">
        <v>1168</v>
      </c>
      <c r="B60" s="7" t="s">
        <v>32</v>
      </c>
      <c r="C60" s="7" t="s">
        <v>30</v>
      </c>
      <c r="D60" s="7">
        <v>1730</v>
      </c>
      <c r="E60" s="9">
        <v>43780</v>
      </c>
      <c r="F60" s="7">
        <v>3</v>
      </c>
      <c r="G60" s="8">
        <v>407</v>
      </c>
      <c r="H60" s="35">
        <f t="shared" si="0"/>
        <v>16.348684210526315</v>
      </c>
      <c r="I60" s="33">
        <f t="shared" si="1"/>
        <v>10</v>
      </c>
      <c r="J60" s="33">
        <f t="shared" si="2"/>
        <v>4.5</v>
      </c>
      <c r="K60" s="33">
        <f t="shared" si="3"/>
        <v>8.14</v>
      </c>
      <c r="L60" s="33">
        <f t="shared" si="4"/>
        <v>22.64</v>
      </c>
      <c r="M60" s="35">
        <f t="shared" si="5"/>
        <v>7.9779999999999998</v>
      </c>
    </row>
    <row r="61" spans="1:23" x14ac:dyDescent="0.2">
      <c r="A61" s="7">
        <v>1859</v>
      </c>
      <c r="B61" s="7" t="s">
        <v>82</v>
      </c>
      <c r="C61" s="7" t="s">
        <v>47</v>
      </c>
      <c r="D61" s="7">
        <v>55343</v>
      </c>
      <c r="E61" s="9">
        <v>43790</v>
      </c>
      <c r="F61" s="7">
        <v>16</v>
      </c>
      <c r="G61" s="8">
        <v>1695</v>
      </c>
      <c r="H61" s="35">
        <f t="shared" si="0"/>
        <v>16.019736842105264</v>
      </c>
      <c r="I61" s="33">
        <f t="shared" si="1"/>
        <v>10</v>
      </c>
      <c r="J61" s="33">
        <f t="shared" si="2"/>
        <v>20</v>
      </c>
      <c r="K61" s="33">
        <f t="shared" si="3"/>
        <v>20</v>
      </c>
      <c r="L61" s="33">
        <f t="shared" si="4"/>
        <v>50</v>
      </c>
      <c r="M61" s="35">
        <f t="shared" si="5"/>
        <v>15</v>
      </c>
    </row>
    <row r="62" spans="1:23" x14ac:dyDescent="0.2">
      <c r="A62" s="7">
        <v>2443</v>
      </c>
      <c r="B62" s="7" t="s">
        <v>5</v>
      </c>
      <c r="C62" s="7" t="s">
        <v>6</v>
      </c>
      <c r="D62" s="7">
        <v>20058</v>
      </c>
      <c r="E62" s="9">
        <v>43805</v>
      </c>
      <c r="F62" s="7">
        <v>19</v>
      </c>
      <c r="G62" s="8">
        <v>1792</v>
      </c>
      <c r="H62" s="35">
        <f t="shared" si="0"/>
        <v>15.526315789473685</v>
      </c>
      <c r="I62" s="33">
        <f t="shared" si="1"/>
        <v>10</v>
      </c>
      <c r="J62" s="33">
        <f t="shared" si="2"/>
        <v>20</v>
      </c>
      <c r="K62" s="33">
        <f t="shared" si="3"/>
        <v>20</v>
      </c>
      <c r="L62" s="33">
        <f t="shared" si="4"/>
        <v>50</v>
      </c>
      <c r="M62" s="35">
        <f t="shared" si="5"/>
        <v>15</v>
      </c>
    </row>
    <row r="63" spans="1:23" x14ac:dyDescent="0.2">
      <c r="A63" s="7">
        <v>1964</v>
      </c>
      <c r="B63" s="7" t="s">
        <v>19</v>
      </c>
      <c r="C63" s="7" t="s">
        <v>20</v>
      </c>
      <c r="D63" s="7">
        <v>10022</v>
      </c>
      <c r="E63" s="9">
        <v>43810</v>
      </c>
      <c r="F63" s="7">
        <v>4</v>
      </c>
      <c r="G63" s="8">
        <v>1325</v>
      </c>
      <c r="H63" s="35">
        <f t="shared" si="0"/>
        <v>15.361842105263159</v>
      </c>
      <c r="I63" s="33">
        <f t="shared" si="1"/>
        <v>10</v>
      </c>
      <c r="J63" s="33">
        <f t="shared" si="2"/>
        <v>6</v>
      </c>
      <c r="K63" s="33">
        <f t="shared" si="3"/>
        <v>20</v>
      </c>
      <c r="L63" s="33">
        <f t="shared" si="4"/>
        <v>36</v>
      </c>
      <c r="M63" s="35">
        <f t="shared" si="5"/>
        <v>10.8</v>
      </c>
    </row>
    <row r="64" spans="1:23" x14ac:dyDescent="0.2">
      <c r="A64" s="7">
        <v>1372</v>
      </c>
      <c r="B64" s="7" t="s">
        <v>54</v>
      </c>
      <c r="C64" s="7" t="s">
        <v>55</v>
      </c>
      <c r="D64" s="7">
        <v>34618</v>
      </c>
      <c r="E64" s="9">
        <v>43832</v>
      </c>
      <c r="F64" s="7">
        <v>6</v>
      </c>
      <c r="G64" s="8">
        <v>1052</v>
      </c>
      <c r="H64" s="35">
        <f t="shared" si="0"/>
        <v>14.638157894736842</v>
      </c>
      <c r="I64" s="33">
        <f t="shared" si="1"/>
        <v>10</v>
      </c>
      <c r="J64" s="33">
        <f t="shared" si="2"/>
        <v>9</v>
      </c>
      <c r="K64" s="33">
        <f t="shared" si="3"/>
        <v>20</v>
      </c>
      <c r="L64" s="33">
        <f t="shared" si="4"/>
        <v>39</v>
      </c>
      <c r="M64" s="35">
        <f t="shared" si="5"/>
        <v>11.7</v>
      </c>
    </row>
    <row r="65" spans="1:13" x14ac:dyDescent="0.2">
      <c r="A65" s="7">
        <v>1862</v>
      </c>
      <c r="B65" s="7" t="s">
        <v>101</v>
      </c>
      <c r="C65" s="7" t="s">
        <v>16</v>
      </c>
      <c r="D65" s="7">
        <v>91016</v>
      </c>
      <c r="E65" s="9">
        <v>43842</v>
      </c>
      <c r="F65" s="7">
        <v>9</v>
      </c>
      <c r="G65" s="8">
        <v>1653</v>
      </c>
      <c r="H65" s="35">
        <f t="shared" si="0"/>
        <v>14.309210526315789</v>
      </c>
      <c r="I65" s="33">
        <f t="shared" si="1"/>
        <v>10</v>
      </c>
      <c r="J65" s="33">
        <f t="shared" si="2"/>
        <v>13.5</v>
      </c>
      <c r="K65" s="33">
        <f t="shared" si="3"/>
        <v>20</v>
      </c>
      <c r="L65" s="33">
        <f t="shared" si="4"/>
        <v>43.5</v>
      </c>
      <c r="M65" s="35">
        <f t="shared" si="5"/>
        <v>13.05</v>
      </c>
    </row>
    <row r="66" spans="1:13" x14ac:dyDescent="0.2">
      <c r="A66" s="7">
        <v>1527</v>
      </c>
      <c r="B66" s="7" t="s">
        <v>89</v>
      </c>
      <c r="C66" s="7" t="s">
        <v>84</v>
      </c>
      <c r="D66" s="7">
        <v>80112</v>
      </c>
      <c r="E66" s="9">
        <v>43870</v>
      </c>
      <c r="F66" s="7">
        <v>8</v>
      </c>
      <c r="G66" s="8">
        <v>1246</v>
      </c>
      <c r="H66" s="35">
        <f t="shared" si="0"/>
        <v>13.388157894736842</v>
      </c>
      <c r="I66" s="33">
        <f t="shared" si="1"/>
        <v>10</v>
      </c>
      <c r="J66" s="33">
        <f t="shared" si="2"/>
        <v>12</v>
      </c>
      <c r="K66" s="33">
        <f t="shared" si="3"/>
        <v>20</v>
      </c>
      <c r="L66" s="33">
        <f t="shared" si="4"/>
        <v>42</v>
      </c>
      <c r="M66" s="35">
        <f t="shared" si="5"/>
        <v>12.6</v>
      </c>
    </row>
    <row r="67" spans="1:13" x14ac:dyDescent="0.2">
      <c r="A67" s="7">
        <v>2255</v>
      </c>
      <c r="B67" s="7" t="s">
        <v>104</v>
      </c>
      <c r="C67" s="7" t="s">
        <v>14</v>
      </c>
      <c r="D67" s="7">
        <v>60173</v>
      </c>
      <c r="E67" s="9">
        <v>43892</v>
      </c>
      <c r="F67" s="7">
        <v>12</v>
      </c>
      <c r="G67" s="8">
        <v>236</v>
      </c>
      <c r="H67" s="35">
        <f t="shared" ref="H67:H101" si="7">($T$11-E67)/30.4</f>
        <v>12.664473684210527</v>
      </c>
      <c r="I67" s="33">
        <f t="shared" ref="I67:I101" si="8">IF(H67&lt;=3,20,10)</f>
        <v>10</v>
      </c>
      <c r="J67" s="33">
        <f t="shared" ref="J67:J101" si="9">IF(F67*1.5&gt;=20,20,F67*1.5)</f>
        <v>18</v>
      </c>
      <c r="K67" s="33">
        <f t="shared" ref="K67:K101" si="10">IF(G67*0.02&gt;=20,20,G67*0.02)</f>
        <v>4.72</v>
      </c>
      <c r="L67" s="33">
        <f t="shared" ref="L67:L101" si="11">SUM(I67:K67)</f>
        <v>32.72</v>
      </c>
      <c r="M67" s="35">
        <f t="shared" ref="M67:M101" si="12">(I67*$Q$23)+(J67*$Q$24)+(K67*$Q$25)</f>
        <v>11.343999999999998</v>
      </c>
    </row>
    <row r="68" spans="1:13" x14ac:dyDescent="0.2">
      <c r="A68" s="7">
        <v>1138</v>
      </c>
      <c r="B68" s="7" t="s">
        <v>43</v>
      </c>
      <c r="C68" s="7" t="s">
        <v>24</v>
      </c>
      <c r="D68" s="7">
        <v>30309</v>
      </c>
      <c r="E68" s="9">
        <v>43915</v>
      </c>
      <c r="F68" s="7">
        <v>4</v>
      </c>
      <c r="G68" s="8">
        <v>1369</v>
      </c>
      <c r="H68" s="35">
        <f t="shared" si="7"/>
        <v>11.907894736842106</v>
      </c>
      <c r="I68" s="33">
        <f t="shared" si="8"/>
        <v>10</v>
      </c>
      <c r="J68" s="33">
        <f t="shared" si="9"/>
        <v>6</v>
      </c>
      <c r="K68" s="33">
        <f t="shared" si="10"/>
        <v>20</v>
      </c>
      <c r="L68" s="33">
        <f t="shared" si="11"/>
        <v>36</v>
      </c>
      <c r="M68" s="35">
        <f t="shared" si="12"/>
        <v>10.8</v>
      </c>
    </row>
    <row r="69" spans="1:13" x14ac:dyDescent="0.2">
      <c r="A69" s="7">
        <v>2380</v>
      </c>
      <c r="B69" s="7" t="s">
        <v>41</v>
      </c>
      <c r="C69" s="7" t="s">
        <v>35</v>
      </c>
      <c r="D69" s="7">
        <v>7458</v>
      </c>
      <c r="E69" s="9">
        <v>43929</v>
      </c>
      <c r="F69" s="7">
        <v>18</v>
      </c>
      <c r="G69" s="8">
        <v>1931</v>
      </c>
      <c r="H69" s="35">
        <f t="shared" si="7"/>
        <v>11.447368421052632</v>
      </c>
      <c r="I69" s="33">
        <f t="shared" si="8"/>
        <v>10</v>
      </c>
      <c r="J69" s="33">
        <f t="shared" si="9"/>
        <v>20</v>
      </c>
      <c r="K69" s="33">
        <f t="shared" si="10"/>
        <v>20</v>
      </c>
      <c r="L69" s="33">
        <f t="shared" si="11"/>
        <v>50</v>
      </c>
      <c r="M69" s="35">
        <f t="shared" si="12"/>
        <v>15</v>
      </c>
    </row>
    <row r="70" spans="1:13" x14ac:dyDescent="0.2">
      <c r="A70" s="7">
        <v>2303</v>
      </c>
      <c r="B70" s="7" t="s">
        <v>61</v>
      </c>
      <c r="C70" s="7" t="s">
        <v>18</v>
      </c>
      <c r="D70" s="7">
        <v>65802</v>
      </c>
      <c r="E70" s="9">
        <v>43929</v>
      </c>
      <c r="F70" s="7">
        <v>10</v>
      </c>
      <c r="G70" s="8">
        <v>1056</v>
      </c>
      <c r="H70" s="35">
        <f t="shared" si="7"/>
        <v>11.447368421052632</v>
      </c>
      <c r="I70" s="33">
        <f t="shared" si="8"/>
        <v>10</v>
      </c>
      <c r="J70" s="33">
        <f t="shared" si="9"/>
        <v>15</v>
      </c>
      <c r="K70" s="33">
        <f t="shared" si="10"/>
        <v>20</v>
      </c>
      <c r="L70" s="33">
        <f t="shared" si="11"/>
        <v>45</v>
      </c>
      <c r="M70" s="35">
        <f t="shared" si="12"/>
        <v>13.5</v>
      </c>
    </row>
    <row r="71" spans="1:13" x14ac:dyDescent="0.2">
      <c r="A71" s="7">
        <v>1802</v>
      </c>
      <c r="B71" s="7" t="s">
        <v>71</v>
      </c>
      <c r="C71" s="7" t="s">
        <v>55</v>
      </c>
      <c r="D71" s="7">
        <v>33156</v>
      </c>
      <c r="E71" s="9">
        <v>43934</v>
      </c>
      <c r="F71" s="7">
        <v>22</v>
      </c>
      <c r="G71" s="8">
        <v>1924</v>
      </c>
      <c r="H71" s="35">
        <f t="shared" si="7"/>
        <v>11.282894736842106</v>
      </c>
      <c r="I71" s="33">
        <f t="shared" si="8"/>
        <v>10</v>
      </c>
      <c r="J71" s="33">
        <f t="shared" si="9"/>
        <v>20</v>
      </c>
      <c r="K71" s="33">
        <f t="shared" si="10"/>
        <v>20</v>
      </c>
      <c r="L71" s="33">
        <f t="shared" si="11"/>
        <v>50</v>
      </c>
      <c r="M71" s="35">
        <f t="shared" si="12"/>
        <v>15</v>
      </c>
    </row>
    <row r="72" spans="1:13" x14ac:dyDescent="0.2">
      <c r="A72" s="7">
        <v>1274</v>
      </c>
      <c r="B72" s="7" t="s">
        <v>49</v>
      </c>
      <c r="C72" s="7" t="s">
        <v>30</v>
      </c>
      <c r="D72" s="7">
        <v>2139</v>
      </c>
      <c r="E72" s="9">
        <v>43940</v>
      </c>
      <c r="F72" s="7">
        <v>5</v>
      </c>
      <c r="G72" s="8">
        <v>286</v>
      </c>
      <c r="H72" s="35">
        <f t="shared" si="7"/>
        <v>11.085526315789474</v>
      </c>
      <c r="I72" s="33">
        <f t="shared" si="8"/>
        <v>10</v>
      </c>
      <c r="J72" s="33">
        <f t="shared" si="9"/>
        <v>7.5</v>
      </c>
      <c r="K72" s="33">
        <f t="shared" si="10"/>
        <v>5.72</v>
      </c>
      <c r="L72" s="33">
        <f t="shared" si="11"/>
        <v>23.22</v>
      </c>
      <c r="M72" s="35">
        <f t="shared" si="12"/>
        <v>8.3940000000000001</v>
      </c>
    </row>
    <row r="73" spans="1:13" x14ac:dyDescent="0.2">
      <c r="A73" s="7">
        <v>2216</v>
      </c>
      <c r="B73" s="7" t="s">
        <v>100</v>
      </c>
      <c r="C73" s="7" t="s">
        <v>16</v>
      </c>
      <c r="D73" s="7">
        <v>92121</v>
      </c>
      <c r="E73" s="9">
        <v>43950</v>
      </c>
      <c r="F73" s="7">
        <v>16</v>
      </c>
      <c r="G73" s="8">
        <v>1307</v>
      </c>
      <c r="H73" s="35">
        <f t="shared" si="7"/>
        <v>10.756578947368421</v>
      </c>
      <c r="I73" s="33">
        <f t="shared" si="8"/>
        <v>10</v>
      </c>
      <c r="J73" s="33">
        <f t="shared" si="9"/>
        <v>20</v>
      </c>
      <c r="K73" s="33">
        <f t="shared" si="10"/>
        <v>20</v>
      </c>
      <c r="L73" s="33">
        <f t="shared" si="11"/>
        <v>50</v>
      </c>
      <c r="M73" s="35">
        <f t="shared" si="12"/>
        <v>15</v>
      </c>
    </row>
    <row r="74" spans="1:13" x14ac:dyDescent="0.2">
      <c r="A74" s="7">
        <v>1449</v>
      </c>
      <c r="B74" s="7" t="s">
        <v>23</v>
      </c>
      <c r="C74" s="7" t="s">
        <v>24</v>
      </c>
      <c r="D74" s="7">
        <v>30035</v>
      </c>
      <c r="E74" s="9">
        <v>43967</v>
      </c>
      <c r="F74" s="7">
        <v>16</v>
      </c>
      <c r="G74" s="8">
        <v>1163</v>
      </c>
      <c r="H74" s="35">
        <f t="shared" si="7"/>
        <v>10.197368421052632</v>
      </c>
      <c r="I74" s="33">
        <f t="shared" si="8"/>
        <v>10</v>
      </c>
      <c r="J74" s="33">
        <f t="shared" si="9"/>
        <v>20</v>
      </c>
      <c r="K74" s="33">
        <f t="shared" si="10"/>
        <v>20</v>
      </c>
      <c r="L74" s="33">
        <f t="shared" si="11"/>
        <v>50</v>
      </c>
      <c r="M74" s="35">
        <f t="shared" si="12"/>
        <v>15</v>
      </c>
    </row>
    <row r="75" spans="1:13" x14ac:dyDescent="0.2">
      <c r="A75" s="7">
        <v>2233</v>
      </c>
      <c r="B75" s="7" t="s">
        <v>77</v>
      </c>
      <c r="C75" s="7" t="s">
        <v>16</v>
      </c>
      <c r="D75" s="7">
        <v>94903</v>
      </c>
      <c r="E75" s="9">
        <v>43967</v>
      </c>
      <c r="F75" s="7">
        <v>15</v>
      </c>
      <c r="G75" s="8">
        <v>22</v>
      </c>
      <c r="H75" s="35">
        <f t="shared" si="7"/>
        <v>10.197368421052632</v>
      </c>
      <c r="I75" s="33">
        <f t="shared" si="8"/>
        <v>10</v>
      </c>
      <c r="J75" s="33">
        <f t="shared" si="9"/>
        <v>20</v>
      </c>
      <c r="K75" s="33">
        <f t="shared" si="10"/>
        <v>0.44</v>
      </c>
      <c r="L75" s="33">
        <f t="shared" si="11"/>
        <v>30.44</v>
      </c>
      <c r="M75" s="35">
        <f t="shared" si="12"/>
        <v>11.087999999999999</v>
      </c>
    </row>
    <row r="76" spans="1:13" x14ac:dyDescent="0.2">
      <c r="A76" s="7">
        <v>1293</v>
      </c>
      <c r="B76" s="7" t="s">
        <v>110</v>
      </c>
      <c r="C76" s="7" t="s">
        <v>84</v>
      </c>
      <c r="D76" s="7">
        <v>80427</v>
      </c>
      <c r="E76" s="9">
        <v>43971</v>
      </c>
      <c r="F76" s="7">
        <v>5</v>
      </c>
      <c r="G76" s="8">
        <v>69</v>
      </c>
      <c r="H76" s="35">
        <f t="shared" si="7"/>
        <v>10.065789473684211</v>
      </c>
      <c r="I76" s="33">
        <f t="shared" si="8"/>
        <v>10</v>
      </c>
      <c r="J76" s="33">
        <f t="shared" si="9"/>
        <v>7.5</v>
      </c>
      <c r="K76" s="33">
        <f t="shared" si="10"/>
        <v>1.3800000000000001</v>
      </c>
      <c r="L76" s="33">
        <f t="shared" si="11"/>
        <v>18.88</v>
      </c>
      <c r="M76" s="35">
        <f t="shared" si="12"/>
        <v>7.5259999999999998</v>
      </c>
    </row>
    <row r="77" spans="1:13" x14ac:dyDescent="0.2">
      <c r="A77" s="7">
        <v>1983</v>
      </c>
      <c r="B77" s="7" t="s">
        <v>92</v>
      </c>
      <c r="C77" s="7" t="s">
        <v>26</v>
      </c>
      <c r="D77" s="7">
        <v>19073</v>
      </c>
      <c r="E77" s="9">
        <v>43975</v>
      </c>
      <c r="F77" s="7">
        <v>2</v>
      </c>
      <c r="G77" s="8">
        <v>660</v>
      </c>
      <c r="H77" s="35">
        <f t="shared" si="7"/>
        <v>9.9342105263157894</v>
      </c>
      <c r="I77" s="33">
        <f t="shared" si="8"/>
        <v>10</v>
      </c>
      <c r="J77" s="33">
        <f t="shared" si="9"/>
        <v>3</v>
      </c>
      <c r="K77" s="33">
        <f t="shared" si="10"/>
        <v>13.200000000000001</v>
      </c>
      <c r="L77" s="33">
        <f t="shared" si="11"/>
        <v>26.200000000000003</v>
      </c>
      <c r="M77" s="35">
        <f t="shared" si="12"/>
        <v>8.5400000000000009</v>
      </c>
    </row>
    <row r="78" spans="1:13" x14ac:dyDescent="0.2">
      <c r="A78" s="7">
        <v>1158</v>
      </c>
      <c r="B78" s="7" t="s">
        <v>88</v>
      </c>
      <c r="C78" s="7" t="s">
        <v>35</v>
      </c>
      <c r="D78" s="7">
        <v>7920</v>
      </c>
      <c r="E78" s="9">
        <v>44010</v>
      </c>
      <c r="F78" s="7">
        <v>18</v>
      </c>
      <c r="G78" s="8">
        <v>353</v>
      </c>
      <c r="H78" s="35">
        <f t="shared" si="7"/>
        <v>8.7828947368421062</v>
      </c>
      <c r="I78" s="33">
        <f t="shared" si="8"/>
        <v>10</v>
      </c>
      <c r="J78" s="33">
        <f t="shared" si="9"/>
        <v>20</v>
      </c>
      <c r="K78" s="33">
        <f t="shared" si="10"/>
        <v>7.0600000000000005</v>
      </c>
      <c r="L78" s="33">
        <f t="shared" si="11"/>
        <v>37.06</v>
      </c>
      <c r="M78" s="35">
        <f t="shared" si="12"/>
        <v>12.412000000000001</v>
      </c>
    </row>
    <row r="79" spans="1:13" x14ac:dyDescent="0.2">
      <c r="A79" s="7">
        <v>1943</v>
      </c>
      <c r="B79" s="7" t="s">
        <v>19</v>
      </c>
      <c r="C79" s="7" t="s">
        <v>20</v>
      </c>
      <c r="D79" s="7">
        <v>10285</v>
      </c>
      <c r="E79" s="9">
        <v>44037</v>
      </c>
      <c r="F79" s="7">
        <v>9</v>
      </c>
      <c r="G79" s="8">
        <v>16</v>
      </c>
      <c r="H79" s="35">
        <f t="shared" si="7"/>
        <v>7.8947368421052637</v>
      </c>
      <c r="I79" s="33">
        <f t="shared" si="8"/>
        <v>10</v>
      </c>
      <c r="J79" s="33">
        <f t="shared" si="9"/>
        <v>13.5</v>
      </c>
      <c r="K79" s="33">
        <f t="shared" si="10"/>
        <v>0.32</v>
      </c>
      <c r="L79" s="33">
        <f t="shared" si="11"/>
        <v>23.82</v>
      </c>
      <c r="M79" s="35">
        <f t="shared" si="12"/>
        <v>9.1140000000000008</v>
      </c>
    </row>
    <row r="80" spans="1:13" x14ac:dyDescent="0.2">
      <c r="A80" s="7">
        <v>2052</v>
      </c>
      <c r="B80" s="7" t="s">
        <v>11</v>
      </c>
      <c r="C80" s="7" t="s">
        <v>12</v>
      </c>
      <c r="D80" s="7">
        <v>84060</v>
      </c>
      <c r="E80" s="9">
        <v>44047</v>
      </c>
      <c r="F80" s="7">
        <v>15</v>
      </c>
      <c r="G80" s="8">
        <v>739</v>
      </c>
      <c r="H80" s="35">
        <f t="shared" si="7"/>
        <v>7.5657894736842106</v>
      </c>
      <c r="I80" s="33">
        <f t="shared" si="8"/>
        <v>10</v>
      </c>
      <c r="J80" s="33">
        <f t="shared" si="9"/>
        <v>20</v>
      </c>
      <c r="K80" s="33">
        <f t="shared" si="10"/>
        <v>14.780000000000001</v>
      </c>
      <c r="L80" s="33">
        <f t="shared" si="11"/>
        <v>44.78</v>
      </c>
      <c r="M80" s="35">
        <f t="shared" si="12"/>
        <v>13.956</v>
      </c>
    </row>
    <row r="81" spans="1:13" x14ac:dyDescent="0.2">
      <c r="A81" s="7">
        <v>1889</v>
      </c>
      <c r="B81" s="7" t="s">
        <v>78</v>
      </c>
      <c r="C81" s="7" t="s">
        <v>79</v>
      </c>
      <c r="D81" s="7">
        <v>53151</v>
      </c>
      <c r="E81" s="9">
        <v>44053</v>
      </c>
      <c r="F81" s="7">
        <v>19</v>
      </c>
      <c r="G81" s="8">
        <v>626</v>
      </c>
      <c r="H81" s="35">
        <f t="shared" si="7"/>
        <v>7.3684210526315796</v>
      </c>
      <c r="I81" s="33">
        <f t="shared" si="8"/>
        <v>10</v>
      </c>
      <c r="J81" s="33">
        <f t="shared" si="9"/>
        <v>20</v>
      </c>
      <c r="K81" s="33">
        <f t="shared" si="10"/>
        <v>12.52</v>
      </c>
      <c r="L81" s="33">
        <f t="shared" si="11"/>
        <v>42.519999999999996</v>
      </c>
      <c r="M81" s="35">
        <f t="shared" si="12"/>
        <v>13.504</v>
      </c>
    </row>
    <row r="82" spans="1:13" x14ac:dyDescent="0.2">
      <c r="A82" s="7">
        <v>1575</v>
      </c>
      <c r="B82" s="7" t="s">
        <v>27</v>
      </c>
      <c r="C82" s="7" t="s">
        <v>28</v>
      </c>
      <c r="D82" s="7">
        <v>46801</v>
      </c>
      <c r="E82" s="9">
        <v>44056</v>
      </c>
      <c r="F82" s="7">
        <v>4</v>
      </c>
      <c r="G82" s="8">
        <v>190</v>
      </c>
      <c r="H82" s="35">
        <f t="shared" si="7"/>
        <v>7.2697368421052637</v>
      </c>
      <c r="I82" s="33">
        <f t="shared" si="8"/>
        <v>10</v>
      </c>
      <c r="J82" s="33">
        <f t="shared" si="9"/>
        <v>6</v>
      </c>
      <c r="K82" s="33">
        <f t="shared" si="10"/>
        <v>3.8000000000000003</v>
      </c>
      <c r="L82" s="33">
        <f t="shared" si="11"/>
        <v>19.8</v>
      </c>
      <c r="M82" s="35">
        <f t="shared" si="12"/>
        <v>7.56</v>
      </c>
    </row>
    <row r="83" spans="1:13" x14ac:dyDescent="0.2">
      <c r="A83" s="7">
        <v>1962</v>
      </c>
      <c r="B83" s="7" t="s">
        <v>19</v>
      </c>
      <c r="C83" s="7" t="s">
        <v>20</v>
      </c>
      <c r="D83" s="7">
        <v>10022</v>
      </c>
      <c r="E83" s="9">
        <v>44077</v>
      </c>
      <c r="F83" s="7">
        <v>8</v>
      </c>
      <c r="G83" s="8">
        <v>429</v>
      </c>
      <c r="H83" s="35">
        <f t="shared" si="7"/>
        <v>6.5789473684210531</v>
      </c>
      <c r="I83" s="33">
        <f t="shared" si="8"/>
        <v>10</v>
      </c>
      <c r="J83" s="33">
        <f t="shared" si="9"/>
        <v>12</v>
      </c>
      <c r="K83" s="33">
        <f t="shared" si="10"/>
        <v>8.58</v>
      </c>
      <c r="L83" s="33">
        <f t="shared" si="11"/>
        <v>30.58</v>
      </c>
      <c r="M83" s="35">
        <f t="shared" si="12"/>
        <v>10.315999999999999</v>
      </c>
    </row>
    <row r="84" spans="1:13" x14ac:dyDescent="0.2">
      <c r="A84" s="7">
        <v>2107</v>
      </c>
      <c r="B84" s="7" t="s">
        <v>97</v>
      </c>
      <c r="C84" s="7" t="s">
        <v>98</v>
      </c>
      <c r="D84" s="7">
        <v>97232</v>
      </c>
      <c r="E84" s="9">
        <v>44079</v>
      </c>
      <c r="F84" s="7">
        <v>3</v>
      </c>
      <c r="G84" s="8">
        <v>1992</v>
      </c>
      <c r="H84" s="35">
        <f t="shared" si="7"/>
        <v>6.5131578947368425</v>
      </c>
      <c r="I84" s="33">
        <f t="shared" si="8"/>
        <v>10</v>
      </c>
      <c r="J84" s="33">
        <f t="shared" si="9"/>
        <v>4.5</v>
      </c>
      <c r="K84" s="33">
        <f t="shared" si="10"/>
        <v>20</v>
      </c>
      <c r="L84" s="33">
        <f t="shared" si="11"/>
        <v>34.5</v>
      </c>
      <c r="M84" s="35">
        <f t="shared" si="12"/>
        <v>10.35</v>
      </c>
    </row>
    <row r="85" spans="1:13" x14ac:dyDescent="0.2">
      <c r="A85" s="7">
        <v>2384</v>
      </c>
      <c r="B85" s="7" t="s">
        <v>25</v>
      </c>
      <c r="C85" s="7" t="s">
        <v>26</v>
      </c>
      <c r="D85" s="7">
        <v>19493</v>
      </c>
      <c r="E85" s="9">
        <v>44094</v>
      </c>
      <c r="F85" s="7">
        <v>15</v>
      </c>
      <c r="G85" s="8">
        <v>1094</v>
      </c>
      <c r="H85" s="35">
        <f t="shared" si="7"/>
        <v>6.0197368421052637</v>
      </c>
      <c r="I85" s="33">
        <f t="shared" si="8"/>
        <v>10</v>
      </c>
      <c r="J85" s="33">
        <f t="shared" si="9"/>
        <v>20</v>
      </c>
      <c r="K85" s="33">
        <f t="shared" si="10"/>
        <v>20</v>
      </c>
      <c r="L85" s="33">
        <f t="shared" si="11"/>
        <v>50</v>
      </c>
      <c r="M85" s="35">
        <f t="shared" si="12"/>
        <v>15</v>
      </c>
    </row>
    <row r="86" spans="1:13" x14ac:dyDescent="0.2">
      <c r="A86" s="7">
        <v>2141</v>
      </c>
      <c r="B86" s="7" t="s">
        <v>66</v>
      </c>
      <c r="C86" s="7" t="s">
        <v>67</v>
      </c>
      <c r="D86" s="7">
        <v>98052</v>
      </c>
      <c r="E86" s="9">
        <v>44096</v>
      </c>
      <c r="F86" s="7">
        <v>4</v>
      </c>
      <c r="G86" s="8">
        <v>1060</v>
      </c>
      <c r="H86" s="35">
        <f t="shared" si="7"/>
        <v>5.9539473684210531</v>
      </c>
      <c r="I86" s="33">
        <f t="shared" si="8"/>
        <v>10</v>
      </c>
      <c r="J86" s="33">
        <f t="shared" si="9"/>
        <v>6</v>
      </c>
      <c r="K86" s="33">
        <f t="shared" si="10"/>
        <v>20</v>
      </c>
      <c r="L86" s="33">
        <f t="shared" si="11"/>
        <v>36</v>
      </c>
      <c r="M86" s="35">
        <f t="shared" si="12"/>
        <v>10.8</v>
      </c>
    </row>
    <row r="87" spans="1:13" x14ac:dyDescent="0.2">
      <c r="A87" s="7">
        <v>1267</v>
      </c>
      <c r="B87" s="7" t="s">
        <v>31</v>
      </c>
      <c r="C87" s="7" t="s">
        <v>14</v>
      </c>
      <c r="D87" s="7">
        <v>60521</v>
      </c>
      <c r="E87" s="9">
        <v>44115</v>
      </c>
      <c r="F87" s="7">
        <v>2</v>
      </c>
      <c r="G87" s="8">
        <v>1941</v>
      </c>
      <c r="H87" s="35">
        <f t="shared" si="7"/>
        <v>5.3289473684210531</v>
      </c>
      <c r="I87" s="33">
        <f t="shared" si="8"/>
        <v>10</v>
      </c>
      <c r="J87" s="33">
        <f t="shared" si="9"/>
        <v>3</v>
      </c>
      <c r="K87" s="33">
        <f t="shared" si="10"/>
        <v>20</v>
      </c>
      <c r="L87" s="33">
        <f t="shared" si="11"/>
        <v>33</v>
      </c>
      <c r="M87" s="35">
        <f t="shared" si="12"/>
        <v>9.9</v>
      </c>
    </row>
    <row r="88" spans="1:13" x14ac:dyDescent="0.2">
      <c r="A88" s="7">
        <v>1727</v>
      </c>
      <c r="B88" s="7" t="s">
        <v>59</v>
      </c>
      <c r="C88" s="7" t="s">
        <v>14</v>
      </c>
      <c r="D88" s="7">
        <v>60565</v>
      </c>
      <c r="E88" s="9">
        <v>44121</v>
      </c>
      <c r="F88" s="7">
        <v>5</v>
      </c>
      <c r="G88" s="8">
        <v>1675</v>
      </c>
      <c r="H88" s="35">
        <f t="shared" si="7"/>
        <v>5.1315789473684212</v>
      </c>
      <c r="I88" s="33">
        <f t="shared" si="8"/>
        <v>10</v>
      </c>
      <c r="J88" s="33">
        <f t="shared" si="9"/>
        <v>7.5</v>
      </c>
      <c r="K88" s="33">
        <f t="shared" si="10"/>
        <v>20</v>
      </c>
      <c r="L88" s="33">
        <f t="shared" si="11"/>
        <v>37.5</v>
      </c>
      <c r="M88" s="35">
        <f t="shared" si="12"/>
        <v>11.25</v>
      </c>
    </row>
    <row r="89" spans="1:13" x14ac:dyDescent="0.2">
      <c r="A89" s="7">
        <v>1020</v>
      </c>
      <c r="B89" s="7" t="s">
        <v>102</v>
      </c>
      <c r="C89" s="7" t="s">
        <v>8</v>
      </c>
      <c r="D89" s="7">
        <v>22314</v>
      </c>
      <c r="E89" s="9">
        <v>44174</v>
      </c>
      <c r="F89" s="7">
        <v>6</v>
      </c>
      <c r="G89" s="8">
        <v>710</v>
      </c>
      <c r="H89" s="35">
        <f t="shared" si="7"/>
        <v>3.3881578947368425</v>
      </c>
      <c r="I89" s="33">
        <f t="shared" si="8"/>
        <v>10</v>
      </c>
      <c r="J89" s="33">
        <f t="shared" si="9"/>
        <v>9</v>
      </c>
      <c r="K89" s="33">
        <f t="shared" si="10"/>
        <v>14.200000000000001</v>
      </c>
      <c r="L89" s="33">
        <f t="shared" si="11"/>
        <v>33.200000000000003</v>
      </c>
      <c r="M89" s="35">
        <f t="shared" si="12"/>
        <v>10.54</v>
      </c>
    </row>
    <row r="90" spans="1:13" x14ac:dyDescent="0.2">
      <c r="A90" s="7">
        <v>1030</v>
      </c>
      <c r="B90" s="7" t="s">
        <v>62</v>
      </c>
      <c r="C90" s="7" t="s">
        <v>45</v>
      </c>
      <c r="D90" s="7">
        <v>21401</v>
      </c>
      <c r="E90" s="9">
        <v>44181</v>
      </c>
      <c r="F90" s="7">
        <v>2</v>
      </c>
      <c r="G90" s="8">
        <v>1294</v>
      </c>
      <c r="H90" s="35">
        <f t="shared" si="7"/>
        <v>3.1578947368421053</v>
      </c>
      <c r="I90" s="33">
        <f t="shared" si="8"/>
        <v>10</v>
      </c>
      <c r="J90" s="33">
        <f t="shared" si="9"/>
        <v>3</v>
      </c>
      <c r="K90" s="33">
        <f t="shared" si="10"/>
        <v>20</v>
      </c>
      <c r="L90" s="33">
        <f t="shared" si="11"/>
        <v>33</v>
      </c>
      <c r="M90" s="35">
        <f t="shared" si="12"/>
        <v>9.9</v>
      </c>
    </row>
    <row r="91" spans="1:13" x14ac:dyDescent="0.2">
      <c r="A91" s="7">
        <v>1985</v>
      </c>
      <c r="B91" s="7" t="s">
        <v>74</v>
      </c>
      <c r="C91" s="7" t="s">
        <v>14</v>
      </c>
      <c r="D91" s="7">
        <v>60714</v>
      </c>
      <c r="E91" s="9">
        <v>44189</v>
      </c>
      <c r="F91" s="7">
        <v>16</v>
      </c>
      <c r="G91" s="8">
        <v>1438</v>
      </c>
      <c r="H91" s="35">
        <f t="shared" si="7"/>
        <v>2.8947368421052633</v>
      </c>
      <c r="I91" s="33">
        <f t="shared" si="8"/>
        <v>20</v>
      </c>
      <c r="J91" s="33">
        <f t="shared" si="9"/>
        <v>20</v>
      </c>
      <c r="K91" s="33">
        <f t="shared" si="10"/>
        <v>20</v>
      </c>
      <c r="L91" s="33">
        <f t="shared" si="11"/>
        <v>60</v>
      </c>
      <c r="M91" s="35">
        <f t="shared" si="12"/>
        <v>20</v>
      </c>
    </row>
    <row r="92" spans="1:13" x14ac:dyDescent="0.2">
      <c r="A92" s="7">
        <v>1212</v>
      </c>
      <c r="B92" s="7" t="s">
        <v>105</v>
      </c>
      <c r="C92" s="7" t="s">
        <v>26</v>
      </c>
      <c r="D92" s="7">
        <v>19422</v>
      </c>
      <c r="E92" s="9">
        <v>44191</v>
      </c>
      <c r="F92" s="7">
        <v>12</v>
      </c>
      <c r="G92" s="8">
        <v>1185</v>
      </c>
      <c r="H92" s="35">
        <f t="shared" si="7"/>
        <v>2.8289473684210527</v>
      </c>
      <c r="I92" s="33">
        <f t="shared" si="8"/>
        <v>20</v>
      </c>
      <c r="J92" s="33">
        <f t="shared" si="9"/>
        <v>18</v>
      </c>
      <c r="K92" s="33">
        <f t="shared" si="10"/>
        <v>20</v>
      </c>
      <c r="L92" s="33">
        <f t="shared" si="11"/>
        <v>58</v>
      </c>
      <c r="M92" s="35">
        <f t="shared" si="12"/>
        <v>19.399999999999999</v>
      </c>
    </row>
    <row r="93" spans="1:13" x14ac:dyDescent="0.2">
      <c r="A93" s="7">
        <v>1004</v>
      </c>
      <c r="B93" s="7" t="s">
        <v>70</v>
      </c>
      <c r="C93" s="7" t="s">
        <v>20</v>
      </c>
      <c r="D93" s="7">
        <v>12209</v>
      </c>
      <c r="E93" s="9">
        <v>44195</v>
      </c>
      <c r="F93" s="7">
        <v>7</v>
      </c>
      <c r="G93" s="8">
        <v>1161</v>
      </c>
      <c r="H93" s="35">
        <f t="shared" si="7"/>
        <v>2.6973684210526319</v>
      </c>
      <c r="I93" s="33">
        <f t="shared" si="8"/>
        <v>20</v>
      </c>
      <c r="J93" s="33">
        <f t="shared" si="9"/>
        <v>10.5</v>
      </c>
      <c r="K93" s="33">
        <f t="shared" si="10"/>
        <v>20</v>
      </c>
      <c r="L93" s="33">
        <f t="shared" si="11"/>
        <v>50.5</v>
      </c>
      <c r="M93" s="35">
        <f t="shared" si="12"/>
        <v>17.149999999999999</v>
      </c>
    </row>
    <row r="94" spans="1:13" x14ac:dyDescent="0.2">
      <c r="A94" s="7">
        <v>2290</v>
      </c>
      <c r="B94" s="7" t="s">
        <v>60</v>
      </c>
      <c r="C94" s="7" t="s">
        <v>40</v>
      </c>
      <c r="D94" s="7">
        <v>48075</v>
      </c>
      <c r="E94" s="9">
        <v>44197</v>
      </c>
      <c r="F94" s="7">
        <v>10</v>
      </c>
      <c r="G94" s="8">
        <v>1219</v>
      </c>
      <c r="H94" s="35">
        <f t="shared" si="7"/>
        <v>2.6315789473684212</v>
      </c>
      <c r="I94" s="33">
        <f t="shared" si="8"/>
        <v>20</v>
      </c>
      <c r="J94" s="33">
        <f t="shared" si="9"/>
        <v>15</v>
      </c>
      <c r="K94" s="33">
        <f t="shared" si="10"/>
        <v>20</v>
      </c>
      <c r="L94" s="33">
        <f t="shared" si="11"/>
        <v>55</v>
      </c>
      <c r="M94" s="35">
        <f t="shared" si="12"/>
        <v>18.5</v>
      </c>
    </row>
    <row r="95" spans="1:13" x14ac:dyDescent="0.2">
      <c r="A95" s="7">
        <v>1540</v>
      </c>
      <c r="B95" s="7" t="s">
        <v>7</v>
      </c>
      <c r="C95" s="7" t="s">
        <v>8</v>
      </c>
      <c r="D95" s="7">
        <v>22046</v>
      </c>
      <c r="E95" s="9">
        <v>44218</v>
      </c>
      <c r="F95" s="7">
        <v>9</v>
      </c>
      <c r="G95" s="8">
        <v>709</v>
      </c>
      <c r="H95" s="35">
        <f t="shared" si="7"/>
        <v>1.9407894736842106</v>
      </c>
      <c r="I95" s="33">
        <f t="shared" si="8"/>
        <v>20</v>
      </c>
      <c r="J95" s="33">
        <f t="shared" si="9"/>
        <v>13.5</v>
      </c>
      <c r="K95" s="33">
        <f t="shared" si="10"/>
        <v>14.18</v>
      </c>
      <c r="L95" s="33">
        <f t="shared" si="11"/>
        <v>47.68</v>
      </c>
      <c r="M95" s="35">
        <f t="shared" si="12"/>
        <v>16.886000000000003</v>
      </c>
    </row>
    <row r="96" spans="1:13" x14ac:dyDescent="0.2">
      <c r="A96" s="7">
        <v>2439</v>
      </c>
      <c r="B96" s="7" t="s">
        <v>5</v>
      </c>
      <c r="C96" s="7" t="s">
        <v>6</v>
      </c>
      <c r="D96" s="7">
        <v>20009</v>
      </c>
      <c r="E96" s="9">
        <v>44224</v>
      </c>
      <c r="F96" s="7">
        <v>16</v>
      </c>
      <c r="G96" s="8">
        <v>195</v>
      </c>
      <c r="H96" s="35">
        <f t="shared" si="7"/>
        <v>1.743421052631579</v>
      </c>
      <c r="I96" s="33">
        <f t="shared" si="8"/>
        <v>20</v>
      </c>
      <c r="J96" s="33">
        <f t="shared" si="9"/>
        <v>20</v>
      </c>
      <c r="K96" s="33">
        <f t="shared" si="10"/>
        <v>3.9</v>
      </c>
      <c r="L96" s="33">
        <f t="shared" si="11"/>
        <v>43.9</v>
      </c>
      <c r="M96" s="35">
        <f t="shared" si="12"/>
        <v>16.78</v>
      </c>
    </row>
    <row r="97" spans="1:13" x14ac:dyDescent="0.2">
      <c r="A97" s="7">
        <v>2512</v>
      </c>
      <c r="B97" s="7" t="s">
        <v>64</v>
      </c>
      <c r="C97" s="7" t="s">
        <v>65</v>
      </c>
      <c r="D97" s="7">
        <v>3086</v>
      </c>
      <c r="E97" s="9">
        <v>44235</v>
      </c>
      <c r="F97" s="7">
        <v>10</v>
      </c>
      <c r="G97" s="8">
        <v>459</v>
      </c>
      <c r="H97" s="35">
        <f t="shared" si="7"/>
        <v>1.381578947368421</v>
      </c>
      <c r="I97" s="33">
        <f t="shared" si="8"/>
        <v>20</v>
      </c>
      <c r="J97" s="33">
        <f t="shared" si="9"/>
        <v>15</v>
      </c>
      <c r="K97" s="33">
        <f t="shared" si="10"/>
        <v>9.18</v>
      </c>
      <c r="L97" s="33">
        <f t="shared" si="11"/>
        <v>44.18</v>
      </c>
      <c r="M97" s="35">
        <f t="shared" si="12"/>
        <v>16.335999999999999</v>
      </c>
    </row>
    <row r="98" spans="1:13" x14ac:dyDescent="0.2">
      <c r="A98" s="7">
        <v>1425</v>
      </c>
      <c r="B98" s="7" t="s">
        <v>80</v>
      </c>
      <c r="C98" s="7" t="s">
        <v>81</v>
      </c>
      <c r="D98" s="7">
        <v>75243</v>
      </c>
      <c r="E98" s="9">
        <v>44239</v>
      </c>
      <c r="F98" s="7">
        <v>12</v>
      </c>
      <c r="G98" s="8">
        <v>1145</v>
      </c>
      <c r="H98" s="35">
        <f t="shared" si="7"/>
        <v>1.25</v>
      </c>
      <c r="I98" s="33">
        <f t="shared" si="8"/>
        <v>20</v>
      </c>
      <c r="J98" s="33">
        <f t="shared" si="9"/>
        <v>18</v>
      </c>
      <c r="K98" s="33">
        <f t="shared" si="10"/>
        <v>20</v>
      </c>
      <c r="L98" s="33">
        <f t="shared" si="11"/>
        <v>58</v>
      </c>
      <c r="M98" s="35">
        <f t="shared" si="12"/>
        <v>19.399999999999999</v>
      </c>
    </row>
    <row r="99" spans="1:13" x14ac:dyDescent="0.2">
      <c r="A99" s="7">
        <v>2441</v>
      </c>
      <c r="B99" s="7" t="s">
        <v>5</v>
      </c>
      <c r="C99" s="7" t="s">
        <v>6</v>
      </c>
      <c r="D99" s="7">
        <v>20009</v>
      </c>
      <c r="E99" s="9">
        <v>44241</v>
      </c>
      <c r="F99" s="7">
        <v>4</v>
      </c>
      <c r="G99" s="8">
        <v>1412</v>
      </c>
      <c r="H99" s="35">
        <f t="shared" si="7"/>
        <v>1.1842105263157896</v>
      </c>
      <c r="I99" s="33">
        <f t="shared" si="8"/>
        <v>20</v>
      </c>
      <c r="J99" s="33">
        <f t="shared" si="9"/>
        <v>6</v>
      </c>
      <c r="K99" s="33">
        <f t="shared" si="10"/>
        <v>20</v>
      </c>
      <c r="L99" s="33">
        <f t="shared" si="11"/>
        <v>46</v>
      </c>
      <c r="M99" s="35">
        <f t="shared" si="12"/>
        <v>15.8</v>
      </c>
    </row>
    <row r="100" spans="1:13" x14ac:dyDescent="0.2">
      <c r="A100" s="7">
        <v>2240</v>
      </c>
      <c r="B100" s="7" t="s">
        <v>68</v>
      </c>
      <c r="C100" s="7" t="s">
        <v>69</v>
      </c>
      <c r="D100" s="7">
        <v>83864</v>
      </c>
      <c r="E100" s="9">
        <v>44258</v>
      </c>
      <c r="F100" s="7">
        <v>10</v>
      </c>
      <c r="G100" s="8">
        <v>1743</v>
      </c>
      <c r="H100" s="35">
        <f t="shared" si="7"/>
        <v>0.625</v>
      </c>
      <c r="I100" s="33">
        <f t="shared" si="8"/>
        <v>20</v>
      </c>
      <c r="J100" s="33">
        <f t="shared" si="9"/>
        <v>15</v>
      </c>
      <c r="K100" s="33">
        <f t="shared" si="10"/>
        <v>20</v>
      </c>
      <c r="L100" s="33">
        <f t="shared" si="11"/>
        <v>55</v>
      </c>
      <c r="M100" s="35">
        <f t="shared" si="12"/>
        <v>18.5</v>
      </c>
    </row>
    <row r="101" spans="1:13" x14ac:dyDescent="0.2">
      <c r="A101" s="7">
        <v>2184</v>
      </c>
      <c r="B101" s="7" t="s">
        <v>63</v>
      </c>
      <c r="C101" s="7" t="s">
        <v>35</v>
      </c>
      <c r="D101" s="7">
        <v>7647</v>
      </c>
      <c r="E101" s="9">
        <v>44261</v>
      </c>
      <c r="F101" s="7">
        <v>13</v>
      </c>
      <c r="G101" s="8">
        <v>1695</v>
      </c>
      <c r="H101" s="35">
        <f t="shared" si="7"/>
        <v>0.52631578947368418</v>
      </c>
      <c r="I101" s="33">
        <f t="shared" si="8"/>
        <v>20</v>
      </c>
      <c r="J101" s="33">
        <f t="shared" si="9"/>
        <v>19.5</v>
      </c>
      <c r="K101" s="33">
        <f t="shared" si="10"/>
        <v>20</v>
      </c>
      <c r="L101" s="33">
        <f t="shared" si="11"/>
        <v>59.5</v>
      </c>
      <c r="M101" s="35">
        <f t="shared" si="12"/>
        <v>19.850000000000001</v>
      </c>
    </row>
    <row r="102" spans="1:13" x14ac:dyDescent="0.2">
      <c r="L102" s="33"/>
      <c r="M102" s="33"/>
    </row>
    <row r="103" spans="1:13" x14ac:dyDescent="0.2">
      <c r="L103" s="33"/>
      <c r="M103" s="33"/>
    </row>
    <row r="104" spans="1:13" x14ac:dyDescent="0.2">
      <c r="L104" s="33"/>
      <c r="M104" s="33"/>
    </row>
    <row r="105" spans="1:13" x14ac:dyDescent="0.2">
      <c r="L105" s="33"/>
      <c r="M105" s="33"/>
    </row>
    <row r="106" spans="1:13" x14ac:dyDescent="0.2">
      <c r="L106" s="33"/>
      <c r="M106" s="33"/>
    </row>
    <row r="107" spans="1:13" x14ac:dyDescent="0.2">
      <c r="L107" s="33"/>
      <c r="M107" s="33"/>
    </row>
    <row r="108" spans="1:13" x14ac:dyDescent="0.2">
      <c r="L108" s="33"/>
      <c r="M108" s="33"/>
    </row>
    <row r="109" spans="1:13" x14ac:dyDescent="0.2">
      <c r="L109" s="33"/>
      <c r="M109" s="33"/>
    </row>
  </sheetData>
  <phoneticPr fontId="0" type="noConversion"/>
  <pageMargins left="0.75" right="0.75" top="1" bottom="1" header="0.5" footer="0.5"/>
  <pageSetup orientation="portrait" horizontalDpi="1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E26C-2E73-4139-910B-58D6DFC5A3B3}">
  <dimension ref="A1:E101"/>
  <sheetViews>
    <sheetView workbookViewId="0"/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D1" t="s">
        <v>133</v>
      </c>
      <c r="E1" t="s">
        <v>134</v>
      </c>
    </row>
    <row r="2" spans="1:5" x14ac:dyDescent="0.2">
      <c r="A2">
        <v>1985</v>
      </c>
      <c r="B2" t="s">
        <v>74</v>
      </c>
      <c r="C2" t="s">
        <v>14</v>
      </c>
      <c r="D2">
        <v>60</v>
      </c>
      <c r="E2">
        <v>20</v>
      </c>
    </row>
    <row r="3" spans="1:5" x14ac:dyDescent="0.2">
      <c r="A3">
        <v>2184</v>
      </c>
      <c r="B3" t="s">
        <v>63</v>
      </c>
      <c r="C3" t="s">
        <v>35</v>
      </c>
      <c r="D3">
        <v>59.5</v>
      </c>
      <c r="E3">
        <v>19.850000000000001</v>
      </c>
    </row>
    <row r="4" spans="1:5" x14ac:dyDescent="0.2">
      <c r="A4">
        <v>1212</v>
      </c>
      <c r="B4" t="s">
        <v>105</v>
      </c>
      <c r="C4" t="s">
        <v>26</v>
      </c>
      <c r="D4">
        <v>58</v>
      </c>
      <c r="E4">
        <v>19.399999999999999</v>
      </c>
    </row>
    <row r="5" spans="1:5" x14ac:dyDescent="0.2">
      <c r="A5">
        <v>1425</v>
      </c>
      <c r="B5" t="s">
        <v>80</v>
      </c>
      <c r="C5" t="s">
        <v>81</v>
      </c>
      <c r="D5">
        <v>58</v>
      </c>
      <c r="E5">
        <v>19.399999999999999</v>
      </c>
    </row>
    <row r="6" spans="1:5" x14ac:dyDescent="0.2">
      <c r="A6">
        <v>2290</v>
      </c>
      <c r="B6" t="s">
        <v>60</v>
      </c>
      <c r="C6" t="s">
        <v>40</v>
      </c>
      <c r="D6">
        <v>55</v>
      </c>
      <c r="E6">
        <v>18.5</v>
      </c>
    </row>
    <row r="7" spans="1:5" x14ac:dyDescent="0.2">
      <c r="A7">
        <v>2240</v>
      </c>
      <c r="B7" t="s">
        <v>68</v>
      </c>
      <c r="C7" t="s">
        <v>69</v>
      </c>
      <c r="D7">
        <v>55</v>
      </c>
      <c r="E7">
        <v>18.5</v>
      </c>
    </row>
    <row r="8" spans="1:5" x14ac:dyDescent="0.2">
      <c r="A8">
        <v>1004</v>
      </c>
      <c r="B8" t="s">
        <v>70</v>
      </c>
      <c r="C8" t="s">
        <v>20</v>
      </c>
      <c r="D8">
        <v>50.5</v>
      </c>
      <c r="E8">
        <v>17.149999999999999</v>
      </c>
    </row>
    <row r="9" spans="1:5" x14ac:dyDescent="0.2">
      <c r="A9">
        <v>1725</v>
      </c>
      <c r="B9" t="s">
        <v>103</v>
      </c>
      <c r="C9" t="s">
        <v>14</v>
      </c>
      <c r="D9">
        <v>50</v>
      </c>
      <c r="E9">
        <v>15</v>
      </c>
    </row>
    <row r="10" spans="1:5" x14ac:dyDescent="0.2">
      <c r="A10">
        <v>2347</v>
      </c>
      <c r="B10" t="s">
        <v>57</v>
      </c>
      <c r="C10" t="s">
        <v>58</v>
      </c>
      <c r="D10">
        <v>50</v>
      </c>
      <c r="E10">
        <v>15</v>
      </c>
    </row>
    <row r="11" spans="1:5" x14ac:dyDescent="0.2">
      <c r="A11">
        <v>1610</v>
      </c>
      <c r="B11" t="s">
        <v>29</v>
      </c>
      <c r="C11" t="s">
        <v>30</v>
      </c>
      <c r="D11">
        <v>50</v>
      </c>
      <c r="E11">
        <v>15</v>
      </c>
    </row>
    <row r="12" spans="1:5" x14ac:dyDescent="0.2">
      <c r="A12">
        <v>2234</v>
      </c>
      <c r="B12" t="s">
        <v>76</v>
      </c>
      <c r="C12" t="s">
        <v>16</v>
      </c>
      <c r="D12">
        <v>50</v>
      </c>
      <c r="E12">
        <v>15</v>
      </c>
    </row>
    <row r="13" spans="1:5" x14ac:dyDescent="0.2">
      <c r="A13">
        <v>1116</v>
      </c>
      <c r="B13" t="s">
        <v>43</v>
      </c>
      <c r="C13" t="s">
        <v>24</v>
      </c>
      <c r="D13">
        <v>50</v>
      </c>
      <c r="E13">
        <v>15</v>
      </c>
    </row>
    <row r="14" spans="1:5" x14ac:dyDescent="0.2">
      <c r="A14">
        <v>1944</v>
      </c>
      <c r="B14" t="s">
        <v>19</v>
      </c>
      <c r="C14" t="s">
        <v>20</v>
      </c>
      <c r="D14">
        <v>50</v>
      </c>
      <c r="E14">
        <v>15</v>
      </c>
    </row>
    <row r="15" spans="1:5" x14ac:dyDescent="0.2">
      <c r="A15">
        <v>1210</v>
      </c>
      <c r="B15" t="s">
        <v>105</v>
      </c>
      <c r="C15" t="s">
        <v>26</v>
      </c>
      <c r="D15">
        <v>50</v>
      </c>
      <c r="E15">
        <v>15</v>
      </c>
    </row>
    <row r="16" spans="1:5" x14ac:dyDescent="0.2">
      <c r="A16">
        <v>2470</v>
      </c>
      <c r="B16" t="s">
        <v>85</v>
      </c>
      <c r="C16" t="s">
        <v>26</v>
      </c>
      <c r="D16">
        <v>50</v>
      </c>
      <c r="E16">
        <v>15</v>
      </c>
    </row>
    <row r="17" spans="1:5" x14ac:dyDescent="0.2">
      <c r="A17">
        <v>1710</v>
      </c>
      <c r="B17" t="s">
        <v>34</v>
      </c>
      <c r="C17" t="s">
        <v>35</v>
      </c>
      <c r="D17">
        <v>50</v>
      </c>
      <c r="E17">
        <v>15</v>
      </c>
    </row>
    <row r="18" spans="1:5" x14ac:dyDescent="0.2">
      <c r="A18">
        <v>1135</v>
      </c>
      <c r="B18" t="s">
        <v>43</v>
      </c>
      <c r="C18" t="s">
        <v>24</v>
      </c>
      <c r="D18">
        <v>50</v>
      </c>
      <c r="E18">
        <v>15</v>
      </c>
    </row>
    <row r="19" spans="1:5" x14ac:dyDescent="0.2">
      <c r="A19">
        <v>1747</v>
      </c>
      <c r="B19" t="s">
        <v>15</v>
      </c>
      <c r="C19" t="s">
        <v>16</v>
      </c>
      <c r="D19">
        <v>50</v>
      </c>
      <c r="E19">
        <v>15</v>
      </c>
    </row>
    <row r="20" spans="1:5" x14ac:dyDescent="0.2">
      <c r="A20">
        <v>2331</v>
      </c>
      <c r="B20" t="s">
        <v>107</v>
      </c>
      <c r="C20" t="s">
        <v>47</v>
      </c>
      <c r="D20">
        <v>50</v>
      </c>
      <c r="E20">
        <v>15</v>
      </c>
    </row>
    <row r="21" spans="1:5" x14ac:dyDescent="0.2">
      <c r="A21">
        <v>1859</v>
      </c>
      <c r="B21" t="s">
        <v>82</v>
      </c>
      <c r="C21" t="s">
        <v>47</v>
      </c>
      <c r="D21">
        <v>50</v>
      </c>
      <c r="E21">
        <v>15</v>
      </c>
    </row>
    <row r="22" spans="1:5" x14ac:dyDescent="0.2">
      <c r="A22">
        <v>2443</v>
      </c>
      <c r="B22" t="s">
        <v>5</v>
      </c>
      <c r="C22" t="s">
        <v>6</v>
      </c>
      <c r="D22">
        <v>50</v>
      </c>
      <c r="E22">
        <v>15</v>
      </c>
    </row>
    <row r="23" spans="1:5" x14ac:dyDescent="0.2">
      <c r="A23">
        <v>2380</v>
      </c>
      <c r="B23" t="s">
        <v>41</v>
      </c>
      <c r="C23" t="s">
        <v>35</v>
      </c>
      <c r="D23">
        <v>50</v>
      </c>
      <c r="E23">
        <v>15</v>
      </c>
    </row>
    <row r="24" spans="1:5" x14ac:dyDescent="0.2">
      <c r="A24">
        <v>1802</v>
      </c>
      <c r="B24" t="s">
        <v>71</v>
      </c>
      <c r="C24" t="s">
        <v>55</v>
      </c>
      <c r="D24">
        <v>50</v>
      </c>
      <c r="E24">
        <v>15</v>
      </c>
    </row>
    <row r="25" spans="1:5" x14ac:dyDescent="0.2">
      <c r="A25">
        <v>2216</v>
      </c>
      <c r="B25" t="s">
        <v>100</v>
      </c>
      <c r="C25" t="s">
        <v>16</v>
      </c>
      <c r="D25">
        <v>50</v>
      </c>
      <c r="E25">
        <v>15</v>
      </c>
    </row>
    <row r="26" spans="1:5" x14ac:dyDescent="0.2">
      <c r="A26">
        <v>1449</v>
      </c>
      <c r="B26" t="s">
        <v>23</v>
      </c>
      <c r="C26" t="s">
        <v>24</v>
      </c>
      <c r="D26">
        <v>50</v>
      </c>
      <c r="E26">
        <v>15</v>
      </c>
    </row>
    <row r="27" spans="1:5" x14ac:dyDescent="0.2">
      <c r="A27">
        <v>2384</v>
      </c>
      <c r="B27" t="s">
        <v>25</v>
      </c>
      <c r="C27" t="s">
        <v>26</v>
      </c>
      <c r="D27">
        <v>50</v>
      </c>
      <c r="E27">
        <v>15</v>
      </c>
    </row>
    <row r="28" spans="1:5" x14ac:dyDescent="0.2">
      <c r="A28">
        <v>2037</v>
      </c>
      <c r="B28" t="s">
        <v>56</v>
      </c>
      <c r="C28" t="s">
        <v>16</v>
      </c>
      <c r="D28">
        <v>49.5</v>
      </c>
      <c r="E28">
        <v>14.85</v>
      </c>
    </row>
    <row r="29" spans="1:5" x14ac:dyDescent="0.2">
      <c r="A29">
        <v>2466</v>
      </c>
      <c r="B29" t="s">
        <v>5</v>
      </c>
      <c r="C29" t="s">
        <v>6</v>
      </c>
      <c r="D29">
        <v>49.28</v>
      </c>
      <c r="E29">
        <v>14.856</v>
      </c>
    </row>
    <row r="30" spans="1:5" x14ac:dyDescent="0.2">
      <c r="A30">
        <v>1315</v>
      </c>
      <c r="B30" t="s">
        <v>13</v>
      </c>
      <c r="C30" t="s">
        <v>14</v>
      </c>
      <c r="D30">
        <v>48.86</v>
      </c>
      <c r="E30">
        <v>14.772</v>
      </c>
    </row>
    <row r="31" spans="1:5" x14ac:dyDescent="0.2">
      <c r="A31">
        <v>2057</v>
      </c>
      <c r="B31" t="s">
        <v>42</v>
      </c>
      <c r="C31" t="s">
        <v>35</v>
      </c>
      <c r="D31">
        <v>48.42</v>
      </c>
      <c r="E31">
        <v>14.684000000000001</v>
      </c>
    </row>
    <row r="32" spans="1:5" x14ac:dyDescent="0.2">
      <c r="A32">
        <v>1310</v>
      </c>
      <c r="B32" t="s">
        <v>13</v>
      </c>
      <c r="C32" t="s">
        <v>14</v>
      </c>
      <c r="D32">
        <v>48</v>
      </c>
      <c r="E32">
        <v>14.399999999999999</v>
      </c>
    </row>
    <row r="33" spans="1:5" x14ac:dyDescent="0.2">
      <c r="A33">
        <v>2326</v>
      </c>
      <c r="B33" t="s">
        <v>87</v>
      </c>
      <c r="C33" t="s">
        <v>47</v>
      </c>
      <c r="D33">
        <v>48</v>
      </c>
      <c r="E33">
        <v>14.399999999999999</v>
      </c>
    </row>
    <row r="34" spans="1:5" x14ac:dyDescent="0.2">
      <c r="A34">
        <v>1903</v>
      </c>
      <c r="B34" t="s">
        <v>19</v>
      </c>
      <c r="C34" t="s">
        <v>20</v>
      </c>
      <c r="D34">
        <v>48</v>
      </c>
      <c r="E34">
        <v>14.399999999999999</v>
      </c>
    </row>
    <row r="35" spans="1:5" x14ac:dyDescent="0.2">
      <c r="A35">
        <v>1621</v>
      </c>
      <c r="B35" t="s">
        <v>86</v>
      </c>
      <c r="C35" t="s">
        <v>14</v>
      </c>
      <c r="D35">
        <v>48</v>
      </c>
      <c r="E35">
        <v>14.399999999999999</v>
      </c>
    </row>
    <row r="36" spans="1:5" x14ac:dyDescent="0.2">
      <c r="A36">
        <v>2376</v>
      </c>
      <c r="B36" t="s">
        <v>50</v>
      </c>
      <c r="C36" t="s">
        <v>51</v>
      </c>
      <c r="D36">
        <v>47.86</v>
      </c>
      <c r="E36">
        <v>14.571999999999999</v>
      </c>
    </row>
    <row r="37" spans="1:5" x14ac:dyDescent="0.2">
      <c r="A37">
        <v>1540</v>
      </c>
      <c r="B37" t="s">
        <v>7</v>
      </c>
      <c r="C37" t="s">
        <v>8</v>
      </c>
      <c r="D37">
        <v>47.68</v>
      </c>
      <c r="E37">
        <v>16.886000000000003</v>
      </c>
    </row>
    <row r="38" spans="1:5" x14ac:dyDescent="0.2">
      <c r="A38">
        <v>2053</v>
      </c>
      <c r="B38" t="s">
        <v>90</v>
      </c>
      <c r="C38" t="s">
        <v>35</v>
      </c>
      <c r="D38">
        <v>47.46</v>
      </c>
      <c r="E38">
        <v>14.442</v>
      </c>
    </row>
    <row r="39" spans="1:5" x14ac:dyDescent="0.2">
      <c r="A39">
        <v>1209</v>
      </c>
      <c r="B39" t="s">
        <v>46</v>
      </c>
      <c r="C39" t="s">
        <v>47</v>
      </c>
      <c r="D39">
        <v>47.24</v>
      </c>
      <c r="E39">
        <v>14.448</v>
      </c>
    </row>
    <row r="40" spans="1:5" x14ac:dyDescent="0.2">
      <c r="A40">
        <v>1467</v>
      </c>
      <c r="B40" t="s">
        <v>111</v>
      </c>
      <c r="C40" t="s">
        <v>84</v>
      </c>
      <c r="D40">
        <v>46.5</v>
      </c>
      <c r="E40">
        <v>13.95</v>
      </c>
    </row>
    <row r="41" spans="1:5" x14ac:dyDescent="0.2">
      <c r="A41">
        <v>2441</v>
      </c>
      <c r="B41" t="s">
        <v>5</v>
      </c>
      <c r="C41" t="s">
        <v>6</v>
      </c>
      <c r="D41">
        <v>46</v>
      </c>
      <c r="E41">
        <v>15.8</v>
      </c>
    </row>
    <row r="42" spans="1:5" x14ac:dyDescent="0.2">
      <c r="A42">
        <v>1929</v>
      </c>
      <c r="B42" t="s">
        <v>19</v>
      </c>
      <c r="C42" t="s">
        <v>20</v>
      </c>
      <c r="D42">
        <v>45</v>
      </c>
      <c r="E42">
        <v>13.5</v>
      </c>
    </row>
    <row r="43" spans="1:5" x14ac:dyDescent="0.2">
      <c r="A43">
        <v>2303</v>
      </c>
      <c r="B43" t="s">
        <v>61</v>
      </c>
      <c r="C43" t="s">
        <v>18</v>
      </c>
      <c r="D43">
        <v>45</v>
      </c>
      <c r="E43">
        <v>13.5</v>
      </c>
    </row>
    <row r="44" spans="1:5" x14ac:dyDescent="0.2">
      <c r="A44">
        <v>2052</v>
      </c>
      <c r="B44" t="s">
        <v>11</v>
      </c>
      <c r="C44" t="s">
        <v>12</v>
      </c>
      <c r="D44">
        <v>44.78</v>
      </c>
      <c r="E44">
        <v>13.956</v>
      </c>
    </row>
    <row r="45" spans="1:5" x14ac:dyDescent="0.2">
      <c r="A45">
        <v>2512</v>
      </c>
      <c r="B45" t="s">
        <v>64</v>
      </c>
      <c r="C45" t="s">
        <v>65</v>
      </c>
      <c r="D45">
        <v>44.18</v>
      </c>
      <c r="E45">
        <v>16.335999999999999</v>
      </c>
    </row>
    <row r="46" spans="1:5" x14ac:dyDescent="0.2">
      <c r="A46">
        <v>2439</v>
      </c>
      <c r="B46" t="s">
        <v>5</v>
      </c>
      <c r="C46" t="s">
        <v>6</v>
      </c>
      <c r="D46">
        <v>43.9</v>
      </c>
      <c r="E46">
        <v>16.78</v>
      </c>
    </row>
    <row r="47" spans="1:5" x14ac:dyDescent="0.2">
      <c r="A47">
        <v>1862</v>
      </c>
      <c r="B47" t="s">
        <v>101</v>
      </c>
      <c r="C47" t="s">
        <v>16</v>
      </c>
      <c r="D47">
        <v>43.5</v>
      </c>
      <c r="E47">
        <v>13.05</v>
      </c>
    </row>
    <row r="48" spans="1:5" x14ac:dyDescent="0.2">
      <c r="A48">
        <v>1889</v>
      </c>
      <c r="B48" t="s">
        <v>78</v>
      </c>
      <c r="C48" t="s">
        <v>79</v>
      </c>
      <c r="D48">
        <v>42.519999999999996</v>
      </c>
      <c r="E48">
        <v>13.504</v>
      </c>
    </row>
    <row r="49" spans="1:5" x14ac:dyDescent="0.2">
      <c r="A49">
        <v>1432</v>
      </c>
      <c r="B49" t="s">
        <v>80</v>
      </c>
      <c r="C49" t="s">
        <v>81</v>
      </c>
      <c r="D49">
        <v>42.24</v>
      </c>
      <c r="E49">
        <v>13.448</v>
      </c>
    </row>
    <row r="50" spans="1:5" x14ac:dyDescent="0.2">
      <c r="A50">
        <v>2431</v>
      </c>
      <c r="B50" t="s">
        <v>5</v>
      </c>
      <c r="C50" t="s">
        <v>6</v>
      </c>
      <c r="D50">
        <v>42.019999999999996</v>
      </c>
      <c r="E50">
        <v>13.203999999999999</v>
      </c>
    </row>
    <row r="51" spans="1:5" x14ac:dyDescent="0.2">
      <c r="A51">
        <v>1527</v>
      </c>
      <c r="B51" t="s">
        <v>89</v>
      </c>
      <c r="C51" t="s">
        <v>84</v>
      </c>
      <c r="D51">
        <v>42</v>
      </c>
      <c r="E51">
        <v>12.6</v>
      </c>
    </row>
    <row r="52" spans="1:5" x14ac:dyDescent="0.2">
      <c r="A52">
        <v>1881</v>
      </c>
      <c r="B52" t="s">
        <v>21</v>
      </c>
      <c r="C52" t="s">
        <v>22</v>
      </c>
      <c r="D52">
        <v>41.8</v>
      </c>
      <c r="E52">
        <v>13.36</v>
      </c>
    </row>
    <row r="53" spans="1:5" x14ac:dyDescent="0.2">
      <c r="A53">
        <v>1436</v>
      </c>
      <c r="B53" t="s">
        <v>93</v>
      </c>
      <c r="C53" t="s">
        <v>94</v>
      </c>
      <c r="D53">
        <v>40.519999999999996</v>
      </c>
      <c r="E53">
        <v>13.103999999999999</v>
      </c>
    </row>
    <row r="54" spans="1:5" x14ac:dyDescent="0.2">
      <c r="A54">
        <v>1666</v>
      </c>
      <c r="B54" t="s">
        <v>37</v>
      </c>
      <c r="C54" t="s">
        <v>38</v>
      </c>
      <c r="D54">
        <v>39.74</v>
      </c>
      <c r="E54">
        <v>12.448</v>
      </c>
    </row>
    <row r="55" spans="1:5" x14ac:dyDescent="0.2">
      <c r="A55">
        <v>1892</v>
      </c>
      <c r="B55" t="s">
        <v>52</v>
      </c>
      <c r="C55" t="s">
        <v>53</v>
      </c>
      <c r="D55">
        <v>39.42</v>
      </c>
      <c r="E55">
        <v>12.884</v>
      </c>
    </row>
    <row r="56" spans="1:5" x14ac:dyDescent="0.2">
      <c r="A56">
        <v>2228</v>
      </c>
      <c r="B56" t="s">
        <v>95</v>
      </c>
      <c r="C56" t="s">
        <v>16</v>
      </c>
      <c r="D56">
        <v>39.06</v>
      </c>
      <c r="E56">
        <v>12.812000000000001</v>
      </c>
    </row>
    <row r="57" spans="1:5" x14ac:dyDescent="0.2">
      <c r="A57">
        <v>1980</v>
      </c>
      <c r="B57" t="s">
        <v>112</v>
      </c>
      <c r="C57" t="s">
        <v>16</v>
      </c>
      <c r="D57">
        <v>39</v>
      </c>
      <c r="E57">
        <v>11.7</v>
      </c>
    </row>
    <row r="58" spans="1:5" x14ac:dyDescent="0.2">
      <c r="A58">
        <v>2463</v>
      </c>
      <c r="B58" t="s">
        <v>5</v>
      </c>
      <c r="C58" t="s">
        <v>6</v>
      </c>
      <c r="D58">
        <v>39</v>
      </c>
      <c r="E58">
        <v>11.7</v>
      </c>
    </row>
    <row r="59" spans="1:5" x14ac:dyDescent="0.2">
      <c r="A59">
        <v>1681</v>
      </c>
      <c r="B59" t="s">
        <v>96</v>
      </c>
      <c r="C59" t="s">
        <v>18</v>
      </c>
      <c r="D59">
        <v>39</v>
      </c>
      <c r="E59">
        <v>11.7</v>
      </c>
    </row>
    <row r="60" spans="1:5" x14ac:dyDescent="0.2">
      <c r="A60">
        <v>1372</v>
      </c>
      <c r="B60" t="s">
        <v>54</v>
      </c>
      <c r="C60" t="s">
        <v>55</v>
      </c>
      <c r="D60">
        <v>39</v>
      </c>
      <c r="E60">
        <v>11.7</v>
      </c>
    </row>
    <row r="61" spans="1:5" x14ac:dyDescent="0.2">
      <c r="A61">
        <v>1128</v>
      </c>
      <c r="B61" t="s">
        <v>43</v>
      </c>
      <c r="C61" t="s">
        <v>24</v>
      </c>
      <c r="D61">
        <v>37.5</v>
      </c>
      <c r="E61">
        <v>11.25</v>
      </c>
    </row>
    <row r="62" spans="1:5" x14ac:dyDescent="0.2">
      <c r="A62">
        <v>1256</v>
      </c>
      <c r="B62" t="s">
        <v>44</v>
      </c>
      <c r="C62" t="s">
        <v>45</v>
      </c>
      <c r="D62">
        <v>37.5</v>
      </c>
      <c r="E62">
        <v>11.25</v>
      </c>
    </row>
    <row r="63" spans="1:5" x14ac:dyDescent="0.2">
      <c r="A63">
        <v>1674</v>
      </c>
      <c r="B63" t="s">
        <v>39</v>
      </c>
      <c r="C63" t="s">
        <v>40</v>
      </c>
      <c r="D63">
        <v>37.5</v>
      </c>
      <c r="E63">
        <v>11.25</v>
      </c>
    </row>
    <row r="64" spans="1:5" x14ac:dyDescent="0.2">
      <c r="A64">
        <v>1727</v>
      </c>
      <c r="B64" t="s">
        <v>59</v>
      </c>
      <c r="C64" t="s">
        <v>14</v>
      </c>
      <c r="D64">
        <v>37.5</v>
      </c>
      <c r="E64">
        <v>11.25</v>
      </c>
    </row>
    <row r="65" spans="1:5" x14ac:dyDescent="0.2">
      <c r="A65">
        <v>1158</v>
      </c>
      <c r="B65" t="s">
        <v>88</v>
      </c>
      <c r="C65" t="s">
        <v>35</v>
      </c>
      <c r="D65">
        <v>37.06</v>
      </c>
      <c r="E65">
        <v>12.412000000000001</v>
      </c>
    </row>
    <row r="66" spans="1:5" x14ac:dyDescent="0.2">
      <c r="A66">
        <v>2434</v>
      </c>
      <c r="B66" t="s">
        <v>5</v>
      </c>
      <c r="C66" t="s">
        <v>6</v>
      </c>
      <c r="D66">
        <v>36</v>
      </c>
      <c r="E66">
        <v>10.8</v>
      </c>
    </row>
    <row r="67" spans="1:5" x14ac:dyDescent="0.2">
      <c r="A67">
        <v>1964</v>
      </c>
      <c r="B67" t="s">
        <v>19</v>
      </c>
      <c r="C67" t="s">
        <v>20</v>
      </c>
      <c r="D67">
        <v>36</v>
      </c>
      <c r="E67">
        <v>10.8</v>
      </c>
    </row>
    <row r="68" spans="1:5" x14ac:dyDescent="0.2">
      <c r="A68">
        <v>1138</v>
      </c>
      <c r="B68" t="s">
        <v>43</v>
      </c>
      <c r="C68" t="s">
        <v>24</v>
      </c>
      <c r="D68">
        <v>36</v>
      </c>
      <c r="E68">
        <v>10.8</v>
      </c>
    </row>
    <row r="69" spans="1:5" x14ac:dyDescent="0.2">
      <c r="A69">
        <v>2141</v>
      </c>
      <c r="B69" t="s">
        <v>66</v>
      </c>
      <c r="C69" t="s">
        <v>67</v>
      </c>
      <c r="D69">
        <v>36</v>
      </c>
      <c r="E69">
        <v>10.8</v>
      </c>
    </row>
    <row r="70" spans="1:5" x14ac:dyDescent="0.2">
      <c r="A70">
        <v>1494</v>
      </c>
      <c r="B70" t="s">
        <v>9</v>
      </c>
      <c r="C70" t="s">
        <v>10</v>
      </c>
      <c r="D70">
        <v>35.900000000000006</v>
      </c>
      <c r="E70">
        <v>10.780000000000001</v>
      </c>
    </row>
    <row r="71" spans="1:5" x14ac:dyDescent="0.2">
      <c r="A71">
        <v>1224</v>
      </c>
      <c r="B71" t="s">
        <v>91</v>
      </c>
      <c r="C71" t="s">
        <v>30</v>
      </c>
      <c r="D71">
        <v>35.18</v>
      </c>
      <c r="E71">
        <v>11.236000000000001</v>
      </c>
    </row>
    <row r="72" spans="1:5" x14ac:dyDescent="0.2">
      <c r="A72">
        <v>2028</v>
      </c>
      <c r="B72" t="s">
        <v>72</v>
      </c>
      <c r="C72" t="s">
        <v>73</v>
      </c>
      <c r="D72">
        <v>34.5</v>
      </c>
      <c r="E72">
        <v>10.35</v>
      </c>
    </row>
    <row r="73" spans="1:5" x14ac:dyDescent="0.2">
      <c r="A73">
        <v>2494</v>
      </c>
      <c r="B73" t="s">
        <v>108</v>
      </c>
      <c r="C73" t="s">
        <v>20</v>
      </c>
      <c r="D73">
        <v>34.5</v>
      </c>
      <c r="E73">
        <v>10.35</v>
      </c>
    </row>
    <row r="74" spans="1:5" x14ac:dyDescent="0.2">
      <c r="A74">
        <v>2268</v>
      </c>
      <c r="B74" t="s">
        <v>99</v>
      </c>
      <c r="C74" t="s">
        <v>67</v>
      </c>
      <c r="D74">
        <v>34.5</v>
      </c>
      <c r="E74">
        <v>10.35</v>
      </c>
    </row>
    <row r="75" spans="1:5" x14ac:dyDescent="0.2">
      <c r="A75">
        <v>2107</v>
      </c>
      <c r="B75" t="s">
        <v>97</v>
      </c>
      <c r="C75" t="s">
        <v>98</v>
      </c>
      <c r="D75">
        <v>34.5</v>
      </c>
      <c r="E75">
        <v>10.35</v>
      </c>
    </row>
    <row r="76" spans="1:5" x14ac:dyDescent="0.2">
      <c r="A76">
        <v>1020</v>
      </c>
      <c r="B76" t="s">
        <v>102</v>
      </c>
      <c r="C76" t="s">
        <v>8</v>
      </c>
      <c r="D76">
        <v>33.200000000000003</v>
      </c>
      <c r="E76">
        <v>10.54</v>
      </c>
    </row>
    <row r="77" spans="1:5" x14ac:dyDescent="0.2">
      <c r="A77">
        <v>2292</v>
      </c>
      <c r="B77" t="s">
        <v>60</v>
      </c>
      <c r="C77" t="s">
        <v>40</v>
      </c>
      <c r="D77">
        <v>33</v>
      </c>
      <c r="E77">
        <v>9.9</v>
      </c>
    </row>
    <row r="78" spans="1:5" x14ac:dyDescent="0.2">
      <c r="A78">
        <v>1418</v>
      </c>
      <c r="B78" t="s">
        <v>80</v>
      </c>
      <c r="C78" t="s">
        <v>81</v>
      </c>
      <c r="D78">
        <v>33</v>
      </c>
      <c r="E78">
        <v>9.9</v>
      </c>
    </row>
    <row r="79" spans="1:5" x14ac:dyDescent="0.2">
      <c r="A79">
        <v>1267</v>
      </c>
      <c r="B79" t="s">
        <v>31</v>
      </c>
      <c r="C79" t="s">
        <v>14</v>
      </c>
      <c r="D79">
        <v>33</v>
      </c>
      <c r="E79">
        <v>9.9</v>
      </c>
    </row>
    <row r="80" spans="1:5" x14ac:dyDescent="0.2">
      <c r="A80">
        <v>1030</v>
      </c>
      <c r="B80" t="s">
        <v>62</v>
      </c>
      <c r="C80" t="s">
        <v>45</v>
      </c>
      <c r="D80">
        <v>33</v>
      </c>
      <c r="E80">
        <v>9.9</v>
      </c>
    </row>
    <row r="81" spans="1:5" x14ac:dyDescent="0.2">
      <c r="A81">
        <v>1447</v>
      </c>
      <c r="B81" t="s">
        <v>106</v>
      </c>
      <c r="C81" t="s">
        <v>55</v>
      </c>
      <c r="D81">
        <v>32.82</v>
      </c>
      <c r="E81">
        <v>11.564</v>
      </c>
    </row>
    <row r="82" spans="1:5" x14ac:dyDescent="0.2">
      <c r="A82">
        <v>2255</v>
      </c>
      <c r="B82" t="s">
        <v>104</v>
      </c>
      <c r="C82" t="s">
        <v>14</v>
      </c>
      <c r="D82">
        <v>32.72</v>
      </c>
      <c r="E82">
        <v>11.343999999999998</v>
      </c>
    </row>
    <row r="83" spans="1:5" x14ac:dyDescent="0.2">
      <c r="A83">
        <v>2372</v>
      </c>
      <c r="B83" t="s">
        <v>36</v>
      </c>
      <c r="C83" t="s">
        <v>26</v>
      </c>
      <c r="D83">
        <v>31.5</v>
      </c>
      <c r="E83">
        <v>9.4499999999999993</v>
      </c>
    </row>
    <row r="84" spans="1:5" x14ac:dyDescent="0.2">
      <c r="A84">
        <v>1504</v>
      </c>
      <c r="B84" t="s">
        <v>75</v>
      </c>
      <c r="C84" t="s">
        <v>20</v>
      </c>
      <c r="D84">
        <v>30.66</v>
      </c>
      <c r="E84">
        <v>9.5820000000000007</v>
      </c>
    </row>
    <row r="85" spans="1:5" x14ac:dyDescent="0.2">
      <c r="A85">
        <v>1962</v>
      </c>
      <c r="B85" t="s">
        <v>19</v>
      </c>
      <c r="C85" t="s">
        <v>20</v>
      </c>
      <c r="D85">
        <v>30.58</v>
      </c>
      <c r="E85">
        <v>10.315999999999999</v>
      </c>
    </row>
    <row r="86" spans="1:5" x14ac:dyDescent="0.2">
      <c r="A86">
        <v>1389</v>
      </c>
      <c r="B86" t="s">
        <v>83</v>
      </c>
      <c r="C86" t="s">
        <v>84</v>
      </c>
      <c r="D86">
        <v>30.5</v>
      </c>
      <c r="E86">
        <v>11.1</v>
      </c>
    </row>
    <row r="87" spans="1:5" x14ac:dyDescent="0.2">
      <c r="A87">
        <v>2233</v>
      </c>
      <c r="B87" t="s">
        <v>77</v>
      </c>
      <c r="C87" t="s">
        <v>16</v>
      </c>
      <c r="D87">
        <v>30.44</v>
      </c>
      <c r="E87">
        <v>11.087999999999999</v>
      </c>
    </row>
    <row r="88" spans="1:5" x14ac:dyDescent="0.2">
      <c r="A88">
        <v>1983</v>
      </c>
      <c r="B88" t="s">
        <v>92</v>
      </c>
      <c r="C88" t="s">
        <v>26</v>
      </c>
      <c r="D88">
        <v>26.200000000000003</v>
      </c>
      <c r="E88">
        <v>8.5400000000000009</v>
      </c>
    </row>
    <row r="89" spans="1:5" x14ac:dyDescent="0.2">
      <c r="A89">
        <v>1327</v>
      </c>
      <c r="B89" t="s">
        <v>13</v>
      </c>
      <c r="C89" t="s">
        <v>14</v>
      </c>
      <c r="D89">
        <v>25.66</v>
      </c>
      <c r="E89">
        <v>9.1820000000000004</v>
      </c>
    </row>
    <row r="90" spans="1:5" x14ac:dyDescent="0.2">
      <c r="A90">
        <v>2523</v>
      </c>
      <c r="B90" t="s">
        <v>33</v>
      </c>
      <c r="C90" t="s">
        <v>30</v>
      </c>
      <c r="D90">
        <v>25.22</v>
      </c>
      <c r="E90">
        <v>8.6440000000000001</v>
      </c>
    </row>
    <row r="91" spans="1:5" x14ac:dyDescent="0.2">
      <c r="A91">
        <v>1943</v>
      </c>
      <c r="B91" t="s">
        <v>19</v>
      </c>
      <c r="C91" t="s">
        <v>20</v>
      </c>
      <c r="D91">
        <v>23.82</v>
      </c>
      <c r="E91">
        <v>9.1140000000000008</v>
      </c>
    </row>
    <row r="92" spans="1:5" x14ac:dyDescent="0.2">
      <c r="A92">
        <v>1274</v>
      </c>
      <c r="B92" t="s">
        <v>49</v>
      </c>
      <c r="C92" t="s">
        <v>30</v>
      </c>
      <c r="D92">
        <v>23.22</v>
      </c>
      <c r="E92">
        <v>8.3940000000000001</v>
      </c>
    </row>
    <row r="93" spans="1:5" x14ac:dyDescent="0.2">
      <c r="A93">
        <v>1168</v>
      </c>
      <c r="B93" t="s">
        <v>32</v>
      </c>
      <c r="C93" t="s">
        <v>30</v>
      </c>
      <c r="D93">
        <v>22.64</v>
      </c>
      <c r="E93">
        <v>7.9779999999999998</v>
      </c>
    </row>
    <row r="94" spans="1:5" x14ac:dyDescent="0.2">
      <c r="A94">
        <v>2402</v>
      </c>
      <c r="B94" t="s">
        <v>5</v>
      </c>
      <c r="C94" t="s">
        <v>6</v>
      </c>
      <c r="D94">
        <v>21.68</v>
      </c>
      <c r="E94">
        <v>7.9359999999999999</v>
      </c>
    </row>
    <row r="95" spans="1:5" x14ac:dyDescent="0.2">
      <c r="A95">
        <v>1575</v>
      </c>
      <c r="B95" t="s">
        <v>27</v>
      </c>
      <c r="C95" t="s">
        <v>28</v>
      </c>
      <c r="D95">
        <v>19.8</v>
      </c>
      <c r="E95">
        <v>7.56</v>
      </c>
    </row>
    <row r="96" spans="1:5" x14ac:dyDescent="0.2">
      <c r="A96">
        <v>1293</v>
      </c>
      <c r="B96" t="s">
        <v>110</v>
      </c>
      <c r="C96" t="s">
        <v>84</v>
      </c>
      <c r="D96">
        <v>18.88</v>
      </c>
      <c r="E96">
        <v>7.5259999999999998</v>
      </c>
    </row>
    <row r="97" spans="1:5" x14ac:dyDescent="0.2">
      <c r="A97">
        <v>1129</v>
      </c>
      <c r="B97" t="s">
        <v>43</v>
      </c>
      <c r="C97" t="s">
        <v>24</v>
      </c>
      <c r="D97">
        <v>18.32</v>
      </c>
      <c r="E97">
        <v>7.4139999999999997</v>
      </c>
    </row>
    <row r="98" spans="1:5" x14ac:dyDescent="0.2">
      <c r="A98">
        <v>1749</v>
      </c>
      <c r="B98" t="s">
        <v>17</v>
      </c>
      <c r="C98" t="s">
        <v>18</v>
      </c>
      <c r="D98">
        <v>17.48</v>
      </c>
      <c r="E98">
        <v>6.6460000000000008</v>
      </c>
    </row>
    <row r="99" spans="1:5" x14ac:dyDescent="0.2">
      <c r="A99">
        <v>1919</v>
      </c>
      <c r="B99" t="s">
        <v>19</v>
      </c>
      <c r="C99" t="s">
        <v>20</v>
      </c>
      <c r="D99">
        <v>14.24</v>
      </c>
      <c r="E99">
        <v>5.9980000000000002</v>
      </c>
    </row>
    <row r="100" spans="1:5" x14ac:dyDescent="0.2">
      <c r="A100">
        <v>1896</v>
      </c>
      <c r="B100" t="s">
        <v>109</v>
      </c>
      <c r="C100" t="s">
        <v>35</v>
      </c>
      <c r="D100">
        <v>12.82</v>
      </c>
      <c r="E100">
        <v>5.7140000000000004</v>
      </c>
    </row>
    <row r="101" spans="1:5" x14ac:dyDescent="0.2">
      <c r="A101">
        <v>2270</v>
      </c>
      <c r="B101" t="s">
        <v>48</v>
      </c>
      <c r="C101" t="s">
        <v>16</v>
      </c>
      <c r="D101">
        <v>12.08</v>
      </c>
      <c r="E101">
        <v>5.5659999999999998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 guide</vt:lpstr>
      <vt:lpstr>data</vt:lpstr>
      <vt:lpstr>RFM Scores</vt:lpstr>
    </vt:vector>
  </TitlesOfParts>
  <Company>wcsu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aitc</dc:creator>
  <cp:lastModifiedBy>askid</cp:lastModifiedBy>
  <cp:lastPrinted>2001-11-02T14:38:03Z</cp:lastPrinted>
  <dcterms:created xsi:type="dcterms:W3CDTF">1998-10-15T14:18:09Z</dcterms:created>
  <dcterms:modified xsi:type="dcterms:W3CDTF">2022-07-05T22:32:49Z</dcterms:modified>
</cp:coreProperties>
</file>