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id\OneDrive\Documents\GitHub\MAR-5731\Homework\Module 4\"/>
    </mc:Choice>
  </mc:AlternateContent>
  <xr:revisionPtr revIDLastSave="0" documentId="8_{A91D7AA9-ADFA-4F53-B7FE-27F537C45B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ivariate Tab" sheetId="1" r:id="rId1"/>
    <sheet name="CrossTab" sheetId="3" r:id="rId2"/>
    <sheet name="Logic Counter" sheetId="2" r:id="rId3"/>
    <sheet name="Ratio Variab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7" i="2"/>
  <c r="E10" i="4"/>
  <c r="E9" i="4"/>
  <c r="E8" i="4"/>
  <c r="P16" i="3"/>
  <c r="P14" i="3"/>
  <c r="P12" i="3"/>
  <c r="P10" i="3"/>
  <c r="P8" i="3"/>
  <c r="O16" i="3"/>
  <c r="O14" i="3"/>
  <c r="O12" i="3"/>
  <c r="O10" i="3"/>
  <c r="O8" i="3"/>
  <c r="N16" i="3"/>
  <c r="N14" i="3"/>
  <c r="N12" i="3"/>
  <c r="N10" i="3"/>
  <c r="N8" i="3"/>
  <c r="M16" i="3"/>
  <c r="L16" i="3"/>
  <c r="M14" i="3"/>
  <c r="M12" i="3"/>
  <c r="M10" i="3"/>
  <c r="M8" i="3"/>
  <c r="L10" i="3"/>
  <c r="L8" i="3"/>
  <c r="F15" i="1"/>
  <c r="F10" i="1"/>
  <c r="F11" i="1"/>
  <c r="F12" i="1"/>
  <c r="F13" i="1"/>
  <c r="F14" i="1"/>
  <c r="F9" i="1"/>
  <c r="E15" i="1"/>
  <c r="E10" i="1"/>
  <c r="E11" i="1"/>
  <c r="E12" i="1"/>
  <c r="E13" i="1"/>
  <c r="E14" i="1"/>
  <c r="E9" i="1"/>
  <c r="C15" i="1"/>
  <c r="C10" i="1"/>
  <c r="C11" i="1"/>
  <c r="C12" i="1"/>
  <c r="C13" i="1"/>
  <c r="C14" i="1"/>
  <c r="C9" i="1"/>
  <c r="D16" i="3"/>
  <c r="E16" i="3"/>
  <c r="H16" i="3" s="1"/>
  <c r="F16" i="3"/>
  <c r="G16" i="3"/>
  <c r="D17" i="3"/>
  <c r="E17" i="3"/>
  <c r="F17" i="3"/>
  <c r="G17" i="3"/>
  <c r="H8" i="3"/>
  <c r="H9" i="3"/>
  <c r="H10" i="3"/>
  <c r="H11" i="3"/>
  <c r="H12" i="3"/>
  <c r="H13" i="3"/>
  <c r="H14" i="3"/>
  <c r="H15" i="3"/>
  <c r="H17" i="3" l="1"/>
  <c r="B15" i="1"/>
</calcChain>
</file>

<file path=xl/sharedStrings.xml><?xml version="1.0" encoding="utf-8"?>
<sst xmlns="http://schemas.openxmlformats.org/spreadsheetml/2006/main" count="113" uniqueCount="66">
  <si>
    <r>
      <rPr>
        <b/>
        <sz val="15"/>
        <rFont val="Arial"/>
        <family val="2"/>
      </rPr>
      <t>Head of Household Age</t>
    </r>
  </si>
  <si>
    <r>
      <rPr>
        <b/>
        <sz val="15"/>
        <rFont val="Arial"/>
        <family val="2"/>
      </rPr>
      <t>Number</t>
    </r>
  </si>
  <si>
    <r>
      <rPr>
        <b/>
        <sz val="15"/>
        <rFont val="Arial"/>
        <family val="2"/>
      </rPr>
      <t>% of Sample</t>
    </r>
  </si>
  <si>
    <r>
      <rPr>
        <b/>
        <sz val="15"/>
        <rFont val="Arial"/>
        <family val="2"/>
      </rPr>
      <t xml:space="preserve">Number of
</t>
    </r>
    <r>
      <rPr>
        <b/>
        <sz val="15"/>
        <rFont val="Arial"/>
        <family val="2"/>
      </rPr>
      <t>Orders</t>
    </r>
  </si>
  <si>
    <r>
      <rPr>
        <b/>
        <sz val="15"/>
        <rFont val="Arial"/>
        <family val="2"/>
      </rPr>
      <t xml:space="preserve">Response
</t>
    </r>
    <r>
      <rPr>
        <b/>
        <sz val="15"/>
        <rFont val="Arial"/>
        <family val="2"/>
      </rPr>
      <t>Rate</t>
    </r>
  </si>
  <si>
    <r>
      <rPr>
        <b/>
        <sz val="15"/>
        <rFont val="Arial"/>
        <family val="2"/>
      </rPr>
      <t xml:space="preserve">Index to
</t>
    </r>
    <r>
      <rPr>
        <b/>
        <sz val="15"/>
        <rFont val="Arial"/>
        <family val="2"/>
      </rPr>
      <t>Total</t>
    </r>
  </si>
  <si>
    <r>
      <rPr>
        <sz val="15"/>
        <rFont val="Arial"/>
        <family val="2"/>
      </rPr>
      <t>30 and under</t>
    </r>
  </si>
  <si>
    <r>
      <rPr>
        <sz val="15"/>
        <rFont val="Arial"/>
        <family val="2"/>
      </rPr>
      <t>31-40</t>
    </r>
  </si>
  <si>
    <r>
      <rPr>
        <sz val="15"/>
        <rFont val="Arial"/>
        <family val="2"/>
      </rPr>
      <t>41-50</t>
    </r>
  </si>
  <si>
    <r>
      <rPr>
        <sz val="15"/>
        <rFont val="Arial"/>
        <family val="2"/>
      </rPr>
      <t>51-60</t>
    </r>
  </si>
  <si>
    <r>
      <rPr>
        <sz val="15"/>
        <rFont val="Arial"/>
        <family val="2"/>
      </rPr>
      <t>61 and over</t>
    </r>
  </si>
  <si>
    <r>
      <rPr>
        <sz val="15"/>
        <rFont val="Arial"/>
        <family val="2"/>
      </rPr>
      <t>No age info available</t>
    </r>
  </si>
  <si>
    <r>
      <rPr>
        <sz val="15"/>
        <rFont val="Arial"/>
        <family val="2"/>
      </rPr>
      <t>Total</t>
    </r>
  </si>
  <si>
    <t>Customer Name</t>
  </si>
  <si>
    <t>Customer Address</t>
  </si>
  <si>
    <t>Total $ Paid</t>
  </si>
  <si>
    <t>J. Ortiz</t>
  </si>
  <si>
    <t>123 Main</t>
  </si>
  <si>
    <t>PD</t>
  </si>
  <si>
    <t>PNO</t>
  </si>
  <si>
    <t>W. Chang</t>
  </si>
  <si>
    <t>C. Epps</t>
  </si>
  <si>
    <t>45 Oak St.</t>
  </si>
  <si>
    <t>NP</t>
  </si>
  <si>
    <t>8   Ave.</t>
  </si>
  <si>
    <t>Video 1</t>
  </si>
  <si>
    <t>Video 2</t>
  </si>
  <si>
    <t>Video 3</t>
  </si>
  <si>
    <t>Video 4</t>
  </si>
  <si>
    <t xml:space="preserve">Action Video Game 
Logic = PD
</t>
  </si>
  <si>
    <t>Total Orders Ever:</t>
  </si>
  <si>
    <t>1-5</t>
  </si>
  <si>
    <t>6-10</t>
  </si>
  <si>
    <t>11-20</t>
  </si>
  <si>
    <t>21-30</t>
  </si>
  <si>
    <t>Total</t>
  </si>
  <si>
    <t>11-15</t>
  </si>
  <si>
    <t>Total Promotions Ever</t>
  </si>
  <si>
    <t>Total Orders Ever</t>
  </si>
  <si>
    <t>31+</t>
  </si>
  <si>
    <t>Measure</t>
  </si>
  <si>
    <t>Responses</t>
  </si>
  <si>
    <t>Size</t>
  </si>
  <si>
    <t>16+</t>
  </si>
  <si>
    <t>ANSWER:</t>
  </si>
  <si>
    <t>Create a Logic variable for al PD values</t>
  </si>
  <si>
    <t>PD=Paid</t>
  </si>
  <si>
    <t xml:space="preserve">PNO=Promoted but not ordered </t>
  </si>
  <si>
    <t>NP=Not promoted</t>
  </si>
  <si>
    <t>Calculate % for Col. C, E, and create an Index value for Col. F</t>
  </si>
  <si>
    <t>Univariate Tab</t>
  </si>
  <si>
    <t>Calculate Logic value for Col. H</t>
  </si>
  <si>
    <t>Logic Counter</t>
  </si>
  <si>
    <t>Cross Tab</t>
  </si>
  <si>
    <t>Calculate Response Rates for columns K-P in the chart on the right</t>
  </si>
  <si>
    <t>Total Promotions</t>
  </si>
  <si>
    <t>Total Orders</t>
  </si>
  <si>
    <t>Ratio of Orders to Promotions</t>
  </si>
  <si>
    <t>T. Bluestone</t>
  </si>
  <si>
    <t>555 Maple</t>
  </si>
  <si>
    <t>J. Angeles</t>
  </si>
  <si>
    <t>56 South Main</t>
  </si>
  <si>
    <t>J. Jackson</t>
  </si>
  <si>
    <t>111 Rocky Rd.</t>
  </si>
  <si>
    <t>Ratio Variable</t>
  </si>
  <si>
    <t>Calculate Response Rates for columns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</si>
</sst>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#,##0"/>
    <numFmt numFmtId="165" formatCode="###0;###0"/>
    <numFmt numFmtId="166" formatCode="\$###0.00;\$###0.00"/>
    <numFmt numFmtId="167" formatCode="_(* #,##0_);_(* \(#,##0\);_(* &quot;-&quot;??_);_(@_)"/>
  </numFmts>
  <fonts count="18" x14ac:knownFonts="1">
    <font>
      <sz val="10"/>
      <color rgb="FF000000"/>
      <name val="Times New Roman"/>
      <charset val="204"/>
    </font>
    <font>
      <b/>
      <sz val="15"/>
      <name val="Arial"/>
      <family val="2"/>
    </font>
    <font>
      <sz val="15"/>
      <name val="Arial"/>
      <family val="2"/>
    </font>
    <font>
      <sz val="15"/>
      <color rgb="FF00000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1"/>
      <charset val="204"/>
    </font>
    <font>
      <sz val="12"/>
      <color indexed="8"/>
      <name val="Arial"/>
      <family val="1"/>
      <charset val="204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3"/>
      <color indexed="8"/>
      <name val="Arial"/>
      <family val="2"/>
    </font>
    <font>
      <b/>
      <sz val="13"/>
      <color indexed="8"/>
      <name val="Arial"/>
      <family val="1"/>
      <charset val="204"/>
    </font>
    <font>
      <sz val="13"/>
      <color indexed="8"/>
      <name val="Arial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65" fontId="3" fillId="0" borderId="1" xfId="0" applyNumberFormat="1" applyFont="1" applyFill="1" applyBorder="1" applyAlignment="1">
      <alignment horizontal="right" vertical="top" wrapText="1"/>
    </xf>
    <xf numFmtId="164" fontId="3" fillId="0" borderId="1" xfId="0" applyNumberFormat="1" applyFont="1" applyFill="1" applyBorder="1" applyAlignment="1">
      <alignment horizontal="right" vertical="top" wrapText="1"/>
    </xf>
    <xf numFmtId="165" fontId="3" fillId="2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166" fontId="4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wrapText="1"/>
    </xf>
    <xf numFmtId="167" fontId="12" fillId="0" borderId="12" xfId="1" applyNumberFormat="1" applyFont="1" applyFill="1" applyBorder="1" applyAlignment="1">
      <alignment horizontal="right" vertical="top" wrapText="1"/>
    </xf>
    <xf numFmtId="167" fontId="12" fillId="0" borderId="5" xfId="1" applyNumberFormat="1" applyFont="1" applyFill="1" applyBorder="1" applyAlignment="1">
      <alignment horizontal="right" vertical="top" wrapText="1"/>
    </xf>
    <xf numFmtId="0" fontId="12" fillId="0" borderId="15" xfId="0" applyFont="1" applyFill="1" applyBorder="1" applyAlignment="1">
      <alignment horizontal="left" wrapText="1"/>
    </xf>
    <xf numFmtId="167" fontId="12" fillId="0" borderId="13" xfId="1" applyNumberFormat="1" applyFont="1" applyFill="1" applyBorder="1" applyAlignment="1">
      <alignment horizontal="right" vertical="top" wrapText="1"/>
    </xf>
    <xf numFmtId="167" fontId="12" fillId="0" borderId="6" xfId="1" applyNumberFormat="1" applyFont="1" applyFill="1" applyBorder="1" applyAlignment="1">
      <alignment horizontal="right" vertical="top" wrapText="1"/>
    </xf>
    <xf numFmtId="0" fontId="10" fillId="0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165" fontId="15" fillId="0" borderId="1" xfId="0" applyNumberFormat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10" fontId="12" fillId="2" borderId="5" xfId="2" applyNumberFormat="1" applyFont="1" applyFill="1" applyBorder="1" applyAlignment="1">
      <alignment horizontal="center" vertical="top" wrapText="1"/>
    </xf>
    <xf numFmtId="10" fontId="12" fillId="2" borderId="6" xfId="2" applyNumberFormat="1" applyFont="1" applyFill="1" applyBorder="1" applyAlignment="1">
      <alignment horizontal="center" vertical="top" wrapText="1"/>
    </xf>
    <xf numFmtId="10" fontId="12" fillId="0" borderId="5" xfId="2" applyNumberFormat="1" applyFont="1" applyFill="1" applyBorder="1" applyAlignment="1">
      <alignment horizontal="center" vertical="center" wrapText="1"/>
    </xf>
    <xf numFmtId="10" fontId="12" fillId="0" borderId="6" xfId="2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tabSelected="1" workbookViewId="0">
      <selection activeCell="A9" sqref="A9"/>
    </sheetView>
  </sheetViews>
  <sheetFormatPr defaultRowHeight="12.75" x14ac:dyDescent="0.2"/>
  <cols>
    <col min="1" max="1" width="45.33203125" customWidth="1"/>
    <col min="2" max="2" width="21.83203125" customWidth="1"/>
    <col min="3" max="3" width="22.5" customWidth="1"/>
    <col min="4" max="4" width="24.33203125" customWidth="1"/>
    <col min="5" max="5" width="26.1640625" customWidth="1"/>
    <col min="6" max="6" width="25.33203125" customWidth="1"/>
  </cols>
  <sheetData>
    <row r="2" spans="1:6" ht="18.75" x14ac:dyDescent="0.2">
      <c r="A2" s="25" t="s">
        <v>50</v>
      </c>
    </row>
    <row r="4" spans="1:6" ht="18.75" x14ac:dyDescent="0.2">
      <c r="A4" s="25" t="s">
        <v>49</v>
      </c>
    </row>
    <row r="8" spans="1:6" ht="39.950000000000003" customHeight="1" x14ac:dyDescent="0.2">
      <c r="A8" s="26" t="s">
        <v>0</v>
      </c>
      <c r="B8" s="26" t="s">
        <v>1</v>
      </c>
      <c r="C8" s="26" t="s">
        <v>2</v>
      </c>
      <c r="D8" s="27" t="s">
        <v>3</v>
      </c>
      <c r="E8" s="27" t="s">
        <v>4</v>
      </c>
      <c r="F8" s="27" t="s">
        <v>5</v>
      </c>
    </row>
    <row r="9" spans="1:6" ht="18.95" customHeight="1" x14ac:dyDescent="0.2">
      <c r="A9" s="1" t="s">
        <v>6</v>
      </c>
      <c r="B9" s="3">
        <v>1529</v>
      </c>
      <c r="C9" s="49">
        <f>B9/$B$15</f>
        <v>0.15290000000000001</v>
      </c>
      <c r="D9" s="2">
        <v>67</v>
      </c>
      <c r="E9" s="49">
        <f>$D9/$B9</f>
        <v>4.3819489862655332E-2</v>
      </c>
      <c r="F9" s="4">
        <f>ROUND((E9/$E$15)*100,0)</f>
        <v>175</v>
      </c>
    </row>
    <row r="10" spans="1:6" ht="18.95" customHeight="1" x14ac:dyDescent="0.2">
      <c r="A10" s="1" t="s">
        <v>7</v>
      </c>
      <c r="B10" s="3">
        <v>1775</v>
      </c>
      <c r="C10" s="49">
        <f t="shared" ref="C10:C14" si="0">B10/$B$15</f>
        <v>0.17749999999999999</v>
      </c>
      <c r="D10" s="2">
        <v>63</v>
      </c>
      <c r="E10" s="49">
        <f t="shared" ref="E10:E14" si="1">$D10/$B10</f>
        <v>3.549295774647887E-2</v>
      </c>
      <c r="F10" s="4">
        <f t="shared" ref="F10:F14" si="2">ROUND((E10/$E$15)*100,0)</f>
        <v>142</v>
      </c>
    </row>
    <row r="11" spans="1:6" ht="18.95" customHeight="1" x14ac:dyDescent="0.2">
      <c r="A11" s="1" t="s">
        <v>8</v>
      </c>
      <c r="B11" s="3">
        <v>1879</v>
      </c>
      <c r="C11" s="49">
        <f t="shared" si="0"/>
        <v>0.18790000000000001</v>
      </c>
      <c r="D11" s="2">
        <v>46</v>
      </c>
      <c r="E11" s="49">
        <f t="shared" si="1"/>
        <v>2.4481106971793506E-2</v>
      </c>
      <c r="F11" s="4">
        <f t="shared" si="2"/>
        <v>98</v>
      </c>
    </row>
    <row r="12" spans="1:6" ht="18.95" customHeight="1" x14ac:dyDescent="0.2">
      <c r="A12" s="1" t="s">
        <v>9</v>
      </c>
      <c r="B12" s="3">
        <v>2054</v>
      </c>
      <c r="C12" s="49">
        <f t="shared" si="0"/>
        <v>0.2054</v>
      </c>
      <c r="D12" s="2">
        <v>29</v>
      </c>
      <c r="E12" s="49">
        <f t="shared" si="1"/>
        <v>1.4118792599805257E-2</v>
      </c>
      <c r="F12" s="4">
        <f t="shared" si="2"/>
        <v>56</v>
      </c>
    </row>
    <row r="13" spans="1:6" ht="18.95" customHeight="1" x14ac:dyDescent="0.2">
      <c r="A13" s="1" t="s">
        <v>10</v>
      </c>
      <c r="B13" s="3">
        <v>1785</v>
      </c>
      <c r="C13" s="49">
        <f t="shared" si="0"/>
        <v>0.17849999999999999</v>
      </c>
      <c r="D13" s="2">
        <v>18</v>
      </c>
      <c r="E13" s="49">
        <f t="shared" si="1"/>
        <v>1.0084033613445379E-2</v>
      </c>
      <c r="F13" s="4">
        <f t="shared" si="2"/>
        <v>40</v>
      </c>
    </row>
    <row r="14" spans="1:6" ht="18.95" customHeight="1" x14ac:dyDescent="0.2">
      <c r="A14" s="1" t="s">
        <v>11</v>
      </c>
      <c r="B14" s="2">
        <v>978</v>
      </c>
      <c r="C14" s="49">
        <f t="shared" si="0"/>
        <v>9.7799999999999998E-2</v>
      </c>
      <c r="D14" s="2">
        <v>27</v>
      </c>
      <c r="E14" s="49">
        <f t="shared" si="1"/>
        <v>2.7607361963190184E-2</v>
      </c>
      <c r="F14" s="4">
        <f t="shared" si="2"/>
        <v>110</v>
      </c>
    </row>
    <row r="15" spans="1:6" ht="18.95" customHeight="1" x14ac:dyDescent="0.2">
      <c r="A15" s="1" t="s">
        <v>12</v>
      </c>
      <c r="B15" s="3">
        <f>SUM(B9:B14)</f>
        <v>10000</v>
      </c>
      <c r="C15" s="49">
        <f>SUM(C9:C14)</f>
        <v>1</v>
      </c>
      <c r="D15" s="2">
        <v>250</v>
      </c>
      <c r="E15" s="49">
        <f>D15/B15</f>
        <v>2.5000000000000001E-2</v>
      </c>
      <c r="F15" s="4">
        <f>ROUND((E15/E15)*100,0)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2"/>
  <sheetViews>
    <sheetView zoomScale="80" zoomScaleNormal="80" workbookViewId="0">
      <selection activeCell="P18" sqref="P18"/>
    </sheetView>
  </sheetViews>
  <sheetFormatPr defaultColWidth="22" defaultRowHeight="15.75" x14ac:dyDescent="0.2"/>
  <cols>
    <col min="1" max="1" width="17" style="12" customWidth="1"/>
    <col min="2" max="2" width="21.1640625" style="12" customWidth="1"/>
    <col min="3" max="3" width="8.6640625" style="12" bestFit="1" customWidth="1"/>
    <col min="4" max="4" width="11" style="12" bestFit="1" customWidth="1"/>
    <col min="5" max="5" width="13.1640625" style="12" bestFit="1" customWidth="1"/>
    <col min="6" max="6" width="14.5" style="12" bestFit="1" customWidth="1"/>
    <col min="7" max="7" width="13.1640625" style="12" bestFit="1" customWidth="1"/>
    <col min="8" max="8" width="16" style="12" bestFit="1" customWidth="1"/>
    <col min="9" max="9" width="10.5" style="12" customWidth="1"/>
    <col min="10" max="10" width="28.6640625" style="12" bestFit="1" customWidth="1"/>
    <col min="11" max="11" width="9.5" style="12" bestFit="1" customWidth="1"/>
    <col min="12" max="12" width="11" style="12" bestFit="1" customWidth="1"/>
    <col min="13" max="13" width="13.1640625" style="12" bestFit="1" customWidth="1"/>
    <col min="14" max="14" width="14.5" style="12" bestFit="1" customWidth="1"/>
    <col min="15" max="15" width="13.1640625" style="12" bestFit="1" customWidth="1"/>
    <col min="16" max="16" width="16" style="12" bestFit="1" customWidth="1"/>
    <col min="17" max="16384" width="22" style="12"/>
  </cols>
  <sheetData>
    <row r="2" spans="1:16" ht="18.75" x14ac:dyDescent="0.2">
      <c r="A2" s="25" t="s">
        <v>53</v>
      </c>
    </row>
    <row r="3" spans="1:16" ht="18.75" x14ac:dyDescent="0.2">
      <c r="A3" s="25"/>
    </row>
    <row r="4" spans="1:16" ht="18.75" x14ac:dyDescent="0.2">
      <c r="A4" s="25" t="s">
        <v>54</v>
      </c>
    </row>
    <row r="6" spans="1:16" x14ac:dyDescent="0.2">
      <c r="A6" s="10"/>
      <c r="B6" s="11"/>
      <c r="C6" s="36" t="s">
        <v>37</v>
      </c>
      <c r="D6" s="37"/>
      <c r="E6" s="37"/>
      <c r="F6" s="37"/>
      <c r="G6" s="37"/>
      <c r="H6" s="38"/>
      <c r="J6" s="10"/>
      <c r="K6" s="36" t="s">
        <v>37</v>
      </c>
      <c r="L6" s="37"/>
      <c r="M6" s="37"/>
      <c r="N6" s="37"/>
      <c r="O6" s="37"/>
      <c r="P6" s="38"/>
    </row>
    <row r="7" spans="1:16" ht="36" customHeight="1" x14ac:dyDescent="0.2">
      <c r="A7" s="22" t="s">
        <v>38</v>
      </c>
      <c r="B7" s="13" t="s">
        <v>40</v>
      </c>
      <c r="C7" s="14" t="s">
        <v>31</v>
      </c>
      <c r="D7" s="15" t="s">
        <v>32</v>
      </c>
      <c r="E7" s="15" t="s">
        <v>33</v>
      </c>
      <c r="F7" s="15" t="s">
        <v>34</v>
      </c>
      <c r="G7" s="15" t="s">
        <v>39</v>
      </c>
      <c r="H7" s="15" t="s">
        <v>35</v>
      </c>
      <c r="J7" s="13" t="s">
        <v>30</v>
      </c>
      <c r="K7" s="14" t="s">
        <v>31</v>
      </c>
      <c r="L7" s="15" t="s">
        <v>32</v>
      </c>
      <c r="M7" s="15" t="s">
        <v>33</v>
      </c>
      <c r="N7" s="15" t="s">
        <v>34</v>
      </c>
      <c r="O7" s="15" t="s">
        <v>39</v>
      </c>
      <c r="P7" s="15" t="s">
        <v>35</v>
      </c>
    </row>
    <row r="8" spans="1:16" x14ac:dyDescent="0.25">
      <c r="A8" s="40" t="s">
        <v>31</v>
      </c>
      <c r="B8" s="16" t="s">
        <v>41</v>
      </c>
      <c r="C8" s="17">
        <v>0</v>
      </c>
      <c r="D8" s="18">
        <v>8</v>
      </c>
      <c r="E8" s="18">
        <v>17</v>
      </c>
      <c r="F8" s="18">
        <v>20</v>
      </c>
      <c r="G8" s="18">
        <v>16</v>
      </c>
      <c r="H8" s="18">
        <f>SUM(C8:G8)</f>
        <v>61</v>
      </c>
      <c r="J8" s="39" t="s">
        <v>31</v>
      </c>
      <c r="K8" s="42">
        <v>0</v>
      </c>
      <c r="L8" s="42">
        <f>D8/D9</f>
        <v>1.6293279022403257E-2</v>
      </c>
      <c r="M8" s="42">
        <f>E8/E9</f>
        <v>1.7580144777662874E-2</v>
      </c>
      <c r="N8" s="42">
        <f>F8/F9</f>
        <v>2.336448598130841E-2</v>
      </c>
      <c r="O8" s="42">
        <f>G8/G9</f>
        <v>1.6032064128256512E-2</v>
      </c>
      <c r="P8" s="42">
        <f>H8/H9</f>
        <v>1.8417874396135264E-2</v>
      </c>
    </row>
    <row r="9" spans="1:16" x14ac:dyDescent="0.25">
      <c r="A9" s="41"/>
      <c r="B9" s="19" t="s">
        <v>42</v>
      </c>
      <c r="C9" s="20">
        <v>0</v>
      </c>
      <c r="D9" s="21">
        <v>491</v>
      </c>
      <c r="E9" s="21">
        <v>967</v>
      </c>
      <c r="F9" s="21">
        <v>856</v>
      </c>
      <c r="G9" s="21">
        <v>998</v>
      </c>
      <c r="H9" s="21">
        <f t="shared" ref="H9:H17" si="0">SUM(C9:G9)</f>
        <v>3312</v>
      </c>
      <c r="J9" s="35"/>
      <c r="K9" s="43"/>
      <c r="L9" s="43"/>
      <c r="M9" s="43"/>
      <c r="N9" s="43"/>
      <c r="O9" s="43"/>
      <c r="P9" s="43"/>
    </row>
    <row r="10" spans="1:16" x14ac:dyDescent="0.25">
      <c r="A10" s="34" t="s">
        <v>32</v>
      </c>
      <c r="B10" s="16" t="s">
        <v>41</v>
      </c>
      <c r="C10" s="18">
        <v>0</v>
      </c>
      <c r="D10" s="18">
        <v>8</v>
      </c>
      <c r="E10" s="18">
        <v>14</v>
      </c>
      <c r="F10" s="18">
        <v>29</v>
      </c>
      <c r="G10" s="18">
        <v>16</v>
      </c>
      <c r="H10" s="18">
        <f t="shared" si="0"/>
        <v>67</v>
      </c>
      <c r="J10" s="34" t="s">
        <v>32</v>
      </c>
      <c r="K10" s="42">
        <v>0</v>
      </c>
      <c r="L10" s="42">
        <f>D10/D11</f>
        <v>2.8880866425992781E-2</v>
      </c>
      <c r="M10" s="42">
        <f>E10/E11</f>
        <v>1.8518518518518517E-2</v>
      </c>
      <c r="N10" s="42">
        <f>F10/F11</f>
        <v>2.5129982668977469E-2</v>
      </c>
      <c r="O10" s="42">
        <f>G10/G11</f>
        <v>1.8038331454340473E-2</v>
      </c>
      <c r="P10" s="42">
        <f>H10/H11</f>
        <v>2.1795705920624592E-2</v>
      </c>
    </row>
    <row r="11" spans="1:16" x14ac:dyDescent="0.25">
      <c r="A11" s="35"/>
      <c r="B11" s="19" t="s">
        <v>42</v>
      </c>
      <c r="C11" s="21">
        <v>0</v>
      </c>
      <c r="D11" s="21">
        <v>277</v>
      </c>
      <c r="E11" s="21">
        <v>756</v>
      </c>
      <c r="F11" s="21">
        <v>1154</v>
      </c>
      <c r="G11" s="21">
        <v>887</v>
      </c>
      <c r="H11" s="21">
        <f t="shared" si="0"/>
        <v>3074</v>
      </c>
      <c r="J11" s="35"/>
      <c r="K11" s="43"/>
      <c r="L11" s="43"/>
      <c r="M11" s="43"/>
      <c r="N11" s="43"/>
      <c r="O11" s="43"/>
      <c r="P11" s="43"/>
    </row>
    <row r="12" spans="1:16" x14ac:dyDescent="0.25">
      <c r="A12" s="34" t="s">
        <v>36</v>
      </c>
      <c r="B12" s="16" t="s">
        <v>41</v>
      </c>
      <c r="C12" s="18">
        <v>0</v>
      </c>
      <c r="D12" s="18">
        <v>0</v>
      </c>
      <c r="E12" s="18">
        <v>14</v>
      </c>
      <c r="F12" s="18">
        <v>29</v>
      </c>
      <c r="G12" s="18">
        <v>21</v>
      </c>
      <c r="H12" s="18">
        <f t="shared" si="0"/>
        <v>64</v>
      </c>
      <c r="J12" s="34" t="s">
        <v>36</v>
      </c>
      <c r="K12" s="42">
        <v>0</v>
      </c>
      <c r="L12" s="42">
        <v>0</v>
      </c>
      <c r="M12" s="42">
        <f>E12/E13</f>
        <v>3.0303030303030304E-2</v>
      </c>
      <c r="N12" s="42">
        <f>F12/F13</f>
        <v>3.0334728033472803E-2</v>
      </c>
      <c r="O12" s="42">
        <f>G12/G13</f>
        <v>2.6683608640406607E-2</v>
      </c>
      <c r="P12" s="42">
        <f>H12/H13</f>
        <v>2.9024943310657598E-2</v>
      </c>
    </row>
    <row r="13" spans="1:16" x14ac:dyDescent="0.25">
      <c r="A13" s="35"/>
      <c r="B13" s="19" t="s">
        <v>42</v>
      </c>
      <c r="C13" s="21">
        <v>0</v>
      </c>
      <c r="D13" s="21">
        <v>0</v>
      </c>
      <c r="E13" s="21">
        <v>462</v>
      </c>
      <c r="F13" s="21">
        <v>956</v>
      </c>
      <c r="G13" s="21">
        <v>787</v>
      </c>
      <c r="H13" s="21">
        <f t="shared" si="0"/>
        <v>2205</v>
      </c>
      <c r="J13" s="35"/>
      <c r="K13" s="43"/>
      <c r="L13" s="43"/>
      <c r="M13" s="43"/>
      <c r="N13" s="43"/>
      <c r="O13" s="43"/>
      <c r="P13" s="43"/>
    </row>
    <row r="14" spans="1:16" x14ac:dyDescent="0.25">
      <c r="A14" s="34" t="s">
        <v>43</v>
      </c>
      <c r="B14" s="16" t="s">
        <v>41</v>
      </c>
      <c r="C14" s="18">
        <v>0</v>
      </c>
      <c r="D14" s="18">
        <v>0</v>
      </c>
      <c r="E14" s="18">
        <v>12</v>
      </c>
      <c r="F14" s="18">
        <v>30</v>
      </c>
      <c r="G14" s="18">
        <v>16</v>
      </c>
      <c r="H14" s="18">
        <f t="shared" si="0"/>
        <v>58</v>
      </c>
      <c r="J14" s="34" t="s">
        <v>43</v>
      </c>
      <c r="K14" s="42">
        <v>0</v>
      </c>
      <c r="L14" s="42">
        <v>0</v>
      </c>
      <c r="M14" s="42">
        <f>E14/E15</f>
        <v>3.3426183844011144E-2</v>
      </c>
      <c r="N14" s="42">
        <f>F14/F15</f>
        <v>5.0251256281407038E-2</v>
      </c>
      <c r="O14" s="42">
        <f>G14/G15</f>
        <v>3.5320088300220751E-2</v>
      </c>
      <c r="P14" s="42">
        <f>H14/H15</f>
        <v>4.1163946061036197E-2</v>
      </c>
    </row>
    <row r="15" spans="1:16" x14ac:dyDescent="0.25">
      <c r="A15" s="35"/>
      <c r="B15" s="19" t="s">
        <v>42</v>
      </c>
      <c r="C15" s="21">
        <v>0</v>
      </c>
      <c r="D15" s="21">
        <v>0</v>
      </c>
      <c r="E15" s="21">
        <v>359</v>
      </c>
      <c r="F15" s="21">
        <v>597</v>
      </c>
      <c r="G15" s="21">
        <v>453</v>
      </c>
      <c r="H15" s="21">
        <f t="shared" si="0"/>
        <v>1409</v>
      </c>
      <c r="J15" s="35"/>
      <c r="K15" s="43"/>
      <c r="L15" s="43"/>
      <c r="M15" s="43"/>
      <c r="N15" s="43"/>
      <c r="O15" s="43"/>
      <c r="P15" s="43"/>
    </row>
    <row r="16" spans="1:16" x14ac:dyDescent="0.25">
      <c r="A16" s="34" t="s">
        <v>35</v>
      </c>
      <c r="B16" s="16" t="s">
        <v>41</v>
      </c>
      <c r="C16" s="18"/>
      <c r="D16" s="18">
        <f>D8+D10+D12+D14</f>
        <v>16</v>
      </c>
      <c r="E16" s="18">
        <f t="shared" ref="E16:G16" si="1">E8+E10+E12+E14</f>
        <v>57</v>
      </c>
      <c r="F16" s="18">
        <f t="shared" si="1"/>
        <v>108</v>
      </c>
      <c r="G16" s="18">
        <f t="shared" si="1"/>
        <v>69</v>
      </c>
      <c r="H16" s="18">
        <f t="shared" si="0"/>
        <v>250</v>
      </c>
      <c r="J16" s="34" t="s">
        <v>35</v>
      </c>
      <c r="K16" s="42">
        <v>0</v>
      </c>
      <c r="L16" s="42">
        <f>D16/D17</f>
        <v>2.0833333333333332E-2</v>
      </c>
      <c r="M16" s="42">
        <f>E16/E17</f>
        <v>2.2405660377358489E-2</v>
      </c>
      <c r="N16" s="42">
        <f>F16/F17</f>
        <v>3.031153522312658E-2</v>
      </c>
      <c r="O16" s="42">
        <f>G16/G17</f>
        <v>2.2079999999999999E-2</v>
      </c>
      <c r="P16" s="42">
        <f>H16/H17</f>
        <v>2.5000000000000001E-2</v>
      </c>
    </row>
    <row r="17" spans="1:16" x14ac:dyDescent="0.25">
      <c r="A17" s="35"/>
      <c r="B17" s="19" t="s">
        <v>42</v>
      </c>
      <c r="C17" s="21"/>
      <c r="D17" s="21">
        <f>D9+D11+D13+D15</f>
        <v>768</v>
      </c>
      <c r="E17" s="21">
        <f t="shared" ref="E17:G17" si="2">E9+E11+E13+E15</f>
        <v>2544</v>
      </c>
      <c r="F17" s="21">
        <f t="shared" si="2"/>
        <v>3563</v>
      </c>
      <c r="G17" s="21">
        <f t="shared" si="2"/>
        <v>3125</v>
      </c>
      <c r="H17" s="21">
        <f t="shared" si="0"/>
        <v>10000</v>
      </c>
      <c r="J17" s="35"/>
      <c r="K17" s="43"/>
      <c r="L17" s="43"/>
      <c r="M17" s="43"/>
      <c r="N17" s="43"/>
      <c r="O17" s="43"/>
      <c r="P17" s="43"/>
    </row>
    <row r="21" spans="1:16" ht="16.5" customHeight="1" x14ac:dyDescent="0.2">
      <c r="J21" s="28" t="s">
        <v>44</v>
      </c>
      <c r="K21" s="36" t="s">
        <v>37</v>
      </c>
      <c r="L21" s="37"/>
      <c r="M21" s="37"/>
      <c r="N21" s="37"/>
      <c r="O21" s="37"/>
      <c r="P21" s="38"/>
    </row>
    <row r="22" spans="1:16" ht="16.5" customHeight="1" x14ac:dyDescent="0.2">
      <c r="J22" s="13" t="s">
        <v>30</v>
      </c>
      <c r="K22" s="14" t="s">
        <v>31</v>
      </c>
      <c r="L22" s="15" t="s">
        <v>32</v>
      </c>
      <c r="M22" s="15" t="s">
        <v>33</v>
      </c>
      <c r="N22" s="15" t="s">
        <v>34</v>
      </c>
      <c r="O22" s="15" t="s">
        <v>39</v>
      </c>
      <c r="P22" s="15" t="s">
        <v>35</v>
      </c>
    </row>
    <row r="23" spans="1:16" x14ac:dyDescent="0.2">
      <c r="J23" s="39" t="s">
        <v>31</v>
      </c>
      <c r="K23" s="44">
        <v>0</v>
      </c>
      <c r="L23" s="44">
        <v>1.6293279022403257E-2</v>
      </c>
      <c r="M23" s="44">
        <v>1.7580144777662874E-2</v>
      </c>
      <c r="N23" s="44">
        <v>2.336448598130841E-2</v>
      </c>
      <c r="O23" s="44">
        <v>1.6032064128256512E-2</v>
      </c>
      <c r="P23" s="44">
        <v>1.8417874396135264E-2</v>
      </c>
    </row>
    <row r="24" spans="1:16" ht="14.25" customHeight="1" x14ac:dyDescent="0.2">
      <c r="J24" s="35"/>
      <c r="K24" s="45"/>
      <c r="L24" s="45"/>
      <c r="M24" s="45"/>
      <c r="N24" s="45"/>
      <c r="O24" s="45"/>
      <c r="P24" s="45"/>
    </row>
    <row r="25" spans="1:16" ht="14.25" customHeight="1" x14ac:dyDescent="0.2">
      <c r="J25" s="34" t="s">
        <v>32</v>
      </c>
      <c r="K25" s="44">
        <v>0</v>
      </c>
      <c r="L25" s="44">
        <v>2.8880866425992781E-2</v>
      </c>
      <c r="M25" s="44">
        <v>1.8518518518518517E-2</v>
      </c>
      <c r="N25" s="44">
        <v>2.5129982668977469E-2</v>
      </c>
      <c r="O25" s="44">
        <v>1.8038331454340473E-2</v>
      </c>
      <c r="P25" s="44">
        <v>2.1795705920624592E-2</v>
      </c>
    </row>
    <row r="26" spans="1:16" ht="14.25" customHeight="1" x14ac:dyDescent="0.2">
      <c r="J26" s="35"/>
      <c r="K26" s="45"/>
      <c r="L26" s="45"/>
      <c r="M26" s="45"/>
      <c r="N26" s="45"/>
      <c r="O26" s="45"/>
      <c r="P26" s="45"/>
    </row>
    <row r="27" spans="1:16" ht="14.25" customHeight="1" x14ac:dyDescent="0.2">
      <c r="J27" s="34" t="s">
        <v>36</v>
      </c>
      <c r="K27" s="44">
        <v>0</v>
      </c>
      <c r="L27" s="44">
        <v>0</v>
      </c>
      <c r="M27" s="44">
        <v>3.0303030303030304E-2</v>
      </c>
      <c r="N27" s="44">
        <v>3.0334728033472803E-2</v>
      </c>
      <c r="O27" s="44">
        <v>2.6683608640406607E-2</v>
      </c>
      <c r="P27" s="44">
        <v>2.9024943310657598E-2</v>
      </c>
    </row>
    <row r="28" spans="1:16" ht="14.25" customHeight="1" x14ac:dyDescent="0.2">
      <c r="J28" s="35"/>
      <c r="K28" s="45"/>
      <c r="L28" s="45"/>
      <c r="M28" s="45"/>
      <c r="N28" s="45"/>
      <c r="O28" s="45"/>
      <c r="P28" s="45"/>
    </row>
    <row r="29" spans="1:16" ht="14.25" customHeight="1" x14ac:dyDescent="0.2">
      <c r="J29" s="34" t="s">
        <v>43</v>
      </c>
      <c r="K29" s="44">
        <v>0</v>
      </c>
      <c r="L29" s="44">
        <v>0</v>
      </c>
      <c r="M29" s="44">
        <v>3.3426183844011144E-2</v>
      </c>
      <c r="N29" s="44">
        <v>5.0251256281407038E-2</v>
      </c>
      <c r="O29" s="44">
        <v>3.5320088300220751E-2</v>
      </c>
      <c r="P29" s="44">
        <v>4.1163946061036197E-2</v>
      </c>
    </row>
    <row r="30" spans="1:16" ht="14.25" customHeight="1" x14ac:dyDescent="0.2">
      <c r="J30" s="35"/>
      <c r="K30" s="45"/>
      <c r="L30" s="45"/>
      <c r="M30" s="45"/>
      <c r="N30" s="45"/>
      <c r="O30" s="45"/>
      <c r="P30" s="45"/>
    </row>
    <row r="31" spans="1:16" ht="14.25" customHeight="1" x14ac:dyDescent="0.2">
      <c r="J31" s="34" t="s">
        <v>35</v>
      </c>
      <c r="K31" s="44">
        <v>0</v>
      </c>
      <c r="L31" s="44">
        <v>0</v>
      </c>
      <c r="M31" s="44">
        <v>2.2405660377358489E-2</v>
      </c>
      <c r="N31" s="44">
        <v>3.031153522312658E-2</v>
      </c>
      <c r="O31" s="44">
        <v>2.2079999999999999E-2</v>
      </c>
      <c r="P31" s="44">
        <v>2.5000000000000001E-2</v>
      </c>
    </row>
    <row r="32" spans="1:16" ht="14.25" customHeight="1" x14ac:dyDescent="0.2">
      <c r="J32" s="35"/>
      <c r="K32" s="45"/>
      <c r="L32" s="45"/>
      <c r="M32" s="45"/>
      <c r="N32" s="45"/>
      <c r="O32" s="45"/>
      <c r="P32" s="45"/>
    </row>
  </sheetData>
  <mergeCells count="78">
    <mergeCell ref="O29:O30"/>
    <mergeCell ref="P29:P30"/>
    <mergeCell ref="J31:J32"/>
    <mergeCell ref="K31:K32"/>
    <mergeCell ref="L31:L32"/>
    <mergeCell ref="M31:M32"/>
    <mergeCell ref="N31:N32"/>
    <mergeCell ref="O31:O32"/>
    <mergeCell ref="P31:P32"/>
    <mergeCell ref="J29:J30"/>
    <mergeCell ref="K29:K30"/>
    <mergeCell ref="L29:L30"/>
    <mergeCell ref="M29:M30"/>
    <mergeCell ref="N29:N30"/>
    <mergeCell ref="O25:O26"/>
    <mergeCell ref="P25:P26"/>
    <mergeCell ref="J27:J28"/>
    <mergeCell ref="K27:K28"/>
    <mergeCell ref="L27:L28"/>
    <mergeCell ref="M27:M28"/>
    <mergeCell ref="N27:N28"/>
    <mergeCell ref="O27:O28"/>
    <mergeCell ref="P27:P28"/>
    <mergeCell ref="J25:J26"/>
    <mergeCell ref="K25:K26"/>
    <mergeCell ref="L25:L26"/>
    <mergeCell ref="M25:M26"/>
    <mergeCell ref="N25:N26"/>
    <mergeCell ref="K21:P21"/>
    <mergeCell ref="J23:J24"/>
    <mergeCell ref="K23:K24"/>
    <mergeCell ref="L23:L24"/>
    <mergeCell ref="M23:M24"/>
    <mergeCell ref="N23:N24"/>
    <mergeCell ref="O23:O24"/>
    <mergeCell ref="P23:P24"/>
    <mergeCell ref="P16:P17"/>
    <mergeCell ref="K16:K17"/>
    <mergeCell ref="L16:L17"/>
    <mergeCell ref="M16:M17"/>
    <mergeCell ref="N16:N17"/>
    <mergeCell ref="O16:O17"/>
    <mergeCell ref="P12:P13"/>
    <mergeCell ref="K14:K15"/>
    <mergeCell ref="L14:L15"/>
    <mergeCell ref="M14:M15"/>
    <mergeCell ref="N14:N15"/>
    <mergeCell ref="O14:O15"/>
    <mergeCell ref="P14:P15"/>
    <mergeCell ref="K12:K13"/>
    <mergeCell ref="L12:L13"/>
    <mergeCell ref="M12:M13"/>
    <mergeCell ref="N12:N13"/>
    <mergeCell ref="O12:O13"/>
    <mergeCell ref="O8:O9"/>
    <mergeCell ref="P8:P9"/>
    <mergeCell ref="K10:K11"/>
    <mergeCell ref="L10:L11"/>
    <mergeCell ref="M10:M11"/>
    <mergeCell ref="N10:N11"/>
    <mergeCell ref="O10:O11"/>
    <mergeCell ref="P10:P11"/>
    <mergeCell ref="A16:A17"/>
    <mergeCell ref="K6:P6"/>
    <mergeCell ref="J8:J9"/>
    <mergeCell ref="J10:J11"/>
    <mergeCell ref="J12:J13"/>
    <mergeCell ref="J14:J15"/>
    <mergeCell ref="J16:J17"/>
    <mergeCell ref="C6:H6"/>
    <mergeCell ref="A8:A9"/>
    <mergeCell ref="A10:A11"/>
    <mergeCell ref="A12:A13"/>
    <mergeCell ref="A14:A15"/>
    <mergeCell ref="K8:K9"/>
    <mergeCell ref="L8:L9"/>
    <mergeCell ref="M8:M9"/>
    <mergeCell ref="N8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4"/>
  <sheetViews>
    <sheetView workbookViewId="0"/>
  </sheetViews>
  <sheetFormatPr defaultColWidth="19.33203125" defaultRowHeight="12.75" x14ac:dyDescent="0.2"/>
  <cols>
    <col min="1" max="1" width="28.5" customWidth="1"/>
    <col min="2" max="2" width="28.33203125" customWidth="1"/>
    <col min="3" max="3" width="26.5" customWidth="1"/>
    <col min="4" max="4" width="11.83203125" customWidth="1"/>
    <col min="5" max="5" width="11.1640625" customWidth="1"/>
    <col min="6" max="6" width="12.33203125" customWidth="1"/>
    <col min="7" max="7" width="14" customWidth="1"/>
    <col min="8" max="8" width="31.6640625" customWidth="1"/>
  </cols>
  <sheetData>
    <row r="2" spans="1:8" ht="18.75" x14ac:dyDescent="0.2">
      <c r="A2" s="25" t="s">
        <v>52</v>
      </c>
    </row>
    <row r="3" spans="1:8" ht="18.75" x14ac:dyDescent="0.2">
      <c r="A3" s="25"/>
    </row>
    <row r="4" spans="1:8" ht="18.75" x14ac:dyDescent="0.2">
      <c r="A4" s="25" t="s">
        <v>51</v>
      </c>
    </row>
    <row r="6" spans="1:8" s="9" customFormat="1" ht="47.25" x14ac:dyDescent="0.2">
      <c r="A6" s="8" t="s">
        <v>13</v>
      </c>
      <c r="B6" s="8" t="s">
        <v>14</v>
      </c>
      <c r="C6" s="8" t="s">
        <v>15</v>
      </c>
      <c r="D6" s="8" t="s">
        <v>25</v>
      </c>
      <c r="E6" s="8" t="s">
        <v>26</v>
      </c>
      <c r="F6" s="8" t="s">
        <v>27</v>
      </c>
      <c r="G6" s="8" t="s">
        <v>28</v>
      </c>
      <c r="H6" s="8" t="s">
        <v>29</v>
      </c>
    </row>
    <row r="7" spans="1:8" ht="15.75" x14ac:dyDescent="0.2">
      <c r="A7" s="5" t="s">
        <v>16</v>
      </c>
      <c r="B7" s="5" t="s">
        <v>17</v>
      </c>
      <c r="C7" s="6">
        <v>356.34</v>
      </c>
      <c r="D7" s="7" t="s">
        <v>18</v>
      </c>
      <c r="E7" s="7" t="s">
        <v>19</v>
      </c>
      <c r="F7" s="7" t="s">
        <v>19</v>
      </c>
      <c r="G7" s="7" t="s">
        <v>18</v>
      </c>
      <c r="H7" s="23">
        <f>COUNTIF(D7:G7,"PD")</f>
        <v>2</v>
      </c>
    </row>
    <row r="8" spans="1:8" ht="15.75" x14ac:dyDescent="0.2">
      <c r="A8" s="5" t="s">
        <v>20</v>
      </c>
      <c r="B8" s="5" t="s">
        <v>24</v>
      </c>
      <c r="C8" s="6">
        <v>643.22</v>
      </c>
      <c r="D8" s="7" t="s">
        <v>19</v>
      </c>
      <c r="E8" s="7" t="s">
        <v>18</v>
      </c>
      <c r="F8" s="7" t="s">
        <v>18</v>
      </c>
      <c r="G8" s="7" t="s">
        <v>18</v>
      </c>
      <c r="H8" s="23">
        <f t="shared" ref="H8:H9" si="0">COUNTIF(D8:G8,"PD")</f>
        <v>3</v>
      </c>
    </row>
    <row r="9" spans="1:8" ht="15.75" x14ac:dyDescent="0.2">
      <c r="A9" s="5" t="s">
        <v>21</v>
      </c>
      <c r="B9" s="5" t="s">
        <v>22</v>
      </c>
      <c r="C9" s="6">
        <v>264.98</v>
      </c>
      <c r="D9" s="7" t="s">
        <v>23</v>
      </c>
      <c r="E9" s="7" t="s">
        <v>23</v>
      </c>
      <c r="F9" s="7" t="s">
        <v>19</v>
      </c>
      <c r="G9" s="7" t="s">
        <v>18</v>
      </c>
      <c r="H9" s="23">
        <f t="shared" si="0"/>
        <v>1</v>
      </c>
    </row>
    <row r="12" spans="1:8" ht="25.5" customHeight="1" x14ac:dyDescent="0.2">
      <c r="A12" s="24"/>
      <c r="D12" s="12" t="s">
        <v>46</v>
      </c>
      <c r="H12" s="46" t="s">
        <v>45</v>
      </c>
    </row>
    <row r="13" spans="1:8" ht="15.75" x14ac:dyDescent="0.2">
      <c r="D13" s="12" t="s">
        <v>47</v>
      </c>
      <c r="H13" s="47"/>
    </row>
    <row r="14" spans="1:8" ht="15.75" x14ac:dyDescent="0.2">
      <c r="D14" s="12" t="s">
        <v>48</v>
      </c>
      <c r="H14" s="48"/>
    </row>
  </sheetData>
  <mergeCells count="1">
    <mergeCell ref="H12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"/>
  <sheetViews>
    <sheetView workbookViewId="0">
      <selection activeCell="E11" sqref="E11"/>
    </sheetView>
  </sheetViews>
  <sheetFormatPr defaultColWidth="24.83203125" defaultRowHeight="12.75" x14ac:dyDescent="0.2"/>
  <sheetData>
    <row r="2" spans="1:5" ht="18.75" x14ac:dyDescent="0.2">
      <c r="A2" s="25" t="s">
        <v>64</v>
      </c>
    </row>
    <row r="3" spans="1:5" ht="18.75" x14ac:dyDescent="0.2">
      <c r="A3" s="25"/>
    </row>
    <row r="4" spans="1:5" ht="18.75" x14ac:dyDescent="0.2">
      <c r="A4" s="25" t="s">
        <v>65</v>
      </c>
    </row>
    <row r="7" spans="1:5" ht="33" x14ac:dyDescent="0.2">
      <c r="A7" s="29" t="s">
        <v>13</v>
      </c>
      <c r="B7" s="29" t="s">
        <v>14</v>
      </c>
      <c r="C7" s="29" t="s">
        <v>55</v>
      </c>
      <c r="D7" s="29" t="s">
        <v>56</v>
      </c>
      <c r="E7" s="33" t="s">
        <v>57</v>
      </c>
    </row>
    <row r="8" spans="1:5" ht="16.5" x14ac:dyDescent="0.2">
      <c r="A8" s="30" t="s">
        <v>58</v>
      </c>
      <c r="B8" s="30" t="s">
        <v>59</v>
      </c>
      <c r="C8" s="31">
        <v>84</v>
      </c>
      <c r="D8" s="31">
        <v>10</v>
      </c>
      <c r="E8" s="32">
        <f>ROUND(C8/D8,1)</f>
        <v>8.4</v>
      </c>
    </row>
    <row r="9" spans="1:5" ht="16.5" x14ac:dyDescent="0.2">
      <c r="A9" s="30" t="s">
        <v>60</v>
      </c>
      <c r="B9" s="30" t="s">
        <v>61</v>
      </c>
      <c r="C9" s="31">
        <v>55</v>
      </c>
      <c r="D9" s="31">
        <v>7</v>
      </c>
      <c r="E9" s="32">
        <f>ROUND(C9/D9,1)</f>
        <v>7.9</v>
      </c>
    </row>
    <row r="10" spans="1:5" ht="16.5" x14ac:dyDescent="0.2">
      <c r="A10" s="30" t="s">
        <v>62</v>
      </c>
      <c r="B10" s="30" t="s">
        <v>63</v>
      </c>
      <c r="C10" s="31">
        <v>12</v>
      </c>
      <c r="D10" s="31">
        <v>2</v>
      </c>
      <c r="E10" s="32">
        <f>ROUND(C10/D10,1)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Univariate Tab</vt:lpstr>
      <vt:lpstr>CrossTab</vt:lpstr>
      <vt:lpstr>Logic Counter</vt:lpstr>
      <vt:lpstr>Ratio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 Slide Title</dc:title>
  <dc:creator>Perry and Rhonda Drake</dc:creator>
  <cp:lastModifiedBy>askid</cp:lastModifiedBy>
  <dcterms:created xsi:type="dcterms:W3CDTF">2014-09-17T18:18:44Z</dcterms:created>
  <dcterms:modified xsi:type="dcterms:W3CDTF">2022-06-28T00:06:23Z</dcterms:modified>
</cp:coreProperties>
</file>