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in.pote\Desktop\SM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77" i="1" l="1"/>
  <c r="L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9" i="1"/>
  <c r="G39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0" i="1"/>
  <c r="C28" i="1"/>
  <c r="D28" i="1" s="1"/>
  <c r="C21" i="1"/>
  <c r="D21" i="1" s="1"/>
  <c r="C14" i="1"/>
  <c r="D14" i="1" s="1"/>
  <c r="C65" i="1" l="1"/>
  <c r="E74" i="1" s="1"/>
  <c r="C15" i="1"/>
  <c r="F39" i="1"/>
  <c r="H39" i="1" s="1"/>
  <c r="D40" i="1"/>
  <c r="C29" i="1"/>
  <c r="C22" i="1"/>
  <c r="D15" i="1" l="1"/>
  <c r="C16" i="1"/>
  <c r="F40" i="1"/>
  <c r="G40" i="1" s="1"/>
  <c r="D41" i="1"/>
  <c r="D29" i="1"/>
  <c r="C30" i="1"/>
  <c r="D22" i="1"/>
  <c r="C23" i="1"/>
  <c r="C17" i="1" l="1"/>
  <c r="D16" i="1"/>
  <c r="D42" i="1"/>
  <c r="D30" i="1"/>
  <c r="C31" i="1"/>
  <c r="D23" i="1"/>
  <c r="C24" i="1"/>
  <c r="D43" i="1" l="1"/>
  <c r="K39" i="1"/>
  <c r="I39" i="1"/>
  <c r="J39" i="1" s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s="1"/>
  <c r="H40" i="1" l="1"/>
  <c r="F41" i="1" s="1"/>
  <c r="G41" i="1" l="1"/>
  <c r="I40" i="1"/>
  <c r="J40" i="1" s="1"/>
  <c r="H41" i="1" l="1"/>
  <c r="L40" i="1"/>
  <c r="K40" i="1" l="1"/>
  <c r="F42" i="1" l="1"/>
  <c r="I41" i="1"/>
  <c r="J41" i="1" s="1"/>
  <c r="L41" i="1" l="1"/>
  <c r="K41" i="1"/>
  <c r="G42" i="1"/>
  <c r="H42" i="1" s="1"/>
  <c r="F43" i="1" l="1"/>
  <c r="I42" i="1"/>
  <c r="L42" i="1" l="1"/>
  <c r="J42" i="1"/>
  <c r="K42" i="1" s="1"/>
  <c r="G43" i="1"/>
  <c r="H43" i="1" s="1"/>
  <c r="F44" i="1" l="1"/>
  <c r="G44" i="1" s="1"/>
  <c r="I43" i="1"/>
  <c r="L43" i="1" l="1"/>
  <c r="J43" i="1"/>
  <c r="K43" i="1" s="1"/>
  <c r="H44" i="1"/>
  <c r="I44" i="1" l="1"/>
  <c r="L44" i="1" s="1"/>
  <c r="F45" i="1"/>
  <c r="G45" i="1" s="1"/>
  <c r="H45" i="1" s="1"/>
  <c r="J44" i="1" l="1"/>
  <c r="K44" i="1" s="1"/>
  <c r="I45" i="1" s="1"/>
  <c r="F46" i="1" l="1"/>
  <c r="G46" i="1" s="1"/>
  <c r="H46" i="1" s="1"/>
  <c r="L45" i="1"/>
  <c r="J45" i="1"/>
  <c r="K45" i="1" s="1"/>
  <c r="I46" i="1" l="1"/>
  <c r="F47" i="1"/>
  <c r="L46" i="1" l="1"/>
  <c r="J46" i="1"/>
  <c r="K46" i="1" s="1"/>
  <c r="G47" i="1"/>
  <c r="H47" i="1" s="1"/>
  <c r="I47" i="1" l="1"/>
  <c r="F48" i="1"/>
  <c r="L47" i="1" l="1"/>
  <c r="J47" i="1"/>
  <c r="K47" i="1" s="1"/>
  <c r="G48" i="1"/>
  <c r="H48" i="1" s="1"/>
  <c r="I48" i="1" l="1"/>
  <c r="F49" i="1"/>
  <c r="L48" i="1" l="1"/>
  <c r="J48" i="1"/>
  <c r="K48" i="1" s="1"/>
  <c r="G49" i="1"/>
  <c r="H49" i="1" s="1"/>
  <c r="I49" i="1" l="1"/>
  <c r="F50" i="1"/>
  <c r="L49" i="1" l="1"/>
  <c r="J49" i="1"/>
  <c r="K49" i="1" s="1"/>
  <c r="G50" i="1"/>
  <c r="H50" i="1" s="1"/>
  <c r="I50" i="1" l="1"/>
  <c r="F51" i="1"/>
  <c r="L50" i="1" l="1"/>
  <c r="J50" i="1"/>
  <c r="K50" i="1" s="1"/>
  <c r="G51" i="1"/>
  <c r="H51" i="1" s="1"/>
  <c r="I51" i="1" l="1"/>
  <c r="F52" i="1"/>
  <c r="L51" i="1" l="1"/>
  <c r="J51" i="1"/>
  <c r="K51" i="1" s="1"/>
  <c r="G52" i="1"/>
  <c r="H52" i="1" s="1"/>
  <c r="F53" i="1" l="1"/>
  <c r="I52" i="1"/>
  <c r="L52" i="1" l="1"/>
  <c r="J52" i="1"/>
  <c r="K52" i="1" s="1"/>
  <c r="G53" i="1"/>
  <c r="H53" i="1" s="1"/>
  <c r="I53" i="1" l="1"/>
  <c r="F54" i="1"/>
  <c r="L53" i="1" l="1"/>
  <c r="J53" i="1"/>
  <c r="K53" i="1" s="1"/>
  <c r="G54" i="1"/>
  <c r="H54" i="1" s="1"/>
  <c r="F55" i="1" l="1"/>
  <c r="I54" i="1"/>
  <c r="L54" i="1" l="1"/>
  <c r="J54" i="1"/>
  <c r="K54" i="1" s="1"/>
  <c r="G55" i="1"/>
  <c r="H55" i="1" s="1"/>
  <c r="I55" i="1" l="1"/>
  <c r="F56" i="1"/>
  <c r="L55" i="1" l="1"/>
  <c r="J55" i="1"/>
  <c r="K55" i="1" s="1"/>
  <c r="G56" i="1"/>
  <c r="H56" i="1" s="1"/>
  <c r="F57" i="1" l="1"/>
  <c r="I56" i="1"/>
  <c r="L56" i="1" l="1"/>
  <c r="J56" i="1"/>
  <c r="K56" i="1" s="1"/>
  <c r="G57" i="1"/>
  <c r="H57" i="1" s="1"/>
  <c r="I57" i="1" l="1"/>
  <c r="F58" i="1"/>
  <c r="L57" i="1" l="1"/>
  <c r="J57" i="1"/>
  <c r="K57" i="1" s="1"/>
  <c r="G58" i="1"/>
  <c r="H58" i="1" s="1"/>
  <c r="F59" i="1" l="1"/>
  <c r="I58" i="1"/>
  <c r="L58" i="1" l="1"/>
  <c r="J58" i="1"/>
  <c r="K58" i="1" s="1"/>
  <c r="G59" i="1"/>
  <c r="H59" i="1" s="1"/>
  <c r="F60" i="1" l="1"/>
  <c r="I59" i="1"/>
  <c r="L59" i="1" l="1"/>
  <c r="J59" i="1"/>
  <c r="K59" i="1" s="1"/>
  <c r="G60" i="1"/>
  <c r="H60" i="1" s="1"/>
  <c r="I60" i="1" l="1"/>
  <c r="F61" i="1"/>
  <c r="L60" i="1" l="1"/>
  <c r="J60" i="1"/>
  <c r="K60" i="1" s="1"/>
  <c r="G61" i="1"/>
  <c r="H61" i="1" s="1"/>
  <c r="F62" i="1" l="1"/>
  <c r="I61" i="1"/>
  <c r="L61" i="1" l="1"/>
  <c r="J61" i="1"/>
  <c r="K61" i="1" s="1"/>
  <c r="G62" i="1"/>
  <c r="H62" i="1" s="1"/>
  <c r="I62" i="1" l="1"/>
  <c r="F63" i="1"/>
  <c r="L62" i="1" l="1"/>
  <c r="J62" i="1"/>
  <c r="K62" i="1" s="1"/>
  <c r="G63" i="1"/>
  <c r="H63" i="1" s="1"/>
  <c r="I63" i="1" l="1"/>
  <c r="F64" i="1"/>
  <c r="L63" i="1" l="1"/>
  <c r="J63" i="1"/>
  <c r="K63" i="1" s="1"/>
  <c r="G64" i="1"/>
  <c r="G65" i="1" l="1"/>
  <c r="H64" i="1"/>
  <c r="E72" i="1" l="1"/>
  <c r="H79" i="1" s="1"/>
  <c r="H80" i="1" s="1"/>
  <c r="H81" i="1" s="1"/>
  <c r="D67" i="1"/>
  <c r="I64" i="1"/>
  <c r="L64" i="1" l="1"/>
  <c r="J64" i="1"/>
  <c r="L65" i="1" l="1"/>
  <c r="E71" i="1"/>
  <c r="K64" i="1"/>
  <c r="J65" i="1"/>
  <c r="E73" i="1" l="1"/>
  <c r="H83" i="1" s="1"/>
  <c r="H84" i="1" s="1"/>
  <c r="H85" i="1" s="1"/>
  <c r="B87" i="1" s="1"/>
  <c r="E70" i="1"/>
  <c r="E75" i="1"/>
  <c r="D68" i="1"/>
</calcChain>
</file>

<file path=xl/sharedStrings.xml><?xml version="1.0" encoding="utf-8"?>
<sst xmlns="http://schemas.openxmlformats.org/spreadsheetml/2006/main" count="70" uniqueCount="44">
  <si>
    <t>Interarrival Distribution of Cars</t>
  </si>
  <si>
    <t>Probability</t>
  </si>
  <si>
    <t>RDA</t>
  </si>
  <si>
    <t>TBA</t>
  </si>
  <si>
    <t>Service Distribution of Able</t>
  </si>
  <si>
    <t>ST</t>
  </si>
  <si>
    <t>Service Distribution of Baker</t>
  </si>
  <si>
    <t>Car No.</t>
  </si>
  <si>
    <t>CTA</t>
  </si>
  <si>
    <t>RDS</t>
  </si>
  <si>
    <t>TSB</t>
  </si>
  <si>
    <t>TSE</t>
  </si>
  <si>
    <t>Able</t>
  </si>
  <si>
    <t>Baker</t>
  </si>
  <si>
    <r>
      <t xml:space="preserve">TBA: </t>
    </r>
    <r>
      <rPr>
        <sz val="11"/>
        <color theme="1"/>
        <rFont val="Calibri"/>
        <family val="2"/>
        <scheme val="minor"/>
      </rPr>
      <t>Time Between Arrivals</t>
    </r>
  </si>
  <si>
    <r>
      <t>RDA:</t>
    </r>
    <r>
      <rPr>
        <sz val="11"/>
        <color theme="1"/>
        <rFont val="Calibri"/>
        <family val="2"/>
        <scheme val="minor"/>
      </rPr>
      <t xml:space="preserve"> Random Digit Assignment</t>
    </r>
  </si>
  <si>
    <r>
      <t xml:space="preserve">ST: </t>
    </r>
    <r>
      <rPr>
        <sz val="11"/>
        <color theme="1"/>
        <rFont val="Calibri"/>
        <family val="2"/>
        <scheme val="minor"/>
      </rPr>
      <t>Service Time</t>
    </r>
  </si>
  <si>
    <r>
      <t xml:space="preserve">CTA: </t>
    </r>
    <r>
      <rPr>
        <sz val="11"/>
        <color theme="1"/>
        <rFont val="Calibri"/>
        <family val="2"/>
        <scheme val="minor"/>
      </rPr>
      <t>Clock Time Arrivals</t>
    </r>
  </si>
  <si>
    <r>
      <t xml:space="preserve">TSB: </t>
    </r>
    <r>
      <rPr>
        <sz val="11"/>
        <color theme="1"/>
        <rFont val="Calibri"/>
        <family val="2"/>
        <scheme val="minor"/>
      </rPr>
      <t>Time Service Begins</t>
    </r>
  </si>
  <si>
    <r>
      <t xml:space="preserve">TSE: </t>
    </r>
    <r>
      <rPr>
        <sz val="11"/>
        <color theme="1"/>
        <rFont val="Calibri"/>
        <family val="2"/>
        <scheme val="minor"/>
      </rPr>
      <t>Time Service Ends</t>
    </r>
  </si>
  <si>
    <t>Cumulative Probability</t>
  </si>
  <si>
    <t>TQ</t>
  </si>
  <si>
    <t>Simulation Table</t>
  </si>
  <si>
    <r>
      <t xml:space="preserve">TQ: </t>
    </r>
    <r>
      <rPr>
        <sz val="11"/>
        <color theme="1"/>
        <rFont val="Calibri"/>
        <family val="2"/>
        <scheme val="minor"/>
      </rPr>
      <t>Time in Queue</t>
    </r>
  </si>
  <si>
    <t xml:space="preserve">                                                                                        ABLE-BAKER CALL CENTER</t>
  </si>
  <si>
    <t>Total=</t>
  </si>
  <si>
    <t>Amount of Time Able was Busy=</t>
  </si>
  <si>
    <t>Amount of Time Baker was Busy=</t>
  </si>
  <si>
    <t>=</t>
  </si>
  <si>
    <t>Assuming the Poisson Arrival Rate to be 2 per hour i.e. 1/30 per min</t>
  </si>
  <si>
    <t>Service Time of Baker</t>
  </si>
  <si>
    <t>Service Time of Able</t>
  </si>
  <si>
    <t>%</t>
  </si>
  <si>
    <t>Proportion of Arrivals who find Able Idle and thus Experience no Delay</t>
  </si>
  <si>
    <t>Proportion of Arrivals who find Baker Idle and thus Experience no Delay</t>
  </si>
  <si>
    <t>Efficiency of Able</t>
  </si>
  <si>
    <t>Efficiency of Baker</t>
  </si>
  <si>
    <t>Average Waiting Time</t>
  </si>
  <si>
    <t>Probability of Customer Waiting</t>
  </si>
  <si>
    <t>Average Service Time of Able</t>
  </si>
  <si>
    <t>Average Service Time of Baker</t>
  </si>
  <si>
    <t>Average Time Between Arrivals</t>
  </si>
  <si>
    <t>Average Waiting Time of Waiting Customers</t>
  </si>
  <si>
    <t xml:space="preserve">       Since,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</si>
</sst>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6" xfId="0" applyFont="1" applyBorder="1"/>
    <xf numFmtId="0" fontId="0" fillId="0" borderId="24" xfId="0" applyBorder="1"/>
    <xf numFmtId="0" fontId="0" fillId="0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0" xfId="0" applyNumberFormat="1"/>
    <xf numFmtId="0" fontId="0" fillId="0" borderId="27" xfId="0" applyBorder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topLeftCell="A55" workbookViewId="0">
      <selection activeCell="F42" sqref="F42"/>
    </sheetView>
  </sheetViews>
  <sheetFormatPr defaultRowHeight="15" x14ac:dyDescent="0.25"/>
  <cols>
    <col min="1" max="1" width="9" customWidth="1"/>
    <col min="2" max="2" width="10.5703125" customWidth="1"/>
    <col min="3" max="3" width="21" customWidth="1"/>
    <col min="4" max="4" width="9.140625" customWidth="1"/>
    <col min="5" max="5" width="9.5703125" customWidth="1"/>
    <col min="6" max="6" width="9.140625" style="26" customWidth="1"/>
    <col min="7" max="8" width="9.140625" customWidth="1"/>
    <col min="9" max="9" width="9.140625" style="26" customWidth="1"/>
    <col min="10" max="11" width="9.140625" customWidth="1"/>
    <col min="12" max="12" width="9.7109375" customWidth="1"/>
    <col min="17" max="17" width="13.85546875" customWidth="1"/>
  </cols>
  <sheetData>
    <row r="1" spans="1:18" ht="18.75" x14ac:dyDescent="0.3">
      <c r="A1" s="47" t="s">
        <v>24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3" spans="1:18" x14ac:dyDescent="0.25">
      <c r="A3" s="25" t="s">
        <v>14</v>
      </c>
    </row>
    <row r="4" spans="1:18" x14ac:dyDescent="0.25">
      <c r="A4" s="25" t="s">
        <v>15</v>
      </c>
      <c r="E4" s="1"/>
      <c r="R4" s="3"/>
    </row>
    <row r="5" spans="1:18" x14ac:dyDescent="0.25">
      <c r="A5" s="25" t="s">
        <v>16</v>
      </c>
      <c r="R5" s="3"/>
    </row>
    <row r="6" spans="1:18" x14ac:dyDescent="0.25">
      <c r="A6" s="25" t="s">
        <v>17</v>
      </c>
      <c r="R6" s="3"/>
    </row>
    <row r="7" spans="1:18" x14ac:dyDescent="0.25">
      <c r="A7" s="25" t="s">
        <v>18</v>
      </c>
      <c r="R7" s="3"/>
    </row>
    <row r="8" spans="1:18" x14ac:dyDescent="0.25">
      <c r="A8" s="25" t="s">
        <v>19</v>
      </c>
      <c r="R8" s="3"/>
    </row>
    <row r="9" spans="1:18" x14ac:dyDescent="0.25">
      <c r="A9" s="25" t="s">
        <v>23</v>
      </c>
      <c r="R9" s="3"/>
    </row>
    <row r="10" spans="1:18" x14ac:dyDescent="0.25">
      <c r="R10" s="3"/>
    </row>
    <row r="11" spans="1:18" ht="15.75" thickBot="1" x14ac:dyDescent="0.3">
      <c r="R11" s="3"/>
    </row>
    <row r="12" spans="1:18" x14ac:dyDescent="0.25">
      <c r="A12" s="49" t="s">
        <v>0</v>
      </c>
      <c r="B12" s="50"/>
      <c r="C12" s="50"/>
      <c r="D12" s="51"/>
      <c r="R12" s="3"/>
    </row>
    <row r="13" spans="1:18" x14ac:dyDescent="0.25">
      <c r="A13" s="10" t="s">
        <v>3</v>
      </c>
      <c r="B13" s="11" t="s">
        <v>1</v>
      </c>
      <c r="C13" s="11" t="s">
        <v>20</v>
      </c>
      <c r="D13" s="12" t="s">
        <v>2</v>
      </c>
      <c r="R13" s="3"/>
    </row>
    <row r="14" spans="1:18" x14ac:dyDescent="0.25">
      <c r="A14" s="4">
        <v>1</v>
      </c>
      <c r="B14" s="2">
        <v>0.25</v>
      </c>
      <c r="C14" s="2">
        <f>B14</f>
        <v>0.25</v>
      </c>
      <c r="D14" s="5">
        <f>C14*100</f>
        <v>25</v>
      </c>
      <c r="R14" s="3"/>
    </row>
    <row r="15" spans="1:18" x14ac:dyDescent="0.25">
      <c r="A15" s="4">
        <v>2</v>
      </c>
      <c r="B15" s="3">
        <v>0.4</v>
      </c>
      <c r="C15" s="3">
        <f>C14+B15</f>
        <v>0.65</v>
      </c>
      <c r="D15" s="5">
        <f t="shared" ref="D15:D16" si="0">C15*100</f>
        <v>65</v>
      </c>
      <c r="R15" s="3"/>
    </row>
    <row r="16" spans="1:18" x14ac:dyDescent="0.25">
      <c r="A16" s="4">
        <v>3</v>
      </c>
      <c r="B16" s="3">
        <v>0.2</v>
      </c>
      <c r="C16" s="3">
        <f t="shared" ref="C16:C17" si="1">C15+B16</f>
        <v>0.85000000000000009</v>
      </c>
      <c r="D16" s="5">
        <f t="shared" si="0"/>
        <v>85.000000000000014</v>
      </c>
      <c r="R16" s="3"/>
    </row>
    <row r="17" spans="1:18" ht="15.75" thickBot="1" x14ac:dyDescent="0.3">
      <c r="A17" s="22">
        <v>4</v>
      </c>
      <c r="B17" s="8">
        <v>0.15</v>
      </c>
      <c r="C17" s="8">
        <f t="shared" si="1"/>
        <v>1</v>
      </c>
      <c r="D17" s="9">
        <v>0</v>
      </c>
      <c r="R17" s="3"/>
    </row>
    <row r="18" spans="1:18" ht="15.75" thickBot="1" x14ac:dyDescent="0.3">
      <c r="R18" s="3"/>
    </row>
    <row r="19" spans="1:18" x14ac:dyDescent="0.25">
      <c r="A19" s="49" t="s">
        <v>4</v>
      </c>
      <c r="B19" s="50"/>
      <c r="C19" s="50"/>
      <c r="D19" s="51"/>
      <c r="R19" s="3"/>
    </row>
    <row r="20" spans="1:18" x14ac:dyDescent="0.25">
      <c r="A20" s="10" t="s">
        <v>5</v>
      </c>
      <c r="B20" s="11" t="s">
        <v>1</v>
      </c>
      <c r="C20" s="11" t="s">
        <v>20</v>
      </c>
      <c r="D20" s="12" t="s">
        <v>2</v>
      </c>
      <c r="R20" s="3"/>
    </row>
    <row r="21" spans="1:18" x14ac:dyDescent="0.25">
      <c r="A21" s="4">
        <v>2</v>
      </c>
      <c r="B21" s="2">
        <v>0.3</v>
      </c>
      <c r="C21" s="2">
        <f>B21</f>
        <v>0.3</v>
      </c>
      <c r="D21" s="5">
        <f>C21*100</f>
        <v>30</v>
      </c>
      <c r="R21" s="3"/>
    </row>
    <row r="22" spans="1:18" x14ac:dyDescent="0.25">
      <c r="A22" s="6">
        <v>3</v>
      </c>
      <c r="B22" s="3">
        <v>0.28000000000000003</v>
      </c>
      <c r="C22" s="3">
        <f>C21+B22</f>
        <v>0.58000000000000007</v>
      </c>
      <c r="D22" s="5">
        <f t="shared" ref="D22:D23" si="2">C22*100</f>
        <v>58.000000000000007</v>
      </c>
      <c r="R22" s="3"/>
    </row>
    <row r="23" spans="1:18" x14ac:dyDescent="0.25">
      <c r="A23" s="4">
        <v>4</v>
      </c>
      <c r="B23" s="3">
        <v>0.25</v>
      </c>
      <c r="C23" s="3">
        <f t="shared" ref="C23:C24" si="3">C22+B23</f>
        <v>0.83000000000000007</v>
      </c>
      <c r="D23" s="5">
        <f t="shared" si="2"/>
        <v>83</v>
      </c>
      <c r="R23" s="3"/>
    </row>
    <row r="24" spans="1:18" ht="15.75" thickBot="1" x14ac:dyDescent="0.3">
      <c r="A24" s="8">
        <v>5</v>
      </c>
      <c r="B24" s="8">
        <v>0.17</v>
      </c>
      <c r="C24" s="8">
        <f t="shared" si="3"/>
        <v>1</v>
      </c>
      <c r="D24" s="9">
        <v>0</v>
      </c>
      <c r="R24" s="3"/>
    </row>
    <row r="25" spans="1:18" ht="15.75" thickBot="1" x14ac:dyDescent="0.3">
      <c r="R25" s="3"/>
    </row>
    <row r="26" spans="1:18" x14ac:dyDescent="0.25">
      <c r="A26" s="49" t="s">
        <v>6</v>
      </c>
      <c r="B26" s="50"/>
      <c r="C26" s="50"/>
      <c r="D26" s="51"/>
      <c r="R26" s="3"/>
    </row>
    <row r="27" spans="1:18" x14ac:dyDescent="0.25">
      <c r="A27" s="10" t="s">
        <v>5</v>
      </c>
      <c r="B27" s="11" t="s">
        <v>1</v>
      </c>
      <c r="C27" s="11" t="s">
        <v>20</v>
      </c>
      <c r="D27" s="12" t="s">
        <v>2</v>
      </c>
      <c r="R27" s="3"/>
    </row>
    <row r="28" spans="1:18" x14ac:dyDescent="0.25">
      <c r="A28" s="23">
        <v>3</v>
      </c>
      <c r="B28" s="2">
        <v>0.35</v>
      </c>
      <c r="C28" s="2">
        <f>B28</f>
        <v>0.35</v>
      </c>
      <c r="D28" s="5">
        <f>C28*100</f>
        <v>35</v>
      </c>
      <c r="R28" s="3"/>
    </row>
    <row r="29" spans="1:18" x14ac:dyDescent="0.25">
      <c r="A29" s="4">
        <v>4</v>
      </c>
      <c r="B29" s="3">
        <v>0.25</v>
      </c>
      <c r="C29" s="3">
        <f>C28+B29</f>
        <v>0.6</v>
      </c>
      <c r="D29" s="5">
        <f t="shared" ref="D29:D30" si="4">C29*100</f>
        <v>60</v>
      </c>
      <c r="R29" s="3"/>
    </row>
    <row r="30" spans="1:18" x14ac:dyDescent="0.25">
      <c r="A30" s="4">
        <v>5</v>
      </c>
      <c r="B30" s="3">
        <v>0.2</v>
      </c>
      <c r="C30" s="3">
        <f t="shared" ref="C30:C31" si="5">C29+B30</f>
        <v>0.8</v>
      </c>
      <c r="D30" s="5">
        <f t="shared" si="4"/>
        <v>80</v>
      </c>
      <c r="R30" s="3"/>
    </row>
    <row r="31" spans="1:18" ht="15.75" thickBot="1" x14ac:dyDescent="0.3">
      <c r="A31" s="22">
        <v>6</v>
      </c>
      <c r="B31" s="8">
        <v>0.2</v>
      </c>
      <c r="C31" s="8">
        <f t="shared" si="5"/>
        <v>1</v>
      </c>
      <c r="D31" s="9">
        <v>0</v>
      </c>
      <c r="R31" s="3"/>
    </row>
    <row r="35" spans="1:12" ht="15.75" thickBot="1" x14ac:dyDescent="0.3"/>
    <row r="36" spans="1:12" ht="15.75" thickBot="1" x14ac:dyDescent="0.3">
      <c r="A36" s="55" t="s">
        <v>22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6"/>
    </row>
    <row r="37" spans="1:12" ht="15.75" thickBot="1" x14ac:dyDescent="0.3">
      <c r="A37" s="30"/>
      <c r="B37" s="31"/>
      <c r="C37" s="31"/>
      <c r="D37" s="31"/>
      <c r="E37" s="31"/>
      <c r="F37" s="52" t="s">
        <v>12</v>
      </c>
      <c r="G37" s="53"/>
      <c r="H37" s="54"/>
      <c r="I37" s="52" t="s">
        <v>13</v>
      </c>
      <c r="J37" s="53"/>
      <c r="K37" s="54"/>
      <c r="L37" s="32"/>
    </row>
    <row r="38" spans="1:12" x14ac:dyDescent="0.25">
      <c r="A38" s="18" t="s">
        <v>7</v>
      </c>
      <c r="B38" s="19" t="s">
        <v>2</v>
      </c>
      <c r="C38" s="19" t="s">
        <v>3</v>
      </c>
      <c r="D38" s="19" t="s">
        <v>8</v>
      </c>
      <c r="E38" s="19" t="s">
        <v>9</v>
      </c>
      <c r="F38" s="15" t="s">
        <v>10</v>
      </c>
      <c r="G38" s="19" t="s">
        <v>5</v>
      </c>
      <c r="H38" s="20" t="s">
        <v>11</v>
      </c>
      <c r="I38" s="19" t="s">
        <v>10</v>
      </c>
      <c r="J38" s="19" t="s">
        <v>5</v>
      </c>
      <c r="K38" s="20" t="s">
        <v>11</v>
      </c>
      <c r="L38" s="21" t="s">
        <v>21</v>
      </c>
    </row>
    <row r="39" spans="1:12" x14ac:dyDescent="0.25">
      <c r="A39" s="6">
        <v>1</v>
      </c>
      <c r="B39" s="3">
        <f ca="1">RANDBETWEEN(1,99)</f>
        <v>29</v>
      </c>
      <c r="C39" s="3">
        <v>0</v>
      </c>
      <c r="D39" s="3">
        <v>0</v>
      </c>
      <c r="E39" s="3">
        <f ca="1">RANDBETWEEN(1,99)</f>
        <v>60</v>
      </c>
      <c r="F39" s="27">
        <f>D39</f>
        <v>0</v>
      </c>
      <c r="G39" s="3">
        <f t="shared" ref="G39" ca="1" si="6">IF(E39&lt;=30,2,IF(E39&lt;=58,3,IF(E39&lt;=83,4,IF(E39&lt;=99,5,IF(E39=0,5)))))</f>
        <v>4</v>
      </c>
      <c r="H39" s="16">
        <f ca="1">F39+G39</f>
        <v>4</v>
      </c>
      <c r="I39" s="3">
        <f ca="1">IF(H39&gt;0,0,D39)</f>
        <v>0</v>
      </c>
      <c r="J39" s="3">
        <f ca="1">IF(AND(I39&gt;0,E39&lt;=35),3,IF(AND(I39&gt;0,E39&lt;=60),4,IF(AND(I39&gt;0,E39&lt;=80),5,IF(AND(I39&gt;0,E39&lt;=99),6,IF(AND(I39&gt;0,E39=0),6,IF(I39=0,0))))))</f>
        <v>0</v>
      </c>
      <c r="K39" s="16">
        <f ca="1">IF(H39&gt;0,0,(I39+J39))</f>
        <v>0</v>
      </c>
      <c r="L39" s="13">
        <f>D39</f>
        <v>0</v>
      </c>
    </row>
    <row r="40" spans="1:12" x14ac:dyDescent="0.25">
      <c r="A40" s="6">
        <v>2</v>
      </c>
      <c r="B40" s="3">
        <f t="shared" ref="B40:B64" ca="1" si="7">RANDBETWEEN(1,99)</f>
        <v>90</v>
      </c>
      <c r="C40" s="3">
        <f ca="1">IF(B40&lt;=25,1,IF(B40&lt;=65,2,IF(B40&lt;=85,3,IF(B40&lt;=99,4,IF(B40=0,4)))))</f>
        <v>4</v>
      </c>
      <c r="D40" s="3">
        <f ca="1">D39+C40</f>
        <v>4</v>
      </c>
      <c r="E40" s="3">
        <f t="shared" ref="E40:E64" ca="1" si="8">RANDBETWEEN(1,99)</f>
        <v>81</v>
      </c>
      <c r="F40" s="28">
        <f ca="1">IF(D40&lt;H39,0,H39)</f>
        <v>4</v>
      </c>
      <c r="G40" s="3">
        <f ca="1">IF(AND(F40&gt;0,E40&lt;=30),2,IF(AND(F40&gt;0,E40&lt;=58),3,IF(AND(F40&gt;0,E40&lt;=83),4,IF(AND(F40&gt;0,E40&lt;=99),5,IF(AND(F40&gt;0,E40=0),5,IF(F40=0,0))))))</f>
        <v>4</v>
      </c>
      <c r="H40" s="16">
        <f ca="1">IF(F40=0,0,(F40+G40))</f>
        <v>8</v>
      </c>
      <c r="I40" s="3">
        <f ca="1">IF(H40&gt;0,0,MAX(D40,K39))</f>
        <v>0</v>
      </c>
      <c r="J40" s="3">
        <f t="shared" ref="J40:J64" ca="1" si="9">IF(AND(I40&gt;0,E40&lt;=35),3,IF(AND(I40&gt;0,E40&lt;=60),4,IF(AND(I40&gt;0,E40&lt;=80),5,IF(AND(I40&gt;0,E40&lt;=99),6,IF(AND(I40&gt;0,E40=0),6,IF(I40=0,0))))))</f>
        <v>0</v>
      </c>
      <c r="K40" s="16">
        <f ca="1">IF(H40&gt;0,0,(I40+J40))</f>
        <v>0</v>
      </c>
      <c r="L40" s="13">
        <f ca="1">IF(OR(F40=0,I40&gt;0),I40-D40,IF(OR(F40&gt;0,I40=0),F40-D40))</f>
        <v>0</v>
      </c>
    </row>
    <row r="41" spans="1:12" x14ac:dyDescent="0.25">
      <c r="A41" s="14">
        <v>3</v>
      </c>
      <c r="B41" s="3">
        <f t="shared" ca="1" si="7"/>
        <v>51</v>
      </c>
      <c r="C41" s="3">
        <f t="shared" ref="C41:C64" ca="1" si="10">IF(B41&lt;=25,1,IF(B41&lt;=65,2,IF(B41&lt;=85,3,IF(B41&lt;=99,4,IF(B41=0,4)))))</f>
        <v>2</v>
      </c>
      <c r="D41" s="3">
        <f t="shared" ref="D41:D64" ca="1" si="11">D40+C41</f>
        <v>6</v>
      </c>
      <c r="E41" s="3">
        <f t="shared" ca="1" si="8"/>
        <v>44</v>
      </c>
      <c r="F41" s="28">
        <f ca="1">IF(AND(D41&lt;H40,H40&lt;&gt;K39),0,IF(AND(D41&lt;H40,H40=K39),H40,IF(D41&gt;D40,MAX(D41,H40,H39))))</f>
        <v>0</v>
      </c>
      <c r="G41" s="3">
        <f t="shared" ref="G41:G64" ca="1" si="12">IF(AND(F41&gt;0,E41&lt;=30),2,IF(AND(F41&gt;0,E41&lt;=58),3,IF(AND(F41&gt;0,E41&lt;=83),4,IF(AND(F41&gt;0,E41&lt;=99),5,IF(AND(F41&gt;0,E41=0),5,IF(F41=0,0))))))</f>
        <v>0</v>
      </c>
      <c r="H41" s="16">
        <f t="shared" ref="H41:H64" ca="1" si="13">IF(F41=0,0,(F41+G41))</f>
        <v>0</v>
      </c>
      <c r="I41" s="3">
        <f ca="1">IF(H41&gt;0,0,MAX(D41,K40,K39))</f>
        <v>6</v>
      </c>
      <c r="J41" s="3">
        <f t="shared" ca="1" si="9"/>
        <v>4</v>
      </c>
      <c r="K41" s="16">
        <f t="shared" ref="K41:K64" ca="1" si="14">IF(H41&gt;0,0,(I41+J41))</f>
        <v>10</v>
      </c>
      <c r="L41" s="13">
        <f t="shared" ref="L41:L64" ca="1" si="15">IF(OR(F41=0,I41&gt;0),I41-D41,IF(OR(F41&gt;0,I41=0),F41-D41))</f>
        <v>0</v>
      </c>
    </row>
    <row r="42" spans="1:12" x14ac:dyDescent="0.25">
      <c r="A42" s="6">
        <v>4</v>
      </c>
      <c r="B42" s="3">
        <f t="shared" ca="1" si="7"/>
        <v>84</v>
      </c>
      <c r="C42" s="3">
        <f t="shared" ca="1" si="10"/>
        <v>3</v>
      </c>
      <c r="D42" s="3">
        <f t="shared" ca="1" si="11"/>
        <v>9</v>
      </c>
      <c r="E42" s="3">
        <f t="shared" ca="1" si="8"/>
        <v>60</v>
      </c>
      <c r="F42" s="28">
        <f t="shared" ref="F42:F64" ca="1" si="16">IF(AND(D42&lt;H41,H41&lt;&gt;K40),0,IF(AND(D42&lt;H41,H41=K40),H41,IF(D42&gt;D41,MAX(D42,H41,H40))))</f>
        <v>9</v>
      </c>
      <c r="G42" s="3">
        <f t="shared" ca="1" si="12"/>
        <v>4</v>
      </c>
      <c r="H42" s="16">
        <f t="shared" ca="1" si="13"/>
        <v>13</v>
      </c>
      <c r="I42" s="3">
        <f t="shared" ref="I42:I64" ca="1" si="17">IF(H42&gt;0,0,MAX(D42,K41,K40))</f>
        <v>0</v>
      </c>
      <c r="J42" s="3">
        <f t="shared" ca="1" si="9"/>
        <v>0</v>
      </c>
      <c r="K42" s="16">
        <f t="shared" ca="1" si="14"/>
        <v>0</v>
      </c>
      <c r="L42" s="13">
        <f t="shared" ca="1" si="15"/>
        <v>0</v>
      </c>
    </row>
    <row r="43" spans="1:12" x14ac:dyDescent="0.25">
      <c r="A43" s="6">
        <v>5</v>
      </c>
      <c r="B43" s="3">
        <f t="shared" ca="1" si="7"/>
        <v>10</v>
      </c>
      <c r="C43" s="3">
        <f t="shared" ca="1" si="10"/>
        <v>1</v>
      </c>
      <c r="D43" s="3">
        <f t="shared" ca="1" si="11"/>
        <v>10</v>
      </c>
      <c r="E43" s="3">
        <f t="shared" ca="1" si="8"/>
        <v>28</v>
      </c>
      <c r="F43" s="28">
        <f t="shared" ca="1" si="16"/>
        <v>0</v>
      </c>
      <c r="G43" s="3">
        <f t="shared" ca="1" si="12"/>
        <v>0</v>
      </c>
      <c r="H43" s="16">
        <f t="shared" ca="1" si="13"/>
        <v>0</v>
      </c>
      <c r="I43" s="3">
        <f t="shared" ca="1" si="17"/>
        <v>10</v>
      </c>
      <c r="J43" s="3">
        <f t="shared" ca="1" si="9"/>
        <v>3</v>
      </c>
      <c r="K43" s="16">
        <f t="shared" ca="1" si="14"/>
        <v>13</v>
      </c>
      <c r="L43" s="13">
        <f t="shared" ca="1" si="15"/>
        <v>0</v>
      </c>
    </row>
    <row r="44" spans="1:12" x14ac:dyDescent="0.25">
      <c r="A44" s="6">
        <v>6</v>
      </c>
      <c r="B44" s="3">
        <f t="shared" ca="1" si="7"/>
        <v>86</v>
      </c>
      <c r="C44" s="3">
        <f t="shared" ca="1" si="10"/>
        <v>4</v>
      </c>
      <c r="D44" s="3">
        <f t="shared" ca="1" si="11"/>
        <v>14</v>
      </c>
      <c r="E44" s="3">
        <f t="shared" ca="1" si="8"/>
        <v>33</v>
      </c>
      <c r="F44" s="28">
        <f t="shared" ca="1" si="16"/>
        <v>14</v>
      </c>
      <c r="G44" s="3">
        <f t="shared" ca="1" si="12"/>
        <v>3</v>
      </c>
      <c r="H44" s="16">
        <f t="shared" ca="1" si="13"/>
        <v>17</v>
      </c>
      <c r="I44" s="3">
        <f t="shared" ca="1" si="17"/>
        <v>0</v>
      </c>
      <c r="J44" s="3">
        <f t="shared" ca="1" si="9"/>
        <v>0</v>
      </c>
      <c r="K44" s="16">
        <f t="shared" ca="1" si="14"/>
        <v>0</v>
      </c>
      <c r="L44" s="13">
        <f t="shared" ca="1" si="15"/>
        <v>0</v>
      </c>
    </row>
    <row r="45" spans="1:12" x14ac:dyDescent="0.25">
      <c r="A45" s="6">
        <v>7</v>
      </c>
      <c r="B45" s="3">
        <f t="shared" ca="1" si="7"/>
        <v>3</v>
      </c>
      <c r="C45" s="3">
        <f t="shared" ca="1" si="10"/>
        <v>1</v>
      </c>
      <c r="D45" s="3">
        <f t="shared" ca="1" si="11"/>
        <v>15</v>
      </c>
      <c r="E45" s="3">
        <f t="shared" ca="1" si="8"/>
        <v>63</v>
      </c>
      <c r="F45" s="28">
        <f t="shared" ca="1" si="16"/>
        <v>0</v>
      </c>
      <c r="G45" s="3">
        <f t="shared" ca="1" si="12"/>
        <v>0</v>
      </c>
      <c r="H45" s="16">
        <f t="shared" ca="1" si="13"/>
        <v>0</v>
      </c>
      <c r="I45" s="3">
        <f t="shared" ca="1" si="17"/>
        <v>15</v>
      </c>
      <c r="J45" s="3">
        <f t="shared" ca="1" si="9"/>
        <v>5</v>
      </c>
      <c r="K45" s="16">
        <f t="shared" ca="1" si="14"/>
        <v>20</v>
      </c>
      <c r="L45" s="13">
        <f t="shared" ca="1" si="15"/>
        <v>0</v>
      </c>
    </row>
    <row r="46" spans="1:12" x14ac:dyDescent="0.25">
      <c r="A46" s="6">
        <v>8</v>
      </c>
      <c r="B46" s="3">
        <f t="shared" ca="1" si="7"/>
        <v>28</v>
      </c>
      <c r="C46" s="3">
        <f t="shared" ca="1" si="10"/>
        <v>2</v>
      </c>
      <c r="D46" s="3">
        <f t="shared" ca="1" si="11"/>
        <v>17</v>
      </c>
      <c r="E46" s="3">
        <f t="shared" ca="1" si="8"/>
        <v>25</v>
      </c>
      <c r="F46" s="28">
        <f t="shared" ca="1" si="16"/>
        <v>17</v>
      </c>
      <c r="G46" s="3">
        <f t="shared" ca="1" si="12"/>
        <v>2</v>
      </c>
      <c r="H46" s="16">
        <f t="shared" ca="1" si="13"/>
        <v>19</v>
      </c>
      <c r="I46" s="3">
        <f t="shared" ca="1" si="17"/>
        <v>0</v>
      </c>
      <c r="J46" s="3">
        <f t="shared" ca="1" si="9"/>
        <v>0</v>
      </c>
      <c r="K46" s="16">
        <f t="shared" ca="1" si="14"/>
        <v>0</v>
      </c>
      <c r="L46" s="13">
        <f t="shared" ca="1" si="15"/>
        <v>0</v>
      </c>
    </row>
    <row r="47" spans="1:12" x14ac:dyDescent="0.25">
      <c r="A47" s="6">
        <v>9</v>
      </c>
      <c r="B47" s="3">
        <f t="shared" ca="1" si="7"/>
        <v>25</v>
      </c>
      <c r="C47" s="3">
        <f t="shared" ca="1" si="10"/>
        <v>1</v>
      </c>
      <c r="D47" s="3">
        <f t="shared" ca="1" si="11"/>
        <v>18</v>
      </c>
      <c r="E47" s="3">
        <f t="shared" ca="1" si="8"/>
        <v>3</v>
      </c>
      <c r="F47" s="28">
        <f t="shared" ca="1" si="16"/>
        <v>0</v>
      </c>
      <c r="G47" s="3">
        <f t="shared" ca="1" si="12"/>
        <v>0</v>
      </c>
      <c r="H47" s="16">
        <f t="shared" ca="1" si="13"/>
        <v>0</v>
      </c>
      <c r="I47" s="3">
        <f t="shared" ca="1" si="17"/>
        <v>20</v>
      </c>
      <c r="J47" s="3">
        <f t="shared" ca="1" si="9"/>
        <v>3</v>
      </c>
      <c r="K47" s="16">
        <f t="shared" ca="1" si="14"/>
        <v>23</v>
      </c>
      <c r="L47" s="13">
        <f t="shared" ca="1" si="15"/>
        <v>2</v>
      </c>
    </row>
    <row r="48" spans="1:12" x14ac:dyDescent="0.25">
      <c r="A48" s="14">
        <v>10</v>
      </c>
      <c r="B48" s="3">
        <f t="shared" ca="1" si="7"/>
        <v>57</v>
      </c>
      <c r="C48" s="3">
        <f t="shared" ca="1" si="10"/>
        <v>2</v>
      </c>
      <c r="D48" s="3">
        <f t="shared" ca="1" si="11"/>
        <v>20</v>
      </c>
      <c r="E48" s="3">
        <f t="shared" ca="1" si="8"/>
        <v>1</v>
      </c>
      <c r="F48" s="28">
        <f t="shared" ca="1" si="16"/>
        <v>20</v>
      </c>
      <c r="G48" s="3">
        <f t="shared" ca="1" si="12"/>
        <v>2</v>
      </c>
      <c r="H48" s="16">
        <f t="shared" ca="1" si="13"/>
        <v>22</v>
      </c>
      <c r="I48" s="3">
        <f t="shared" ca="1" si="17"/>
        <v>0</v>
      </c>
      <c r="J48" s="3">
        <f t="shared" ca="1" si="9"/>
        <v>0</v>
      </c>
      <c r="K48" s="16">
        <f t="shared" ca="1" si="14"/>
        <v>0</v>
      </c>
      <c r="L48" s="13">
        <f t="shared" ca="1" si="15"/>
        <v>0</v>
      </c>
    </row>
    <row r="49" spans="1:12" x14ac:dyDescent="0.25">
      <c r="A49" s="6">
        <v>11</v>
      </c>
      <c r="B49" s="3">
        <f t="shared" ca="1" si="7"/>
        <v>64</v>
      </c>
      <c r="C49" s="3">
        <f t="shared" ca="1" si="10"/>
        <v>2</v>
      </c>
      <c r="D49" s="3">
        <f t="shared" ca="1" si="11"/>
        <v>22</v>
      </c>
      <c r="E49" s="3">
        <f t="shared" ca="1" si="8"/>
        <v>97</v>
      </c>
      <c r="F49" s="28">
        <f t="shared" ca="1" si="16"/>
        <v>22</v>
      </c>
      <c r="G49" s="3">
        <f t="shared" ca="1" si="12"/>
        <v>5</v>
      </c>
      <c r="H49" s="16">
        <f t="shared" ca="1" si="13"/>
        <v>27</v>
      </c>
      <c r="I49" s="3">
        <f t="shared" ca="1" si="17"/>
        <v>0</v>
      </c>
      <c r="J49" s="3">
        <f t="shared" ca="1" si="9"/>
        <v>0</v>
      </c>
      <c r="K49" s="16">
        <f t="shared" ca="1" si="14"/>
        <v>0</v>
      </c>
      <c r="L49" s="13">
        <f t="shared" ca="1" si="15"/>
        <v>0</v>
      </c>
    </row>
    <row r="50" spans="1:12" x14ac:dyDescent="0.25">
      <c r="A50" s="6">
        <v>12</v>
      </c>
      <c r="B50" s="3">
        <f t="shared" ca="1" si="7"/>
        <v>10</v>
      </c>
      <c r="C50" s="3">
        <f t="shared" ca="1" si="10"/>
        <v>1</v>
      </c>
      <c r="D50" s="3">
        <f t="shared" ca="1" si="11"/>
        <v>23</v>
      </c>
      <c r="E50" s="3">
        <f t="shared" ca="1" si="8"/>
        <v>79</v>
      </c>
      <c r="F50" s="28">
        <f t="shared" ca="1" si="16"/>
        <v>0</v>
      </c>
      <c r="G50" s="3">
        <f t="shared" ca="1" si="12"/>
        <v>0</v>
      </c>
      <c r="H50" s="16">
        <f t="shared" ca="1" si="13"/>
        <v>0</v>
      </c>
      <c r="I50" s="3">
        <f t="shared" ca="1" si="17"/>
        <v>23</v>
      </c>
      <c r="J50" s="3">
        <f t="shared" ca="1" si="9"/>
        <v>5</v>
      </c>
      <c r="K50" s="16">
        <f t="shared" ca="1" si="14"/>
        <v>28</v>
      </c>
      <c r="L50" s="13">
        <f t="shared" ca="1" si="15"/>
        <v>0</v>
      </c>
    </row>
    <row r="51" spans="1:12" x14ac:dyDescent="0.25">
      <c r="A51" s="6">
        <v>13</v>
      </c>
      <c r="B51" s="3">
        <f t="shared" ca="1" si="7"/>
        <v>49</v>
      </c>
      <c r="C51" s="3">
        <f t="shared" ca="1" si="10"/>
        <v>2</v>
      </c>
      <c r="D51" s="3">
        <f t="shared" ca="1" si="11"/>
        <v>25</v>
      </c>
      <c r="E51" s="3">
        <f t="shared" ca="1" si="8"/>
        <v>63</v>
      </c>
      <c r="F51" s="28">
        <f t="shared" ca="1" si="16"/>
        <v>27</v>
      </c>
      <c r="G51" s="3">
        <f t="shared" ca="1" si="12"/>
        <v>4</v>
      </c>
      <c r="H51" s="16">
        <f t="shared" ca="1" si="13"/>
        <v>31</v>
      </c>
      <c r="I51" s="3">
        <f t="shared" ca="1" si="17"/>
        <v>0</v>
      </c>
      <c r="J51" s="3">
        <f t="shared" ca="1" si="9"/>
        <v>0</v>
      </c>
      <c r="K51" s="16">
        <f t="shared" ca="1" si="14"/>
        <v>0</v>
      </c>
      <c r="L51" s="13">
        <f t="shared" ca="1" si="15"/>
        <v>2</v>
      </c>
    </row>
    <row r="52" spans="1:12" x14ac:dyDescent="0.25">
      <c r="A52" s="6">
        <v>14</v>
      </c>
      <c r="B52" s="3">
        <f t="shared" ca="1" si="7"/>
        <v>43</v>
      </c>
      <c r="C52" s="3">
        <f t="shared" ca="1" si="10"/>
        <v>2</v>
      </c>
      <c r="D52" s="3">
        <f t="shared" ca="1" si="11"/>
        <v>27</v>
      </c>
      <c r="E52" s="3">
        <f t="shared" ca="1" si="8"/>
        <v>3</v>
      </c>
      <c r="F52" s="28">
        <f t="shared" ca="1" si="16"/>
        <v>0</v>
      </c>
      <c r="G52" s="3">
        <f t="shared" ca="1" si="12"/>
        <v>0</v>
      </c>
      <c r="H52" s="16">
        <f t="shared" ca="1" si="13"/>
        <v>0</v>
      </c>
      <c r="I52" s="3">
        <f t="shared" ca="1" si="17"/>
        <v>28</v>
      </c>
      <c r="J52" s="3">
        <f t="shared" ca="1" si="9"/>
        <v>3</v>
      </c>
      <c r="K52" s="16">
        <f t="shared" ca="1" si="14"/>
        <v>31</v>
      </c>
      <c r="L52" s="13">
        <f t="shared" ca="1" si="15"/>
        <v>1</v>
      </c>
    </row>
    <row r="53" spans="1:12" x14ac:dyDescent="0.25">
      <c r="A53" s="6">
        <v>15</v>
      </c>
      <c r="B53" s="3">
        <f t="shared" ca="1" si="7"/>
        <v>97</v>
      </c>
      <c r="C53" s="3">
        <f t="shared" ca="1" si="10"/>
        <v>4</v>
      </c>
      <c r="D53" s="3">
        <f t="shared" ca="1" si="11"/>
        <v>31</v>
      </c>
      <c r="E53" s="3">
        <f t="shared" ca="1" si="8"/>
        <v>43</v>
      </c>
      <c r="F53" s="28">
        <f t="shared" ca="1" si="16"/>
        <v>31</v>
      </c>
      <c r="G53" s="3">
        <f t="shared" ca="1" si="12"/>
        <v>3</v>
      </c>
      <c r="H53" s="16">
        <f t="shared" ca="1" si="13"/>
        <v>34</v>
      </c>
      <c r="I53" s="3">
        <f t="shared" ca="1" si="17"/>
        <v>0</v>
      </c>
      <c r="J53" s="3">
        <f t="shared" ca="1" si="9"/>
        <v>0</v>
      </c>
      <c r="K53" s="16">
        <f t="shared" ca="1" si="14"/>
        <v>0</v>
      </c>
      <c r="L53" s="13">
        <f t="shared" ca="1" si="15"/>
        <v>0</v>
      </c>
    </row>
    <row r="54" spans="1:12" x14ac:dyDescent="0.25">
      <c r="A54" s="6">
        <v>16</v>
      </c>
      <c r="B54" s="3">
        <f t="shared" ca="1" si="7"/>
        <v>46</v>
      </c>
      <c r="C54" s="3">
        <f t="shared" ca="1" si="10"/>
        <v>2</v>
      </c>
      <c r="D54" s="3">
        <f t="shared" ca="1" si="11"/>
        <v>33</v>
      </c>
      <c r="E54" s="3">
        <f t="shared" ca="1" si="8"/>
        <v>73</v>
      </c>
      <c r="F54" s="28">
        <f t="shared" ca="1" si="16"/>
        <v>0</v>
      </c>
      <c r="G54" s="3">
        <f t="shared" ca="1" si="12"/>
        <v>0</v>
      </c>
      <c r="H54" s="16">
        <f t="shared" ca="1" si="13"/>
        <v>0</v>
      </c>
      <c r="I54" s="3">
        <f t="shared" ca="1" si="17"/>
        <v>33</v>
      </c>
      <c r="J54" s="3">
        <f t="shared" ca="1" si="9"/>
        <v>5</v>
      </c>
      <c r="K54" s="16">
        <f t="shared" ca="1" si="14"/>
        <v>38</v>
      </c>
      <c r="L54" s="13">
        <f t="shared" ca="1" si="15"/>
        <v>0</v>
      </c>
    </row>
    <row r="55" spans="1:12" x14ac:dyDescent="0.25">
      <c r="A55" s="14">
        <v>17</v>
      </c>
      <c r="B55" s="3">
        <f t="shared" ca="1" si="7"/>
        <v>37</v>
      </c>
      <c r="C55" s="3">
        <f t="shared" ca="1" si="10"/>
        <v>2</v>
      </c>
      <c r="D55" s="3">
        <f t="shared" ca="1" si="11"/>
        <v>35</v>
      </c>
      <c r="E55" s="3">
        <f t="shared" ca="1" si="8"/>
        <v>72</v>
      </c>
      <c r="F55" s="28">
        <f t="shared" ca="1" si="16"/>
        <v>35</v>
      </c>
      <c r="G55" s="3">
        <f t="shared" ca="1" si="12"/>
        <v>4</v>
      </c>
      <c r="H55" s="16">
        <f t="shared" ca="1" si="13"/>
        <v>39</v>
      </c>
      <c r="I55" s="3">
        <f t="shared" ca="1" si="17"/>
        <v>0</v>
      </c>
      <c r="J55" s="3">
        <f t="shared" ca="1" si="9"/>
        <v>0</v>
      </c>
      <c r="K55" s="16">
        <f t="shared" ca="1" si="14"/>
        <v>0</v>
      </c>
      <c r="L55" s="13">
        <f t="shared" ca="1" si="15"/>
        <v>0</v>
      </c>
    </row>
    <row r="56" spans="1:12" x14ac:dyDescent="0.25">
      <c r="A56" s="6">
        <v>18</v>
      </c>
      <c r="B56" s="3">
        <f t="shared" ca="1" si="7"/>
        <v>86</v>
      </c>
      <c r="C56" s="3">
        <f t="shared" ca="1" si="10"/>
        <v>4</v>
      </c>
      <c r="D56" s="3">
        <f t="shared" ca="1" si="11"/>
        <v>39</v>
      </c>
      <c r="E56" s="3">
        <f t="shared" ca="1" si="8"/>
        <v>85</v>
      </c>
      <c r="F56" s="28">
        <f t="shared" ca="1" si="16"/>
        <v>39</v>
      </c>
      <c r="G56" s="3">
        <f t="shared" ca="1" si="12"/>
        <v>5</v>
      </c>
      <c r="H56" s="16">
        <f t="shared" ca="1" si="13"/>
        <v>44</v>
      </c>
      <c r="I56" s="3">
        <f t="shared" ca="1" si="17"/>
        <v>0</v>
      </c>
      <c r="J56" s="3">
        <f t="shared" ca="1" si="9"/>
        <v>0</v>
      </c>
      <c r="K56" s="16">
        <f t="shared" ca="1" si="14"/>
        <v>0</v>
      </c>
      <c r="L56" s="13">
        <f t="shared" ca="1" si="15"/>
        <v>0</v>
      </c>
    </row>
    <row r="57" spans="1:12" x14ac:dyDescent="0.25">
      <c r="A57" s="6">
        <v>19</v>
      </c>
      <c r="B57" s="3">
        <f t="shared" ca="1" si="7"/>
        <v>45</v>
      </c>
      <c r="C57" s="3">
        <f t="shared" ca="1" si="10"/>
        <v>2</v>
      </c>
      <c r="D57" s="3">
        <f t="shared" ca="1" si="11"/>
        <v>41</v>
      </c>
      <c r="E57" s="3">
        <f t="shared" ca="1" si="8"/>
        <v>30</v>
      </c>
      <c r="F57" s="28">
        <f t="shared" ca="1" si="16"/>
        <v>0</v>
      </c>
      <c r="G57" s="3">
        <f t="shared" ca="1" si="12"/>
        <v>0</v>
      </c>
      <c r="H57" s="16">
        <f t="shared" ca="1" si="13"/>
        <v>0</v>
      </c>
      <c r="I57" s="3">
        <f t="shared" ca="1" si="17"/>
        <v>41</v>
      </c>
      <c r="J57" s="3">
        <f t="shared" ca="1" si="9"/>
        <v>3</v>
      </c>
      <c r="K57" s="16">
        <f t="shared" ca="1" si="14"/>
        <v>44</v>
      </c>
      <c r="L57" s="13">
        <f t="shared" ca="1" si="15"/>
        <v>0</v>
      </c>
    </row>
    <row r="58" spans="1:12" x14ac:dyDescent="0.25">
      <c r="A58" s="6">
        <v>20</v>
      </c>
      <c r="B58" s="3">
        <f t="shared" ca="1" si="7"/>
        <v>83</v>
      </c>
      <c r="C58" s="3">
        <f t="shared" ca="1" si="10"/>
        <v>3</v>
      </c>
      <c r="D58" s="3">
        <f t="shared" ca="1" si="11"/>
        <v>44</v>
      </c>
      <c r="E58" s="3">
        <f t="shared" ca="1" si="8"/>
        <v>78</v>
      </c>
      <c r="F58" s="28">
        <f t="shared" ca="1" si="16"/>
        <v>44</v>
      </c>
      <c r="G58" s="3">
        <f t="shared" ca="1" si="12"/>
        <v>4</v>
      </c>
      <c r="H58" s="16">
        <f t="shared" ca="1" si="13"/>
        <v>48</v>
      </c>
      <c r="I58" s="3">
        <f t="shared" ca="1" si="17"/>
        <v>0</v>
      </c>
      <c r="J58" s="3">
        <f t="shared" ca="1" si="9"/>
        <v>0</v>
      </c>
      <c r="K58" s="16">
        <f t="shared" ca="1" si="14"/>
        <v>0</v>
      </c>
      <c r="L58" s="13">
        <f t="shared" ca="1" si="15"/>
        <v>0</v>
      </c>
    </row>
    <row r="59" spans="1:12" x14ac:dyDescent="0.25">
      <c r="A59" s="6">
        <v>21</v>
      </c>
      <c r="B59" s="3">
        <f t="shared" ca="1" si="7"/>
        <v>23</v>
      </c>
      <c r="C59" s="3">
        <f t="shared" ca="1" si="10"/>
        <v>1</v>
      </c>
      <c r="D59" s="3">
        <f t="shared" ca="1" si="11"/>
        <v>45</v>
      </c>
      <c r="E59" s="3">
        <f t="shared" ca="1" si="8"/>
        <v>45</v>
      </c>
      <c r="F59" s="28">
        <f t="shared" ca="1" si="16"/>
        <v>0</v>
      </c>
      <c r="G59" s="3">
        <f t="shared" ca="1" si="12"/>
        <v>0</v>
      </c>
      <c r="H59" s="16">
        <f t="shared" ca="1" si="13"/>
        <v>0</v>
      </c>
      <c r="I59" s="3">
        <f t="shared" ca="1" si="17"/>
        <v>45</v>
      </c>
      <c r="J59" s="3">
        <f t="shared" ca="1" si="9"/>
        <v>4</v>
      </c>
      <c r="K59" s="16">
        <f t="shared" ca="1" si="14"/>
        <v>49</v>
      </c>
      <c r="L59" s="13">
        <f t="shared" ca="1" si="15"/>
        <v>0</v>
      </c>
    </row>
    <row r="60" spans="1:12" x14ac:dyDescent="0.25">
      <c r="A60" s="6">
        <v>22</v>
      </c>
      <c r="B60" s="3">
        <f t="shared" ca="1" si="7"/>
        <v>29</v>
      </c>
      <c r="C60" s="3">
        <f t="shared" ca="1" si="10"/>
        <v>2</v>
      </c>
      <c r="D60" s="3">
        <f t="shared" ca="1" si="11"/>
        <v>47</v>
      </c>
      <c r="E60" s="3">
        <f t="shared" ca="1" si="8"/>
        <v>51</v>
      </c>
      <c r="F60" s="28">
        <f t="shared" ca="1" si="16"/>
        <v>48</v>
      </c>
      <c r="G60" s="3">
        <f t="shared" ca="1" si="12"/>
        <v>3</v>
      </c>
      <c r="H60" s="16">
        <f t="shared" ca="1" si="13"/>
        <v>51</v>
      </c>
      <c r="I60" s="3">
        <f t="shared" ca="1" si="17"/>
        <v>0</v>
      </c>
      <c r="J60" s="3">
        <f t="shared" ca="1" si="9"/>
        <v>0</v>
      </c>
      <c r="K60" s="16">
        <f t="shared" ca="1" si="14"/>
        <v>0</v>
      </c>
      <c r="L60" s="13">
        <f t="shared" ca="1" si="15"/>
        <v>1</v>
      </c>
    </row>
    <row r="61" spans="1:12" x14ac:dyDescent="0.25">
      <c r="A61" s="6">
        <v>23</v>
      </c>
      <c r="B61" s="3">
        <f t="shared" ca="1" si="7"/>
        <v>31</v>
      </c>
      <c r="C61" s="3">
        <f t="shared" ca="1" si="10"/>
        <v>2</v>
      </c>
      <c r="D61" s="3">
        <f t="shared" ca="1" si="11"/>
        <v>49</v>
      </c>
      <c r="E61" s="3">
        <f t="shared" ca="1" si="8"/>
        <v>86</v>
      </c>
      <c r="F61" s="28">
        <f t="shared" ca="1" si="16"/>
        <v>0</v>
      </c>
      <c r="G61" s="3">
        <f t="shared" ca="1" si="12"/>
        <v>0</v>
      </c>
      <c r="H61" s="16">
        <f t="shared" ca="1" si="13"/>
        <v>0</v>
      </c>
      <c r="I61" s="3">
        <f t="shared" ca="1" si="17"/>
        <v>49</v>
      </c>
      <c r="J61" s="3">
        <f t="shared" ca="1" si="9"/>
        <v>6</v>
      </c>
      <c r="K61" s="16">
        <f t="shared" ca="1" si="14"/>
        <v>55</v>
      </c>
      <c r="L61" s="13">
        <f t="shared" ca="1" si="15"/>
        <v>0</v>
      </c>
    </row>
    <row r="62" spans="1:12" x14ac:dyDescent="0.25">
      <c r="A62" s="6">
        <v>24</v>
      </c>
      <c r="B62" s="3">
        <f t="shared" ca="1" si="7"/>
        <v>47</v>
      </c>
      <c r="C62" s="3">
        <f t="shared" ca="1" si="10"/>
        <v>2</v>
      </c>
      <c r="D62" s="3">
        <f t="shared" ca="1" si="11"/>
        <v>51</v>
      </c>
      <c r="E62" s="3">
        <f t="shared" ca="1" si="8"/>
        <v>17</v>
      </c>
      <c r="F62" s="28">
        <f t="shared" ca="1" si="16"/>
        <v>51</v>
      </c>
      <c r="G62" s="3">
        <f t="shared" ca="1" si="12"/>
        <v>2</v>
      </c>
      <c r="H62" s="16">
        <f t="shared" ca="1" si="13"/>
        <v>53</v>
      </c>
      <c r="I62" s="3">
        <f t="shared" ca="1" si="17"/>
        <v>0</v>
      </c>
      <c r="J62" s="3">
        <f t="shared" ca="1" si="9"/>
        <v>0</v>
      </c>
      <c r="K62" s="16">
        <f t="shared" ca="1" si="14"/>
        <v>0</v>
      </c>
      <c r="L62" s="13">
        <f t="shared" ca="1" si="15"/>
        <v>0</v>
      </c>
    </row>
    <row r="63" spans="1:12" x14ac:dyDescent="0.25">
      <c r="A63" s="6">
        <v>25</v>
      </c>
      <c r="B63" s="3">
        <f t="shared" ca="1" si="7"/>
        <v>2</v>
      </c>
      <c r="C63" s="3">
        <f t="shared" ca="1" si="10"/>
        <v>1</v>
      </c>
      <c r="D63" s="3">
        <f t="shared" ca="1" si="11"/>
        <v>52</v>
      </c>
      <c r="E63" s="3">
        <f t="shared" ca="1" si="8"/>
        <v>38</v>
      </c>
      <c r="F63" s="28">
        <f t="shared" ca="1" si="16"/>
        <v>0</v>
      </c>
      <c r="G63" s="3">
        <f t="shared" ca="1" si="12"/>
        <v>0</v>
      </c>
      <c r="H63" s="16">
        <f t="shared" ca="1" si="13"/>
        <v>0</v>
      </c>
      <c r="I63" s="3">
        <f t="shared" ca="1" si="17"/>
        <v>55</v>
      </c>
      <c r="J63" s="3">
        <f t="shared" ca="1" si="9"/>
        <v>4</v>
      </c>
      <c r="K63" s="16">
        <f t="shared" ca="1" si="14"/>
        <v>59</v>
      </c>
      <c r="L63" s="13">
        <f t="shared" ca="1" si="15"/>
        <v>3</v>
      </c>
    </row>
    <row r="64" spans="1:12" ht="15.75" thickBot="1" x14ac:dyDescent="0.3">
      <c r="A64" s="7">
        <v>26</v>
      </c>
      <c r="B64" s="8">
        <f t="shared" ca="1" si="7"/>
        <v>30</v>
      </c>
      <c r="C64" s="8">
        <f t="shared" ca="1" si="10"/>
        <v>2</v>
      </c>
      <c r="D64" s="8">
        <f t="shared" ca="1" si="11"/>
        <v>54</v>
      </c>
      <c r="E64" s="8">
        <f t="shared" ca="1" si="8"/>
        <v>48</v>
      </c>
      <c r="F64" s="29">
        <f t="shared" ca="1" si="16"/>
        <v>54</v>
      </c>
      <c r="G64" s="3">
        <f t="shared" ca="1" si="12"/>
        <v>3</v>
      </c>
      <c r="H64" s="17">
        <f t="shared" ca="1" si="13"/>
        <v>57</v>
      </c>
      <c r="I64" s="29">
        <f t="shared" ca="1" si="17"/>
        <v>0</v>
      </c>
      <c r="J64" s="3">
        <f t="shared" ca="1" si="9"/>
        <v>0</v>
      </c>
      <c r="K64" s="17">
        <f t="shared" ca="1" si="14"/>
        <v>0</v>
      </c>
      <c r="L64" s="24">
        <f t="shared" ca="1" si="15"/>
        <v>0</v>
      </c>
    </row>
    <row r="65" spans="1:12" ht="15.75" thickBot="1" x14ac:dyDescent="0.3">
      <c r="A65" s="33" t="s">
        <v>25</v>
      </c>
      <c r="B65" s="34"/>
      <c r="C65" s="35">
        <f ca="1">SUM(C39:C64)</f>
        <v>54</v>
      </c>
      <c r="D65" s="34">
        <f ca="1">SUM(D39:D64)</f>
        <v>731</v>
      </c>
      <c r="E65" s="34"/>
      <c r="F65" s="36"/>
      <c r="G65" s="36">
        <f ca="1">SUM(G39:G64)</f>
        <v>52</v>
      </c>
      <c r="H65" s="34"/>
      <c r="I65" s="36"/>
      <c r="J65" s="36">
        <f ca="1">SUM(J39:J64)</f>
        <v>45</v>
      </c>
      <c r="K65" s="34"/>
      <c r="L65" s="38">
        <f ca="1">SUM(L39:L64)</f>
        <v>9</v>
      </c>
    </row>
    <row r="66" spans="1:12" x14ac:dyDescent="0.25">
      <c r="J66" s="26"/>
    </row>
    <row r="67" spans="1:12" x14ac:dyDescent="0.25">
      <c r="A67" s="46" t="s">
        <v>26</v>
      </c>
      <c r="B67" s="46"/>
      <c r="C67" s="46"/>
      <c r="D67" s="37">
        <f ca="1">G65/MAX(H39:H64)</f>
        <v>0.91228070175438591</v>
      </c>
    </row>
    <row r="68" spans="1:12" x14ac:dyDescent="0.25">
      <c r="A68" s="46" t="s">
        <v>27</v>
      </c>
      <c r="B68" s="46"/>
      <c r="C68" s="46"/>
      <c r="D68" s="37">
        <f ca="1">J65/MAX(K39:K64)</f>
        <v>0.76271186440677963</v>
      </c>
    </row>
    <row r="69" spans="1:12" x14ac:dyDescent="0.25">
      <c r="A69" s="25"/>
    </row>
    <row r="70" spans="1:12" x14ac:dyDescent="0.25">
      <c r="A70" s="25" t="s">
        <v>37</v>
      </c>
      <c r="D70" s="43" t="s">
        <v>28</v>
      </c>
      <c r="E70">
        <f ca="1">L65/A64</f>
        <v>0.34615384615384615</v>
      </c>
    </row>
    <row r="71" spans="1:12" x14ac:dyDescent="0.25">
      <c r="A71" s="25" t="s">
        <v>38</v>
      </c>
      <c r="D71" s="43" t="s">
        <v>28</v>
      </c>
      <c r="E71">
        <f ca="1">COUNTIF(L39:L64,"&lt;&gt;0")/A64</f>
        <v>0.19230769230769232</v>
      </c>
    </row>
    <row r="72" spans="1:12" x14ac:dyDescent="0.25">
      <c r="A72" s="25" t="s">
        <v>39</v>
      </c>
      <c r="D72" s="43" t="s">
        <v>28</v>
      </c>
      <c r="E72">
        <f ca="1">G65/A64</f>
        <v>2</v>
      </c>
    </row>
    <row r="73" spans="1:12" x14ac:dyDescent="0.25">
      <c r="A73" s="25" t="s">
        <v>40</v>
      </c>
      <c r="D73" s="43" t="s">
        <v>28</v>
      </c>
      <c r="E73">
        <f ca="1">J65/A64</f>
        <v>1.7307692307692308</v>
      </c>
    </row>
    <row r="74" spans="1:12" x14ac:dyDescent="0.25">
      <c r="A74" s="25" t="s">
        <v>41</v>
      </c>
      <c r="D74" s="43" t="s">
        <v>28</v>
      </c>
      <c r="E74">
        <f ca="1">C65/A63</f>
        <v>2.16</v>
      </c>
    </row>
    <row r="75" spans="1:12" x14ac:dyDescent="0.25">
      <c r="A75" s="25" t="s">
        <v>42</v>
      </c>
      <c r="D75" s="43" t="s">
        <v>28</v>
      </c>
      <c r="E75">
        <f ca="1">L65/COUNTIF(L39:L64,"&lt;&gt;0")</f>
        <v>1.8</v>
      </c>
    </row>
    <row r="77" spans="1:12" x14ac:dyDescent="0.25">
      <c r="A77" s="45" t="s">
        <v>29</v>
      </c>
      <c r="B77" s="45"/>
      <c r="C77" s="45"/>
      <c r="D77" s="45"/>
      <c r="E77" s="45"/>
      <c r="G77" s="26" t="s">
        <v>28</v>
      </c>
      <c r="H77">
        <f>0.03333</f>
        <v>3.3329999999999999E-2</v>
      </c>
    </row>
    <row r="78" spans="1:12" x14ac:dyDescent="0.25">
      <c r="A78" s="25"/>
      <c r="D78" s="43"/>
      <c r="F78" s="40"/>
    </row>
    <row r="79" spans="1:12" x14ac:dyDescent="0.25">
      <c r="A79" s="57" t="s">
        <v>31</v>
      </c>
      <c r="B79" s="57"/>
      <c r="G79" s="26" t="s">
        <v>28</v>
      </c>
      <c r="H79">
        <f ca="1">E72</f>
        <v>2</v>
      </c>
    </row>
    <row r="80" spans="1:12" x14ac:dyDescent="0.25">
      <c r="A80" s="45" t="s">
        <v>33</v>
      </c>
      <c r="B80" s="45"/>
      <c r="C80" s="45"/>
      <c r="D80" s="45"/>
      <c r="E80" s="45"/>
      <c r="F80" s="44"/>
      <c r="G80" s="26" t="s">
        <v>28</v>
      </c>
      <c r="H80">
        <f ca="1">(1-(H77*H79))</f>
        <v>0.93334000000000006</v>
      </c>
    </row>
    <row r="81" spans="1:19" x14ac:dyDescent="0.25">
      <c r="A81" s="25" t="s">
        <v>35</v>
      </c>
      <c r="B81" s="25"/>
      <c r="C81" s="25"/>
      <c r="D81" s="25"/>
      <c r="E81" s="25"/>
      <c r="F81" s="44"/>
      <c r="G81" s="41" t="s">
        <v>28</v>
      </c>
      <c r="H81">
        <f ca="1">H80*100</f>
        <v>93.334000000000003</v>
      </c>
      <c r="I81" s="40" t="s">
        <v>32</v>
      </c>
    </row>
    <row r="82" spans="1:19" x14ac:dyDescent="0.25">
      <c r="A82" s="25"/>
      <c r="B82" s="25"/>
      <c r="C82" s="25"/>
      <c r="D82" s="25"/>
      <c r="E82" s="25"/>
      <c r="F82" s="44"/>
    </row>
    <row r="83" spans="1:19" x14ac:dyDescent="0.25">
      <c r="A83" s="46" t="s">
        <v>30</v>
      </c>
      <c r="B83" s="46"/>
      <c r="C83" s="25"/>
      <c r="D83" s="25"/>
      <c r="E83" s="25"/>
      <c r="F83" s="44"/>
      <c r="G83" s="26" t="s">
        <v>28</v>
      </c>
      <c r="H83">
        <f ca="1">E73</f>
        <v>1.7307692307692308</v>
      </c>
    </row>
    <row r="84" spans="1:19" x14ac:dyDescent="0.25">
      <c r="A84" s="25" t="s">
        <v>34</v>
      </c>
      <c r="B84" s="25"/>
      <c r="C84" s="25"/>
      <c r="D84" s="25"/>
      <c r="E84" s="25"/>
      <c r="F84" s="44"/>
      <c r="G84" s="26" t="s">
        <v>28</v>
      </c>
      <c r="H84">
        <f ca="1">(1-(H77*H83))</f>
        <v>0.94231346153846152</v>
      </c>
    </row>
    <row r="85" spans="1:19" x14ac:dyDescent="0.25">
      <c r="A85" s="25" t="s">
        <v>36</v>
      </c>
      <c r="B85" s="25"/>
      <c r="C85" s="25"/>
      <c r="D85" s="25"/>
      <c r="E85" s="25"/>
      <c r="F85" s="44"/>
      <c r="G85" s="41" t="s">
        <v>28</v>
      </c>
      <c r="H85">
        <f ca="1">H84*100</f>
        <v>94.231346153846147</v>
      </c>
      <c r="I85" s="40" t="s">
        <v>32</v>
      </c>
      <c r="S85" s="26"/>
    </row>
    <row r="86" spans="1:19" x14ac:dyDescent="0.25">
      <c r="S86" s="26"/>
    </row>
    <row r="87" spans="1:19" x14ac:dyDescent="0.25">
      <c r="A87" s="25" t="s">
        <v>43</v>
      </c>
      <c r="B87" s="39" t="str">
        <f ca="1">IF(H81&gt;H85,"Able has greater service availability and hence, Able is more efficient than Baker.", "Baker has greater service availability and hence, Baker is more efficient than Able.")</f>
        <v>Baker has greater service availability and hence, Baker is more efficient than Able.</v>
      </c>
      <c r="C87" s="39"/>
      <c r="D87" s="39"/>
      <c r="E87" s="39"/>
      <c r="F87" s="39"/>
      <c r="H87" s="39"/>
    </row>
    <row r="99" spans="6:9" x14ac:dyDescent="0.25">
      <c r="G99" s="41"/>
    </row>
    <row r="100" spans="6:9" x14ac:dyDescent="0.25">
      <c r="I100" s="40"/>
    </row>
    <row r="101" spans="6:9" x14ac:dyDescent="0.25">
      <c r="G101" s="42"/>
    </row>
    <row r="105" spans="6:9" x14ac:dyDescent="0.25">
      <c r="F105" s="41"/>
      <c r="G105" s="41"/>
    </row>
    <row r="106" spans="6:9" x14ac:dyDescent="0.25">
      <c r="I106" s="40"/>
    </row>
    <row r="107" spans="6:9" x14ac:dyDescent="0.25">
      <c r="G107" s="42"/>
    </row>
  </sheetData>
  <mergeCells count="11">
    <mergeCell ref="A79:B79"/>
    <mergeCell ref="A83:B83"/>
    <mergeCell ref="A67:C67"/>
    <mergeCell ref="A68:C68"/>
    <mergeCell ref="A1:P1"/>
    <mergeCell ref="A12:D12"/>
    <mergeCell ref="A19:D19"/>
    <mergeCell ref="A26:D26"/>
    <mergeCell ref="F37:H37"/>
    <mergeCell ref="I37:K37"/>
    <mergeCell ref="A36:L36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Pravin Pote</cp:lastModifiedBy>
  <cp:lastPrinted>2016-02-25T14:44:40Z</cp:lastPrinted>
  <dcterms:created xsi:type="dcterms:W3CDTF">2016-01-27T22:29:11Z</dcterms:created>
  <dcterms:modified xsi:type="dcterms:W3CDTF">2016-02-26T05:54:17Z</dcterms:modified>
</cp:coreProperties>
</file>