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5600" windowHeight="775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18" i="1"/>
  <c r="D18" s="1"/>
  <c r="C24"/>
  <c r="D24" s="1"/>
  <c r="B39"/>
  <c r="D39"/>
  <c r="I39" s="1"/>
  <c r="J39" s="1"/>
  <c r="B40"/>
  <c r="C40"/>
  <c r="C41" s="1"/>
  <c r="C42" s="1"/>
  <c r="C43" s="1"/>
  <c r="C44" s="1"/>
  <c r="C45" s="1"/>
  <c r="C46" s="1"/>
  <c r="C47" s="1"/>
  <c r="C48" s="1"/>
  <c r="C49" s="1"/>
  <c r="C50" s="1"/>
  <c r="C51" s="1"/>
  <c r="C52" s="1"/>
  <c r="C53" s="1"/>
  <c r="C54" s="1"/>
  <c r="C55" s="1"/>
  <c r="C56" s="1"/>
  <c r="C57" s="1"/>
  <c r="C58" s="1"/>
  <c r="C59" s="1"/>
  <c r="C60" s="1"/>
  <c r="C61" s="1"/>
  <c r="C62" s="1"/>
  <c r="C63" s="1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D40" l="1"/>
  <c r="K39"/>
  <c r="C23"/>
  <c r="C17"/>
  <c r="I40" l="1"/>
  <c r="D41"/>
  <c r="D17"/>
  <c r="C16"/>
  <c r="D23"/>
  <c r="C22"/>
  <c r="D22" s="1"/>
  <c r="I41" l="1"/>
  <c r="D42"/>
  <c r="J40"/>
  <c r="K40"/>
  <c r="D16"/>
  <c r="C15"/>
  <c r="I42" l="1"/>
  <c r="D43"/>
  <c r="D44" s="1"/>
  <c r="J41"/>
  <c r="K41"/>
  <c r="D15"/>
  <c r="C14"/>
  <c r="D14" s="1"/>
  <c r="D45" l="1"/>
  <c r="I44"/>
  <c r="J42"/>
  <c r="K42"/>
  <c r="F44"/>
  <c r="F46"/>
  <c r="F48"/>
  <c r="F50"/>
  <c r="F52"/>
  <c r="F54"/>
  <c r="F56"/>
  <c r="F58"/>
  <c r="F60"/>
  <c r="F62"/>
  <c r="F39"/>
  <c r="F40"/>
  <c r="F41"/>
  <c r="F42"/>
  <c r="F43"/>
  <c r="F45"/>
  <c r="F47"/>
  <c r="F49"/>
  <c r="F51"/>
  <c r="F53"/>
  <c r="F55"/>
  <c r="F57"/>
  <c r="F59"/>
  <c r="F61"/>
  <c r="F63"/>
  <c r="J44" l="1"/>
  <c r="K44"/>
  <c r="I45"/>
  <c r="D46"/>
  <c r="G39"/>
  <c r="H39"/>
  <c r="I46" l="1"/>
  <c r="D47"/>
  <c r="K45"/>
  <c r="J45"/>
  <c r="E40"/>
  <c r="G40" s="1"/>
  <c r="E41" s="1"/>
  <c r="D48" l="1"/>
  <c r="D49" s="1"/>
  <c r="I47"/>
  <c r="J46"/>
  <c r="K46"/>
  <c r="H40"/>
  <c r="J47" l="1"/>
  <c r="K47"/>
  <c r="I49"/>
  <c r="D50"/>
  <c r="G41"/>
  <c r="E42" s="1"/>
  <c r="I50" l="1"/>
  <c r="D51"/>
  <c r="J49"/>
  <c r="K49"/>
  <c r="H41"/>
  <c r="G42" s="1"/>
  <c r="D52" l="1"/>
  <c r="I51"/>
  <c r="J50"/>
  <c r="K50"/>
  <c r="E43"/>
  <c r="H42"/>
  <c r="J51" l="1"/>
  <c r="K51"/>
  <c r="I52"/>
  <c r="D53"/>
  <c r="D54" s="1"/>
  <c r="I54" s="1"/>
  <c r="G43"/>
  <c r="H43" s="1"/>
  <c r="D55" l="1"/>
  <c r="K52"/>
  <c r="J52"/>
  <c r="I43"/>
  <c r="J43" s="1"/>
  <c r="K43" s="1"/>
  <c r="L43" s="1"/>
  <c r="I55"/>
  <c r="D56"/>
  <c r="J54"/>
  <c r="K54"/>
  <c r="E44" l="1"/>
  <c r="L44"/>
  <c r="K55"/>
  <c r="J55"/>
  <c r="I56"/>
  <c r="D57"/>
  <c r="I57" l="1"/>
  <c r="D58"/>
  <c r="G44"/>
  <c r="J56"/>
  <c r="K56"/>
  <c r="L45"/>
  <c r="H44" l="1"/>
  <c r="E45"/>
  <c r="L46"/>
  <c r="K57"/>
  <c r="J57"/>
  <c r="D59"/>
  <c r="G45" l="1"/>
  <c r="E46" s="1"/>
  <c r="I59"/>
  <c r="D60"/>
  <c r="L47"/>
  <c r="H45" l="1"/>
  <c r="G46" s="1"/>
  <c r="E47" s="1"/>
  <c r="K59"/>
  <c r="J59"/>
  <c r="I60"/>
  <c r="D61"/>
  <c r="H46" l="1"/>
  <c r="G47" s="1"/>
  <c r="H47" s="1"/>
  <c r="I61"/>
  <c r="D62"/>
  <c r="J60"/>
  <c r="K60"/>
  <c r="E48" l="1"/>
  <c r="G48" s="1"/>
  <c r="H48" s="1"/>
  <c r="K61"/>
  <c r="J61"/>
  <c r="I62"/>
  <c r="D63"/>
  <c r="J62" l="1"/>
  <c r="K62"/>
  <c r="I48"/>
  <c r="J48" l="1"/>
  <c r="K48" s="1"/>
  <c r="L48" s="1"/>
  <c r="E49" l="1"/>
  <c r="L49"/>
  <c r="G49" l="1"/>
  <c r="H49" s="1"/>
  <c r="L50"/>
  <c r="E50" l="1"/>
  <c r="G50" s="1"/>
  <c r="H50" s="1"/>
  <c r="L51"/>
  <c r="E51" l="1"/>
  <c r="G51" s="1"/>
  <c r="H51" s="1"/>
  <c r="L52"/>
  <c r="E52" l="1"/>
  <c r="G52" s="1"/>
  <c r="E53" s="1"/>
  <c r="H52" l="1"/>
  <c r="G53" s="1"/>
  <c r="H53" l="1"/>
  <c r="I53" s="1"/>
  <c r="J53" s="1"/>
  <c r="K53" s="1"/>
  <c r="L53" s="1"/>
  <c r="E54" l="1"/>
  <c r="L54"/>
  <c r="G54" l="1"/>
  <c r="H54" s="1"/>
  <c r="L55"/>
  <c r="E55" l="1"/>
  <c r="G55" s="1"/>
  <c r="H55" s="1"/>
  <c r="L56"/>
  <c r="E56" l="1"/>
  <c r="G56" s="1"/>
  <c r="E57" s="1"/>
  <c r="L57"/>
  <c r="H56" l="1"/>
  <c r="G57" s="1"/>
  <c r="H57" s="1"/>
  <c r="E58" l="1"/>
  <c r="G58" l="1"/>
  <c r="H58" l="1"/>
  <c r="I58" s="1"/>
  <c r="J58" s="1"/>
  <c r="K58" s="1"/>
  <c r="L58" s="1"/>
  <c r="E59" l="1"/>
  <c r="L59"/>
  <c r="G59" l="1"/>
  <c r="H59" s="1"/>
  <c r="L60"/>
  <c r="E60" l="1"/>
  <c r="G60" s="1"/>
  <c r="E61" s="1"/>
  <c r="L61"/>
  <c r="H60" l="1"/>
  <c r="G61" s="1"/>
  <c r="H61" s="1"/>
  <c r="L62"/>
  <c r="E62" l="1"/>
  <c r="G62" s="1"/>
  <c r="E63" s="1"/>
  <c r="H62" l="1"/>
  <c r="G63" s="1"/>
  <c r="G64" s="1"/>
  <c r="E66" s="1"/>
  <c r="H63" l="1"/>
  <c r="I63" l="1"/>
  <c r="J63" s="1"/>
  <c r="K63" s="1"/>
  <c r="L63" s="1"/>
  <c r="E67"/>
</calcChain>
</file>

<file path=xl/sharedStrings.xml><?xml version="1.0" encoding="utf-8"?>
<sst xmlns="http://schemas.openxmlformats.org/spreadsheetml/2006/main" count="44" uniqueCount="35">
  <si>
    <t>INVENTORY SYSTEM</t>
  </si>
  <si>
    <t>-</t>
  </si>
  <si>
    <t>DOA</t>
  </si>
  <si>
    <t>LT</t>
  </si>
  <si>
    <t>RDA (LT)</t>
  </si>
  <si>
    <t>OQ</t>
  </si>
  <si>
    <t>SQ</t>
  </si>
  <si>
    <t>EI</t>
  </si>
  <si>
    <t>Demand</t>
  </si>
  <si>
    <t>BI</t>
  </si>
  <si>
    <t>DWC</t>
  </si>
  <si>
    <t>Cycle</t>
  </si>
  <si>
    <t>RDA (Demand)</t>
  </si>
  <si>
    <t>Day</t>
  </si>
  <si>
    <t>Simulation Table</t>
  </si>
  <si>
    <t>RDA</t>
  </si>
  <si>
    <t>Cumulative Probability</t>
  </si>
  <si>
    <t>Probability</t>
  </si>
  <si>
    <t>RDA for Lead Time</t>
  </si>
  <si>
    <t>RDA for Daily Demand</t>
  </si>
  <si>
    <r>
      <t xml:space="preserve">DOA: </t>
    </r>
    <r>
      <rPr>
        <sz val="11"/>
        <color theme="1"/>
        <rFont val="Calibri"/>
        <family val="2"/>
        <scheme val="minor"/>
      </rPr>
      <t>Days until Order Arrives</t>
    </r>
  </si>
  <si>
    <r>
      <t xml:space="preserve">OQ: </t>
    </r>
    <r>
      <rPr>
        <sz val="11"/>
        <color theme="1"/>
        <rFont val="Calibri"/>
        <family val="2"/>
        <scheme val="minor"/>
      </rPr>
      <t>Order Quantity</t>
    </r>
  </si>
  <si>
    <r>
      <t xml:space="preserve">SQ: </t>
    </r>
    <r>
      <rPr>
        <sz val="11"/>
        <color theme="1"/>
        <rFont val="Calibri"/>
        <family val="2"/>
        <scheme val="minor"/>
      </rPr>
      <t xml:space="preserve"> Shortage Quantity</t>
    </r>
  </si>
  <si>
    <r>
      <t xml:space="preserve">EI: </t>
    </r>
    <r>
      <rPr>
        <sz val="11"/>
        <color theme="1"/>
        <rFont val="Calibri"/>
        <family val="2"/>
        <scheme val="minor"/>
      </rPr>
      <t>Ending Inventory</t>
    </r>
  </si>
  <si>
    <r>
      <t xml:space="preserve">BI: </t>
    </r>
    <r>
      <rPr>
        <sz val="11"/>
        <color theme="1"/>
        <rFont val="Calibri"/>
        <family val="2"/>
        <scheme val="minor"/>
      </rPr>
      <t>Beginning Inventory</t>
    </r>
  </si>
  <si>
    <r>
      <t xml:space="preserve">DWC: </t>
    </r>
    <r>
      <rPr>
        <sz val="11"/>
        <color theme="1"/>
        <rFont val="Calibri"/>
        <family val="2"/>
        <scheme val="minor"/>
      </rPr>
      <t>Day within Cycle</t>
    </r>
  </si>
  <si>
    <r>
      <rPr>
        <b/>
        <sz val="11"/>
        <color theme="1"/>
        <rFont val="Calibri"/>
        <family val="2"/>
        <scheme val="minor"/>
      </rPr>
      <t xml:space="preserve">LT: </t>
    </r>
    <r>
      <rPr>
        <sz val="11"/>
        <color theme="1"/>
        <rFont val="Calibri"/>
        <family val="2"/>
        <scheme val="minor"/>
      </rPr>
      <t>Lead Time</t>
    </r>
  </si>
  <si>
    <r>
      <t xml:space="preserve">RDA: </t>
    </r>
    <r>
      <rPr>
        <sz val="11"/>
        <color theme="1"/>
        <rFont val="Calibri"/>
        <family val="2"/>
        <scheme val="minor"/>
      </rPr>
      <t>Random Digit Assisgnment</t>
    </r>
  </si>
  <si>
    <t>Taking initial BI= 11</t>
  </si>
  <si>
    <t>Average Ending Inventory</t>
  </si>
  <si>
    <t>=</t>
  </si>
  <si>
    <t>Total</t>
  </si>
  <si>
    <t>units</t>
  </si>
  <si>
    <t>Number of Days Shortage Condition Occurred</t>
  </si>
  <si>
    <t>day(s)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</si>
</sst>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0" xfId="0" applyBorder="1"/>
    <xf numFmtId="0" fontId="0" fillId="0" borderId="8" xfId="0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left"/>
    </xf>
    <xf numFmtId="0" fontId="0" fillId="0" borderId="6" xfId="0" applyBorder="1"/>
    <xf numFmtId="0" fontId="1" fillId="0" borderId="7" xfId="0" applyFont="1" applyBorder="1"/>
    <xf numFmtId="0" fontId="0" fillId="0" borderId="5" xfId="0" applyBorder="1"/>
    <xf numFmtId="0" fontId="2" fillId="0" borderId="0" xfId="0" applyFont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67"/>
  <sheetViews>
    <sheetView tabSelected="1" topLeftCell="A22" workbookViewId="0">
      <selection activeCell="F39" sqref="F39"/>
    </sheetView>
  </sheetViews>
  <sheetFormatPr defaultRowHeight="15"/>
  <cols>
    <col min="1" max="1" width="7.5703125" customWidth="1"/>
    <col min="2" max="2" width="13.28515625" customWidth="1"/>
    <col min="3" max="3" width="20.7109375" customWidth="1"/>
    <col min="4" max="4" width="5.5703125" customWidth="1"/>
    <col min="5" max="5" width="5.42578125" customWidth="1"/>
    <col min="6" max="6" width="7.7109375" customWidth="1"/>
    <col min="7" max="7" width="5.140625" customWidth="1"/>
    <col min="8" max="8" width="4.28515625" customWidth="1"/>
    <col min="9" max="9" width="3.85546875" customWidth="1"/>
    <col min="10" max="10" width="8.28515625" customWidth="1"/>
    <col min="11" max="12" width="4.42578125" customWidth="1"/>
  </cols>
  <sheetData>
    <row r="1" spans="1:14" ht="18.75">
      <c r="A1" s="19" t="s">
        <v>0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</row>
    <row r="3" spans="1:14">
      <c r="A3" s="14" t="s">
        <v>27</v>
      </c>
      <c r="L3" s="1"/>
    </row>
    <row r="4" spans="1:14">
      <c r="A4" t="s">
        <v>26</v>
      </c>
      <c r="L4" s="1"/>
    </row>
    <row r="5" spans="1:14">
      <c r="A5" s="14" t="s">
        <v>25</v>
      </c>
      <c r="L5" s="1"/>
    </row>
    <row r="6" spans="1:14">
      <c r="A6" s="14" t="s">
        <v>24</v>
      </c>
      <c r="L6" s="1"/>
    </row>
    <row r="7" spans="1:14">
      <c r="A7" s="14" t="s">
        <v>23</v>
      </c>
      <c r="L7" s="1"/>
    </row>
    <row r="8" spans="1:14">
      <c r="A8" s="14" t="s">
        <v>22</v>
      </c>
      <c r="L8" s="1"/>
    </row>
    <row r="9" spans="1:14">
      <c r="A9" s="14" t="s">
        <v>21</v>
      </c>
      <c r="L9" s="1"/>
    </row>
    <row r="10" spans="1:14">
      <c r="A10" s="14" t="s">
        <v>20</v>
      </c>
      <c r="L10" s="1"/>
    </row>
    <row r="11" spans="1:14" ht="15.75" thickBot="1">
      <c r="L11" s="1"/>
    </row>
    <row r="12" spans="1:14" ht="15.75" thickBot="1">
      <c r="A12" s="20" t="s">
        <v>19</v>
      </c>
      <c r="B12" s="21"/>
      <c r="C12" s="21"/>
      <c r="D12" s="22"/>
      <c r="L12" s="1"/>
    </row>
    <row r="13" spans="1:14" ht="15.75" thickBot="1">
      <c r="A13" s="13" t="s">
        <v>8</v>
      </c>
      <c r="B13" s="8" t="s">
        <v>17</v>
      </c>
      <c r="C13" s="8" t="s">
        <v>16</v>
      </c>
      <c r="D13" s="7" t="s">
        <v>15</v>
      </c>
      <c r="L13" s="1"/>
    </row>
    <row r="14" spans="1:14">
      <c r="A14" s="6">
        <v>4</v>
      </c>
      <c r="B14" s="3">
        <v>0.09</v>
      </c>
      <c r="C14" s="3">
        <f>C15+B14</f>
        <v>0.99999999999999989</v>
      </c>
      <c r="D14" s="2">
        <f>C14*100</f>
        <v>99.999999999999986</v>
      </c>
      <c r="L14" s="1"/>
    </row>
    <row r="15" spans="1:14">
      <c r="A15" s="6">
        <v>3</v>
      </c>
      <c r="B15" s="3">
        <v>0.21</v>
      </c>
      <c r="C15" s="3">
        <f>C16+B15</f>
        <v>0.90999999999999992</v>
      </c>
      <c r="D15" s="2">
        <f>C15*100</f>
        <v>90.999999999999986</v>
      </c>
      <c r="L15" s="1"/>
    </row>
    <row r="16" spans="1:14">
      <c r="A16" s="6">
        <v>2</v>
      </c>
      <c r="B16" s="3">
        <v>0.35</v>
      </c>
      <c r="C16" s="3">
        <f>C17+B16</f>
        <v>0.7</v>
      </c>
      <c r="D16" s="2">
        <f>C16*100</f>
        <v>70</v>
      </c>
      <c r="L16" s="1"/>
    </row>
    <row r="17" spans="1:12">
      <c r="A17" s="6">
        <v>1</v>
      </c>
      <c r="B17" s="3">
        <v>0.25</v>
      </c>
      <c r="C17" s="3">
        <f>C18+B17</f>
        <v>0.35</v>
      </c>
      <c r="D17" s="2">
        <f>C17*100</f>
        <v>35</v>
      </c>
      <c r="L17" s="1"/>
    </row>
    <row r="18" spans="1:12" ht="15.75" thickBot="1">
      <c r="A18" s="5">
        <v>0</v>
      </c>
      <c r="B18" s="4">
        <v>0.1</v>
      </c>
      <c r="C18" s="4">
        <f>B18</f>
        <v>0.1</v>
      </c>
      <c r="D18" s="12">
        <f>C18*100</f>
        <v>10</v>
      </c>
      <c r="L18" s="1"/>
    </row>
    <row r="19" spans="1:12" ht="15.75" thickBot="1">
      <c r="L19" s="1"/>
    </row>
    <row r="20" spans="1:12" ht="15.75" thickBot="1">
      <c r="A20" s="20" t="s">
        <v>18</v>
      </c>
      <c r="B20" s="21"/>
      <c r="C20" s="21"/>
      <c r="D20" s="22"/>
      <c r="L20" s="1"/>
    </row>
    <row r="21" spans="1:12" ht="15.75" thickBot="1">
      <c r="A21" s="13" t="s">
        <v>8</v>
      </c>
      <c r="B21" s="8" t="s">
        <v>17</v>
      </c>
      <c r="C21" s="8" t="s">
        <v>16</v>
      </c>
      <c r="D21" s="7" t="s">
        <v>15</v>
      </c>
      <c r="L21" s="1"/>
    </row>
    <row r="22" spans="1:12">
      <c r="A22" s="6">
        <v>3</v>
      </c>
      <c r="B22" s="3">
        <v>0.1</v>
      </c>
      <c r="C22" s="3">
        <f>C23+B22</f>
        <v>0.99999999999999989</v>
      </c>
      <c r="D22" s="2">
        <f>C22*10</f>
        <v>9.9999999999999982</v>
      </c>
      <c r="L22" s="1"/>
    </row>
    <row r="23" spans="1:12">
      <c r="A23" s="6">
        <v>2</v>
      </c>
      <c r="B23" s="3">
        <v>0.3</v>
      </c>
      <c r="C23" s="3">
        <f>C24+B23</f>
        <v>0.89999999999999991</v>
      </c>
      <c r="D23" s="2">
        <f>C23*10</f>
        <v>9</v>
      </c>
      <c r="L23" s="1"/>
    </row>
    <row r="24" spans="1:12" ht="15.75" thickBot="1">
      <c r="A24" s="5">
        <v>1</v>
      </c>
      <c r="B24" s="4">
        <v>0.6</v>
      </c>
      <c r="C24" s="4">
        <f>B24</f>
        <v>0.6</v>
      </c>
      <c r="D24" s="12">
        <f>C24*10</f>
        <v>6</v>
      </c>
      <c r="L24" s="1"/>
    </row>
    <row r="25" spans="1:12">
      <c r="A25" s="11"/>
      <c r="B25" s="11"/>
      <c r="C25" s="11"/>
      <c r="D25" s="11"/>
      <c r="L25" s="1"/>
    </row>
    <row r="26" spans="1:12">
      <c r="A26" s="11"/>
      <c r="B26" s="11"/>
      <c r="C26" s="11"/>
      <c r="D26" s="11"/>
      <c r="L26" s="1"/>
    </row>
    <row r="34" spans="1:12">
      <c r="L34" s="1"/>
    </row>
    <row r="35" spans="1:12">
      <c r="A35" s="15" t="s">
        <v>28</v>
      </c>
      <c r="B35" s="15"/>
    </row>
    <row r="36" spans="1:12" ht="15.75" thickBot="1"/>
    <row r="37" spans="1:12" ht="15.75" thickBot="1">
      <c r="A37" s="20" t="s">
        <v>14</v>
      </c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2"/>
    </row>
    <row r="38" spans="1:12" ht="15.75" thickBot="1">
      <c r="A38" s="10" t="s">
        <v>13</v>
      </c>
      <c r="B38" s="9" t="s">
        <v>12</v>
      </c>
      <c r="C38" s="9" t="s">
        <v>11</v>
      </c>
      <c r="D38" s="9" t="s">
        <v>10</v>
      </c>
      <c r="E38" s="9" t="s">
        <v>9</v>
      </c>
      <c r="F38" s="9" t="s">
        <v>8</v>
      </c>
      <c r="G38" s="9" t="s">
        <v>7</v>
      </c>
      <c r="H38" s="9" t="s">
        <v>6</v>
      </c>
      <c r="I38" s="9" t="s">
        <v>5</v>
      </c>
      <c r="J38" s="9" t="s">
        <v>4</v>
      </c>
      <c r="K38" s="8" t="s">
        <v>3</v>
      </c>
      <c r="L38" s="7" t="s">
        <v>2</v>
      </c>
    </row>
    <row r="39" spans="1:12">
      <c r="A39" s="6">
        <v>1</v>
      </c>
      <c r="B39" s="3">
        <f t="shared" ref="B39:B63" ca="1" si="0">RANDBETWEEN(0,99)</f>
        <v>85</v>
      </c>
      <c r="C39" s="3">
        <v>1</v>
      </c>
      <c r="D39" s="3">
        <f>C39</f>
        <v>1</v>
      </c>
      <c r="E39" s="3">
        <v>11</v>
      </c>
      <c r="F39" s="3">
        <f t="shared" ref="F39:F63" ca="1" si="1">IF(B39=0,4,INDEX(A$14:A$18,MATCH(B39,D$14:D$18,-1)))</f>
        <v>3</v>
      </c>
      <c r="G39" s="3">
        <f ca="1">IF(F39&gt;E39,0,E39-F39)</f>
        <v>8</v>
      </c>
      <c r="H39" s="3">
        <f ca="1">IF(F39&gt;E39,F39-E39,0)</f>
        <v>0</v>
      </c>
      <c r="I39" s="3" t="str">
        <f t="shared" ref="I39:I63" si="2">IF(D39=5,11-G39+H39,"-")</f>
        <v>-</v>
      </c>
      <c r="J39" s="3" t="str">
        <f t="shared" ref="J39:J63" ca="1" si="3">IF(I39&lt;&gt;"-",RANDBETWEEN(0,9),"-")</f>
        <v>-</v>
      </c>
      <c r="K39" s="3" t="str">
        <f t="shared" ref="K39:K63" si="4">IF(I39&lt;&gt;"-",IF(J39=0,3,INDEX(A$22:A$24,MATCH(J39,D$22:D$24,-1))),"-")</f>
        <v>-</v>
      </c>
      <c r="L39" s="2" t="s">
        <v>1</v>
      </c>
    </row>
    <row r="40" spans="1:12">
      <c r="A40" s="6">
        <v>2</v>
      </c>
      <c r="B40" s="3">
        <f t="shared" ca="1" si="0"/>
        <v>16</v>
      </c>
      <c r="C40" s="3">
        <f>IF(MOD(ROWS($C$39:C39),5)=0,C39+1,C39)</f>
        <v>1</v>
      </c>
      <c r="D40" s="3">
        <f t="shared" ref="D40:D63" si="5">IF(D39=5,1,D39+1)</f>
        <v>2</v>
      </c>
      <c r="E40" s="3">
        <f t="shared" ref="E40:E63" ca="1" si="6">IF(L39=0,SUM(I34:I39)+G39,G39)</f>
        <v>8</v>
      </c>
      <c r="F40" s="3">
        <f t="shared" ca="1" si="1"/>
        <v>1</v>
      </c>
      <c r="G40" s="3">
        <f t="shared" ref="G40:G63" ca="1" si="7">IF(F40&gt;E40,0,E40-F40-H39)</f>
        <v>7</v>
      </c>
      <c r="H40" s="3">
        <f t="shared" ref="H40:H63" ca="1" si="8">IF(F40&gt;E40,F40-E40+H39,IF(AND(H39&lt;&gt;0,G40&lt;&gt;E40-F40),0,IF(H39&lt;&gt;0,H39,0)))</f>
        <v>0</v>
      </c>
      <c r="I40" s="3" t="str">
        <f t="shared" si="2"/>
        <v>-</v>
      </c>
      <c r="J40" s="3" t="str">
        <f t="shared" ca="1" si="3"/>
        <v>-</v>
      </c>
      <c r="K40" s="3" t="str">
        <f t="shared" si="4"/>
        <v>-</v>
      </c>
      <c r="L40" s="2" t="s">
        <v>1</v>
      </c>
    </row>
    <row r="41" spans="1:12">
      <c r="A41" s="6">
        <v>3</v>
      </c>
      <c r="B41" s="3">
        <f t="shared" ca="1" si="0"/>
        <v>76</v>
      </c>
      <c r="C41" s="3">
        <f>IF(MOD(ROWS($C$39:C40),5)=0,C40+1,C40)</f>
        <v>1</v>
      </c>
      <c r="D41" s="3">
        <f t="shared" si="5"/>
        <v>3</v>
      </c>
      <c r="E41" s="3">
        <f t="shared" ca="1" si="6"/>
        <v>7</v>
      </c>
      <c r="F41" s="3">
        <f t="shared" ca="1" si="1"/>
        <v>3</v>
      </c>
      <c r="G41" s="3">
        <f t="shared" ca="1" si="7"/>
        <v>4</v>
      </c>
      <c r="H41" s="3">
        <f t="shared" ca="1" si="8"/>
        <v>0</v>
      </c>
      <c r="I41" s="3" t="str">
        <f t="shared" si="2"/>
        <v>-</v>
      </c>
      <c r="J41" s="3" t="str">
        <f t="shared" ca="1" si="3"/>
        <v>-</v>
      </c>
      <c r="K41" s="3" t="str">
        <f t="shared" si="4"/>
        <v>-</v>
      </c>
      <c r="L41" s="2" t="s">
        <v>1</v>
      </c>
    </row>
    <row r="42" spans="1:12">
      <c r="A42" s="6">
        <v>4</v>
      </c>
      <c r="B42" s="3">
        <f t="shared" ca="1" si="0"/>
        <v>29</v>
      </c>
      <c r="C42" s="3">
        <f>IF(MOD(ROWS($C$39:C41),5)=0,C41+1,C41)</f>
        <v>1</v>
      </c>
      <c r="D42" s="3">
        <f t="shared" si="5"/>
        <v>4</v>
      </c>
      <c r="E42" s="3">
        <f t="shared" ca="1" si="6"/>
        <v>4</v>
      </c>
      <c r="F42" s="3">
        <f t="shared" ca="1" si="1"/>
        <v>1</v>
      </c>
      <c r="G42" s="3">
        <f t="shared" ca="1" si="7"/>
        <v>3</v>
      </c>
      <c r="H42" s="3">
        <f t="shared" ca="1" si="8"/>
        <v>0</v>
      </c>
      <c r="I42" s="3" t="str">
        <f t="shared" si="2"/>
        <v>-</v>
      </c>
      <c r="J42" s="3" t="str">
        <f t="shared" ca="1" si="3"/>
        <v>-</v>
      </c>
      <c r="K42" s="3" t="str">
        <f t="shared" si="4"/>
        <v>-</v>
      </c>
      <c r="L42" s="2" t="s">
        <v>1</v>
      </c>
    </row>
    <row r="43" spans="1:12">
      <c r="A43" s="6">
        <v>5</v>
      </c>
      <c r="B43" s="3">
        <f t="shared" ca="1" si="0"/>
        <v>64</v>
      </c>
      <c r="C43" s="3">
        <f>IF(MOD(ROWS($C$39:C42),5)=0,C42+1,C42)</f>
        <v>1</v>
      </c>
      <c r="D43" s="3">
        <f t="shared" si="5"/>
        <v>5</v>
      </c>
      <c r="E43" s="3">
        <f t="shared" ca="1" si="6"/>
        <v>3</v>
      </c>
      <c r="F43" s="3">
        <f t="shared" ca="1" si="1"/>
        <v>2</v>
      </c>
      <c r="G43" s="3">
        <f t="shared" ca="1" si="7"/>
        <v>1</v>
      </c>
      <c r="H43" s="3">
        <f t="shared" ca="1" si="8"/>
        <v>0</v>
      </c>
      <c r="I43" s="3">
        <f t="shared" ca="1" si="2"/>
        <v>10</v>
      </c>
      <c r="J43" s="3">
        <f t="shared" ca="1" si="3"/>
        <v>4</v>
      </c>
      <c r="K43" s="3">
        <f t="shared" ca="1" si="4"/>
        <v>1</v>
      </c>
      <c r="L43" s="2">
        <f t="shared" ref="L43:L63" ca="1" si="9">IF(D43=5,K43,IF(AND(L42&lt;&gt;"-",L42&lt;&gt;0),L42-1,"-"))</f>
        <v>1</v>
      </c>
    </row>
    <row r="44" spans="1:12">
      <c r="A44" s="6">
        <v>6</v>
      </c>
      <c r="B44" s="3">
        <f t="shared" ca="1" si="0"/>
        <v>39</v>
      </c>
      <c r="C44" s="3">
        <f>IF(MOD(ROWS($C$39:C43),5)=0,C43+1,C43)</f>
        <v>2</v>
      </c>
      <c r="D44" s="3">
        <f t="shared" si="5"/>
        <v>1</v>
      </c>
      <c r="E44" s="3">
        <f t="shared" ca="1" si="6"/>
        <v>1</v>
      </c>
      <c r="F44" s="3">
        <f t="shared" ca="1" si="1"/>
        <v>2</v>
      </c>
      <c r="G44" s="3">
        <f t="shared" ca="1" si="7"/>
        <v>0</v>
      </c>
      <c r="H44" s="3">
        <f t="shared" ca="1" si="8"/>
        <v>1</v>
      </c>
      <c r="I44" s="3" t="str">
        <f t="shared" si="2"/>
        <v>-</v>
      </c>
      <c r="J44" s="3" t="str">
        <f t="shared" ca="1" si="3"/>
        <v>-</v>
      </c>
      <c r="K44" s="3" t="str">
        <f t="shared" si="4"/>
        <v>-</v>
      </c>
      <c r="L44" s="2">
        <f t="shared" ca="1" si="9"/>
        <v>0</v>
      </c>
    </row>
    <row r="45" spans="1:12">
      <c r="A45" s="6">
        <v>7</v>
      </c>
      <c r="B45" s="3">
        <f t="shared" ca="1" si="0"/>
        <v>49</v>
      </c>
      <c r="C45" s="3">
        <f>IF(MOD(ROWS($C$39:C44),5)=0,C44+1,C44)</f>
        <v>2</v>
      </c>
      <c r="D45" s="3">
        <f t="shared" si="5"/>
        <v>2</v>
      </c>
      <c r="E45" s="3">
        <f t="shared" ca="1" si="6"/>
        <v>10</v>
      </c>
      <c r="F45" s="3">
        <f t="shared" ca="1" si="1"/>
        <v>2</v>
      </c>
      <c r="G45" s="3">
        <f t="shared" ca="1" si="7"/>
        <v>7</v>
      </c>
      <c r="H45" s="3">
        <f t="shared" ca="1" si="8"/>
        <v>0</v>
      </c>
      <c r="I45" s="3" t="str">
        <f t="shared" si="2"/>
        <v>-</v>
      </c>
      <c r="J45" s="3" t="str">
        <f t="shared" ca="1" si="3"/>
        <v>-</v>
      </c>
      <c r="K45" s="3" t="str">
        <f t="shared" si="4"/>
        <v>-</v>
      </c>
      <c r="L45" s="2" t="str">
        <f t="shared" ca="1" si="9"/>
        <v>-</v>
      </c>
    </row>
    <row r="46" spans="1:12">
      <c r="A46" s="6">
        <v>8</v>
      </c>
      <c r="B46" s="3">
        <f t="shared" ca="1" si="0"/>
        <v>73</v>
      </c>
      <c r="C46" s="3">
        <f>IF(MOD(ROWS($C$39:C45),5)=0,C45+1,C45)</f>
        <v>2</v>
      </c>
      <c r="D46" s="3">
        <f t="shared" si="5"/>
        <v>3</v>
      </c>
      <c r="E46" s="3">
        <f t="shared" ca="1" si="6"/>
        <v>7</v>
      </c>
      <c r="F46" s="3">
        <f t="shared" ca="1" si="1"/>
        <v>3</v>
      </c>
      <c r="G46" s="3">
        <f t="shared" ca="1" si="7"/>
        <v>4</v>
      </c>
      <c r="H46" s="3">
        <f t="shared" ca="1" si="8"/>
        <v>0</v>
      </c>
      <c r="I46" s="3" t="str">
        <f t="shared" si="2"/>
        <v>-</v>
      </c>
      <c r="J46" s="3" t="str">
        <f t="shared" ca="1" si="3"/>
        <v>-</v>
      </c>
      <c r="K46" s="3" t="str">
        <f t="shared" si="4"/>
        <v>-</v>
      </c>
      <c r="L46" s="2" t="str">
        <f t="shared" ca="1" si="9"/>
        <v>-</v>
      </c>
    </row>
    <row r="47" spans="1:12">
      <c r="A47" s="6">
        <v>9</v>
      </c>
      <c r="B47" s="3">
        <f t="shared" ca="1" si="0"/>
        <v>81</v>
      </c>
      <c r="C47" s="3">
        <f>IF(MOD(ROWS($C$39:C46),5)=0,C46+1,C46)</f>
        <v>2</v>
      </c>
      <c r="D47" s="3">
        <f t="shared" si="5"/>
        <v>4</v>
      </c>
      <c r="E47" s="3">
        <f t="shared" ca="1" si="6"/>
        <v>4</v>
      </c>
      <c r="F47" s="3">
        <f t="shared" ca="1" si="1"/>
        <v>3</v>
      </c>
      <c r="G47" s="3">
        <f t="shared" ca="1" si="7"/>
        <v>1</v>
      </c>
      <c r="H47" s="3">
        <f t="shared" ca="1" si="8"/>
        <v>0</v>
      </c>
      <c r="I47" s="3" t="str">
        <f t="shared" si="2"/>
        <v>-</v>
      </c>
      <c r="J47" s="3" t="str">
        <f t="shared" ca="1" si="3"/>
        <v>-</v>
      </c>
      <c r="K47" s="3" t="str">
        <f t="shared" si="4"/>
        <v>-</v>
      </c>
      <c r="L47" s="2" t="str">
        <f t="shared" ca="1" si="9"/>
        <v>-</v>
      </c>
    </row>
    <row r="48" spans="1:12">
      <c r="A48" s="6">
        <v>10</v>
      </c>
      <c r="B48" s="3">
        <f t="shared" ca="1" si="0"/>
        <v>21</v>
      </c>
      <c r="C48" s="3">
        <f>IF(MOD(ROWS($C$39:C47),5)=0,C47+1,C47)</f>
        <v>2</v>
      </c>
      <c r="D48" s="3">
        <f t="shared" si="5"/>
        <v>5</v>
      </c>
      <c r="E48" s="3">
        <f t="shared" ca="1" si="6"/>
        <v>1</v>
      </c>
      <c r="F48" s="3">
        <f t="shared" ca="1" si="1"/>
        <v>1</v>
      </c>
      <c r="G48" s="3">
        <f t="shared" ca="1" si="7"/>
        <v>0</v>
      </c>
      <c r="H48" s="3">
        <f t="shared" ca="1" si="8"/>
        <v>0</v>
      </c>
      <c r="I48" s="3">
        <f t="shared" ca="1" si="2"/>
        <v>11</v>
      </c>
      <c r="J48" s="3">
        <f t="shared" ca="1" si="3"/>
        <v>4</v>
      </c>
      <c r="K48" s="3">
        <f t="shared" ca="1" si="4"/>
        <v>1</v>
      </c>
      <c r="L48" s="2">
        <f t="shared" ca="1" si="9"/>
        <v>1</v>
      </c>
    </row>
    <row r="49" spans="1:12">
      <c r="A49" s="6">
        <v>11</v>
      </c>
      <c r="B49" s="3">
        <f t="shared" ca="1" si="0"/>
        <v>12</v>
      </c>
      <c r="C49" s="3">
        <f>IF(MOD(ROWS($C$39:C48),5)=0,C48+1,C48)</f>
        <v>3</v>
      </c>
      <c r="D49" s="3">
        <f t="shared" si="5"/>
        <v>1</v>
      </c>
      <c r="E49" s="3">
        <f t="shared" ca="1" si="6"/>
        <v>0</v>
      </c>
      <c r="F49" s="3">
        <f t="shared" ca="1" si="1"/>
        <v>1</v>
      </c>
      <c r="G49" s="3">
        <f t="shared" ca="1" si="7"/>
        <v>0</v>
      </c>
      <c r="H49" s="3">
        <f t="shared" ca="1" si="8"/>
        <v>1</v>
      </c>
      <c r="I49" s="3" t="str">
        <f t="shared" si="2"/>
        <v>-</v>
      </c>
      <c r="J49" s="3" t="str">
        <f t="shared" ca="1" si="3"/>
        <v>-</v>
      </c>
      <c r="K49" s="3" t="str">
        <f t="shared" si="4"/>
        <v>-</v>
      </c>
      <c r="L49" s="2">
        <f t="shared" ca="1" si="9"/>
        <v>0</v>
      </c>
    </row>
    <row r="50" spans="1:12">
      <c r="A50" s="6">
        <v>12</v>
      </c>
      <c r="B50" s="3">
        <f t="shared" ca="1" si="0"/>
        <v>17</v>
      </c>
      <c r="C50" s="3">
        <f>IF(MOD(ROWS($C$39:C49),5)=0,C49+1,C49)</f>
        <v>3</v>
      </c>
      <c r="D50" s="3">
        <f t="shared" si="5"/>
        <v>2</v>
      </c>
      <c r="E50" s="3">
        <f t="shared" ca="1" si="6"/>
        <v>11</v>
      </c>
      <c r="F50" s="3">
        <f t="shared" ca="1" si="1"/>
        <v>1</v>
      </c>
      <c r="G50" s="3">
        <f t="shared" ca="1" si="7"/>
        <v>9</v>
      </c>
      <c r="H50" s="3">
        <f t="shared" ca="1" si="8"/>
        <v>0</v>
      </c>
      <c r="I50" s="3" t="str">
        <f t="shared" si="2"/>
        <v>-</v>
      </c>
      <c r="J50" s="3" t="str">
        <f t="shared" ca="1" si="3"/>
        <v>-</v>
      </c>
      <c r="K50" s="3" t="str">
        <f t="shared" si="4"/>
        <v>-</v>
      </c>
      <c r="L50" s="2" t="str">
        <f t="shared" ca="1" si="9"/>
        <v>-</v>
      </c>
    </row>
    <row r="51" spans="1:12">
      <c r="A51" s="6">
        <v>13</v>
      </c>
      <c r="B51" s="3">
        <f t="shared" ca="1" si="0"/>
        <v>4</v>
      </c>
      <c r="C51" s="3">
        <f>IF(MOD(ROWS($C$39:C50),5)=0,C50+1,C50)</f>
        <v>3</v>
      </c>
      <c r="D51" s="3">
        <f t="shared" si="5"/>
        <v>3</v>
      </c>
      <c r="E51" s="3">
        <f t="shared" ca="1" si="6"/>
        <v>9</v>
      </c>
      <c r="F51" s="3">
        <f t="shared" ca="1" si="1"/>
        <v>0</v>
      </c>
      <c r="G51" s="3">
        <f t="shared" ca="1" si="7"/>
        <v>9</v>
      </c>
      <c r="H51" s="3">
        <f t="shared" ca="1" si="8"/>
        <v>0</v>
      </c>
      <c r="I51" s="3" t="str">
        <f t="shared" si="2"/>
        <v>-</v>
      </c>
      <c r="J51" s="3" t="str">
        <f t="shared" ca="1" si="3"/>
        <v>-</v>
      </c>
      <c r="K51" s="3" t="str">
        <f t="shared" si="4"/>
        <v>-</v>
      </c>
      <c r="L51" s="2" t="str">
        <f t="shared" ca="1" si="9"/>
        <v>-</v>
      </c>
    </row>
    <row r="52" spans="1:12">
      <c r="A52" s="6">
        <v>14</v>
      </c>
      <c r="B52" s="3">
        <f t="shared" ca="1" si="0"/>
        <v>20</v>
      </c>
      <c r="C52" s="3">
        <f>IF(MOD(ROWS($C$39:C51),5)=0,C51+1,C51)</f>
        <v>3</v>
      </c>
      <c r="D52" s="3">
        <f t="shared" si="5"/>
        <v>4</v>
      </c>
      <c r="E52" s="3">
        <f t="shared" ca="1" si="6"/>
        <v>9</v>
      </c>
      <c r="F52" s="3">
        <f t="shared" ca="1" si="1"/>
        <v>1</v>
      </c>
      <c r="G52" s="3">
        <f t="shared" ca="1" si="7"/>
        <v>8</v>
      </c>
      <c r="H52" s="3">
        <f t="shared" ca="1" si="8"/>
        <v>0</v>
      </c>
      <c r="I52" s="3" t="str">
        <f t="shared" si="2"/>
        <v>-</v>
      </c>
      <c r="J52" s="3" t="str">
        <f t="shared" ca="1" si="3"/>
        <v>-</v>
      </c>
      <c r="K52" s="3" t="str">
        <f t="shared" si="4"/>
        <v>-</v>
      </c>
      <c r="L52" s="2" t="str">
        <f t="shared" ca="1" si="9"/>
        <v>-</v>
      </c>
    </row>
    <row r="53" spans="1:12">
      <c r="A53" s="6">
        <v>15</v>
      </c>
      <c r="B53" s="3">
        <f t="shared" ca="1" si="0"/>
        <v>55</v>
      </c>
      <c r="C53" s="3">
        <f>IF(MOD(ROWS($C$39:C52),5)=0,C52+1,C52)</f>
        <v>3</v>
      </c>
      <c r="D53" s="3">
        <f t="shared" si="5"/>
        <v>5</v>
      </c>
      <c r="E53" s="3">
        <f t="shared" ca="1" si="6"/>
        <v>8</v>
      </c>
      <c r="F53" s="3">
        <f t="shared" ca="1" si="1"/>
        <v>2</v>
      </c>
      <c r="G53" s="3">
        <f t="shared" ca="1" si="7"/>
        <v>6</v>
      </c>
      <c r="H53" s="3">
        <f t="shared" ca="1" si="8"/>
        <v>0</v>
      </c>
      <c r="I53" s="3">
        <f t="shared" ca="1" si="2"/>
        <v>5</v>
      </c>
      <c r="J53" s="3">
        <f t="shared" ca="1" si="3"/>
        <v>4</v>
      </c>
      <c r="K53" s="3">
        <f t="shared" ca="1" si="4"/>
        <v>1</v>
      </c>
      <c r="L53" s="2">
        <f t="shared" ca="1" si="9"/>
        <v>1</v>
      </c>
    </row>
    <row r="54" spans="1:12">
      <c r="A54" s="6">
        <v>16</v>
      </c>
      <c r="B54" s="3">
        <f t="shared" ca="1" si="0"/>
        <v>58</v>
      </c>
      <c r="C54" s="3">
        <f>IF(MOD(ROWS($C$39:C53),5)=0,C53+1,C53)</f>
        <v>4</v>
      </c>
      <c r="D54" s="3">
        <f t="shared" si="5"/>
        <v>1</v>
      </c>
      <c r="E54" s="3">
        <f t="shared" ca="1" si="6"/>
        <v>6</v>
      </c>
      <c r="F54" s="3">
        <f t="shared" ca="1" si="1"/>
        <v>2</v>
      </c>
      <c r="G54" s="3">
        <f t="shared" ca="1" si="7"/>
        <v>4</v>
      </c>
      <c r="H54" s="3">
        <f t="shared" ca="1" si="8"/>
        <v>0</v>
      </c>
      <c r="I54" s="3" t="str">
        <f t="shared" si="2"/>
        <v>-</v>
      </c>
      <c r="J54" s="3" t="str">
        <f t="shared" ca="1" si="3"/>
        <v>-</v>
      </c>
      <c r="K54" s="3" t="str">
        <f t="shared" si="4"/>
        <v>-</v>
      </c>
      <c r="L54" s="2">
        <f t="shared" ca="1" si="9"/>
        <v>0</v>
      </c>
    </row>
    <row r="55" spans="1:12">
      <c r="A55" s="6">
        <v>17</v>
      </c>
      <c r="B55" s="3">
        <f t="shared" ca="1" si="0"/>
        <v>88</v>
      </c>
      <c r="C55" s="3">
        <f>IF(MOD(ROWS($C$39:C54),5)=0,C54+1,C54)</f>
        <v>4</v>
      </c>
      <c r="D55" s="3">
        <f t="shared" si="5"/>
        <v>2</v>
      </c>
      <c r="E55" s="3">
        <f t="shared" ca="1" si="6"/>
        <v>9</v>
      </c>
      <c r="F55" s="3">
        <f t="shared" ca="1" si="1"/>
        <v>3</v>
      </c>
      <c r="G55" s="3">
        <f t="shared" ca="1" si="7"/>
        <v>6</v>
      </c>
      <c r="H55" s="3">
        <f t="shared" ca="1" si="8"/>
        <v>0</v>
      </c>
      <c r="I55" s="3" t="str">
        <f t="shared" si="2"/>
        <v>-</v>
      </c>
      <c r="J55" s="3" t="str">
        <f t="shared" ca="1" si="3"/>
        <v>-</v>
      </c>
      <c r="K55" s="3" t="str">
        <f t="shared" si="4"/>
        <v>-</v>
      </c>
      <c r="L55" s="2" t="str">
        <f t="shared" ca="1" si="9"/>
        <v>-</v>
      </c>
    </row>
    <row r="56" spans="1:12">
      <c r="A56" s="6">
        <v>18</v>
      </c>
      <c r="B56" s="3">
        <f t="shared" ca="1" si="0"/>
        <v>72</v>
      </c>
      <c r="C56" s="3">
        <f>IF(MOD(ROWS($C$39:C55),5)=0,C55+1,C55)</f>
        <v>4</v>
      </c>
      <c r="D56" s="3">
        <f t="shared" si="5"/>
        <v>3</v>
      </c>
      <c r="E56" s="3">
        <f t="shared" ca="1" si="6"/>
        <v>6</v>
      </c>
      <c r="F56" s="3">
        <f t="shared" ca="1" si="1"/>
        <v>3</v>
      </c>
      <c r="G56" s="3">
        <f t="shared" ca="1" si="7"/>
        <v>3</v>
      </c>
      <c r="H56" s="3">
        <f t="shared" ca="1" si="8"/>
        <v>0</v>
      </c>
      <c r="I56" s="3" t="str">
        <f t="shared" si="2"/>
        <v>-</v>
      </c>
      <c r="J56" s="3" t="str">
        <f t="shared" ca="1" si="3"/>
        <v>-</v>
      </c>
      <c r="K56" s="3" t="str">
        <f t="shared" si="4"/>
        <v>-</v>
      </c>
      <c r="L56" s="2" t="str">
        <f t="shared" ca="1" si="9"/>
        <v>-</v>
      </c>
    </row>
    <row r="57" spans="1:12">
      <c r="A57" s="6">
        <v>19</v>
      </c>
      <c r="B57" s="3">
        <f t="shared" ca="1" si="0"/>
        <v>96</v>
      </c>
      <c r="C57" s="3">
        <f>IF(MOD(ROWS($C$39:C56),5)=0,C56+1,C56)</f>
        <v>4</v>
      </c>
      <c r="D57" s="3">
        <f t="shared" si="5"/>
        <v>4</v>
      </c>
      <c r="E57" s="3">
        <f t="shared" ca="1" si="6"/>
        <v>3</v>
      </c>
      <c r="F57" s="3">
        <f t="shared" ca="1" si="1"/>
        <v>4</v>
      </c>
      <c r="G57" s="3">
        <f t="shared" ca="1" si="7"/>
        <v>0</v>
      </c>
      <c r="H57" s="3">
        <f t="shared" ca="1" si="8"/>
        <v>1</v>
      </c>
      <c r="I57" s="3" t="str">
        <f t="shared" si="2"/>
        <v>-</v>
      </c>
      <c r="J57" s="3" t="str">
        <f t="shared" ca="1" si="3"/>
        <v>-</v>
      </c>
      <c r="K57" s="3" t="str">
        <f t="shared" si="4"/>
        <v>-</v>
      </c>
      <c r="L57" s="2" t="str">
        <f t="shared" ca="1" si="9"/>
        <v>-</v>
      </c>
    </row>
    <row r="58" spans="1:12">
      <c r="A58" s="6">
        <v>20</v>
      </c>
      <c r="B58" s="3">
        <f t="shared" ca="1" si="0"/>
        <v>58</v>
      </c>
      <c r="C58" s="3">
        <f>IF(MOD(ROWS($C$39:C57),5)=0,C57+1,C57)</f>
        <v>4</v>
      </c>
      <c r="D58" s="3">
        <f t="shared" si="5"/>
        <v>5</v>
      </c>
      <c r="E58" s="3">
        <f t="shared" ca="1" si="6"/>
        <v>0</v>
      </c>
      <c r="F58" s="3">
        <f t="shared" ca="1" si="1"/>
        <v>2</v>
      </c>
      <c r="G58" s="3">
        <f t="shared" ca="1" si="7"/>
        <v>0</v>
      </c>
      <c r="H58" s="3">
        <f t="shared" ca="1" si="8"/>
        <v>3</v>
      </c>
      <c r="I58" s="3">
        <f t="shared" ca="1" si="2"/>
        <v>14</v>
      </c>
      <c r="J58" s="3">
        <f t="shared" ca="1" si="3"/>
        <v>7</v>
      </c>
      <c r="K58" s="3">
        <f t="shared" ca="1" si="4"/>
        <v>2</v>
      </c>
      <c r="L58" s="2">
        <f t="shared" ca="1" si="9"/>
        <v>2</v>
      </c>
    </row>
    <row r="59" spans="1:12">
      <c r="A59" s="6">
        <v>21</v>
      </c>
      <c r="B59" s="3">
        <f t="shared" ca="1" si="0"/>
        <v>39</v>
      </c>
      <c r="C59" s="3">
        <f>IF(MOD(ROWS($C$39:C58),5)=0,C58+1,C58)</f>
        <v>5</v>
      </c>
      <c r="D59" s="3">
        <f t="shared" si="5"/>
        <v>1</v>
      </c>
      <c r="E59" s="3">
        <f t="shared" ca="1" si="6"/>
        <v>0</v>
      </c>
      <c r="F59" s="3">
        <f t="shared" ca="1" si="1"/>
        <v>2</v>
      </c>
      <c r="G59" s="3">
        <f t="shared" ca="1" si="7"/>
        <v>0</v>
      </c>
      <c r="H59" s="3">
        <f t="shared" ca="1" si="8"/>
        <v>5</v>
      </c>
      <c r="I59" s="3" t="str">
        <f t="shared" si="2"/>
        <v>-</v>
      </c>
      <c r="J59" s="3" t="str">
        <f t="shared" ca="1" si="3"/>
        <v>-</v>
      </c>
      <c r="K59" s="3" t="str">
        <f t="shared" si="4"/>
        <v>-</v>
      </c>
      <c r="L59" s="2">
        <f t="shared" ca="1" si="9"/>
        <v>1</v>
      </c>
    </row>
    <row r="60" spans="1:12">
      <c r="A60" s="6">
        <v>22</v>
      </c>
      <c r="B60" s="3">
        <f t="shared" ca="1" si="0"/>
        <v>2</v>
      </c>
      <c r="C60" s="3">
        <f>IF(MOD(ROWS($C$39:C59),5)=0,C59+1,C59)</f>
        <v>5</v>
      </c>
      <c r="D60" s="3">
        <f t="shared" si="5"/>
        <v>2</v>
      </c>
      <c r="E60" s="3">
        <f t="shared" ca="1" si="6"/>
        <v>0</v>
      </c>
      <c r="F60" s="3">
        <f t="shared" ca="1" si="1"/>
        <v>0</v>
      </c>
      <c r="G60" s="3">
        <f t="shared" ca="1" si="7"/>
        <v>-5</v>
      </c>
      <c r="H60" s="3">
        <f t="shared" ca="1" si="8"/>
        <v>0</v>
      </c>
      <c r="I60" s="3" t="str">
        <f t="shared" si="2"/>
        <v>-</v>
      </c>
      <c r="J60" s="3" t="str">
        <f t="shared" ca="1" si="3"/>
        <v>-</v>
      </c>
      <c r="K60" s="3" t="str">
        <f t="shared" si="4"/>
        <v>-</v>
      </c>
      <c r="L60" s="2">
        <f t="shared" ca="1" si="9"/>
        <v>0</v>
      </c>
    </row>
    <row r="61" spans="1:12">
      <c r="A61" s="6">
        <v>23</v>
      </c>
      <c r="B61" s="3">
        <f t="shared" ca="1" si="0"/>
        <v>72</v>
      </c>
      <c r="C61" s="3">
        <f>IF(MOD(ROWS($C$39:C60),5)=0,C60+1,C60)</f>
        <v>5</v>
      </c>
      <c r="D61" s="3">
        <f t="shared" si="5"/>
        <v>3</v>
      </c>
      <c r="E61" s="3">
        <f t="shared" ca="1" si="6"/>
        <v>9</v>
      </c>
      <c r="F61" s="3">
        <f t="shared" ca="1" si="1"/>
        <v>3</v>
      </c>
      <c r="G61" s="3">
        <f t="shared" ca="1" si="7"/>
        <v>6</v>
      </c>
      <c r="H61" s="3">
        <f t="shared" ca="1" si="8"/>
        <v>0</v>
      </c>
      <c r="I61" s="3" t="str">
        <f t="shared" si="2"/>
        <v>-</v>
      </c>
      <c r="J61" s="3" t="str">
        <f t="shared" ca="1" si="3"/>
        <v>-</v>
      </c>
      <c r="K61" s="3" t="str">
        <f t="shared" si="4"/>
        <v>-</v>
      </c>
      <c r="L61" s="2" t="str">
        <f t="shared" ca="1" si="9"/>
        <v>-</v>
      </c>
    </row>
    <row r="62" spans="1:12">
      <c r="A62" s="6">
        <v>24</v>
      </c>
      <c r="B62" s="3">
        <f t="shared" ca="1" si="0"/>
        <v>82</v>
      </c>
      <c r="C62" s="3">
        <f>IF(MOD(ROWS($C$39:C61),5)=0,C61+1,C61)</f>
        <v>5</v>
      </c>
      <c r="D62" s="3">
        <f t="shared" si="5"/>
        <v>4</v>
      </c>
      <c r="E62" s="3">
        <f t="shared" ca="1" si="6"/>
        <v>6</v>
      </c>
      <c r="F62" s="3">
        <f t="shared" ca="1" si="1"/>
        <v>3</v>
      </c>
      <c r="G62" s="3">
        <f t="shared" ca="1" si="7"/>
        <v>3</v>
      </c>
      <c r="H62" s="3">
        <f t="shared" ca="1" si="8"/>
        <v>0</v>
      </c>
      <c r="I62" s="3" t="str">
        <f t="shared" si="2"/>
        <v>-</v>
      </c>
      <c r="J62" s="3" t="str">
        <f t="shared" ca="1" si="3"/>
        <v>-</v>
      </c>
      <c r="K62" s="3" t="str">
        <f t="shared" si="4"/>
        <v>-</v>
      </c>
      <c r="L62" s="2" t="str">
        <f t="shared" ca="1" si="9"/>
        <v>-</v>
      </c>
    </row>
    <row r="63" spans="1:12" ht="15.75" thickBot="1">
      <c r="A63" s="5">
        <v>25</v>
      </c>
      <c r="B63" s="4">
        <f t="shared" ca="1" si="0"/>
        <v>69</v>
      </c>
      <c r="C63" s="4">
        <f>IF(MOD(ROWS($C$39:C62),5)=0,C62+1,C62)</f>
        <v>5</v>
      </c>
      <c r="D63" s="4">
        <f t="shared" si="5"/>
        <v>5</v>
      </c>
      <c r="E63" s="4">
        <f t="shared" ca="1" si="6"/>
        <v>3</v>
      </c>
      <c r="F63" s="4">
        <f t="shared" ca="1" si="1"/>
        <v>2</v>
      </c>
      <c r="G63" s="4">
        <f t="shared" ca="1" si="7"/>
        <v>1</v>
      </c>
      <c r="H63" s="4">
        <f t="shared" ca="1" si="8"/>
        <v>0</v>
      </c>
      <c r="I63" s="4">
        <f t="shared" ca="1" si="2"/>
        <v>10</v>
      </c>
      <c r="J63" s="4">
        <f t="shared" ca="1" si="3"/>
        <v>8</v>
      </c>
      <c r="K63" s="4">
        <f t="shared" ca="1" si="4"/>
        <v>2</v>
      </c>
      <c r="L63" s="12">
        <f t="shared" ca="1" si="9"/>
        <v>2</v>
      </c>
    </row>
    <row r="64" spans="1:12" ht="15.75" thickBot="1">
      <c r="A64" s="17" t="s">
        <v>31</v>
      </c>
      <c r="B64" s="16"/>
      <c r="C64" s="16"/>
      <c r="D64" s="16"/>
      <c r="E64" s="16"/>
      <c r="F64" s="16"/>
      <c r="G64" s="16">
        <f ca="1">SUM(G39:G63)</f>
        <v>85</v>
      </c>
      <c r="H64" s="16"/>
      <c r="I64" s="16"/>
      <c r="J64" s="16"/>
      <c r="K64" s="16"/>
      <c r="L64" s="18"/>
    </row>
    <row r="66" spans="1:6">
      <c r="A66" s="14" t="s">
        <v>29</v>
      </c>
      <c r="D66" s="1" t="s">
        <v>30</v>
      </c>
      <c r="E66">
        <f ca="1">G64/A63</f>
        <v>3.4</v>
      </c>
      <c r="F66" t="s">
        <v>32</v>
      </c>
    </row>
    <row r="67" spans="1:6">
      <c r="A67" s="14" t="s">
        <v>33</v>
      </c>
      <c r="D67" s="1" t="s">
        <v>30</v>
      </c>
      <c r="E67">
        <f ca="1">COUNTIF(H39:H63,"&lt;&gt;0")</f>
        <v>5</v>
      </c>
      <c r="F67" t="s">
        <v>34</v>
      </c>
    </row>
  </sheetData>
  <mergeCells count="4">
    <mergeCell ref="A1:N1"/>
    <mergeCell ref="A12:D12"/>
    <mergeCell ref="A20:D20"/>
    <mergeCell ref="A37:L37"/>
  </mergeCells>
  <pageMargins left="0.7" right="0.7" top="0.75" bottom="0.75" header="0.3" footer="0.3"/>
  <pageSetup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2016-02-26T06:26:16Z</cp:lastPrinted>
  <dcterms:created xsi:type="dcterms:W3CDTF">2016-02-18T00:35:39Z</dcterms:created>
  <dcterms:modified xsi:type="dcterms:W3CDTF">2016-03-17T01:04:04Z</dcterms:modified>
</cp:coreProperties>
</file>