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o/dev/2021/9_zahra/age-gender-estimation/"/>
    </mc:Choice>
  </mc:AlternateContent>
  <xr:revisionPtr revIDLastSave="0" documentId="8_{07421CAC-4D80-1542-A70A-3A2015FA3D9C}" xr6:coauthVersionLast="47" xr6:coauthVersionMax="47" xr10:uidLastSave="{00000000-0000-0000-0000-000000000000}"/>
  <bookViews>
    <workbookView xWindow="-38400" yWindow="460" windowWidth="38400" windowHeight="21140" xr2:uid="{DE21B490-D5A3-634C-9D58-23D025D766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7" i="1" l="1"/>
  <c r="AD7" i="1" s="1"/>
  <c r="V42" i="1"/>
  <c r="V46" i="1"/>
  <c r="V43" i="1"/>
  <c r="W43" i="1"/>
  <c r="AE43" i="1" s="1"/>
  <c r="X43" i="1"/>
  <c r="Y43" i="1"/>
  <c r="Z43" i="1"/>
  <c r="V44" i="1"/>
  <c r="W44" i="1"/>
  <c r="X44" i="1"/>
  <c r="AF44" i="1" s="1"/>
  <c r="Y44" i="1"/>
  <c r="Z44" i="1"/>
  <c r="AH44" i="1" s="1"/>
  <c r="V45" i="1"/>
  <c r="W45" i="1"/>
  <c r="AE45" i="1" s="1"/>
  <c r="X45" i="1"/>
  <c r="Y45" i="1"/>
  <c r="AG45" i="1" s="1"/>
  <c r="Z45" i="1"/>
  <c r="W46" i="1"/>
  <c r="X46" i="1"/>
  <c r="Y46" i="1"/>
  <c r="AG46" i="1" s="1"/>
  <c r="Z46" i="1"/>
  <c r="W42" i="1"/>
  <c r="X42" i="1"/>
  <c r="Y42" i="1"/>
  <c r="AG42" i="1" s="1"/>
  <c r="Z42" i="1"/>
  <c r="V38" i="1"/>
  <c r="W38" i="1"/>
  <c r="X38" i="1"/>
  <c r="AF38" i="1" s="1"/>
  <c r="Y38" i="1"/>
  <c r="Z38" i="1"/>
  <c r="V39" i="1"/>
  <c r="W39" i="1"/>
  <c r="AE39" i="1" s="1"/>
  <c r="X39" i="1"/>
  <c r="Y39" i="1"/>
  <c r="Z39" i="1"/>
  <c r="V40" i="1"/>
  <c r="W40" i="1"/>
  <c r="X40" i="1"/>
  <c r="Y40" i="1"/>
  <c r="Z40" i="1"/>
  <c r="AH40" i="1" s="1"/>
  <c r="V41" i="1"/>
  <c r="W41" i="1"/>
  <c r="X41" i="1"/>
  <c r="Y41" i="1"/>
  <c r="AG41" i="1" s="1"/>
  <c r="Z41" i="1"/>
  <c r="W37" i="1"/>
  <c r="X37" i="1"/>
  <c r="Y37" i="1"/>
  <c r="AG37" i="1" s="1"/>
  <c r="AN29" i="1" s="1"/>
  <c r="Z37" i="1"/>
  <c r="V37" i="1"/>
  <c r="X36" i="1"/>
  <c r="V32" i="1"/>
  <c r="V33" i="1"/>
  <c r="W33" i="1"/>
  <c r="X33" i="1"/>
  <c r="Y33" i="1"/>
  <c r="AG33" i="1" s="1"/>
  <c r="Z33" i="1"/>
  <c r="V34" i="1"/>
  <c r="W34" i="1"/>
  <c r="X34" i="1"/>
  <c r="AF34" i="1" s="1"/>
  <c r="Y34" i="1"/>
  <c r="Z34" i="1"/>
  <c r="V35" i="1"/>
  <c r="W35" i="1"/>
  <c r="AE35" i="1" s="1"/>
  <c r="X35" i="1"/>
  <c r="Y35" i="1"/>
  <c r="Z35" i="1"/>
  <c r="V36" i="1"/>
  <c r="AD36" i="1" s="1"/>
  <c r="W36" i="1"/>
  <c r="Y36" i="1"/>
  <c r="Z36" i="1"/>
  <c r="W32" i="1"/>
  <c r="AE32" i="1" s="1"/>
  <c r="X32" i="1"/>
  <c r="Y32" i="1"/>
  <c r="Z32" i="1"/>
  <c r="V27" i="1"/>
  <c r="V28" i="1"/>
  <c r="W28" i="1"/>
  <c r="X28" i="1"/>
  <c r="Y28" i="1"/>
  <c r="AG28" i="1" s="1"/>
  <c r="Z28" i="1"/>
  <c r="V29" i="1"/>
  <c r="W29" i="1"/>
  <c r="X29" i="1"/>
  <c r="AF29" i="1" s="1"/>
  <c r="Y29" i="1"/>
  <c r="Z29" i="1"/>
  <c r="V30" i="1"/>
  <c r="W30" i="1"/>
  <c r="AE30" i="1" s="1"/>
  <c r="X30" i="1"/>
  <c r="Y30" i="1"/>
  <c r="Z30" i="1"/>
  <c r="V31" i="1"/>
  <c r="AD31" i="1" s="1"/>
  <c r="W31" i="1"/>
  <c r="X31" i="1"/>
  <c r="Y31" i="1"/>
  <c r="Z31" i="1"/>
  <c r="AH31" i="1" s="1"/>
  <c r="W27" i="1"/>
  <c r="X27" i="1"/>
  <c r="Y27" i="1"/>
  <c r="Z27" i="1"/>
  <c r="AH27" i="1" s="1"/>
  <c r="V20" i="1"/>
  <c r="W20" i="1"/>
  <c r="AE20" i="1" s="1"/>
  <c r="X20" i="1"/>
  <c r="Y20" i="1"/>
  <c r="AG20" i="1" s="1"/>
  <c r="Z20" i="1"/>
  <c r="V21" i="1"/>
  <c r="AD21" i="1" s="1"/>
  <c r="W21" i="1"/>
  <c r="X21" i="1"/>
  <c r="AF21" i="1" s="1"/>
  <c r="Y21" i="1"/>
  <c r="Z21" i="1"/>
  <c r="AH21" i="1" s="1"/>
  <c r="V22" i="1"/>
  <c r="W22" i="1"/>
  <c r="AE22" i="1" s="1"/>
  <c r="X22" i="1"/>
  <c r="Y22" i="1"/>
  <c r="AG22" i="1" s="1"/>
  <c r="Z22" i="1"/>
  <c r="V23" i="1"/>
  <c r="AD23" i="1" s="1"/>
  <c r="W23" i="1"/>
  <c r="X23" i="1"/>
  <c r="AF23" i="1" s="1"/>
  <c r="Y23" i="1"/>
  <c r="Z23" i="1"/>
  <c r="AH23" i="1" s="1"/>
  <c r="W19" i="1"/>
  <c r="X19" i="1"/>
  <c r="AF19" i="1" s="1"/>
  <c r="Y19" i="1"/>
  <c r="Z19" i="1"/>
  <c r="AH19" i="1" s="1"/>
  <c r="V19" i="1"/>
  <c r="V15" i="1"/>
  <c r="AD15" i="1" s="1"/>
  <c r="W15" i="1"/>
  <c r="X15" i="1"/>
  <c r="AF15" i="1" s="1"/>
  <c r="Y15" i="1"/>
  <c r="Z15" i="1"/>
  <c r="AH15" i="1" s="1"/>
  <c r="V16" i="1"/>
  <c r="W16" i="1"/>
  <c r="AE16" i="1" s="1"/>
  <c r="X16" i="1"/>
  <c r="Y16" i="1"/>
  <c r="AG16" i="1" s="1"/>
  <c r="Z16" i="1"/>
  <c r="V17" i="1"/>
  <c r="AD17" i="1" s="1"/>
  <c r="W17" i="1"/>
  <c r="X17" i="1"/>
  <c r="AF17" i="1" s="1"/>
  <c r="Y17" i="1"/>
  <c r="Z17" i="1"/>
  <c r="AH17" i="1" s="1"/>
  <c r="V18" i="1"/>
  <c r="W18" i="1"/>
  <c r="AE18" i="1" s="1"/>
  <c r="X18" i="1"/>
  <c r="Y18" i="1"/>
  <c r="AG18" i="1" s="1"/>
  <c r="Z18" i="1"/>
  <c r="W14" i="1"/>
  <c r="AE14" i="1" s="1"/>
  <c r="AL6" i="1" s="1"/>
  <c r="X14" i="1"/>
  <c r="Y14" i="1"/>
  <c r="AG14" i="1" s="1"/>
  <c r="Z14" i="1"/>
  <c r="V14" i="1"/>
  <c r="V10" i="1"/>
  <c r="W10" i="1"/>
  <c r="AE10" i="1" s="1"/>
  <c r="X10" i="1"/>
  <c r="Y10" i="1"/>
  <c r="Z10" i="1"/>
  <c r="V11" i="1"/>
  <c r="AD11" i="1" s="1"/>
  <c r="W11" i="1"/>
  <c r="X11" i="1"/>
  <c r="Y11" i="1"/>
  <c r="Z11" i="1"/>
  <c r="AH11" i="1" s="1"/>
  <c r="V12" i="1"/>
  <c r="W12" i="1"/>
  <c r="X12" i="1"/>
  <c r="Y12" i="1"/>
  <c r="AG12" i="1" s="1"/>
  <c r="Z12" i="1"/>
  <c r="V13" i="1"/>
  <c r="W13" i="1"/>
  <c r="X13" i="1"/>
  <c r="AF13" i="1" s="1"/>
  <c r="Y13" i="1"/>
  <c r="Z13" i="1"/>
  <c r="W9" i="1"/>
  <c r="X9" i="1"/>
  <c r="AD9" i="1" s="1"/>
  <c r="Y9" i="1"/>
  <c r="Z9" i="1"/>
  <c r="V9" i="1"/>
  <c r="V6" i="1"/>
  <c r="AD6" i="1" s="1"/>
  <c r="W6" i="1"/>
  <c r="X6" i="1"/>
  <c r="Y6" i="1"/>
  <c r="Z6" i="1"/>
  <c r="AH6" i="1" s="1"/>
  <c r="W7" i="1"/>
  <c r="X7" i="1"/>
  <c r="AF7" i="1" s="1"/>
  <c r="Y7" i="1"/>
  <c r="Z7" i="1"/>
  <c r="AH7" i="1" s="1"/>
  <c r="V8" i="1"/>
  <c r="W8" i="1"/>
  <c r="X8" i="1"/>
  <c r="Y8" i="1"/>
  <c r="AG8" i="1" s="1"/>
  <c r="Z8" i="1"/>
  <c r="W5" i="1"/>
  <c r="X5" i="1"/>
  <c r="Y5" i="1"/>
  <c r="AG5" i="1" s="1"/>
  <c r="Z5" i="1"/>
  <c r="V5" i="1"/>
  <c r="AH5" i="1" s="1"/>
  <c r="W4" i="1"/>
  <c r="X4" i="1"/>
  <c r="AF4" i="1" s="1"/>
  <c r="Y4" i="1"/>
  <c r="Z4" i="1"/>
  <c r="AH4" i="1" s="1"/>
  <c r="V4" i="1"/>
  <c r="AD4" i="1" l="1"/>
  <c r="AE9" i="1"/>
  <c r="AH10" i="1"/>
  <c r="AF18" i="1"/>
  <c r="AD16" i="1"/>
  <c r="AE15" i="1"/>
  <c r="AG19" i="1"/>
  <c r="AG23" i="1"/>
  <c r="AH22" i="1"/>
  <c r="AD22" i="1"/>
  <c r="AE21" i="1"/>
  <c r="AF20" i="1"/>
  <c r="AM7" i="1" s="1"/>
  <c r="AG27" i="1"/>
  <c r="AG31" i="1"/>
  <c r="AH30" i="1"/>
  <c r="AD30" i="1"/>
  <c r="AE29" i="1"/>
  <c r="AF28" i="1"/>
  <c r="AH32" i="1"/>
  <c r="AO28" i="1" s="1"/>
  <c r="AH36" i="1"/>
  <c r="AH35" i="1"/>
  <c r="AD35" i="1"/>
  <c r="AE34" i="1"/>
  <c r="AF33" i="1"/>
  <c r="AF36" i="1"/>
  <c r="AF37" i="1"/>
  <c r="AM29" i="1" s="1"/>
  <c r="AF41" i="1"/>
  <c r="AG40" i="1"/>
  <c r="AH39" i="1"/>
  <c r="AD39" i="1"/>
  <c r="AE38" i="1"/>
  <c r="AF45" i="1"/>
  <c r="AG44" i="1"/>
  <c r="AH43" i="1"/>
  <c r="AD43" i="1"/>
  <c r="AF5" i="1"/>
  <c r="AM4" i="1" s="1"/>
  <c r="AD19" i="1"/>
  <c r="AF9" i="1"/>
  <c r="AM5" i="1" s="1"/>
  <c r="AD46" i="1"/>
  <c r="AN6" i="1"/>
  <c r="AE4" i="1"/>
  <c r="AE13" i="1"/>
  <c r="AG11" i="1"/>
  <c r="AD10" i="1"/>
  <c r="AH16" i="1"/>
  <c r="AE8" i="1"/>
  <c r="AH9" i="1"/>
  <c r="AD13" i="1"/>
  <c r="AF11" i="1"/>
  <c r="AG10" i="1"/>
  <c r="AD14" i="1"/>
  <c r="AF27" i="1"/>
  <c r="AF31" i="1"/>
  <c r="AG30" i="1"/>
  <c r="AH29" i="1"/>
  <c r="AD29" i="1"/>
  <c r="AE28" i="1"/>
  <c r="AG32" i="1"/>
  <c r="AN28" i="1" s="1"/>
  <c r="AG36" i="1"/>
  <c r="AG35" i="1"/>
  <c r="AH34" i="1"/>
  <c r="AD34" i="1"/>
  <c r="AE33" i="1"/>
  <c r="AD37" i="1"/>
  <c r="AE37" i="1"/>
  <c r="AE41" i="1"/>
  <c r="AF40" i="1"/>
  <c r="AG39" i="1"/>
  <c r="AH38" i="1"/>
  <c r="AD38" i="1"/>
  <c r="AF42" i="1"/>
  <c r="AH42" i="1"/>
  <c r="AD42" i="1"/>
  <c r="AE42" i="1"/>
  <c r="AE46" i="1"/>
  <c r="AF46" i="1"/>
  <c r="AG6" i="1"/>
  <c r="AD5" i="1"/>
  <c r="AD27" i="1"/>
  <c r="AG7" i="1"/>
  <c r="AF12" i="1"/>
  <c r="AF14" i="1"/>
  <c r="AM6" i="1" s="1"/>
  <c r="AG17" i="1"/>
  <c r="AE5" i="1"/>
  <c r="AF6" i="1"/>
  <c r="AH13" i="1"/>
  <c r="AE12" i="1"/>
  <c r="AG4" i="1"/>
  <c r="AD8" i="1"/>
  <c r="AE7" i="1"/>
  <c r="AG9" i="1"/>
  <c r="AN5" i="1" s="1"/>
  <c r="AG13" i="1"/>
  <c r="AH12" i="1"/>
  <c r="AD12" i="1"/>
  <c r="AE11" i="1"/>
  <c r="AF10" i="1"/>
  <c r="AH14" i="1"/>
  <c r="AH18" i="1"/>
  <c r="AD18" i="1"/>
  <c r="AE17" i="1"/>
  <c r="AF16" i="1"/>
  <c r="AG15" i="1"/>
  <c r="AE19" i="1"/>
  <c r="AL7" i="1" s="1"/>
  <c r="AE23" i="1"/>
  <c r="AF22" i="1"/>
  <c r="AG21" i="1"/>
  <c r="AH20" i="1"/>
  <c r="AO7" i="1" s="1"/>
  <c r="AD20" i="1"/>
  <c r="AE27" i="1"/>
  <c r="AE31" i="1"/>
  <c r="AF30" i="1"/>
  <c r="AG29" i="1"/>
  <c r="AH28" i="1"/>
  <c r="AO27" i="1" s="1"/>
  <c r="AD28" i="1"/>
  <c r="AF32" i="1"/>
  <c r="AM28" i="1" s="1"/>
  <c r="AE36" i="1"/>
  <c r="AF35" i="1"/>
  <c r="AG34" i="1"/>
  <c r="AH33" i="1"/>
  <c r="AD33" i="1"/>
  <c r="AH37" i="1"/>
  <c r="AH41" i="1"/>
  <c r="AD41" i="1"/>
  <c r="AE40" i="1"/>
  <c r="AF39" i="1"/>
  <c r="AG38" i="1"/>
  <c r="AH45" i="1"/>
  <c r="AD45" i="1"/>
  <c r="AE44" i="1"/>
  <c r="AF43" i="1"/>
  <c r="AE6" i="1"/>
  <c r="AH8" i="1"/>
  <c r="AO4" i="1" s="1"/>
  <c r="AK5" i="1"/>
  <c r="AL28" i="1"/>
  <c r="AR28" i="1" s="1"/>
  <c r="AD32" i="1"/>
  <c r="AK28" i="1" s="1"/>
  <c r="AD40" i="1"/>
  <c r="AD44" i="1"/>
  <c r="AF8" i="1"/>
  <c r="AH46" i="1"/>
  <c r="AG43" i="1"/>
  <c r="AN30" i="1" s="1"/>
  <c r="AL30" i="1" l="1"/>
  <c r="AT28" i="1"/>
  <c r="AL5" i="1"/>
  <c r="AO29" i="1"/>
  <c r="AU29" i="1" s="1"/>
  <c r="AK30" i="1"/>
  <c r="AL29" i="1"/>
  <c r="AL4" i="1"/>
  <c r="AK7" i="1"/>
  <c r="AQ7" i="1" s="1"/>
  <c r="AN27" i="1"/>
  <c r="AK4" i="1"/>
  <c r="AQ4" i="1" s="1"/>
  <c r="AL27" i="1"/>
  <c r="AO6" i="1"/>
  <c r="AN4" i="1"/>
  <c r="AO30" i="1"/>
  <c r="AU30" i="1" s="1"/>
  <c r="AK29" i="1"/>
  <c r="AS29" i="1" s="1"/>
  <c r="AM27" i="1"/>
  <c r="AQ28" i="1"/>
  <c r="AS28" i="1"/>
  <c r="AR7" i="1"/>
  <c r="AK27" i="1"/>
  <c r="AQ27" i="1" s="1"/>
  <c r="AM30" i="1"/>
  <c r="AK6" i="1"/>
  <c r="AS6" i="1" s="1"/>
  <c r="AO5" i="1"/>
  <c r="AU5" i="1" s="1"/>
  <c r="AU28" i="1"/>
  <c r="AN7" i="1"/>
  <c r="AR29" i="1" l="1"/>
  <c r="AR5" i="1"/>
  <c r="AR30" i="1"/>
  <c r="AU4" i="1"/>
  <c r="AT5" i="1"/>
  <c r="AT6" i="1"/>
  <c r="AT4" i="1"/>
  <c r="AT27" i="1"/>
  <c r="AQ30" i="1"/>
  <c r="AU7" i="1"/>
  <c r="AQ6" i="1"/>
  <c r="AR6" i="1"/>
  <c r="AS27" i="1"/>
  <c r="AU6" i="1"/>
  <c r="AS5" i="1"/>
  <c r="AU27" i="1"/>
  <c r="AS4" i="1"/>
  <c r="AT7" i="1"/>
  <c r="AS30" i="1"/>
  <c r="AQ29" i="1"/>
  <c r="AT29" i="1"/>
  <c r="AR27" i="1"/>
  <c r="AR4" i="1"/>
  <c r="AQ5" i="1"/>
  <c r="AS7" i="1"/>
  <c r="AT30" i="1"/>
</calcChain>
</file>

<file path=xl/sharedStrings.xml><?xml version="1.0" encoding="utf-8"?>
<sst xmlns="http://schemas.openxmlformats.org/spreadsheetml/2006/main" count="332" uniqueCount="31">
  <si>
    <t>Caucasian</t>
  </si>
  <si>
    <t>0 - 12</t>
  </si>
  <si>
    <t>Asian</t>
  </si>
  <si>
    <t>African</t>
  </si>
  <si>
    <t>Indian</t>
  </si>
  <si>
    <t>Other</t>
  </si>
  <si>
    <t>13 - 18</t>
  </si>
  <si>
    <t>19 - 25</t>
  </si>
  <si>
    <t>26 - 100</t>
  </si>
  <si>
    <t>F</t>
  </si>
  <si>
    <t>OBL</t>
  </si>
  <si>
    <t>OBR</t>
  </si>
  <si>
    <t>OBT</t>
  </si>
  <si>
    <t>OBB</t>
  </si>
  <si>
    <t>Race</t>
  </si>
  <si>
    <t>Age Range</t>
  </si>
  <si>
    <t>Classification Type</t>
  </si>
  <si>
    <t>Accurate</t>
  </si>
  <si>
    <t>Inaccurate</t>
  </si>
  <si>
    <t>Image Segment</t>
  </si>
  <si>
    <t>Image Segments That Contribute To Accurate Classifications</t>
  </si>
  <si>
    <t>Contributing to all classifications</t>
  </si>
  <si>
    <t>Contributing to accurate classifications</t>
  </si>
  <si>
    <t>Image Segments That Contribute To All Classifications</t>
  </si>
  <si>
    <t>Raw results</t>
  </si>
  <si>
    <t>Image segment correlations, normalised by batch (accurate classifications)</t>
  </si>
  <si>
    <t>Image segment correlations, normalised by batch (all classifications)</t>
  </si>
  <si>
    <t>Summations of race (accurate classifications)</t>
  </si>
  <si>
    <t>Normalisation to 0 - 1 (accurate classifications)</t>
  </si>
  <si>
    <t>Summations of race (all classifications)</t>
  </si>
  <si>
    <t>Normalisation to 0 - 1 (all classifications)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</si>
</sst>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 applyBorder="1" applyAlignment="1">
      <alignment horizontal="left"/>
    </xf>
    <xf numFmtId="0" fontId="0" fillId="2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vertical="center"/>
    </xf>
    <xf numFmtId="0" fontId="0" fillId="0" borderId="0" xfId="0" applyFont="1" applyBorder="1" applyAlignment="1"/>
    <xf numFmtId="0" fontId="3" fillId="3" borderId="0" xfId="0" applyFont="1" applyFill="1" applyBorder="1" applyAlignment="1"/>
    <xf numFmtId="0" fontId="3" fillId="0" borderId="0" xfId="0" applyFont="1" applyBorder="1" applyAlignment="1">
      <alignment horizontal="left"/>
    </xf>
    <xf numFmtId="0" fontId="2" fillId="2" borderId="0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0" fillId="0" borderId="0" xfId="0" applyFill="1"/>
    <xf numFmtId="0" fontId="2" fillId="0" borderId="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left" vertical="center"/>
    </xf>
    <xf numFmtId="0" fontId="2" fillId="4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8B487-1C92-6B45-A6F2-97CFC6085DE9}">
  <dimension ref="B1:AU117"/>
  <sheetViews>
    <sheetView tabSelected="1" zoomScale="33" zoomScaleNormal="91" workbookViewId="0">
      <selection activeCell="AJ19" sqref="AJ19"/>
    </sheetView>
  </sheetViews>
  <sheetFormatPr baseColWidth="10" defaultRowHeight="16"/>
  <cols>
    <col min="3" max="7" width="15.83203125" customWidth="1"/>
    <col min="8" max="9" width="15.83203125" style="2" customWidth="1"/>
    <col min="10" max="10" width="18.5" style="2" customWidth="1"/>
    <col min="11" max="15" width="14.83203125" customWidth="1"/>
    <col min="16" max="17" width="15.83203125" customWidth="1"/>
    <col min="18" max="18" width="16.6640625" bestFit="1" customWidth="1"/>
    <col min="21" max="21" width="35.5" customWidth="1"/>
    <col min="22" max="26" width="15.83203125" customWidth="1"/>
  </cols>
  <sheetData>
    <row r="1" spans="2:47" ht="25" customHeight="1">
      <c r="K1" s="19" t="s">
        <v>24</v>
      </c>
      <c r="L1" s="19"/>
      <c r="M1" s="19"/>
      <c r="N1" s="19"/>
      <c r="O1" s="19"/>
      <c r="P1" s="19"/>
      <c r="Q1" s="19"/>
      <c r="R1" s="19"/>
    </row>
    <row r="2" spans="2:47" ht="25" customHeight="1">
      <c r="K2" s="16" t="s">
        <v>19</v>
      </c>
      <c r="L2" s="16"/>
      <c r="M2" s="16"/>
      <c r="N2" s="16"/>
      <c r="O2" s="16"/>
      <c r="P2" s="17" t="s">
        <v>14</v>
      </c>
      <c r="Q2" s="17" t="s">
        <v>15</v>
      </c>
      <c r="R2" s="17" t="s">
        <v>16</v>
      </c>
      <c r="U2" s="20" t="s">
        <v>22</v>
      </c>
      <c r="V2" s="16" t="s">
        <v>19</v>
      </c>
      <c r="W2" s="16"/>
      <c r="X2" s="16"/>
      <c r="Y2" s="16"/>
      <c r="Z2" s="16"/>
      <c r="AA2" s="17" t="s">
        <v>14</v>
      </c>
      <c r="AB2" s="17" t="s">
        <v>15</v>
      </c>
      <c r="AK2" s="19" t="s">
        <v>27</v>
      </c>
      <c r="AL2" s="19"/>
      <c r="AM2" s="19"/>
      <c r="AN2" s="19"/>
      <c r="AQ2" s="19" t="s">
        <v>28</v>
      </c>
      <c r="AR2" s="19"/>
      <c r="AS2" s="19"/>
      <c r="AT2" s="19"/>
    </row>
    <row r="3" spans="2:47" ht="20" customHeight="1">
      <c r="B3" s="1"/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17"/>
      <c r="Q3" s="17"/>
      <c r="R3" s="17"/>
      <c r="U3" s="20"/>
      <c r="V3" s="7" t="s">
        <v>9</v>
      </c>
      <c r="W3" s="7" t="s">
        <v>10</v>
      </c>
      <c r="X3" s="7" t="s">
        <v>11</v>
      </c>
      <c r="Y3" s="7" t="s">
        <v>12</v>
      </c>
      <c r="Z3" s="7" t="s">
        <v>13</v>
      </c>
      <c r="AA3" s="17"/>
      <c r="AB3" s="17"/>
      <c r="AD3" s="19" t="s">
        <v>25</v>
      </c>
      <c r="AE3" s="19"/>
      <c r="AF3" s="19"/>
      <c r="AG3" s="19"/>
      <c r="AH3" s="19"/>
      <c r="AI3" s="19"/>
    </row>
    <row r="4" spans="2:47" ht="20" customHeight="1">
      <c r="B4" s="1"/>
      <c r="K4" s="12">
        <v>1.6513E-2</v>
      </c>
      <c r="L4" s="12">
        <v>5.7530000000000003E-3</v>
      </c>
      <c r="M4" s="12">
        <v>-1.2305999999999999E-2</v>
      </c>
      <c r="N4" s="12">
        <v>-7.9398999999999997E-2</v>
      </c>
      <c r="O4" s="12">
        <v>8.0752000000000004E-2</v>
      </c>
      <c r="P4" s="11" t="s">
        <v>0</v>
      </c>
      <c r="Q4" s="11" t="s">
        <v>1</v>
      </c>
      <c r="R4" s="11" t="s">
        <v>17</v>
      </c>
      <c r="V4" s="8">
        <f>K4-K9</f>
        <v>0.10130599999999999</v>
      </c>
      <c r="W4" s="8">
        <f t="shared" ref="W4:Z4" si="0">L4-L9</f>
        <v>1.6520000000000007E-3</v>
      </c>
      <c r="X4" s="8">
        <f t="shared" si="0"/>
        <v>-6.2894000000000005E-2</v>
      </c>
      <c r="Y4" s="8">
        <f t="shared" si="0"/>
        <v>-0.105987</v>
      </c>
      <c r="Z4" s="8">
        <f t="shared" si="0"/>
        <v>3.7528000000000006E-2</v>
      </c>
      <c r="AA4" s="11" t="s">
        <v>0</v>
      </c>
      <c r="AB4" s="11" t="s">
        <v>1</v>
      </c>
      <c r="AD4">
        <f>(V4-MIN($V4:$Z4))/(MAX($V4:$Z4)-MIN($V4:$Z4))</f>
        <v>1</v>
      </c>
      <c r="AE4">
        <f t="shared" ref="AE4:AH4" si="1">(W4-MIN($V4:$Z4))/(MAX($V4:$Z4)-MIN($V4:$Z4))</f>
        <v>0.51926017762297805</v>
      </c>
      <c r="AF4">
        <f t="shared" si="1"/>
        <v>0.20788449199924741</v>
      </c>
      <c r="AG4">
        <f t="shared" si="1"/>
        <v>0</v>
      </c>
      <c r="AH4">
        <f t="shared" si="1"/>
        <v>0.69232921516886725</v>
      </c>
      <c r="AK4">
        <f>SUM(AD4:AD8)</f>
        <v>5</v>
      </c>
      <c r="AL4">
        <f t="shared" ref="AL4:AO4" si="2">SUM(AE4:AE8)</f>
        <v>2.4040084425990242</v>
      </c>
      <c r="AM4">
        <f t="shared" si="2"/>
        <v>1.1844321016632662</v>
      </c>
      <c r="AN4">
        <f t="shared" si="2"/>
        <v>0.3897566793199238</v>
      </c>
      <c r="AO4">
        <f t="shared" si="2"/>
        <v>2.9672636670425399</v>
      </c>
      <c r="AQ4">
        <f>(AK4-MIN($AK4:$AO4))/(MAX($AK4:$AO4)-MIN($AK4:$AO4))-0.5</f>
        <v>0.5</v>
      </c>
      <c r="AR4">
        <f t="shared" ref="AR4:AU4" si="3">(AL4-MIN($AK4:$AO4))/(MAX($AK4:$AO4)-MIN($AK4:$AO4))-0.5</f>
        <v>-6.3092092288532409E-2</v>
      </c>
      <c r="AS4">
        <f t="shared" si="3"/>
        <v>-0.32762831220237709</v>
      </c>
      <c r="AT4">
        <f t="shared" si="3"/>
        <v>-0.5</v>
      </c>
      <c r="AU4">
        <f t="shared" si="3"/>
        <v>5.9082635868858535E-2</v>
      </c>
    </row>
    <row r="5" spans="2:47" ht="20" customHeight="1">
      <c r="B5" s="1"/>
      <c r="K5" s="12">
        <v>0.102614</v>
      </c>
      <c r="L5" s="12">
        <v>6.3821000000000003E-2</v>
      </c>
      <c r="M5" s="12">
        <v>-6.2801999999999997E-2</v>
      </c>
      <c r="N5" s="12">
        <v>-5.8457000000000002E-2</v>
      </c>
      <c r="O5" s="12">
        <v>-2.2206E-2</v>
      </c>
      <c r="P5" s="11" t="s">
        <v>2</v>
      </c>
      <c r="Q5" s="11" t="s">
        <v>1</v>
      </c>
      <c r="R5" s="11" t="s">
        <v>17</v>
      </c>
      <c r="V5" s="8">
        <f>K5-K10</f>
        <v>0.14602199999999999</v>
      </c>
      <c r="W5" s="8">
        <f t="shared" ref="W5:Z5" si="4">L5-L10</f>
        <v>0.139239</v>
      </c>
      <c r="X5" s="8">
        <f t="shared" si="4"/>
        <v>-8.9361999999999997E-2</v>
      </c>
      <c r="Y5" s="8">
        <f t="shared" si="4"/>
        <v>-0.117725</v>
      </c>
      <c r="Z5" s="8">
        <f t="shared" si="4"/>
        <v>-6.0042999999999999E-2</v>
      </c>
      <c r="AA5" s="11" t="s">
        <v>2</v>
      </c>
      <c r="AB5" s="11" t="s">
        <v>1</v>
      </c>
      <c r="AD5">
        <f t="shared" ref="AD5:AD7" si="5">(V5-MIN($V5:$Z5))/(MAX($V5:$Z5)-MIN($V5:$Z5))</f>
        <v>1</v>
      </c>
      <c r="AE5">
        <f t="shared" ref="AE5:AE8" si="6">(W5-MIN($V5:$Z5))/(MAX($V5:$Z5)-MIN($V5:$Z5))</f>
        <v>0.97428217192991773</v>
      </c>
      <c r="AF5">
        <f t="shared" ref="AF5:AF8" si="7">(X5-MIN($V5:$Z5))/(MAX($V5:$Z5)-MIN($V5:$Z5))</f>
        <v>0.10753866394688852</v>
      </c>
      <c r="AG5">
        <f t="shared" ref="AG5:AG8" si="8">(Y5-MIN($V5:$Z5))/(MAX($V5:$Z5)-MIN($V5:$Z5))</f>
        <v>0</v>
      </c>
      <c r="AH5">
        <f t="shared" ref="AH5:AH8" si="9">(Z5-MIN($V5:$Z5))/(MAX($V5:$Z5)-MIN($V5:$Z5))</f>
        <v>0.21870201367219347</v>
      </c>
      <c r="AK5">
        <f>(AD9+AD13)/2*5</f>
        <v>3.1955739485023162</v>
      </c>
      <c r="AL5">
        <f t="shared" ref="AL5:AO5" si="10">(AE9+AE13)/2*5</f>
        <v>0.86200584121365531</v>
      </c>
      <c r="AM5">
        <f t="shared" si="10"/>
        <v>1.0722312005612848</v>
      </c>
      <c r="AN5">
        <f t="shared" si="10"/>
        <v>1.4485297585761998</v>
      </c>
      <c r="AO5">
        <f t="shared" si="10"/>
        <v>2.5</v>
      </c>
      <c r="AQ5">
        <f t="shared" ref="AQ5:AQ7" si="11">(AK5-MIN($AK5:$AO5))/(MAX($AK5:$AO5)-MIN($AK5:$AO5))-0.5</f>
        <v>0.5</v>
      </c>
      <c r="AR5">
        <f t="shared" ref="AR5:AR7" si="12">(AL5-MIN($AK5:$AO5))/(MAX($AK5:$AO5)-MIN($AK5:$AO5))-0.5</f>
        <v>-0.5</v>
      </c>
      <c r="AS5">
        <f t="shared" ref="AS5:AS7" si="13">(AM5-MIN($AK5:$AO5))/(MAX($AK5:$AO5)-MIN($AK5:$AO5))-0.5</f>
        <v>-0.40991248179514789</v>
      </c>
      <c r="AT5">
        <f t="shared" ref="AT5:AT7" si="14">(AN5-MIN($AK5:$AO5))/(MAX($AK5:$AO5)-MIN($AK5:$AO5))-0.5</f>
        <v>-0.24865789623598428</v>
      </c>
      <c r="AU5">
        <f t="shared" ref="AU5:AU7" si="15">(AO5-MIN($AK5:$AO5))/(MAX($AK5:$AO5)-MIN($AK5:$AO5))-0.5</f>
        <v>0.20192687055939684</v>
      </c>
    </row>
    <row r="6" spans="2:47" ht="20" customHeight="1">
      <c r="B6" s="1"/>
      <c r="K6" s="12">
        <v>-3.6242000000000003E-2</v>
      </c>
      <c r="L6" s="12">
        <v>-0.14679700000000001</v>
      </c>
      <c r="M6" s="12">
        <v>4.1302999999999999E-2</v>
      </c>
      <c r="N6" s="12">
        <v>-9.2133000000000007E-2</v>
      </c>
      <c r="O6" s="12">
        <v>7.5250999999999998E-2</v>
      </c>
      <c r="P6" s="11" t="s">
        <v>3</v>
      </c>
      <c r="Q6" s="11" t="s">
        <v>1</v>
      </c>
      <c r="R6" s="11" t="s">
        <v>17</v>
      </c>
      <c r="V6" s="8">
        <f t="shared" ref="V6:V8" si="16">K6-K11</f>
        <v>3.5630000000000002E-2</v>
      </c>
      <c r="W6" s="8">
        <f t="shared" ref="W6:W8" si="17">L6-L11</f>
        <v>-5.3208000000000005E-2</v>
      </c>
      <c r="X6" s="8">
        <f t="shared" ref="X6:X8" si="18">M6-M11</f>
        <v>4.6539999999999984E-3</v>
      </c>
      <c r="Y6" s="8">
        <f t="shared" ref="Y6:Y8" si="19">N6-N11</f>
        <v>-7.0624000000000006E-2</v>
      </c>
      <c r="Z6" s="8">
        <f t="shared" ref="Z6:Z8" si="20">O6-O11</f>
        <v>2.1170999999999995E-2</v>
      </c>
      <c r="AA6" s="11" t="s">
        <v>3</v>
      </c>
      <c r="AB6" s="11" t="s">
        <v>1</v>
      </c>
      <c r="AD6">
        <f t="shared" si="5"/>
        <v>1</v>
      </c>
      <c r="AE6">
        <f t="shared" si="6"/>
        <v>0.1639091234212359</v>
      </c>
      <c r="AF6">
        <f t="shared" si="7"/>
        <v>0.70847215163664423</v>
      </c>
      <c r="AG6">
        <f t="shared" si="8"/>
        <v>0</v>
      </c>
      <c r="AH6">
        <f t="shared" si="9"/>
        <v>0.86392041711370859</v>
      </c>
      <c r="AK6">
        <f>(AD14+AD18)/2*5</f>
        <v>2.5</v>
      </c>
      <c r="AL6">
        <f t="shared" ref="AL6:AO6" si="21">(AE14+AE18)/2*5</f>
        <v>2.5</v>
      </c>
      <c r="AM6">
        <f t="shared" si="21"/>
        <v>1.3157185708353176</v>
      </c>
      <c r="AN6">
        <f t="shared" si="21"/>
        <v>3.0959665527436648</v>
      </c>
      <c r="AO6">
        <f t="shared" si="21"/>
        <v>2.1284077403885759</v>
      </c>
      <c r="AQ6">
        <f t="shared" si="11"/>
        <v>0.16523396807628166</v>
      </c>
      <c r="AR6">
        <f t="shared" si="12"/>
        <v>0.16523396807628166</v>
      </c>
      <c r="AS6">
        <f t="shared" si="13"/>
        <v>-0.5</v>
      </c>
      <c r="AT6">
        <f t="shared" si="14"/>
        <v>0.5</v>
      </c>
      <c r="AU6">
        <f t="shared" si="15"/>
        <v>-4.3496648887032363E-2</v>
      </c>
    </row>
    <row r="7" spans="2:47" ht="20" customHeight="1">
      <c r="B7" s="1"/>
      <c r="K7" s="12">
        <v>4.6935999999999999E-2</v>
      </c>
      <c r="L7" s="12">
        <v>5.0545E-2</v>
      </c>
      <c r="M7" s="12">
        <v>-8.047E-2</v>
      </c>
      <c r="N7" s="12">
        <v>-0.11208700000000001</v>
      </c>
      <c r="O7" s="12">
        <v>9.5437999999999995E-2</v>
      </c>
      <c r="P7" s="11" t="s">
        <v>4</v>
      </c>
      <c r="Q7" s="11" t="s">
        <v>1</v>
      </c>
      <c r="R7" s="11" t="s">
        <v>17</v>
      </c>
      <c r="V7" s="8">
        <f>K7-K12</f>
        <v>0.157997</v>
      </c>
      <c r="W7" s="8">
        <f t="shared" si="17"/>
        <v>-1.9500000000000003E-3</v>
      </c>
      <c r="X7" s="8">
        <f t="shared" si="18"/>
        <v>-0.25454500000000002</v>
      </c>
      <c r="Y7" s="8">
        <f t="shared" si="19"/>
        <v>-9.3754000000000004E-2</v>
      </c>
      <c r="Z7" s="8">
        <f t="shared" si="20"/>
        <v>0.11332199999999999</v>
      </c>
      <c r="AA7" s="11" t="s">
        <v>4</v>
      </c>
      <c r="AB7" s="11" t="s">
        <v>1</v>
      </c>
      <c r="AD7">
        <f t="shared" si="5"/>
        <v>1</v>
      </c>
      <c r="AE7">
        <f t="shared" si="6"/>
        <v>0.61228917298117524</v>
      </c>
      <c r="AF7">
        <f t="shared" si="7"/>
        <v>0</v>
      </c>
      <c r="AG7">
        <f t="shared" si="8"/>
        <v>0.3897566793199238</v>
      </c>
      <c r="AH7">
        <f t="shared" si="9"/>
        <v>0.8917079957919436</v>
      </c>
      <c r="AK7">
        <f>SUM(AD19:AD23)</f>
        <v>2.4705750913687172</v>
      </c>
      <c r="AL7">
        <f t="shared" ref="AL7:AO7" si="22">SUM(AE19:AE23)</f>
        <v>2.7220806666573365</v>
      </c>
      <c r="AM7">
        <f t="shared" si="22"/>
        <v>4.3019677241203524</v>
      </c>
      <c r="AN7">
        <f t="shared" si="22"/>
        <v>2.3001845768012679</v>
      </c>
      <c r="AO7">
        <f t="shared" si="22"/>
        <v>0.64648193866226489</v>
      </c>
      <c r="AQ7">
        <f t="shared" si="11"/>
        <v>-9.9842818076617545E-4</v>
      </c>
      <c r="AR7">
        <f t="shared" si="12"/>
        <v>6.7803802233898702E-2</v>
      </c>
      <c r="AS7">
        <f t="shared" si="13"/>
        <v>0.5</v>
      </c>
      <c r="AT7">
        <f t="shared" si="14"/>
        <v>-4.7610704788510316E-2</v>
      </c>
      <c r="AU7">
        <f t="shared" si="15"/>
        <v>-0.5</v>
      </c>
    </row>
    <row r="8" spans="2:47" ht="20" customHeight="1">
      <c r="B8" s="1"/>
      <c r="K8" s="12">
        <v>0.18534100000000001</v>
      </c>
      <c r="L8" s="12">
        <v>-5.3459E-2</v>
      </c>
      <c r="M8" s="12">
        <v>-6.9377999999999995E-2</v>
      </c>
      <c r="N8" s="12">
        <v>-0.10996</v>
      </c>
      <c r="O8" s="12">
        <v>1.1903E-2</v>
      </c>
      <c r="P8" s="11" t="s">
        <v>5</v>
      </c>
      <c r="Q8" s="11" t="s">
        <v>1</v>
      </c>
      <c r="R8" s="11" t="s">
        <v>17</v>
      </c>
      <c r="V8" s="8">
        <f t="shared" si="16"/>
        <v>0.197798</v>
      </c>
      <c r="W8" s="8">
        <f t="shared" si="17"/>
        <v>-6.4633999999999997E-2</v>
      </c>
      <c r="X8" s="8">
        <f t="shared" si="18"/>
        <v>-5.6670999999999999E-2</v>
      </c>
      <c r="Y8" s="8">
        <f t="shared" si="19"/>
        <v>-0.105335</v>
      </c>
      <c r="Z8" s="8">
        <f t="shared" si="20"/>
        <v>-1.4211999999999999E-2</v>
      </c>
      <c r="AA8" s="11" t="s">
        <v>5</v>
      </c>
      <c r="AB8" s="11" t="s">
        <v>1</v>
      </c>
      <c r="AD8">
        <f>(V8-MIN($V8:$Z8))/(MAX($V8:$Z8)-MIN($V8:$Z8))</f>
        <v>1</v>
      </c>
      <c r="AE8">
        <f t="shared" si="6"/>
        <v>0.13426779664371746</v>
      </c>
      <c r="AF8">
        <f t="shared" si="7"/>
        <v>0.16053679408048613</v>
      </c>
      <c r="AG8">
        <f t="shared" si="8"/>
        <v>0</v>
      </c>
      <c r="AH8">
        <f t="shared" si="9"/>
        <v>0.30060402529582725</v>
      </c>
    </row>
    <row r="9" spans="2:47" ht="20" customHeight="1">
      <c r="B9" s="1"/>
      <c r="K9" s="12">
        <v>-8.4792999999999993E-2</v>
      </c>
      <c r="L9" s="12">
        <v>4.1009999999999996E-3</v>
      </c>
      <c r="M9" s="12">
        <v>5.0588000000000001E-2</v>
      </c>
      <c r="N9" s="12">
        <v>2.6588000000000001E-2</v>
      </c>
      <c r="O9" s="12">
        <v>4.3223999999999999E-2</v>
      </c>
      <c r="P9" s="11" t="s">
        <v>0</v>
      </c>
      <c r="Q9" s="11" t="s">
        <v>1</v>
      </c>
      <c r="R9" s="11" t="s">
        <v>18</v>
      </c>
      <c r="V9" s="8">
        <f>K14-K19</f>
        <v>-5.6832999999999995E-2</v>
      </c>
      <c r="W9" s="8">
        <f t="shared" ref="W9:Z9" si="23">L14-L19</f>
        <v>-4.0626999999999996E-2</v>
      </c>
      <c r="X9" s="8">
        <f t="shared" si="23"/>
        <v>-0.15317500000000001</v>
      </c>
      <c r="Y9" s="8">
        <f t="shared" si="23"/>
        <v>-7.1469000000000005E-2</v>
      </c>
      <c r="Z9" s="8">
        <f t="shared" si="23"/>
        <v>0.19309300000000001</v>
      </c>
      <c r="AA9" s="11" t="s">
        <v>0</v>
      </c>
      <c r="AB9" s="11" t="s">
        <v>6</v>
      </c>
      <c r="AD9">
        <f t="shared" ref="AD9:AD23" si="24">(V9-MIN($V9:$Z9))/(MAX($V9:$Z9)-MIN($V9:$Z9))</f>
        <v>0.27822957940092646</v>
      </c>
      <c r="AE9">
        <f t="shared" ref="AE9:AE23" si="25">(W9-MIN($V9:$Z9))/(MAX($V9:$Z9)-MIN($V9:$Z9))</f>
        <v>0.32503147850797648</v>
      </c>
      <c r="AF9">
        <f t="shared" ref="AF9:AF23" si="26">(X9-MIN($V9:$Z9))/(MAX($V9:$Z9)-MIN($V9:$Z9))</f>
        <v>0</v>
      </c>
      <c r="AG9">
        <f t="shared" ref="AG9:AG23" si="27">(Y9-MIN($V9:$Z9))/(MAX($V9:$Z9)-MIN($V9:$Z9))</f>
        <v>0.23596174061709427</v>
      </c>
      <c r="AH9">
        <f t="shared" ref="AH9:AH23" si="28">(Z9-MIN($V9:$Z9))/(MAX($V9:$Z9)-MIN($V9:$Z9))</f>
        <v>1</v>
      </c>
    </row>
    <row r="10" spans="2:47" ht="20" customHeight="1">
      <c r="B10" s="1"/>
      <c r="K10" s="12">
        <v>-4.3408000000000002E-2</v>
      </c>
      <c r="L10" s="12">
        <v>-7.5417999999999999E-2</v>
      </c>
      <c r="M10" s="12">
        <v>2.656E-2</v>
      </c>
      <c r="N10" s="12">
        <v>5.9268000000000001E-2</v>
      </c>
      <c r="O10" s="12">
        <v>3.7837000000000003E-2</v>
      </c>
      <c r="P10" s="11" t="s">
        <v>2</v>
      </c>
      <c r="Q10" s="11" t="s">
        <v>1</v>
      </c>
      <c r="R10" s="11" t="s">
        <v>18</v>
      </c>
      <c r="V10" s="9">
        <f t="shared" ref="V10:V13" si="29">K15-K20</f>
        <v>-0.35070499999999999</v>
      </c>
      <c r="W10" s="9">
        <f t="shared" ref="W10:W13" si="30">L15-L20</f>
        <v>-0.55123900000000003</v>
      </c>
      <c r="X10" s="9">
        <f t="shared" ref="X10:X13" si="31">M15-M20</f>
        <v>-0.26727299999999998</v>
      </c>
      <c r="Y10" s="9">
        <f t="shared" ref="Y10:Y13" si="32">N15-N20</f>
        <v>0.28855299999999995</v>
      </c>
      <c r="Z10" s="9">
        <f t="shared" ref="Z10:Z13" si="33">O15-O20</f>
        <v>0.54768000000000006</v>
      </c>
      <c r="AA10" s="11" t="s">
        <v>2</v>
      </c>
      <c r="AB10" s="11" t="s">
        <v>6</v>
      </c>
      <c r="AD10">
        <f t="shared" si="24"/>
        <v>0.18248296735246186</v>
      </c>
      <c r="AE10">
        <f t="shared" si="25"/>
        <v>0</v>
      </c>
      <c r="AF10">
        <f t="shared" si="26"/>
        <v>0.25840485058498402</v>
      </c>
      <c r="AG10">
        <f t="shared" si="27"/>
        <v>0.76419827121016204</v>
      </c>
      <c r="AH10">
        <f t="shared" si="28"/>
        <v>1</v>
      </c>
    </row>
    <row r="11" spans="2:47" ht="20" customHeight="1">
      <c r="B11" s="1"/>
      <c r="K11" s="12">
        <v>-7.1872000000000005E-2</v>
      </c>
      <c r="L11" s="12">
        <v>-9.3589000000000006E-2</v>
      </c>
      <c r="M11" s="12">
        <v>3.6649000000000001E-2</v>
      </c>
      <c r="N11" s="12">
        <v>-2.1509E-2</v>
      </c>
      <c r="O11" s="12">
        <v>5.4080000000000003E-2</v>
      </c>
      <c r="P11" s="11" t="s">
        <v>3</v>
      </c>
      <c r="Q11" s="11" t="s">
        <v>1</v>
      </c>
      <c r="R11" s="11" t="s">
        <v>18</v>
      </c>
      <c r="V11" s="9">
        <f t="shared" si="29"/>
        <v>-0.11317100000000002</v>
      </c>
      <c r="W11" s="9">
        <f t="shared" si="30"/>
        <v>0.47419400000000006</v>
      </c>
      <c r="X11" s="9">
        <f t="shared" si="31"/>
        <v>-0.180033</v>
      </c>
      <c r="Y11" s="9">
        <f t="shared" si="32"/>
        <v>0.13341600000000001</v>
      </c>
      <c r="Z11" s="9">
        <f t="shared" si="33"/>
        <v>-0.34308100000000002</v>
      </c>
      <c r="AA11" s="11" t="s">
        <v>3</v>
      </c>
      <c r="AB11" s="11" t="s">
        <v>6</v>
      </c>
      <c r="AD11">
        <f t="shared" si="24"/>
        <v>0.28131289957480649</v>
      </c>
      <c r="AE11">
        <f t="shared" si="25"/>
        <v>1</v>
      </c>
      <c r="AF11">
        <f t="shared" si="26"/>
        <v>0.19950200360955617</v>
      </c>
      <c r="AG11">
        <f t="shared" si="27"/>
        <v>0.58303141537426206</v>
      </c>
      <c r="AH11">
        <f t="shared" si="28"/>
        <v>0</v>
      </c>
    </row>
    <row r="12" spans="2:47" ht="20" customHeight="1">
      <c r="B12" s="1"/>
      <c r="K12" s="12">
        <v>-0.11106100000000001</v>
      </c>
      <c r="L12" s="12">
        <v>5.2495E-2</v>
      </c>
      <c r="M12" s="12">
        <v>0.17407500000000001</v>
      </c>
      <c r="N12" s="12">
        <v>-1.8332999999999999E-2</v>
      </c>
      <c r="O12" s="12">
        <v>-1.7884000000000001E-2</v>
      </c>
      <c r="P12" s="11" t="s">
        <v>4</v>
      </c>
      <c r="Q12" s="11" t="s">
        <v>1</v>
      </c>
      <c r="R12" s="11" t="s">
        <v>18</v>
      </c>
      <c r="V12" s="9">
        <f t="shared" si="29"/>
        <v>0.41359999999999997</v>
      </c>
      <c r="W12" s="9">
        <f t="shared" si="30"/>
        <v>0.11132800000000001</v>
      </c>
      <c r="X12" s="9">
        <f t="shared" si="31"/>
        <v>-0.4199</v>
      </c>
      <c r="Y12" s="9">
        <f t="shared" si="32"/>
        <v>-0.40709200000000001</v>
      </c>
      <c r="Z12" s="9">
        <f t="shared" si="33"/>
        <v>7.7778E-2</v>
      </c>
      <c r="AA12" s="11" t="s">
        <v>4</v>
      </c>
      <c r="AB12" s="11" t="s">
        <v>6</v>
      </c>
      <c r="AD12">
        <f t="shared" si="24"/>
        <v>1</v>
      </c>
      <c r="AE12">
        <f t="shared" si="25"/>
        <v>0.63734613077384539</v>
      </c>
      <c r="AF12">
        <f t="shared" si="26"/>
        <v>0</v>
      </c>
      <c r="AG12">
        <f t="shared" si="27"/>
        <v>1.5366526694661053E-2</v>
      </c>
      <c r="AH12">
        <f t="shared" si="28"/>
        <v>0.59709418116376733</v>
      </c>
    </row>
    <row r="13" spans="2:47" ht="20" customHeight="1">
      <c r="B13" s="1"/>
      <c r="K13" s="12">
        <v>-1.2456999999999999E-2</v>
      </c>
      <c r="L13" s="12">
        <v>1.1174999999999999E-2</v>
      </c>
      <c r="M13" s="12">
        <v>-1.2707E-2</v>
      </c>
      <c r="N13" s="12">
        <v>-4.6249999999999998E-3</v>
      </c>
      <c r="O13" s="12">
        <v>2.6114999999999999E-2</v>
      </c>
      <c r="P13" s="11" t="s">
        <v>5</v>
      </c>
      <c r="Q13" s="11" t="s">
        <v>1</v>
      </c>
      <c r="R13" s="11" t="s">
        <v>18</v>
      </c>
      <c r="V13" s="8">
        <f t="shared" si="29"/>
        <v>0.31140600000000002</v>
      </c>
      <c r="W13" s="8">
        <f t="shared" si="30"/>
        <v>-0.21810299999999999</v>
      </c>
      <c r="X13" s="8">
        <f t="shared" si="31"/>
        <v>2.8999999999999998E-3</v>
      </c>
      <c r="Y13" s="8">
        <f t="shared" si="32"/>
        <v>-4.3255000000000002E-2</v>
      </c>
      <c r="Z13" s="8">
        <f t="shared" si="33"/>
        <v>-0.22878299999999999</v>
      </c>
      <c r="AA13" s="11" t="s">
        <v>5</v>
      </c>
      <c r="AB13" s="11" t="s">
        <v>6</v>
      </c>
      <c r="AD13">
        <f t="shared" si="24"/>
        <v>1</v>
      </c>
      <c r="AE13">
        <f t="shared" si="25"/>
        <v>1.9770857977485647E-2</v>
      </c>
      <c r="AF13">
        <f t="shared" si="26"/>
        <v>0.42889248022451393</v>
      </c>
      <c r="AG13">
        <f t="shared" si="27"/>
        <v>0.34345016281338558</v>
      </c>
      <c r="AH13">
        <f t="shared" si="28"/>
        <v>0</v>
      </c>
    </row>
    <row r="14" spans="2:47" ht="20" customHeight="1">
      <c r="B14" s="1"/>
      <c r="K14" s="12">
        <v>3.2793000000000003E-2</v>
      </c>
      <c r="L14" s="12">
        <v>7.3689999999999997E-3</v>
      </c>
      <c r="M14" s="12">
        <v>-3.4769000000000001E-2</v>
      </c>
      <c r="N14" s="12">
        <v>-4.8063000000000002E-2</v>
      </c>
      <c r="O14" s="12">
        <v>4.2687000000000003E-2</v>
      </c>
      <c r="P14" s="11" t="s">
        <v>0</v>
      </c>
      <c r="Q14" s="11" t="s">
        <v>6</v>
      </c>
      <c r="R14" s="11" t="s">
        <v>17</v>
      </c>
      <c r="V14" s="8">
        <f>K24-K29</f>
        <v>-0.32121</v>
      </c>
      <c r="W14" s="8">
        <f t="shared" ref="W14:Z14" si="34">L24-L29</f>
        <v>0.34572199999999997</v>
      </c>
      <c r="X14" s="8">
        <f t="shared" si="34"/>
        <v>-0.16284999999999999</v>
      </c>
      <c r="Y14" s="8">
        <f t="shared" si="34"/>
        <v>-0.13619200000000001</v>
      </c>
      <c r="Z14" s="8">
        <f t="shared" si="34"/>
        <v>0.220882</v>
      </c>
      <c r="AA14" s="11" t="s">
        <v>0</v>
      </c>
      <c r="AB14" s="11" t="s">
        <v>7</v>
      </c>
      <c r="AD14">
        <f t="shared" si="24"/>
        <v>0</v>
      </c>
      <c r="AE14">
        <f t="shared" si="25"/>
        <v>1</v>
      </c>
      <c r="AF14">
        <f t="shared" si="26"/>
        <v>0.23744549669231646</v>
      </c>
      <c r="AG14">
        <f t="shared" si="27"/>
        <v>0.27741658819789722</v>
      </c>
      <c r="AH14">
        <f t="shared" si="28"/>
        <v>0.81281449982906806</v>
      </c>
    </row>
    <row r="15" spans="2:47" ht="20" customHeight="1">
      <c r="B15" s="1"/>
      <c r="K15" s="12">
        <v>-0.141621</v>
      </c>
      <c r="L15" s="12">
        <v>5.2226000000000002E-2</v>
      </c>
      <c r="M15" s="12">
        <v>5.3690000000000002E-2</v>
      </c>
      <c r="N15" s="12">
        <v>3.1668000000000002E-2</v>
      </c>
      <c r="O15" s="12">
        <v>1.7745E-2</v>
      </c>
      <c r="P15" s="11" t="s">
        <v>2</v>
      </c>
      <c r="Q15" s="11" t="s">
        <v>6</v>
      </c>
      <c r="R15" s="11" t="s">
        <v>17</v>
      </c>
      <c r="V15" s="9">
        <f t="shared" ref="V15:V18" si="35">K25-K30</f>
        <v>-0.23099599999999998</v>
      </c>
      <c r="W15" s="9">
        <f t="shared" ref="W15:W18" si="36">L25-L30</f>
        <v>0.147644</v>
      </c>
      <c r="X15" s="9">
        <f t="shared" ref="X15:X18" si="37">M25-M30</f>
        <v>0.11316400000000001</v>
      </c>
      <c r="Y15" s="9">
        <f t="shared" ref="Y15:Y18" si="38">N25-N30</f>
        <v>-3.4139000000000003E-2</v>
      </c>
      <c r="Z15" s="9">
        <f t="shared" ref="Z15:Z18" si="39">O25-O30</f>
        <v>-0.17114799999999999</v>
      </c>
      <c r="AA15" s="11" t="s">
        <v>2</v>
      </c>
      <c r="AB15" s="11" t="s">
        <v>7</v>
      </c>
      <c r="AD15">
        <f t="shared" si="24"/>
        <v>0</v>
      </c>
      <c r="AE15">
        <f t="shared" si="25"/>
        <v>1</v>
      </c>
      <c r="AF15">
        <f t="shared" si="26"/>
        <v>0.90893724910204954</v>
      </c>
      <c r="AG15">
        <f t="shared" si="27"/>
        <v>0.51990545108810482</v>
      </c>
      <c r="AH15">
        <f t="shared" si="28"/>
        <v>0.15806042679061902</v>
      </c>
    </row>
    <row r="16" spans="2:47" ht="20" customHeight="1">
      <c r="B16" s="1"/>
      <c r="K16" s="12">
        <v>3.1824999999999999E-2</v>
      </c>
      <c r="L16" s="12">
        <v>-0.27389999999999998</v>
      </c>
      <c r="M16" s="12">
        <v>0.38778400000000002</v>
      </c>
      <c r="N16" s="12">
        <v>-7.5038999999999995E-2</v>
      </c>
      <c r="O16" s="12">
        <v>-0.26006600000000002</v>
      </c>
      <c r="P16" s="11" t="s">
        <v>3</v>
      </c>
      <c r="Q16" s="11" t="s">
        <v>6</v>
      </c>
      <c r="R16" s="11" t="s">
        <v>17</v>
      </c>
      <c r="V16" s="9">
        <f t="shared" si="35"/>
        <v>0.176369</v>
      </c>
      <c r="W16" s="9">
        <f t="shared" si="36"/>
        <v>-0.50576600000000005</v>
      </c>
      <c r="X16" s="9">
        <f t="shared" si="37"/>
        <v>-0.28627400000000003</v>
      </c>
      <c r="Y16" s="9">
        <f t="shared" si="38"/>
        <v>-0.15787499999999999</v>
      </c>
      <c r="Z16" s="9">
        <f t="shared" si="39"/>
        <v>0.21116099999999993</v>
      </c>
      <c r="AA16" s="11" t="s">
        <v>3</v>
      </c>
      <c r="AB16" s="11" t="s">
        <v>7</v>
      </c>
      <c r="AD16">
        <f t="shared" si="24"/>
        <v>0.95147065182368651</v>
      </c>
      <c r="AE16">
        <f t="shared" si="25"/>
        <v>0</v>
      </c>
      <c r="AF16">
        <f t="shared" si="26"/>
        <v>0.30615669377774868</v>
      </c>
      <c r="AG16">
        <f t="shared" si="27"/>
        <v>0.48525303134070841</v>
      </c>
      <c r="AH16">
        <f t="shared" si="28"/>
        <v>1</v>
      </c>
    </row>
    <row r="17" spans="2:47" ht="20" customHeight="1">
      <c r="B17" s="1"/>
      <c r="K17" s="12">
        <v>0.116142</v>
      </c>
      <c r="L17" s="12">
        <v>3.6888999999999998E-2</v>
      </c>
      <c r="M17" s="12">
        <v>-7.4236999999999997E-2</v>
      </c>
      <c r="N17" s="12">
        <v>-8.286E-3</v>
      </c>
      <c r="O17" s="12">
        <v>-9.2980999999999994E-2</v>
      </c>
      <c r="P17" s="11" t="s">
        <v>4</v>
      </c>
      <c r="Q17" s="11" t="s">
        <v>6</v>
      </c>
      <c r="R17" s="11" t="s">
        <v>17</v>
      </c>
      <c r="V17" s="9">
        <f t="shared" si="35"/>
        <v>-0.130026</v>
      </c>
      <c r="W17" s="9">
        <f t="shared" si="36"/>
        <v>-3.3170999999999999E-2</v>
      </c>
      <c r="X17" s="9">
        <f t="shared" si="37"/>
        <v>-0.26245499999999999</v>
      </c>
      <c r="Y17" s="9">
        <f t="shared" si="38"/>
        <v>0.170846</v>
      </c>
      <c r="Z17" s="9">
        <f t="shared" si="39"/>
        <v>0.270123</v>
      </c>
      <c r="AA17" s="11" t="s">
        <v>4</v>
      </c>
      <c r="AB17" s="11" t="s">
        <v>7</v>
      </c>
      <c r="AD17">
        <f t="shared" si="24"/>
        <v>0.24865653481743519</v>
      </c>
      <c r="AE17">
        <f t="shared" si="25"/>
        <v>0.43051722001284315</v>
      </c>
      <c r="AF17">
        <f t="shared" si="26"/>
        <v>0</v>
      </c>
      <c r="AG17">
        <f t="shared" si="27"/>
        <v>0.81359162413768493</v>
      </c>
      <c r="AH17">
        <f t="shared" si="28"/>
        <v>1</v>
      </c>
    </row>
    <row r="18" spans="2:47" ht="20" customHeight="1">
      <c r="B18" s="1"/>
      <c r="K18" s="12">
        <v>4.8141000000000003E-2</v>
      </c>
      <c r="L18" s="12">
        <v>2.8365999999999999E-2</v>
      </c>
      <c r="M18" s="12">
        <v>-1.9924000000000001E-2</v>
      </c>
      <c r="N18" s="12">
        <v>-5.3086000000000001E-2</v>
      </c>
      <c r="O18" s="12">
        <v>-8.2753999999999994E-2</v>
      </c>
      <c r="P18" s="11" t="s">
        <v>5</v>
      </c>
      <c r="Q18" s="11" t="s">
        <v>6</v>
      </c>
      <c r="R18" s="11" t="s">
        <v>17</v>
      </c>
      <c r="V18" s="8">
        <f t="shared" si="35"/>
        <v>0.23989100000000002</v>
      </c>
      <c r="W18" s="8">
        <f t="shared" si="36"/>
        <v>-0.32516200000000001</v>
      </c>
      <c r="X18" s="8">
        <f t="shared" si="37"/>
        <v>-0.16195100000000001</v>
      </c>
      <c r="Y18" s="8">
        <f t="shared" si="38"/>
        <v>0.217837</v>
      </c>
      <c r="Z18" s="8">
        <f t="shared" si="39"/>
        <v>-0.30337999999999998</v>
      </c>
      <c r="AA18" s="11" t="s">
        <v>5</v>
      </c>
      <c r="AB18" s="11" t="s">
        <v>7</v>
      </c>
      <c r="AD18">
        <f t="shared" si="24"/>
        <v>1</v>
      </c>
      <c r="AE18">
        <f t="shared" si="25"/>
        <v>0</v>
      </c>
      <c r="AF18">
        <f t="shared" si="26"/>
        <v>0.28884193164181055</v>
      </c>
      <c r="AG18">
        <f t="shared" si="27"/>
        <v>0.96097003289956873</v>
      </c>
      <c r="AH18">
        <f t="shared" si="28"/>
        <v>3.8548596326362344E-2</v>
      </c>
    </row>
    <row r="19" spans="2:47" ht="20" customHeight="1">
      <c r="B19" s="1"/>
      <c r="K19" s="12">
        <v>8.9625999999999997E-2</v>
      </c>
      <c r="L19" s="12">
        <v>4.7995999999999997E-2</v>
      </c>
      <c r="M19" s="12">
        <v>0.118406</v>
      </c>
      <c r="N19" s="12">
        <v>2.3406E-2</v>
      </c>
      <c r="O19" s="12">
        <v>-0.15040600000000001</v>
      </c>
      <c r="P19" s="11" t="s">
        <v>0</v>
      </c>
      <c r="Q19" s="11" t="s">
        <v>6</v>
      </c>
      <c r="R19" s="11" t="s">
        <v>18</v>
      </c>
      <c r="V19" s="8">
        <f>K34-K39</f>
        <v>-1.8502000000000001E-2</v>
      </c>
      <c r="W19" s="8">
        <f t="shared" ref="W19:Z19" si="40">L34-L39</f>
        <v>3.7420999999999996E-2</v>
      </c>
      <c r="X19" s="8">
        <f t="shared" si="40"/>
        <v>4.3405999999999993E-2</v>
      </c>
      <c r="Y19" s="8">
        <f t="shared" si="40"/>
        <v>-4.3642E-2</v>
      </c>
      <c r="Z19" s="8">
        <f t="shared" si="40"/>
        <v>-1.4492999999999999E-2</v>
      </c>
      <c r="AA19" s="11" t="s">
        <v>0</v>
      </c>
      <c r="AB19" s="11" t="s">
        <v>8</v>
      </c>
      <c r="AD19">
        <f t="shared" si="24"/>
        <v>0.28880617590295016</v>
      </c>
      <c r="AE19">
        <f t="shared" si="25"/>
        <v>0.93124483043837891</v>
      </c>
      <c r="AF19">
        <f t="shared" si="26"/>
        <v>1</v>
      </c>
      <c r="AG19">
        <f t="shared" si="27"/>
        <v>0</v>
      </c>
      <c r="AH19">
        <f t="shared" si="28"/>
        <v>0.3348612259902583</v>
      </c>
    </row>
    <row r="20" spans="2:47" ht="20" customHeight="1">
      <c r="B20" s="1"/>
      <c r="K20" s="12">
        <v>0.20908399999999999</v>
      </c>
      <c r="L20" s="12">
        <v>0.60346500000000003</v>
      </c>
      <c r="M20" s="12">
        <v>0.320963</v>
      </c>
      <c r="N20" s="12">
        <v>-0.25688499999999997</v>
      </c>
      <c r="O20" s="12">
        <v>-0.52993500000000004</v>
      </c>
      <c r="P20" s="11" t="s">
        <v>2</v>
      </c>
      <c r="Q20" s="11" t="s">
        <v>6</v>
      </c>
      <c r="R20" s="11" t="s">
        <v>18</v>
      </c>
      <c r="V20" s="8">
        <f t="shared" ref="V20:V23" si="41">K35-K40</f>
        <v>6.1110999999999992E-2</v>
      </c>
      <c r="W20" s="8">
        <f t="shared" ref="W20:W23" si="42">L35-L40</f>
        <v>-0.10410899999999998</v>
      </c>
      <c r="X20" s="8">
        <f t="shared" ref="X20:X23" si="43">M35-M40</f>
        <v>0.128911</v>
      </c>
      <c r="Y20" s="8">
        <f t="shared" ref="Y20:Y23" si="44">N35-N40</f>
        <v>9.6891000000000005E-2</v>
      </c>
      <c r="Z20" s="8">
        <f t="shared" ref="Z20:Z23" si="45">O35-O40</f>
        <v>-0.14205999999999999</v>
      </c>
      <c r="AA20" s="11" t="s">
        <v>2</v>
      </c>
      <c r="AB20" s="11" t="s">
        <v>8</v>
      </c>
      <c r="AD20">
        <f t="shared" si="24"/>
        <v>0.74978872277845243</v>
      </c>
      <c r="AE20">
        <f t="shared" si="25"/>
        <v>0.14005557790317053</v>
      </c>
      <c r="AF20">
        <f t="shared" si="26"/>
        <v>1</v>
      </c>
      <c r="AG20">
        <f t="shared" si="27"/>
        <v>0.88183237320598895</v>
      </c>
      <c r="AH20">
        <f t="shared" si="28"/>
        <v>0</v>
      </c>
    </row>
    <row r="21" spans="2:47" ht="20" customHeight="1">
      <c r="B21" s="1"/>
      <c r="K21" s="12">
        <v>0.14499600000000001</v>
      </c>
      <c r="L21" s="12">
        <v>-0.74809400000000004</v>
      </c>
      <c r="M21" s="12">
        <v>0.56781700000000002</v>
      </c>
      <c r="N21" s="12">
        <v>-0.208455</v>
      </c>
      <c r="O21" s="12">
        <v>8.3015000000000005E-2</v>
      </c>
      <c r="P21" s="11" t="s">
        <v>3</v>
      </c>
      <c r="Q21" s="11" t="s">
        <v>6</v>
      </c>
      <c r="R21" s="11" t="s">
        <v>18</v>
      </c>
      <c r="V21" s="8">
        <f t="shared" si="41"/>
        <v>-5.1454E-2</v>
      </c>
      <c r="W21" s="8">
        <f t="shared" si="42"/>
        <v>7.2919999999999999E-2</v>
      </c>
      <c r="X21" s="8">
        <f t="shared" si="43"/>
        <v>0.165634</v>
      </c>
      <c r="Y21" s="8">
        <f t="shared" si="44"/>
        <v>-3.3016999999999998E-2</v>
      </c>
      <c r="Z21" s="8">
        <f t="shared" si="45"/>
        <v>-9.9854999999999999E-2</v>
      </c>
      <c r="AA21" s="11" t="s">
        <v>3</v>
      </c>
      <c r="AB21" s="11" t="s">
        <v>8</v>
      </c>
      <c r="AD21">
        <f t="shared" si="24"/>
        <v>0.18230887155400036</v>
      </c>
      <c r="AE21">
        <f t="shared" si="25"/>
        <v>0.65078025831578723</v>
      </c>
      <c r="AF21">
        <f t="shared" si="26"/>
        <v>1</v>
      </c>
      <c r="AG21">
        <f t="shared" si="27"/>
        <v>0.25175430997141129</v>
      </c>
      <c r="AH21">
        <f t="shared" si="28"/>
        <v>0</v>
      </c>
    </row>
    <row r="22" spans="2:47" ht="20" customHeight="1">
      <c r="B22" s="1"/>
      <c r="K22" s="12">
        <v>-0.297458</v>
      </c>
      <c r="L22" s="12">
        <v>-7.4439000000000005E-2</v>
      </c>
      <c r="M22" s="12">
        <v>0.345663</v>
      </c>
      <c r="N22" s="12">
        <v>0.39880599999999999</v>
      </c>
      <c r="O22" s="12">
        <v>-0.17075899999999999</v>
      </c>
      <c r="P22" s="11" t="s">
        <v>4</v>
      </c>
      <c r="Q22" s="11" t="s">
        <v>6</v>
      </c>
      <c r="R22" s="11" t="s">
        <v>18</v>
      </c>
      <c r="V22" s="8">
        <f t="shared" si="41"/>
        <v>4.9237999999999997E-2</v>
      </c>
      <c r="W22" s="8">
        <f t="shared" si="42"/>
        <v>-7.8559000000000004E-2</v>
      </c>
      <c r="X22" s="8">
        <f t="shared" si="43"/>
        <v>7.7248999999999998E-2</v>
      </c>
      <c r="Y22" s="8">
        <f t="shared" si="44"/>
        <v>1.0096000000000001E-2</v>
      </c>
      <c r="Z22" s="8">
        <f t="shared" si="45"/>
        <v>-3.0006000000000001E-2</v>
      </c>
      <c r="AA22" s="11" t="s">
        <v>4</v>
      </c>
      <c r="AB22" s="11" t="s">
        <v>8</v>
      </c>
      <c r="AD22">
        <f t="shared" si="24"/>
        <v>0.82022104128157725</v>
      </c>
      <c r="AE22">
        <f t="shared" si="25"/>
        <v>0</v>
      </c>
      <c r="AF22">
        <f t="shared" si="26"/>
        <v>1</v>
      </c>
      <c r="AG22">
        <f t="shared" si="27"/>
        <v>0.56900159170260844</v>
      </c>
      <c r="AH22">
        <f t="shared" si="28"/>
        <v>0.31162071267200658</v>
      </c>
    </row>
    <row r="23" spans="2:47" ht="20" customHeight="1">
      <c r="B23" s="1"/>
      <c r="K23" s="12">
        <v>-0.26326500000000003</v>
      </c>
      <c r="L23" s="12">
        <v>0.24646899999999999</v>
      </c>
      <c r="M23" s="12">
        <v>-2.2824000000000001E-2</v>
      </c>
      <c r="N23" s="12">
        <v>-9.8309999999999995E-3</v>
      </c>
      <c r="O23" s="12">
        <v>0.14602899999999999</v>
      </c>
      <c r="P23" s="11" t="s">
        <v>5</v>
      </c>
      <c r="Q23" s="11" t="s">
        <v>6</v>
      </c>
      <c r="R23" s="11" t="s">
        <v>18</v>
      </c>
      <c r="V23" s="8">
        <f t="shared" si="41"/>
        <v>-1.7742999999999998E-2</v>
      </c>
      <c r="W23" s="8">
        <f t="shared" si="42"/>
        <v>0.41202699999999998</v>
      </c>
      <c r="X23" s="8">
        <f t="shared" si="43"/>
        <v>-0.11377</v>
      </c>
      <c r="Y23" s="8">
        <f t="shared" si="44"/>
        <v>0.10891400000000001</v>
      </c>
      <c r="Z23" s="8">
        <f t="shared" si="45"/>
        <v>-0.341229</v>
      </c>
      <c r="AA23" s="11" t="s">
        <v>5</v>
      </c>
      <c r="AB23" s="11" t="s">
        <v>8</v>
      </c>
      <c r="AD23">
        <f t="shared" si="24"/>
        <v>0.429450279851737</v>
      </c>
      <c r="AE23">
        <f t="shared" si="25"/>
        <v>1</v>
      </c>
      <c r="AF23">
        <f t="shared" si="26"/>
        <v>0.30196772412035222</v>
      </c>
      <c r="AG23">
        <f t="shared" si="27"/>
        <v>0.59759630192125923</v>
      </c>
      <c r="AH23">
        <f t="shared" si="28"/>
        <v>0</v>
      </c>
    </row>
    <row r="24" spans="2:47" ht="20" customHeight="1">
      <c r="B24" s="1"/>
      <c r="K24" s="12">
        <v>-6.6475000000000006E-2</v>
      </c>
      <c r="L24" s="12">
        <v>5.5815999999999998E-2</v>
      </c>
      <c r="M24" s="12">
        <v>-4.1158E-2</v>
      </c>
      <c r="N24" s="12">
        <v>-9.0565000000000007E-2</v>
      </c>
      <c r="O24" s="12">
        <v>0.114744</v>
      </c>
      <c r="P24" s="11" t="s">
        <v>0</v>
      </c>
      <c r="Q24" s="11" t="s">
        <v>7</v>
      </c>
      <c r="R24" s="11" t="s">
        <v>17</v>
      </c>
    </row>
    <row r="25" spans="2:47" ht="20" customHeight="1">
      <c r="B25" s="1"/>
      <c r="K25" s="12">
        <v>1.0861000000000001E-2</v>
      </c>
      <c r="L25" s="12">
        <v>-2.5669000000000001E-2</v>
      </c>
      <c r="M25" s="12">
        <v>-7.0931999999999995E-2</v>
      </c>
      <c r="N25" s="12">
        <v>-4.3530000000000001E-3</v>
      </c>
      <c r="O25" s="12">
        <v>7.6547000000000004E-2</v>
      </c>
      <c r="P25" s="11" t="s">
        <v>2</v>
      </c>
      <c r="Q25" s="11" t="s">
        <v>7</v>
      </c>
      <c r="R25" s="11" t="s">
        <v>17</v>
      </c>
      <c r="U25" s="21" t="s">
        <v>21</v>
      </c>
      <c r="V25" s="16" t="s">
        <v>19</v>
      </c>
      <c r="W25" s="16"/>
      <c r="X25" s="16"/>
      <c r="Y25" s="16"/>
      <c r="Z25" s="16"/>
      <c r="AA25" s="17" t="s">
        <v>14</v>
      </c>
      <c r="AB25" s="17" t="s">
        <v>15</v>
      </c>
      <c r="AK25" s="19" t="s">
        <v>29</v>
      </c>
      <c r="AL25" s="19"/>
      <c r="AM25" s="19"/>
      <c r="AN25" s="19"/>
      <c r="AQ25" s="19" t="s">
        <v>30</v>
      </c>
      <c r="AR25" s="19"/>
      <c r="AS25" s="19"/>
      <c r="AT25" s="19"/>
    </row>
    <row r="26" spans="2:47" ht="20" customHeight="1">
      <c r="B26" s="1"/>
      <c r="K26" s="12">
        <v>-0.28559000000000001</v>
      </c>
      <c r="L26" s="12">
        <v>-0.113007</v>
      </c>
      <c r="M26" s="12">
        <v>-0.22686500000000001</v>
      </c>
      <c r="N26" s="12">
        <v>-3.2350999999999998E-2</v>
      </c>
      <c r="O26" s="12">
        <v>0.71823199999999998</v>
      </c>
      <c r="P26" s="11" t="s">
        <v>3</v>
      </c>
      <c r="Q26" s="11" t="s">
        <v>7</v>
      </c>
      <c r="R26" s="11" t="s">
        <v>17</v>
      </c>
      <c r="U26" s="21"/>
      <c r="V26" s="4" t="s">
        <v>9</v>
      </c>
      <c r="W26" s="4" t="s">
        <v>10</v>
      </c>
      <c r="X26" s="4" t="s">
        <v>11</v>
      </c>
      <c r="Y26" s="4" t="s">
        <v>12</v>
      </c>
      <c r="Z26" s="4" t="s">
        <v>13</v>
      </c>
      <c r="AA26" s="17"/>
      <c r="AB26" s="17"/>
      <c r="AD26" s="19" t="s">
        <v>26</v>
      </c>
      <c r="AE26" s="19"/>
      <c r="AF26" s="19"/>
      <c r="AG26" s="19"/>
      <c r="AH26" s="19"/>
      <c r="AI26" s="19"/>
    </row>
    <row r="27" spans="2:47" ht="20" customHeight="1">
      <c r="B27" s="1"/>
      <c r="K27" s="12">
        <v>5.5232999999999997E-2</v>
      </c>
      <c r="L27" s="12">
        <v>-7.7109999999999998E-2</v>
      </c>
      <c r="M27" s="12">
        <v>-5.3092E-2</v>
      </c>
      <c r="N27" s="12">
        <v>-4.9487000000000003E-2</v>
      </c>
      <c r="O27" s="12">
        <v>7.4194999999999997E-2</v>
      </c>
      <c r="P27" s="11" t="s">
        <v>4</v>
      </c>
      <c r="Q27" s="11" t="s">
        <v>7</v>
      </c>
      <c r="R27" s="11" t="s">
        <v>17</v>
      </c>
      <c r="V27" s="3">
        <f>K4+K14</f>
        <v>4.9306000000000003E-2</v>
      </c>
      <c r="W27" s="3">
        <f t="shared" ref="W27:Z27" si="46">L4+L14</f>
        <v>1.3122E-2</v>
      </c>
      <c r="X27" s="3">
        <f t="shared" si="46"/>
        <v>-4.7074999999999999E-2</v>
      </c>
      <c r="Y27" s="3">
        <f t="shared" si="46"/>
        <v>-0.12746199999999999</v>
      </c>
      <c r="Z27" s="3">
        <f t="shared" si="46"/>
        <v>0.12343900000000001</v>
      </c>
      <c r="AA27" s="11" t="s">
        <v>0</v>
      </c>
      <c r="AB27" s="11" t="s">
        <v>1</v>
      </c>
      <c r="AD27">
        <f>(V27-MIN($V27:$Z27))/(MAX($V27:$Z27)-MIN($V27:$Z27))</f>
        <v>0.70453286355973066</v>
      </c>
      <c r="AE27">
        <f t="shared" ref="AE27:AH27" si="47">(W27-MIN($V27:$Z27))/(MAX($V27:$Z27)-MIN($V27:$Z27))</f>
        <v>0.56031661890546469</v>
      </c>
      <c r="AF27">
        <f t="shared" si="47"/>
        <v>0.32039330253765425</v>
      </c>
      <c r="AG27">
        <f t="shared" si="47"/>
        <v>0</v>
      </c>
      <c r="AH27">
        <f t="shared" si="47"/>
        <v>1</v>
      </c>
      <c r="AK27">
        <f>SUM(AD27:AD31)</f>
        <v>3.1943985235392081</v>
      </c>
      <c r="AL27">
        <f t="shared" ref="AL27:AO27" si="48">SUM(AE27:AE31)</f>
        <v>2.6701837612483046</v>
      </c>
      <c r="AM27">
        <f t="shared" si="48"/>
        <v>1.6991713564711977</v>
      </c>
      <c r="AN27">
        <f t="shared" si="48"/>
        <v>0.4851804740481101</v>
      </c>
      <c r="AO27">
        <f t="shared" si="48"/>
        <v>2.2274450087262867</v>
      </c>
      <c r="AQ27">
        <f>(AK27-MIN($AK27:$AO27))/(MAX($AK27:$AO27)-MIN($AK27:$AO27))-0.5</f>
        <v>0.5</v>
      </c>
      <c r="AR27">
        <f t="shared" ref="AR27:AU27" si="49">(AL27-MIN($AK27:$AO27))/(MAX($AK27:$AO27)-MIN($AK27:$AO27))-0.5</f>
        <v>0.30650698736140025</v>
      </c>
      <c r="AS27">
        <f t="shared" si="49"/>
        <v>-5.190358980107751E-2</v>
      </c>
      <c r="AT27">
        <f t="shared" si="49"/>
        <v>-0.5</v>
      </c>
      <c r="AU27">
        <f t="shared" si="49"/>
        <v>0.14308760049987312</v>
      </c>
    </row>
    <row r="28" spans="2:47" ht="20" customHeight="1">
      <c r="B28" s="1"/>
      <c r="K28" s="12">
        <v>0.121214</v>
      </c>
      <c r="L28" s="12">
        <v>7.4899999999999999E-4</v>
      </c>
      <c r="M28" s="12">
        <v>2.3779999999999999E-3</v>
      </c>
      <c r="N28" s="12">
        <v>6.2639E-2</v>
      </c>
      <c r="O28" s="12">
        <v>-0.24210799999999999</v>
      </c>
      <c r="P28" s="11" t="s">
        <v>5</v>
      </c>
      <c r="Q28" s="11" t="s">
        <v>7</v>
      </c>
      <c r="R28" s="11" t="s">
        <v>17</v>
      </c>
      <c r="V28" s="3">
        <f t="shared" ref="V28:V31" si="50">K5+K15</f>
        <v>-3.9007E-2</v>
      </c>
      <c r="W28" s="3">
        <f t="shared" ref="W28:W31" si="51">L5+L15</f>
        <v>0.11604700000000001</v>
      </c>
      <c r="X28" s="3">
        <f t="shared" ref="X28:X31" si="52">M5+M15</f>
        <v>-9.1119999999999951E-3</v>
      </c>
      <c r="Y28" s="3">
        <f t="shared" ref="Y28:Y31" si="53">N5+N15</f>
        <v>-2.6789E-2</v>
      </c>
      <c r="Z28" s="3">
        <f t="shared" ref="Z28:Z31" si="54">O5+O15</f>
        <v>-4.4609999999999997E-3</v>
      </c>
      <c r="AA28" s="11" t="s">
        <v>2</v>
      </c>
      <c r="AB28" s="11" t="s">
        <v>1</v>
      </c>
      <c r="AD28">
        <f t="shared" ref="AD28:AD46" si="55">(V28-MIN($V28:$Z28))/(MAX($V28:$Z28)-MIN($V28:$Z28))</f>
        <v>0</v>
      </c>
      <c r="AE28">
        <f t="shared" ref="AE28:AE46" si="56">(W28-MIN($V28:$Z28))/(MAX($V28:$Z28)-MIN($V28:$Z28))</f>
        <v>1</v>
      </c>
      <c r="AF28">
        <f t="shared" ref="AF28:AF46" si="57">(X28-MIN($V28:$Z28))/(MAX($V28:$Z28)-MIN($V28:$Z28))</f>
        <v>0.19280379738671688</v>
      </c>
      <c r="AG28">
        <f t="shared" ref="AG28:AG46" si="58">(Y28-MIN($V28:$Z28))/(MAX($V28:$Z28)-MIN($V28:$Z28))</f>
        <v>7.8798354121789815E-2</v>
      </c>
      <c r="AH28">
        <f t="shared" ref="AH28:AH46" si="59">(Z28-MIN($V28:$Z28))/(MAX($V28:$Z28)-MIN($V28:$Z28))</f>
        <v>0.2227997987797799</v>
      </c>
      <c r="AK28">
        <f>(AD32+AD36)/2*5</f>
        <v>2.5</v>
      </c>
      <c r="AL28">
        <f t="shared" ref="AL28:AO28" si="60">(AE32+AE36)/2*5</f>
        <v>4.2715892203808146</v>
      </c>
      <c r="AM28">
        <f t="shared" si="60"/>
        <v>2.9582522783293292</v>
      </c>
      <c r="AN28">
        <f t="shared" si="60"/>
        <v>1.6789377521883759</v>
      </c>
      <c r="AO28">
        <f t="shared" si="60"/>
        <v>1.42052192122198</v>
      </c>
      <c r="AQ28">
        <f t="shared" ref="AQ28:AQ30" si="61">(AK28-MIN($AK28:$AO28))/(MAX($AK28:$AO28)-MIN($AK28:$AO28))-0.5</f>
        <v>-0.12137755250586185</v>
      </c>
      <c r="AR28">
        <f t="shared" ref="AR28:AR30" si="62">(AL28-MIN($AK28:$AO28))/(MAX($AK28:$AO28)-MIN($AK28:$AO28))-0.5</f>
        <v>0.5</v>
      </c>
      <c r="AS28">
        <f t="shared" ref="AS28:AS30" si="63">(AM28-MIN($AK28:$AO28))/(MAX($AK28:$AO28)-MIN($AK28:$AO28))-0.5</f>
        <v>3.9352528634113204E-2</v>
      </c>
      <c r="AT28">
        <f t="shared" ref="AT28:AT30" si="64">(AN28-MIN($AK28:$AO28))/(MAX($AK28:$AO28)-MIN($AK28:$AO28))-0.5</f>
        <v>-0.40936172182163577</v>
      </c>
      <c r="AU28">
        <f t="shared" ref="AU28:AU30" si="65">(AO28-MIN($AK28:$AO28))/(MAX($AK28:$AO28)-MIN($AK28:$AO28))-0.5</f>
        <v>-0.5</v>
      </c>
    </row>
    <row r="29" spans="2:47" ht="20" customHeight="1">
      <c r="B29" s="1"/>
      <c r="K29" s="12">
        <v>0.25473499999999999</v>
      </c>
      <c r="L29" s="12">
        <v>-0.289906</v>
      </c>
      <c r="M29" s="12">
        <v>0.12169199999999999</v>
      </c>
      <c r="N29" s="12">
        <v>4.5627000000000001E-2</v>
      </c>
      <c r="O29" s="12">
        <v>-0.106138</v>
      </c>
      <c r="P29" s="11" t="s">
        <v>0</v>
      </c>
      <c r="Q29" s="11" t="s">
        <v>7</v>
      </c>
      <c r="R29" s="11" t="s">
        <v>18</v>
      </c>
      <c r="V29" s="3">
        <f t="shared" si="50"/>
        <v>-4.4170000000000043E-3</v>
      </c>
      <c r="W29" s="3">
        <f t="shared" si="51"/>
        <v>-0.42069699999999999</v>
      </c>
      <c r="X29" s="3">
        <f t="shared" si="52"/>
        <v>0.429087</v>
      </c>
      <c r="Y29" s="3">
        <f t="shared" si="53"/>
        <v>-0.16717199999999999</v>
      </c>
      <c r="Z29" s="3">
        <f t="shared" si="54"/>
        <v>-0.18481500000000001</v>
      </c>
      <c r="AA29" s="11" t="s">
        <v>3</v>
      </c>
      <c r="AB29" s="11" t="s">
        <v>1</v>
      </c>
      <c r="AD29">
        <f t="shared" si="55"/>
        <v>0.48986565997947712</v>
      </c>
      <c r="AE29">
        <f t="shared" si="56"/>
        <v>0</v>
      </c>
      <c r="AF29">
        <f t="shared" si="57"/>
        <v>1</v>
      </c>
      <c r="AG29">
        <f t="shared" si="58"/>
        <v>0.2983405194731838</v>
      </c>
      <c r="AH29">
        <f t="shared" si="59"/>
        <v>0.27757877295877537</v>
      </c>
      <c r="AK29">
        <f>(AD37+AD41)/2*5</f>
        <v>3.4033223907183507</v>
      </c>
      <c r="AL29">
        <f t="shared" ref="AL29:AO29" si="66">(AE37+AE41)/2*5</f>
        <v>2.5</v>
      </c>
      <c r="AM29">
        <f t="shared" si="66"/>
        <v>3.5743896364936836</v>
      </c>
      <c r="AN29">
        <f t="shared" si="66"/>
        <v>1.5545056053912272</v>
      </c>
      <c r="AO29">
        <f t="shared" si="66"/>
        <v>1.436581034686871</v>
      </c>
      <c r="AQ29">
        <f t="shared" si="61"/>
        <v>0.41998009287138616</v>
      </c>
      <c r="AR29">
        <f t="shared" si="62"/>
        <v>-2.5658684250972064E-3</v>
      </c>
      <c r="AS29">
        <f t="shared" si="63"/>
        <v>0.5</v>
      </c>
      <c r="AT29">
        <f t="shared" si="64"/>
        <v>-0.44483857413395672</v>
      </c>
      <c r="AU29">
        <f t="shared" si="65"/>
        <v>-0.5</v>
      </c>
    </row>
    <row r="30" spans="2:47" ht="20" customHeight="1">
      <c r="B30" s="1"/>
      <c r="K30" s="12">
        <v>0.24185699999999999</v>
      </c>
      <c r="L30" s="12">
        <v>-0.17331299999999999</v>
      </c>
      <c r="M30" s="12">
        <v>-0.18409600000000001</v>
      </c>
      <c r="N30" s="12">
        <v>2.9786E-2</v>
      </c>
      <c r="O30" s="12">
        <v>0.247695</v>
      </c>
      <c r="P30" s="11" t="s">
        <v>2</v>
      </c>
      <c r="Q30" s="11" t="s">
        <v>7</v>
      </c>
      <c r="R30" s="11" t="s">
        <v>18</v>
      </c>
      <c r="V30" s="3">
        <f t="shared" si="50"/>
        <v>0.163078</v>
      </c>
      <c r="W30" s="3">
        <f t="shared" si="51"/>
        <v>8.7433999999999998E-2</v>
      </c>
      <c r="X30" s="3">
        <f t="shared" si="52"/>
        <v>-0.15470699999999998</v>
      </c>
      <c r="Y30" s="3">
        <f t="shared" si="53"/>
        <v>-0.12037300000000001</v>
      </c>
      <c r="Z30" s="3">
        <f t="shared" si="54"/>
        <v>2.4570000000000008E-3</v>
      </c>
      <c r="AA30" s="11" t="s">
        <v>4</v>
      </c>
      <c r="AB30" s="11" t="s">
        <v>1</v>
      </c>
      <c r="AD30">
        <f t="shared" si="55"/>
        <v>1</v>
      </c>
      <c r="AE30">
        <f t="shared" si="56"/>
        <v>0.76196485044920315</v>
      </c>
      <c r="AF30">
        <f t="shared" si="57"/>
        <v>0</v>
      </c>
      <c r="AG30">
        <f t="shared" si="58"/>
        <v>0.10804160045313649</v>
      </c>
      <c r="AH30">
        <f t="shared" si="59"/>
        <v>0.49456078795411984</v>
      </c>
      <c r="AK30">
        <f>SUM(AD42:AD46)</f>
        <v>0.87165303607971478</v>
      </c>
      <c r="AL30">
        <f t="shared" ref="AL30:AO30" si="67">SUM(AE42:AE46)</f>
        <v>2.2093091449097848</v>
      </c>
      <c r="AM30">
        <f t="shared" si="67"/>
        <v>2.9003337880195881</v>
      </c>
      <c r="AN30">
        <f t="shared" si="67"/>
        <v>2.4446862632391753</v>
      </c>
      <c r="AO30">
        <f t="shared" si="67"/>
        <v>4.5202750383209587</v>
      </c>
      <c r="AQ30">
        <f t="shared" si="61"/>
        <v>-0.5</v>
      </c>
      <c r="AR30">
        <f t="shared" si="62"/>
        <v>-0.13338046308760237</v>
      </c>
      <c r="AS30">
        <f t="shared" si="63"/>
        <v>5.6012859291456607E-2</v>
      </c>
      <c r="AT30">
        <f t="shared" si="64"/>
        <v>-6.8869226191918154E-2</v>
      </c>
      <c r="AU30">
        <f t="shared" si="65"/>
        <v>0.5</v>
      </c>
    </row>
    <row r="31" spans="2:47" ht="20" customHeight="1">
      <c r="B31" s="1"/>
      <c r="K31" s="12">
        <v>-0.46195900000000001</v>
      </c>
      <c r="L31" s="12">
        <v>0.39275900000000002</v>
      </c>
      <c r="M31" s="12">
        <v>5.9409000000000003E-2</v>
      </c>
      <c r="N31" s="12">
        <v>0.125524</v>
      </c>
      <c r="O31" s="12">
        <v>0.50707100000000005</v>
      </c>
      <c r="P31" s="11" t="s">
        <v>3</v>
      </c>
      <c r="Q31" s="11" t="s">
        <v>7</v>
      </c>
      <c r="R31" s="11" t="s">
        <v>18</v>
      </c>
      <c r="V31" s="3">
        <f t="shared" si="50"/>
        <v>0.23348200000000002</v>
      </c>
      <c r="W31" s="3">
        <f t="shared" si="51"/>
        <v>-2.5093000000000001E-2</v>
      </c>
      <c r="X31" s="3">
        <f t="shared" si="52"/>
        <v>-8.9301999999999992E-2</v>
      </c>
      <c r="Y31" s="3">
        <f t="shared" si="53"/>
        <v>-0.163046</v>
      </c>
      <c r="Z31" s="3">
        <f t="shared" si="54"/>
        <v>-7.0850999999999997E-2</v>
      </c>
      <c r="AA31" s="11" t="s">
        <v>5</v>
      </c>
      <c r="AB31" s="11" t="s">
        <v>1</v>
      </c>
      <c r="AD31">
        <f t="shared" si="55"/>
        <v>1</v>
      </c>
      <c r="AE31">
        <f t="shared" si="56"/>
        <v>0.34790229189363675</v>
      </c>
      <c r="AF31">
        <f t="shared" si="57"/>
        <v>0.18597425654682648</v>
      </c>
      <c r="AG31">
        <f t="shared" si="58"/>
        <v>0</v>
      </c>
      <c r="AH31">
        <f t="shared" si="59"/>
        <v>0.23250564903361176</v>
      </c>
    </row>
    <row r="32" spans="2:47" ht="20" customHeight="1">
      <c r="B32" s="1"/>
      <c r="K32" s="12">
        <v>0.18525900000000001</v>
      </c>
      <c r="L32" s="12">
        <v>-4.3938999999999999E-2</v>
      </c>
      <c r="M32" s="12">
        <v>0.20936299999999999</v>
      </c>
      <c r="N32" s="12">
        <v>-0.220333</v>
      </c>
      <c r="O32" s="12">
        <v>-0.19592799999999999</v>
      </c>
      <c r="P32" s="11" t="s">
        <v>4</v>
      </c>
      <c r="Q32" s="11" t="s">
        <v>7</v>
      </c>
      <c r="R32" s="11" t="s">
        <v>18</v>
      </c>
      <c r="V32" s="5">
        <f>K14+K19</f>
        <v>0.122419</v>
      </c>
      <c r="W32" s="5">
        <f t="shared" ref="W32:Z32" si="68">L14+L19</f>
        <v>5.5364999999999998E-2</v>
      </c>
      <c r="X32" s="5">
        <f t="shared" si="68"/>
        <v>8.3636999999999989E-2</v>
      </c>
      <c r="Y32" s="5">
        <f t="shared" si="68"/>
        <v>-2.4657000000000002E-2</v>
      </c>
      <c r="Z32" s="5">
        <f t="shared" si="68"/>
        <v>-0.10771900000000001</v>
      </c>
      <c r="AA32" s="11" t="s">
        <v>0</v>
      </c>
      <c r="AB32" s="11" t="s">
        <v>6</v>
      </c>
      <c r="AD32">
        <f t="shared" si="55"/>
        <v>1</v>
      </c>
      <c r="AE32">
        <f t="shared" si="56"/>
        <v>0.70863568815232603</v>
      </c>
      <c r="AF32">
        <f t="shared" si="57"/>
        <v>0.83148371846457336</v>
      </c>
      <c r="AG32">
        <f t="shared" si="58"/>
        <v>0.36092257688864943</v>
      </c>
      <c r="AH32">
        <f t="shared" si="59"/>
        <v>0</v>
      </c>
    </row>
    <row r="33" spans="2:34" ht="20" customHeight="1">
      <c r="B33" s="1"/>
      <c r="K33" s="12">
        <v>-0.118677</v>
      </c>
      <c r="L33" s="12">
        <v>0.32591100000000001</v>
      </c>
      <c r="M33" s="12">
        <v>0.164329</v>
      </c>
      <c r="N33" s="12">
        <v>-0.155198</v>
      </c>
      <c r="O33" s="12">
        <v>6.1272E-2</v>
      </c>
      <c r="P33" s="11" t="s">
        <v>5</v>
      </c>
      <c r="Q33" s="11" t="s">
        <v>7</v>
      </c>
      <c r="R33" s="11" t="s">
        <v>18</v>
      </c>
      <c r="V33" s="10">
        <f t="shared" ref="V33:V36" si="69">K15+K20</f>
        <v>6.7462999999999995E-2</v>
      </c>
      <c r="W33" s="10">
        <f t="shared" ref="W33:W36" si="70">L15+L20</f>
        <v>0.65569100000000002</v>
      </c>
      <c r="X33" s="10">
        <f t="shared" ref="X33:X35" si="71">M15+M20</f>
        <v>0.37465300000000001</v>
      </c>
      <c r="Y33" s="10">
        <f t="shared" ref="Y33:Y36" si="72">N15+N20</f>
        <v>-0.22521699999999997</v>
      </c>
      <c r="Z33" s="10">
        <f t="shared" ref="Z33:Z36" si="73">O15+O20</f>
        <v>-0.51219000000000003</v>
      </c>
      <c r="AA33" s="11" t="s">
        <v>2</v>
      </c>
      <c r="AB33" s="11" t="s">
        <v>6</v>
      </c>
      <c r="AD33">
        <f t="shared" si="55"/>
        <v>0.4963288211727051</v>
      </c>
      <c r="AE33">
        <f t="shared" si="56"/>
        <v>1</v>
      </c>
      <c r="AF33">
        <f t="shared" si="57"/>
        <v>0.75936075678943327</v>
      </c>
      <c r="AG33">
        <f t="shared" si="58"/>
        <v>0.2457210965843267</v>
      </c>
      <c r="AH33">
        <f t="shared" si="59"/>
        <v>0</v>
      </c>
    </row>
    <row r="34" spans="2:34" ht="20" customHeight="1">
      <c r="B34" s="1"/>
      <c r="K34" s="12">
        <v>-2.2446000000000001E-2</v>
      </c>
      <c r="L34" s="12">
        <v>1.0858E-2</v>
      </c>
      <c r="M34" s="12">
        <v>1.84E-4</v>
      </c>
      <c r="N34" s="12">
        <v>-4.9112000000000003E-2</v>
      </c>
      <c r="O34" s="12">
        <v>3.2376000000000002E-2</v>
      </c>
      <c r="P34" s="11" t="s">
        <v>0</v>
      </c>
      <c r="Q34" s="11" t="s">
        <v>8</v>
      </c>
      <c r="R34" s="11" t="s">
        <v>17</v>
      </c>
      <c r="V34" s="10">
        <f t="shared" si="69"/>
        <v>0.17682100000000001</v>
      </c>
      <c r="W34" s="10">
        <f t="shared" si="70"/>
        <v>-1.0219940000000001</v>
      </c>
      <c r="X34" s="10">
        <f t="shared" si="71"/>
        <v>0.95560100000000003</v>
      </c>
      <c r="Y34" s="10">
        <f t="shared" si="72"/>
        <v>-0.28349400000000002</v>
      </c>
      <c r="Z34" s="10">
        <f t="shared" si="73"/>
        <v>-0.17705100000000001</v>
      </c>
      <c r="AA34" s="11" t="s">
        <v>3</v>
      </c>
      <c r="AB34" s="11" t="s">
        <v>6</v>
      </c>
      <c r="AD34">
        <f t="shared" si="55"/>
        <v>0.60619843800171425</v>
      </c>
      <c r="AE34">
        <f t="shared" si="56"/>
        <v>0</v>
      </c>
      <c r="AF34">
        <f t="shared" si="57"/>
        <v>1</v>
      </c>
      <c r="AG34">
        <f t="shared" si="58"/>
        <v>0.37343338752373467</v>
      </c>
      <c r="AH34">
        <f t="shared" si="59"/>
        <v>0.42725785613333367</v>
      </c>
    </row>
    <row r="35" spans="2:34" ht="20" customHeight="1">
      <c r="B35" s="1"/>
      <c r="K35" s="12">
        <v>-3.6532000000000002E-2</v>
      </c>
      <c r="L35" s="12">
        <v>6.2315000000000002E-2</v>
      </c>
      <c r="M35" s="12">
        <v>9.1299999999999992E-3</v>
      </c>
      <c r="N35" s="12">
        <v>3.5976000000000001E-2</v>
      </c>
      <c r="O35" s="12">
        <v>-3.4667999999999997E-2</v>
      </c>
      <c r="P35" s="11" t="s">
        <v>2</v>
      </c>
      <c r="Q35" s="11" t="s">
        <v>8</v>
      </c>
      <c r="R35" s="11" t="s">
        <v>17</v>
      </c>
      <c r="V35" s="10">
        <f t="shared" si="69"/>
        <v>-0.181316</v>
      </c>
      <c r="W35" s="10">
        <f t="shared" si="70"/>
        <v>-3.7550000000000007E-2</v>
      </c>
      <c r="X35" s="10">
        <f t="shared" si="71"/>
        <v>0.271426</v>
      </c>
      <c r="Y35" s="10">
        <f t="shared" si="72"/>
        <v>0.39051999999999998</v>
      </c>
      <c r="Z35" s="10">
        <f t="shared" si="73"/>
        <v>-0.26373999999999997</v>
      </c>
      <c r="AA35" s="11" t="s">
        <v>4</v>
      </c>
      <c r="AB35" s="11" t="s">
        <v>6</v>
      </c>
      <c r="AD35">
        <f t="shared" si="55"/>
        <v>0.12598049705010236</v>
      </c>
      <c r="AE35">
        <f t="shared" si="56"/>
        <v>0.34571882737749515</v>
      </c>
      <c r="AF35">
        <f t="shared" si="57"/>
        <v>0.8179714486595544</v>
      </c>
      <c r="AG35">
        <f t="shared" si="58"/>
        <v>1</v>
      </c>
      <c r="AH35">
        <f t="shared" si="59"/>
        <v>0</v>
      </c>
    </row>
    <row r="36" spans="2:34" ht="20" customHeight="1">
      <c r="B36" s="1"/>
      <c r="K36" s="12">
        <v>-7.5520000000000004E-2</v>
      </c>
      <c r="L36" s="12">
        <v>-1.5781E-2</v>
      </c>
      <c r="M36" s="12">
        <v>0.102812</v>
      </c>
      <c r="N36" s="12">
        <v>-2.7081999999999998E-2</v>
      </c>
      <c r="O36" s="12">
        <v>-3.3531999999999999E-2</v>
      </c>
      <c r="P36" s="11" t="s">
        <v>3</v>
      </c>
      <c r="Q36" s="11" t="s">
        <v>8</v>
      </c>
      <c r="R36" s="11" t="s">
        <v>17</v>
      </c>
      <c r="V36" s="5">
        <f t="shared" si="69"/>
        <v>-0.21512400000000004</v>
      </c>
      <c r="W36" s="5">
        <f t="shared" si="70"/>
        <v>0.274835</v>
      </c>
      <c r="X36" s="5">
        <f>M18+M23</f>
        <v>-4.2748000000000001E-2</v>
      </c>
      <c r="Y36" s="5">
        <f t="shared" si="72"/>
        <v>-6.2917000000000001E-2</v>
      </c>
      <c r="Z36" s="5">
        <f t="shared" si="73"/>
        <v>6.3274999999999998E-2</v>
      </c>
      <c r="AA36" s="11" t="s">
        <v>5</v>
      </c>
      <c r="AB36" s="11" t="s">
        <v>6</v>
      </c>
      <c r="AD36">
        <f t="shared" si="55"/>
        <v>0</v>
      </c>
      <c r="AE36">
        <f t="shared" si="56"/>
        <v>1</v>
      </c>
      <c r="AF36">
        <f t="shared" si="57"/>
        <v>0.35181719286715829</v>
      </c>
      <c r="AG36">
        <f t="shared" si="58"/>
        <v>0.31065252398670096</v>
      </c>
      <c r="AH36">
        <f t="shared" si="59"/>
        <v>0.56820876848879198</v>
      </c>
    </row>
    <row r="37" spans="2:34" ht="20" customHeight="1">
      <c r="B37" s="1"/>
      <c r="K37" s="12">
        <v>-6.1741999999999998E-2</v>
      </c>
      <c r="L37" s="12">
        <v>-8.1370000000000001E-3</v>
      </c>
      <c r="M37" s="12">
        <v>5.0208999999999997E-2</v>
      </c>
      <c r="N37" s="12">
        <v>3.1883000000000002E-2</v>
      </c>
      <c r="O37" s="12">
        <v>2.6523000000000001E-2</v>
      </c>
      <c r="P37" s="11" t="s">
        <v>4</v>
      </c>
      <c r="Q37" s="11" t="s">
        <v>8</v>
      </c>
      <c r="R37" s="11" t="s">
        <v>17</v>
      </c>
      <c r="V37" s="5">
        <f>K24+K29</f>
        <v>0.18825999999999998</v>
      </c>
      <c r="W37" s="5">
        <f t="shared" ref="W37:Z37" si="74">L24+L29</f>
        <v>-0.23408999999999999</v>
      </c>
      <c r="X37" s="5">
        <f t="shared" si="74"/>
        <v>8.0533999999999994E-2</v>
      </c>
      <c r="Y37" s="5">
        <f t="shared" si="74"/>
        <v>-4.4938000000000006E-2</v>
      </c>
      <c r="Z37" s="5">
        <f t="shared" si="74"/>
        <v>8.6060000000000025E-3</v>
      </c>
      <c r="AA37" s="11" t="s">
        <v>0</v>
      </c>
      <c r="AB37" s="11" t="s">
        <v>7</v>
      </c>
      <c r="AD37">
        <f t="shared" si="55"/>
        <v>1</v>
      </c>
      <c r="AE37">
        <f t="shared" si="56"/>
        <v>0</v>
      </c>
      <c r="AF37">
        <f t="shared" si="57"/>
        <v>0.74493666390434476</v>
      </c>
      <c r="AG37">
        <f t="shared" si="58"/>
        <v>0.44785604356576297</v>
      </c>
      <c r="AH37">
        <f t="shared" si="59"/>
        <v>0.57463241387474839</v>
      </c>
    </row>
    <row r="38" spans="2:34" ht="20" customHeight="1">
      <c r="B38" s="1"/>
      <c r="K38" s="12">
        <v>-1.2057999999999999E-2</v>
      </c>
      <c r="L38" s="12">
        <v>8.5287000000000002E-2</v>
      </c>
      <c r="M38" s="12">
        <v>6.7060000000000002E-3</v>
      </c>
      <c r="N38" s="12">
        <v>6.1511000000000003E-2</v>
      </c>
      <c r="O38" s="12">
        <v>-0.103908</v>
      </c>
      <c r="P38" s="11" t="s">
        <v>5</v>
      </c>
      <c r="Q38" s="11" t="s">
        <v>8</v>
      </c>
      <c r="R38" s="11" t="s">
        <v>17</v>
      </c>
      <c r="V38" s="10">
        <f t="shared" ref="V38:V41" si="75">K25+K30</f>
        <v>0.252718</v>
      </c>
      <c r="W38" s="10">
        <f t="shared" ref="W38:W41" si="76">L25+L30</f>
        <v>-0.19898199999999999</v>
      </c>
      <c r="X38" s="10">
        <f t="shared" ref="X38:X41" si="77">M25+M30</f>
        <v>-0.25502800000000003</v>
      </c>
      <c r="Y38" s="10">
        <f t="shared" ref="Y38:Y41" si="78">N25+N30</f>
        <v>2.5433000000000001E-2</v>
      </c>
      <c r="Z38" s="10">
        <f t="shared" ref="Z38:Z41" si="79">O25+O30</f>
        <v>0.32424200000000003</v>
      </c>
      <c r="AA38" s="11" t="s">
        <v>2</v>
      </c>
      <c r="AB38" s="11" t="s">
        <v>7</v>
      </c>
      <c r="AD38">
        <f t="shared" si="55"/>
        <v>0.87652735339306365</v>
      </c>
      <c r="AE38">
        <f t="shared" si="56"/>
        <v>9.6752809570666592E-2</v>
      </c>
      <c r="AF38">
        <f t="shared" si="57"/>
        <v>0</v>
      </c>
      <c r="AG38">
        <f t="shared" si="58"/>
        <v>0.48416282562535601</v>
      </c>
      <c r="AH38">
        <f t="shared" si="59"/>
        <v>1</v>
      </c>
    </row>
    <row r="39" spans="2:34" ht="20" customHeight="1">
      <c r="B39" s="1"/>
      <c r="K39" s="12">
        <v>-3.9439999999999996E-3</v>
      </c>
      <c r="L39" s="12">
        <v>-2.6563E-2</v>
      </c>
      <c r="M39" s="12">
        <v>-4.3221999999999997E-2</v>
      </c>
      <c r="N39" s="12">
        <v>-5.47E-3</v>
      </c>
      <c r="O39" s="12">
        <v>4.6869000000000001E-2</v>
      </c>
      <c r="P39" s="11" t="s">
        <v>0</v>
      </c>
      <c r="Q39" s="11" t="s">
        <v>8</v>
      </c>
      <c r="R39" s="11" t="s">
        <v>18</v>
      </c>
      <c r="V39" s="10">
        <f t="shared" si="75"/>
        <v>-0.74754900000000002</v>
      </c>
      <c r="W39" s="10">
        <f t="shared" si="76"/>
        <v>0.279752</v>
      </c>
      <c r="X39" s="10">
        <f t="shared" si="77"/>
        <v>-0.16745599999999999</v>
      </c>
      <c r="Y39" s="10">
        <f t="shared" si="78"/>
        <v>9.3173000000000006E-2</v>
      </c>
      <c r="Z39" s="10">
        <f t="shared" si="79"/>
        <v>1.225303</v>
      </c>
      <c r="AA39" s="11" t="s">
        <v>3</v>
      </c>
      <c r="AB39" s="11" t="s">
        <v>7</v>
      </c>
      <c r="AD39">
        <f t="shared" si="55"/>
        <v>0</v>
      </c>
      <c r="AE39">
        <f t="shared" si="56"/>
        <v>0.52071873612414921</v>
      </c>
      <c r="AF39">
        <f t="shared" si="57"/>
        <v>0.29403776867195308</v>
      </c>
      <c r="AG39">
        <f t="shared" si="58"/>
        <v>0.42614549900347309</v>
      </c>
      <c r="AH39">
        <f t="shared" si="59"/>
        <v>1</v>
      </c>
    </row>
    <row r="40" spans="2:34" ht="20" customHeight="1">
      <c r="B40" s="1"/>
      <c r="K40" s="12">
        <v>-9.7642999999999994E-2</v>
      </c>
      <c r="L40" s="12">
        <v>0.16642399999999999</v>
      </c>
      <c r="M40" s="12">
        <v>-0.119781</v>
      </c>
      <c r="N40" s="12">
        <v>-6.0914999999999997E-2</v>
      </c>
      <c r="O40" s="12">
        <v>0.107392</v>
      </c>
      <c r="P40" s="11" t="s">
        <v>2</v>
      </c>
      <c r="Q40" s="11" t="s">
        <v>8</v>
      </c>
      <c r="R40" s="11" t="s">
        <v>18</v>
      </c>
      <c r="V40" s="10">
        <f t="shared" si="75"/>
        <v>0.24049200000000001</v>
      </c>
      <c r="W40" s="10">
        <f t="shared" si="76"/>
        <v>-0.12104899999999999</v>
      </c>
      <c r="X40" s="10">
        <f t="shared" si="77"/>
        <v>0.15627099999999999</v>
      </c>
      <c r="Y40" s="10">
        <f t="shared" si="78"/>
        <v>-0.26982</v>
      </c>
      <c r="Z40" s="10">
        <f t="shared" si="79"/>
        <v>-0.12173299999999999</v>
      </c>
      <c r="AA40" s="11" t="s">
        <v>4</v>
      </c>
      <c r="AB40" s="11" t="s">
        <v>7</v>
      </c>
      <c r="AD40">
        <f t="shared" si="55"/>
        <v>1</v>
      </c>
      <c r="AE40">
        <f t="shared" si="56"/>
        <v>0.29152949568107356</v>
      </c>
      <c r="AF40">
        <f t="shared" si="57"/>
        <v>0.8349617488908746</v>
      </c>
      <c r="AG40">
        <f t="shared" si="58"/>
        <v>0</v>
      </c>
      <c r="AH40">
        <f t="shared" si="59"/>
        <v>0.29018913919327788</v>
      </c>
    </row>
    <row r="41" spans="2:34" ht="20" customHeight="1">
      <c r="B41" s="1"/>
      <c r="K41" s="12">
        <v>-2.4066000000000001E-2</v>
      </c>
      <c r="L41" s="12">
        <v>-8.8701000000000002E-2</v>
      </c>
      <c r="M41" s="12">
        <v>-6.2822000000000003E-2</v>
      </c>
      <c r="N41" s="12">
        <v>5.9350000000000002E-3</v>
      </c>
      <c r="O41" s="12">
        <v>6.6322999999999993E-2</v>
      </c>
      <c r="P41" s="11" t="s">
        <v>3</v>
      </c>
      <c r="Q41" s="11" t="s">
        <v>8</v>
      </c>
      <c r="R41" s="11" t="s">
        <v>18</v>
      </c>
      <c r="V41" s="5">
        <f t="shared" si="75"/>
        <v>2.5369999999999976E-3</v>
      </c>
      <c r="W41" s="5">
        <f t="shared" si="76"/>
        <v>0.32666000000000001</v>
      </c>
      <c r="X41" s="5">
        <f t="shared" si="77"/>
        <v>0.16670699999999999</v>
      </c>
      <c r="Y41" s="5">
        <f t="shared" si="78"/>
        <v>-9.2559000000000002E-2</v>
      </c>
      <c r="Z41" s="5">
        <f t="shared" si="79"/>
        <v>-0.180836</v>
      </c>
      <c r="AA41" s="11" t="s">
        <v>5</v>
      </c>
      <c r="AB41" s="11" t="s">
        <v>7</v>
      </c>
      <c r="AD41">
        <f t="shared" si="55"/>
        <v>0.36132895628734024</v>
      </c>
      <c r="AE41">
        <f t="shared" si="56"/>
        <v>1</v>
      </c>
      <c r="AF41">
        <f t="shared" si="57"/>
        <v>0.68481919069312869</v>
      </c>
      <c r="AG41">
        <f t="shared" si="58"/>
        <v>0.17394619859072782</v>
      </c>
      <c r="AH41">
        <f t="shared" si="59"/>
        <v>0</v>
      </c>
    </row>
    <row r="42" spans="2:34" ht="20" customHeight="1">
      <c r="B42" s="1"/>
      <c r="K42" s="12">
        <v>-0.11098</v>
      </c>
      <c r="L42" s="12">
        <v>7.0421999999999998E-2</v>
      </c>
      <c r="M42" s="12">
        <v>-2.7040000000000002E-2</v>
      </c>
      <c r="N42" s="12">
        <v>2.1787000000000001E-2</v>
      </c>
      <c r="O42" s="12">
        <v>5.6529000000000003E-2</v>
      </c>
      <c r="P42" s="11" t="s">
        <v>4</v>
      </c>
      <c r="Q42" s="11" t="s">
        <v>8</v>
      </c>
      <c r="R42" s="11" t="s">
        <v>18</v>
      </c>
      <c r="V42" s="6">
        <f>K34+K39</f>
        <v>-2.639E-2</v>
      </c>
      <c r="W42" s="6">
        <f t="shared" ref="W42:Z42" si="80">L34+L39</f>
        <v>-1.5705E-2</v>
      </c>
      <c r="X42" s="6">
        <f t="shared" si="80"/>
        <v>-4.3038E-2</v>
      </c>
      <c r="Y42" s="6">
        <f t="shared" si="80"/>
        <v>-5.4582000000000006E-2</v>
      </c>
      <c r="Z42" s="6">
        <f t="shared" si="80"/>
        <v>7.924500000000001E-2</v>
      </c>
      <c r="AA42" s="11" t="s">
        <v>0</v>
      </c>
      <c r="AB42" s="11" t="s">
        <v>8</v>
      </c>
      <c r="AD42">
        <f t="shared" si="55"/>
        <v>0.21066003123435478</v>
      </c>
      <c r="AE42">
        <f t="shared" si="56"/>
        <v>0.2905019166535901</v>
      </c>
      <c r="AF42">
        <f t="shared" si="57"/>
        <v>8.6260620054249171E-2</v>
      </c>
      <c r="AG42">
        <f t="shared" si="58"/>
        <v>0</v>
      </c>
      <c r="AH42">
        <f t="shared" si="59"/>
        <v>1</v>
      </c>
    </row>
    <row r="43" spans="2:34">
      <c r="K43" s="12">
        <v>5.6849999999999999E-3</v>
      </c>
      <c r="L43" s="12">
        <v>-0.32673999999999997</v>
      </c>
      <c r="M43" s="12">
        <v>0.120476</v>
      </c>
      <c r="N43" s="12">
        <v>-4.7403000000000001E-2</v>
      </c>
      <c r="O43" s="12">
        <v>0.237321</v>
      </c>
      <c r="P43" s="11" t="s">
        <v>5</v>
      </c>
      <c r="Q43" s="11" t="s">
        <v>8</v>
      </c>
      <c r="R43" s="11" t="s">
        <v>18</v>
      </c>
      <c r="V43" s="6">
        <f t="shared" ref="V43:V45" si="81">K35+K40</f>
        <v>-0.13417499999999999</v>
      </c>
      <c r="W43" s="6">
        <f t="shared" ref="W43:W46" si="82">L35+L40</f>
        <v>0.228739</v>
      </c>
      <c r="X43" s="6">
        <f t="shared" ref="X43:X46" si="83">M35+M40</f>
        <v>-0.110651</v>
      </c>
      <c r="Y43" s="6">
        <f t="shared" ref="Y43:Y46" si="84">N35+N40</f>
        <v>-2.4938999999999996E-2</v>
      </c>
      <c r="Z43" s="6">
        <f t="shared" ref="Z43:Z46" si="85">O35+O40</f>
        <v>7.2724000000000011E-2</v>
      </c>
      <c r="AA43" s="11" t="s">
        <v>2</v>
      </c>
      <c r="AB43" s="11" t="s">
        <v>8</v>
      </c>
      <c r="AD43">
        <f t="shared" si="55"/>
        <v>0</v>
      </c>
      <c r="AE43">
        <f t="shared" si="56"/>
        <v>1</v>
      </c>
      <c r="AF43">
        <f t="shared" si="57"/>
        <v>6.4819764462103954E-2</v>
      </c>
      <c r="AG43">
        <f t="shared" si="58"/>
        <v>0.30099693040224407</v>
      </c>
      <c r="AH43">
        <f t="shared" si="59"/>
        <v>0.57010476311192193</v>
      </c>
    </row>
    <row r="44" spans="2:34">
      <c r="V44" s="6">
        <f t="shared" si="81"/>
        <v>-9.9586000000000008E-2</v>
      </c>
      <c r="W44" s="6">
        <f t="shared" si="82"/>
        <v>-0.10448200000000001</v>
      </c>
      <c r="X44" s="6">
        <f t="shared" si="83"/>
        <v>3.9989999999999998E-2</v>
      </c>
      <c r="Y44" s="6">
        <f t="shared" si="84"/>
        <v>-2.1146999999999999E-2</v>
      </c>
      <c r="Z44" s="6">
        <f t="shared" si="85"/>
        <v>3.2790999999999994E-2</v>
      </c>
      <c r="AA44" s="11" t="s">
        <v>3</v>
      </c>
      <c r="AB44" s="11" t="s">
        <v>8</v>
      </c>
      <c r="AD44">
        <f t="shared" si="55"/>
        <v>3.3888919652250944E-2</v>
      </c>
      <c r="AE44">
        <f t="shared" si="56"/>
        <v>0</v>
      </c>
      <c r="AF44">
        <f t="shared" si="57"/>
        <v>1</v>
      </c>
      <c r="AG44">
        <f t="shared" si="58"/>
        <v>0.57682457500415318</v>
      </c>
      <c r="AH44">
        <f t="shared" si="59"/>
        <v>0.95017027520903719</v>
      </c>
    </row>
    <row r="45" spans="2:34">
      <c r="V45" s="6">
        <f t="shared" si="81"/>
        <v>-0.17272199999999999</v>
      </c>
      <c r="W45" s="6">
        <f t="shared" si="82"/>
        <v>6.2285E-2</v>
      </c>
      <c r="X45" s="6">
        <f t="shared" si="83"/>
        <v>2.3168999999999995E-2</v>
      </c>
      <c r="Y45" s="6">
        <f t="shared" si="84"/>
        <v>5.3670000000000002E-2</v>
      </c>
      <c r="Z45" s="6">
        <f t="shared" si="85"/>
        <v>8.3052000000000001E-2</v>
      </c>
      <c r="AA45" s="11" t="s">
        <v>4</v>
      </c>
      <c r="AB45" s="11" t="s">
        <v>8</v>
      </c>
      <c r="AD45">
        <f t="shared" si="55"/>
        <v>0</v>
      </c>
      <c r="AE45">
        <f t="shared" si="56"/>
        <v>0.91880722825619487</v>
      </c>
      <c r="AF45">
        <f t="shared" si="57"/>
        <v>0.76587534307630944</v>
      </c>
      <c r="AG45">
        <f t="shared" si="58"/>
        <v>0.88512514954608357</v>
      </c>
      <c r="AH45">
        <f t="shared" si="59"/>
        <v>1</v>
      </c>
    </row>
    <row r="46" spans="2:34">
      <c r="V46" s="6">
        <f>K38+K43</f>
        <v>-6.3729999999999993E-3</v>
      </c>
      <c r="W46" s="6">
        <f t="shared" si="82"/>
        <v>-0.24145299999999997</v>
      </c>
      <c r="X46" s="6">
        <f t="shared" si="83"/>
        <v>0.12718199999999999</v>
      </c>
      <c r="Y46" s="6">
        <f t="shared" si="84"/>
        <v>1.4108000000000002E-2</v>
      </c>
      <c r="Z46" s="6">
        <f t="shared" si="85"/>
        <v>0.133413</v>
      </c>
      <c r="AA46" s="11" t="s">
        <v>5</v>
      </c>
      <c r="AB46" s="11" t="s">
        <v>8</v>
      </c>
      <c r="AD46">
        <f t="shared" si="55"/>
        <v>0.62710408519310901</v>
      </c>
      <c r="AE46">
        <f t="shared" si="56"/>
        <v>0</v>
      </c>
      <c r="AF46">
        <f t="shared" si="57"/>
        <v>0.98337806042692577</v>
      </c>
      <c r="AG46">
        <f t="shared" si="58"/>
        <v>0.68173960828669444</v>
      </c>
      <c r="AH46">
        <f t="shared" si="59"/>
        <v>1</v>
      </c>
    </row>
    <row r="50" spans="11:19">
      <c r="K50" s="19" t="s">
        <v>20</v>
      </c>
      <c r="L50" s="19"/>
      <c r="M50" s="19"/>
      <c r="N50" s="19"/>
      <c r="O50" s="19"/>
      <c r="P50" s="19"/>
      <c r="Q50" s="19"/>
    </row>
    <row r="51" spans="11:19">
      <c r="K51" s="16" t="s">
        <v>19</v>
      </c>
      <c r="L51" s="16"/>
      <c r="M51" s="16"/>
      <c r="N51" s="16"/>
      <c r="O51" s="16"/>
      <c r="P51" s="17" t="s">
        <v>14</v>
      </c>
      <c r="Q51" s="17" t="s">
        <v>15</v>
      </c>
      <c r="R51" s="18"/>
      <c r="S51" s="13"/>
    </row>
    <row r="52" spans="11:19">
      <c r="K52" s="4" t="s">
        <v>9</v>
      </c>
      <c r="L52" s="4" t="s">
        <v>10</v>
      </c>
      <c r="M52" s="4" t="s">
        <v>11</v>
      </c>
      <c r="N52" s="4" t="s">
        <v>12</v>
      </c>
      <c r="O52" s="4" t="s">
        <v>13</v>
      </c>
      <c r="P52" s="17"/>
      <c r="Q52" s="17"/>
      <c r="R52" s="18"/>
      <c r="S52" s="13"/>
    </row>
    <row r="53" spans="11:19">
      <c r="K53" s="12">
        <v>1.6513E-2</v>
      </c>
      <c r="L53" s="12">
        <v>5.7530000000000003E-3</v>
      </c>
      <c r="M53" s="12">
        <v>-1.2305999999999999E-2</v>
      </c>
      <c r="N53" s="12">
        <v>-7.9398999999999997E-2</v>
      </c>
      <c r="O53" s="12">
        <v>8.0752000000000004E-2</v>
      </c>
      <c r="P53" s="11" t="s">
        <v>0</v>
      </c>
      <c r="Q53" s="11" t="s">
        <v>1</v>
      </c>
      <c r="R53" s="14"/>
      <c r="S53" s="13"/>
    </row>
    <row r="54" spans="11:19">
      <c r="K54" s="12">
        <v>0.102614</v>
      </c>
      <c r="L54" s="12">
        <v>6.3821000000000003E-2</v>
      </c>
      <c r="M54" s="12">
        <v>-6.2801999999999997E-2</v>
      </c>
      <c r="N54" s="12">
        <v>-5.8457000000000002E-2</v>
      </c>
      <c r="O54" s="12">
        <v>-2.2206E-2</v>
      </c>
      <c r="P54" s="11" t="s">
        <v>2</v>
      </c>
      <c r="Q54" s="11" t="s">
        <v>1</v>
      </c>
      <c r="R54" s="14"/>
      <c r="S54" s="13"/>
    </row>
    <row r="55" spans="11:19">
      <c r="K55" s="12">
        <v>-3.6242000000000003E-2</v>
      </c>
      <c r="L55" s="12">
        <v>-0.14679700000000001</v>
      </c>
      <c r="M55" s="12">
        <v>4.1302999999999999E-2</v>
      </c>
      <c r="N55" s="12">
        <v>-9.2133000000000007E-2</v>
      </c>
      <c r="O55" s="12">
        <v>7.5250999999999998E-2</v>
      </c>
      <c r="P55" s="11" t="s">
        <v>3</v>
      </c>
      <c r="Q55" s="11" t="s">
        <v>1</v>
      </c>
      <c r="R55" s="14"/>
      <c r="S55" s="13"/>
    </row>
    <row r="56" spans="11:19">
      <c r="K56" s="12">
        <v>4.6935999999999999E-2</v>
      </c>
      <c r="L56" s="12">
        <v>5.0545E-2</v>
      </c>
      <c r="M56" s="12">
        <v>-8.047E-2</v>
      </c>
      <c r="N56" s="12">
        <v>-0.11208700000000001</v>
      </c>
      <c r="O56" s="12">
        <v>9.5437999999999995E-2</v>
      </c>
      <c r="P56" s="11" t="s">
        <v>4</v>
      </c>
      <c r="Q56" s="11" t="s">
        <v>1</v>
      </c>
      <c r="R56" s="14"/>
      <c r="S56" s="13"/>
    </row>
    <row r="57" spans="11:19">
      <c r="K57" s="12">
        <v>0.18534100000000001</v>
      </c>
      <c r="L57" s="12">
        <v>-5.3459E-2</v>
      </c>
      <c r="M57" s="12">
        <v>-6.9377999999999995E-2</v>
      </c>
      <c r="N57" s="12">
        <v>-0.10996</v>
      </c>
      <c r="O57" s="12">
        <v>1.1903E-2</v>
      </c>
      <c r="P57" s="11" t="s">
        <v>5</v>
      </c>
      <c r="Q57" s="11" t="s">
        <v>1</v>
      </c>
      <c r="R57" s="14"/>
      <c r="S57" s="13"/>
    </row>
    <row r="58" spans="11:19">
      <c r="K58" s="12">
        <v>3.2793000000000003E-2</v>
      </c>
      <c r="L58" s="12">
        <v>7.3689999999999997E-3</v>
      </c>
      <c r="M58" s="12">
        <v>-3.4769000000000001E-2</v>
      </c>
      <c r="N58" s="12">
        <v>-4.8063000000000002E-2</v>
      </c>
      <c r="O58" s="12">
        <v>4.2687000000000003E-2</v>
      </c>
      <c r="P58" s="11" t="s">
        <v>0</v>
      </c>
      <c r="Q58" s="11" t="s">
        <v>6</v>
      </c>
      <c r="R58" s="14"/>
      <c r="S58" s="13"/>
    </row>
    <row r="59" spans="11:19">
      <c r="K59" s="15">
        <v>-0.141621</v>
      </c>
      <c r="L59" s="15">
        <v>5.2226000000000002E-2</v>
      </c>
      <c r="M59" s="15">
        <v>5.3690000000000002E-2</v>
      </c>
      <c r="N59" s="15">
        <v>3.1668000000000002E-2</v>
      </c>
      <c r="O59" s="15">
        <v>1.7745E-2</v>
      </c>
      <c r="P59" s="11" t="s">
        <v>2</v>
      </c>
      <c r="Q59" s="11" t="s">
        <v>6</v>
      </c>
      <c r="R59" s="14"/>
      <c r="S59" s="13"/>
    </row>
    <row r="60" spans="11:19">
      <c r="K60" s="15">
        <v>3.1824999999999999E-2</v>
      </c>
      <c r="L60" s="15">
        <v>-0.27389999999999998</v>
      </c>
      <c r="M60" s="15">
        <v>0.38778400000000002</v>
      </c>
      <c r="N60" s="15">
        <v>-7.5038999999999995E-2</v>
      </c>
      <c r="O60" s="15">
        <v>-0.26006600000000002</v>
      </c>
      <c r="P60" s="11" t="s">
        <v>3</v>
      </c>
      <c r="Q60" s="11" t="s">
        <v>6</v>
      </c>
      <c r="R60" s="14"/>
      <c r="S60" s="13"/>
    </row>
    <row r="61" spans="11:19">
      <c r="K61" s="15">
        <v>0.116142</v>
      </c>
      <c r="L61" s="15">
        <v>3.6888999999999998E-2</v>
      </c>
      <c r="M61" s="15">
        <v>-7.4236999999999997E-2</v>
      </c>
      <c r="N61" s="15">
        <v>-8.286E-3</v>
      </c>
      <c r="O61" s="15">
        <v>-9.2980999999999994E-2</v>
      </c>
      <c r="P61" s="11" t="s">
        <v>4</v>
      </c>
      <c r="Q61" s="11" t="s">
        <v>6</v>
      </c>
      <c r="R61" s="14"/>
      <c r="S61" s="13"/>
    </row>
    <row r="62" spans="11:19">
      <c r="K62" s="12">
        <v>4.8141000000000003E-2</v>
      </c>
      <c r="L62" s="12">
        <v>2.8365999999999999E-2</v>
      </c>
      <c r="M62" s="12">
        <v>-1.9924000000000001E-2</v>
      </c>
      <c r="N62" s="12">
        <v>-5.3086000000000001E-2</v>
      </c>
      <c r="O62" s="12">
        <v>-8.2753999999999994E-2</v>
      </c>
      <c r="P62" s="11" t="s">
        <v>5</v>
      </c>
      <c r="Q62" s="11" t="s">
        <v>6</v>
      </c>
      <c r="R62" s="14"/>
      <c r="S62" s="13"/>
    </row>
    <row r="63" spans="11:19">
      <c r="K63" s="12">
        <v>-6.6475000000000006E-2</v>
      </c>
      <c r="L63" s="12">
        <v>5.5815999999999998E-2</v>
      </c>
      <c r="M63" s="12">
        <v>-4.1158E-2</v>
      </c>
      <c r="N63" s="12">
        <v>-9.0565000000000007E-2</v>
      </c>
      <c r="O63" s="12">
        <v>0.114744</v>
      </c>
      <c r="P63" s="11" t="s">
        <v>0</v>
      </c>
      <c r="Q63" s="11" t="s">
        <v>7</v>
      </c>
      <c r="R63" s="14"/>
      <c r="S63" s="13"/>
    </row>
    <row r="64" spans="11:19">
      <c r="K64" s="15">
        <v>1.0861000000000001E-2</v>
      </c>
      <c r="L64" s="15">
        <v>-2.5669000000000001E-2</v>
      </c>
      <c r="M64" s="15">
        <v>-7.0931999999999995E-2</v>
      </c>
      <c r="N64" s="15">
        <v>-4.3530000000000001E-3</v>
      </c>
      <c r="O64" s="15">
        <v>7.6547000000000004E-2</v>
      </c>
      <c r="P64" s="11" t="s">
        <v>2</v>
      </c>
      <c r="Q64" s="11" t="s">
        <v>7</v>
      </c>
      <c r="R64" s="14"/>
      <c r="S64" s="13"/>
    </row>
    <row r="65" spans="11:21">
      <c r="K65" s="15">
        <v>-0.28559000000000001</v>
      </c>
      <c r="L65" s="15">
        <v>-0.113007</v>
      </c>
      <c r="M65" s="15">
        <v>-0.22686500000000001</v>
      </c>
      <c r="N65" s="15">
        <v>-3.2350999999999998E-2</v>
      </c>
      <c r="O65" s="15">
        <v>0.71823199999999998</v>
      </c>
      <c r="P65" s="11" t="s">
        <v>3</v>
      </c>
      <c r="Q65" s="11" t="s">
        <v>7</v>
      </c>
      <c r="R65" s="14"/>
      <c r="S65" s="13"/>
    </row>
    <row r="66" spans="11:21">
      <c r="K66" s="15">
        <v>5.5232999999999997E-2</v>
      </c>
      <c r="L66" s="15">
        <v>-7.7109999999999998E-2</v>
      </c>
      <c r="M66" s="15">
        <v>-5.3092E-2</v>
      </c>
      <c r="N66" s="15">
        <v>-4.9487000000000003E-2</v>
      </c>
      <c r="O66" s="15">
        <v>7.4194999999999997E-2</v>
      </c>
      <c r="P66" s="11" t="s">
        <v>4</v>
      </c>
      <c r="Q66" s="11" t="s">
        <v>7</v>
      </c>
      <c r="R66" s="14"/>
      <c r="S66" s="13"/>
    </row>
    <row r="67" spans="11:21">
      <c r="K67" s="12">
        <v>0.121214</v>
      </c>
      <c r="L67" s="12">
        <v>7.4899999999999999E-4</v>
      </c>
      <c r="M67" s="12">
        <v>2.3779999999999999E-3</v>
      </c>
      <c r="N67" s="12">
        <v>6.2639E-2</v>
      </c>
      <c r="O67" s="12">
        <v>-0.24210799999999999</v>
      </c>
      <c r="P67" s="11" t="s">
        <v>5</v>
      </c>
      <c r="Q67" s="11" t="s">
        <v>7</v>
      </c>
      <c r="R67" s="14"/>
      <c r="S67" s="13"/>
    </row>
    <row r="68" spans="11:21">
      <c r="K68" s="12">
        <v>-2.2446000000000001E-2</v>
      </c>
      <c r="L68" s="12">
        <v>1.0858E-2</v>
      </c>
      <c r="M68" s="12">
        <v>1.84E-4</v>
      </c>
      <c r="N68" s="12">
        <v>-4.9112000000000003E-2</v>
      </c>
      <c r="O68" s="12">
        <v>3.2376000000000002E-2</v>
      </c>
      <c r="P68" s="11" t="s">
        <v>0</v>
      </c>
      <c r="Q68" s="11" t="s">
        <v>8</v>
      </c>
      <c r="R68" s="14"/>
      <c r="S68" s="13"/>
    </row>
    <row r="69" spans="11:21">
      <c r="K69" s="12">
        <v>-3.6532000000000002E-2</v>
      </c>
      <c r="L69" s="12">
        <v>6.2315000000000002E-2</v>
      </c>
      <c r="M69" s="12">
        <v>9.1299999999999992E-3</v>
      </c>
      <c r="N69" s="12">
        <v>3.5976000000000001E-2</v>
      </c>
      <c r="O69" s="12">
        <v>-3.4667999999999997E-2</v>
      </c>
      <c r="P69" s="11" t="s">
        <v>2</v>
      </c>
      <c r="Q69" s="11" t="s">
        <v>8</v>
      </c>
      <c r="R69" s="14"/>
      <c r="S69" s="13"/>
    </row>
    <row r="70" spans="11:21">
      <c r="K70" s="12">
        <v>-7.5520000000000004E-2</v>
      </c>
      <c r="L70" s="12">
        <v>-1.5781E-2</v>
      </c>
      <c r="M70" s="12">
        <v>0.102812</v>
      </c>
      <c r="N70" s="12">
        <v>-2.7081999999999998E-2</v>
      </c>
      <c r="O70" s="12">
        <v>-3.3531999999999999E-2</v>
      </c>
      <c r="P70" s="11" t="s">
        <v>3</v>
      </c>
      <c r="Q70" s="11" t="s">
        <v>8</v>
      </c>
      <c r="R70" s="14"/>
      <c r="S70" s="13"/>
    </row>
    <row r="71" spans="11:21">
      <c r="K71" s="12">
        <v>-6.1741999999999998E-2</v>
      </c>
      <c r="L71" s="12">
        <v>-8.1370000000000001E-3</v>
      </c>
      <c r="M71" s="12">
        <v>5.0208999999999997E-2</v>
      </c>
      <c r="N71" s="12">
        <v>3.1883000000000002E-2</v>
      </c>
      <c r="O71" s="12">
        <v>2.6523000000000001E-2</v>
      </c>
      <c r="P71" s="11" t="s">
        <v>4</v>
      </c>
      <c r="Q71" s="11" t="s">
        <v>8</v>
      </c>
      <c r="R71" s="14"/>
      <c r="S71" s="13"/>
    </row>
    <row r="72" spans="11:21">
      <c r="K72" s="12">
        <v>-1.2057999999999999E-2</v>
      </c>
      <c r="L72" s="12">
        <v>8.5287000000000002E-2</v>
      </c>
      <c r="M72" s="12">
        <v>6.7060000000000002E-3</v>
      </c>
      <c r="N72" s="12">
        <v>6.1511000000000003E-2</v>
      </c>
      <c r="O72" s="12">
        <v>-0.103908</v>
      </c>
      <c r="P72" s="11" t="s">
        <v>5</v>
      </c>
      <c r="Q72" s="11" t="s">
        <v>8</v>
      </c>
      <c r="R72" s="14"/>
      <c r="S72" s="13"/>
    </row>
    <row r="73" spans="11:21">
      <c r="R73" s="13"/>
      <c r="S73" s="13"/>
    </row>
    <row r="74" spans="11:21">
      <c r="R74" s="13"/>
      <c r="S74" s="13"/>
    </row>
    <row r="75" spans="11:21">
      <c r="P75" s="13"/>
      <c r="Q75" s="13"/>
      <c r="R75" s="13"/>
      <c r="S75" s="13"/>
      <c r="T75" s="13"/>
      <c r="U75" s="13"/>
    </row>
    <row r="76" spans="11:21">
      <c r="P76" s="13"/>
      <c r="Q76" s="13"/>
      <c r="R76" s="13"/>
      <c r="S76" s="13"/>
      <c r="T76" s="13"/>
      <c r="U76" s="13"/>
    </row>
    <row r="77" spans="11:21">
      <c r="K77" s="19" t="s">
        <v>23</v>
      </c>
      <c r="L77" s="19"/>
      <c r="M77" s="19"/>
      <c r="N77" s="19"/>
      <c r="O77" s="19"/>
      <c r="P77" s="19"/>
      <c r="Q77" s="19"/>
      <c r="R77" s="13"/>
      <c r="S77" s="13"/>
      <c r="T77" s="13"/>
      <c r="U77" s="13"/>
    </row>
    <row r="78" spans="11:21">
      <c r="K78" s="16" t="s">
        <v>19</v>
      </c>
      <c r="L78" s="16"/>
      <c r="M78" s="16"/>
      <c r="N78" s="16"/>
      <c r="O78" s="16"/>
      <c r="P78" s="17" t="s">
        <v>14</v>
      </c>
      <c r="Q78" s="17" t="s">
        <v>15</v>
      </c>
      <c r="R78" s="18"/>
      <c r="S78" s="13"/>
      <c r="T78" s="13"/>
      <c r="U78" s="13"/>
    </row>
    <row r="79" spans="11:21">
      <c r="K79" s="4" t="s">
        <v>9</v>
      </c>
      <c r="L79" s="4" t="s">
        <v>10</v>
      </c>
      <c r="M79" s="4" t="s">
        <v>11</v>
      </c>
      <c r="N79" s="4" t="s">
        <v>12</v>
      </c>
      <c r="O79" s="4" t="s">
        <v>13</v>
      </c>
      <c r="P79" s="17"/>
      <c r="Q79" s="17"/>
      <c r="R79" s="18"/>
      <c r="S79" s="13"/>
      <c r="T79" s="13"/>
      <c r="U79" s="13"/>
    </row>
    <row r="80" spans="11:21">
      <c r="K80" s="12">
        <v>-8.4792999999999993E-2</v>
      </c>
      <c r="L80" s="12">
        <v>4.1009999999999996E-3</v>
      </c>
      <c r="M80" s="12">
        <v>5.0588000000000001E-2</v>
      </c>
      <c r="N80" s="12">
        <v>2.6588000000000001E-2</v>
      </c>
      <c r="O80" s="12">
        <v>4.3223999999999999E-2</v>
      </c>
      <c r="P80" s="11" t="s">
        <v>0</v>
      </c>
      <c r="Q80" s="11" t="s">
        <v>1</v>
      </c>
      <c r="R80" s="14"/>
      <c r="S80" s="13"/>
      <c r="T80" s="13"/>
      <c r="U80" s="13"/>
    </row>
    <row r="81" spans="11:21">
      <c r="K81" s="12">
        <v>-4.3408000000000002E-2</v>
      </c>
      <c r="L81" s="12">
        <v>-7.5417999999999999E-2</v>
      </c>
      <c r="M81" s="12">
        <v>2.656E-2</v>
      </c>
      <c r="N81" s="12">
        <v>5.9268000000000001E-2</v>
      </c>
      <c r="O81" s="12">
        <v>3.7837000000000003E-2</v>
      </c>
      <c r="P81" s="11" t="s">
        <v>2</v>
      </c>
      <c r="Q81" s="11" t="s">
        <v>1</v>
      </c>
      <c r="R81" s="14"/>
      <c r="S81" s="13"/>
      <c r="T81" s="13"/>
      <c r="U81" s="13"/>
    </row>
    <row r="82" spans="11:21">
      <c r="K82" s="12">
        <v>-7.1872000000000005E-2</v>
      </c>
      <c r="L82" s="12">
        <v>-9.3589000000000006E-2</v>
      </c>
      <c r="M82" s="12">
        <v>3.6649000000000001E-2</v>
      </c>
      <c r="N82" s="12">
        <v>-2.1509E-2</v>
      </c>
      <c r="O82" s="12">
        <v>5.4080000000000003E-2</v>
      </c>
      <c r="P82" s="11" t="s">
        <v>3</v>
      </c>
      <c r="Q82" s="11" t="s">
        <v>1</v>
      </c>
      <c r="R82" s="14"/>
      <c r="S82" s="13"/>
      <c r="T82" s="13"/>
      <c r="U82" s="13"/>
    </row>
    <row r="83" spans="11:21">
      <c r="K83" s="12">
        <v>-0.11106100000000001</v>
      </c>
      <c r="L83" s="12">
        <v>5.2495E-2</v>
      </c>
      <c r="M83" s="12">
        <v>0.17407500000000001</v>
      </c>
      <c r="N83" s="12">
        <v>-1.8332999999999999E-2</v>
      </c>
      <c r="O83" s="12">
        <v>-1.7884000000000001E-2</v>
      </c>
      <c r="P83" s="11" t="s">
        <v>4</v>
      </c>
      <c r="Q83" s="11" t="s">
        <v>1</v>
      </c>
      <c r="R83" s="14"/>
      <c r="S83" s="13"/>
      <c r="T83" s="13"/>
      <c r="U83" s="13"/>
    </row>
    <row r="84" spans="11:21">
      <c r="K84" s="12">
        <v>-1.2456999999999999E-2</v>
      </c>
      <c r="L84" s="12">
        <v>1.1174999999999999E-2</v>
      </c>
      <c r="M84" s="12">
        <v>-1.2707E-2</v>
      </c>
      <c r="N84" s="12">
        <v>-4.6249999999999998E-3</v>
      </c>
      <c r="O84" s="12">
        <v>2.6114999999999999E-2</v>
      </c>
      <c r="P84" s="11" t="s">
        <v>5</v>
      </c>
      <c r="Q84" s="11" t="s">
        <v>1</v>
      </c>
      <c r="R84" s="14"/>
      <c r="S84" s="13"/>
      <c r="T84" s="13"/>
      <c r="U84" s="13"/>
    </row>
    <row r="85" spans="11:21">
      <c r="K85" s="12">
        <v>8.9625999999999997E-2</v>
      </c>
      <c r="L85" s="12">
        <v>4.7995999999999997E-2</v>
      </c>
      <c r="M85" s="12">
        <v>0.118406</v>
      </c>
      <c r="N85" s="12">
        <v>2.3406E-2</v>
      </c>
      <c r="O85" s="12">
        <v>-0.15040600000000001</v>
      </c>
      <c r="P85" s="11" t="s">
        <v>0</v>
      </c>
      <c r="Q85" s="11" t="s">
        <v>6</v>
      </c>
      <c r="R85" s="14"/>
      <c r="S85" s="13"/>
      <c r="T85" s="13"/>
      <c r="U85" s="13"/>
    </row>
    <row r="86" spans="11:21">
      <c r="K86" s="15">
        <v>0.20908399999999999</v>
      </c>
      <c r="L86" s="15">
        <v>0.60346500000000003</v>
      </c>
      <c r="M86" s="15">
        <v>0.320963</v>
      </c>
      <c r="N86" s="15">
        <v>-0.25688499999999997</v>
      </c>
      <c r="O86" s="15">
        <v>-0.52993500000000004</v>
      </c>
      <c r="P86" s="11" t="s">
        <v>2</v>
      </c>
      <c r="Q86" s="11" t="s">
        <v>6</v>
      </c>
      <c r="R86" s="14"/>
      <c r="S86" s="13"/>
      <c r="T86" s="13"/>
      <c r="U86" s="13"/>
    </row>
    <row r="87" spans="11:21">
      <c r="K87" s="15">
        <v>0.14499600000000001</v>
      </c>
      <c r="L87" s="15">
        <v>-0.74809400000000004</v>
      </c>
      <c r="M87" s="15">
        <v>0.56781700000000002</v>
      </c>
      <c r="N87" s="15">
        <v>-0.208455</v>
      </c>
      <c r="O87" s="15">
        <v>8.3015000000000005E-2</v>
      </c>
      <c r="P87" s="11" t="s">
        <v>3</v>
      </c>
      <c r="Q87" s="11" t="s">
        <v>6</v>
      </c>
      <c r="R87" s="14"/>
      <c r="S87" s="13"/>
      <c r="T87" s="13"/>
      <c r="U87" s="13"/>
    </row>
    <row r="88" spans="11:21">
      <c r="K88" s="15">
        <v>-0.297458</v>
      </c>
      <c r="L88" s="15">
        <v>-7.4439000000000005E-2</v>
      </c>
      <c r="M88" s="15">
        <v>0.345663</v>
      </c>
      <c r="N88" s="15">
        <v>0.39880599999999999</v>
      </c>
      <c r="O88" s="15">
        <v>-0.17075899999999999</v>
      </c>
      <c r="P88" s="11" t="s">
        <v>4</v>
      </c>
      <c r="Q88" s="11" t="s">
        <v>6</v>
      </c>
      <c r="R88" s="14"/>
      <c r="S88" s="13"/>
      <c r="T88" s="13"/>
      <c r="U88" s="13"/>
    </row>
    <row r="89" spans="11:21">
      <c r="K89" s="12">
        <v>-0.26326500000000003</v>
      </c>
      <c r="L89" s="12">
        <v>0.24646899999999999</v>
      </c>
      <c r="M89" s="12">
        <v>-2.2824000000000001E-2</v>
      </c>
      <c r="N89" s="12">
        <v>-9.8309999999999995E-3</v>
      </c>
      <c r="O89" s="12">
        <v>0.14602899999999999</v>
      </c>
      <c r="P89" s="11" t="s">
        <v>5</v>
      </c>
      <c r="Q89" s="11" t="s">
        <v>6</v>
      </c>
      <c r="R89" s="14"/>
      <c r="S89" s="13"/>
      <c r="T89" s="13"/>
      <c r="U89" s="13"/>
    </row>
    <row r="90" spans="11:21">
      <c r="K90" s="12">
        <v>0.25473499999999999</v>
      </c>
      <c r="L90" s="12">
        <v>-0.289906</v>
      </c>
      <c r="M90" s="12">
        <v>0.12169199999999999</v>
      </c>
      <c r="N90" s="12">
        <v>4.5627000000000001E-2</v>
      </c>
      <c r="O90" s="12">
        <v>-0.106138</v>
      </c>
      <c r="P90" s="11" t="s">
        <v>0</v>
      </c>
      <c r="Q90" s="11" t="s">
        <v>7</v>
      </c>
      <c r="R90" s="14"/>
      <c r="S90" s="13"/>
      <c r="T90" s="13"/>
      <c r="U90" s="13"/>
    </row>
    <row r="91" spans="11:21">
      <c r="K91" s="15">
        <v>0.24185699999999999</v>
      </c>
      <c r="L91" s="15">
        <v>-0.17331299999999999</v>
      </c>
      <c r="M91" s="15">
        <v>-0.18409600000000001</v>
      </c>
      <c r="N91" s="15">
        <v>2.9786E-2</v>
      </c>
      <c r="O91" s="15">
        <v>0.247695</v>
      </c>
      <c r="P91" s="11" t="s">
        <v>2</v>
      </c>
      <c r="Q91" s="11" t="s">
        <v>7</v>
      </c>
      <c r="R91" s="14"/>
      <c r="S91" s="13"/>
      <c r="T91" s="13"/>
      <c r="U91" s="13"/>
    </row>
    <row r="92" spans="11:21">
      <c r="K92" s="15">
        <v>-0.46195900000000001</v>
      </c>
      <c r="L92" s="15">
        <v>0.39275900000000002</v>
      </c>
      <c r="M92" s="15">
        <v>5.9409000000000003E-2</v>
      </c>
      <c r="N92" s="15">
        <v>0.125524</v>
      </c>
      <c r="O92" s="15">
        <v>0.50707100000000005</v>
      </c>
      <c r="P92" s="11" t="s">
        <v>3</v>
      </c>
      <c r="Q92" s="11" t="s">
        <v>7</v>
      </c>
      <c r="R92" s="14"/>
      <c r="S92" s="13"/>
      <c r="T92" s="13"/>
      <c r="U92" s="13"/>
    </row>
    <row r="93" spans="11:21">
      <c r="K93" s="15">
        <v>0.18525900000000001</v>
      </c>
      <c r="L93" s="15">
        <v>-4.3938999999999999E-2</v>
      </c>
      <c r="M93" s="15">
        <v>0.20936299999999999</v>
      </c>
      <c r="N93" s="15">
        <v>-0.220333</v>
      </c>
      <c r="O93" s="15">
        <v>-0.19592799999999999</v>
      </c>
      <c r="P93" s="11" t="s">
        <v>4</v>
      </c>
      <c r="Q93" s="11" t="s">
        <v>7</v>
      </c>
      <c r="R93" s="14"/>
      <c r="S93" s="13"/>
      <c r="T93" s="13"/>
      <c r="U93" s="13"/>
    </row>
    <row r="94" spans="11:21">
      <c r="K94" s="12">
        <v>-0.118677</v>
      </c>
      <c r="L94" s="12">
        <v>0.32591100000000001</v>
      </c>
      <c r="M94" s="12">
        <v>0.164329</v>
      </c>
      <c r="N94" s="12">
        <v>-0.155198</v>
      </c>
      <c r="O94" s="12">
        <v>6.1272E-2</v>
      </c>
      <c r="P94" s="11" t="s">
        <v>5</v>
      </c>
      <c r="Q94" s="11" t="s">
        <v>7</v>
      </c>
      <c r="R94" s="14"/>
      <c r="S94" s="13"/>
      <c r="T94" s="13"/>
      <c r="U94" s="13"/>
    </row>
    <row r="95" spans="11:21">
      <c r="K95" s="12">
        <v>-3.9439999999999996E-3</v>
      </c>
      <c r="L95" s="12">
        <v>-2.6563E-2</v>
      </c>
      <c r="M95" s="12">
        <v>-4.3221999999999997E-2</v>
      </c>
      <c r="N95" s="12">
        <v>-5.47E-3</v>
      </c>
      <c r="O95" s="12">
        <v>4.6869000000000001E-2</v>
      </c>
      <c r="P95" s="11" t="s">
        <v>0</v>
      </c>
      <c r="Q95" s="11" t="s">
        <v>8</v>
      </c>
      <c r="R95" s="14"/>
      <c r="S95" s="13"/>
      <c r="T95" s="13"/>
      <c r="U95" s="13"/>
    </row>
    <row r="96" spans="11:21">
      <c r="K96" s="12">
        <v>-9.7642999999999994E-2</v>
      </c>
      <c r="L96" s="12">
        <v>0.16642399999999999</v>
      </c>
      <c r="M96" s="12">
        <v>-0.119781</v>
      </c>
      <c r="N96" s="12">
        <v>-6.0914999999999997E-2</v>
      </c>
      <c r="O96" s="12">
        <v>0.107392</v>
      </c>
      <c r="P96" s="11" t="s">
        <v>2</v>
      </c>
      <c r="Q96" s="11" t="s">
        <v>8</v>
      </c>
      <c r="R96" s="14"/>
      <c r="S96" s="13"/>
      <c r="T96" s="13"/>
      <c r="U96" s="13"/>
    </row>
    <row r="97" spans="11:21">
      <c r="K97" s="12">
        <v>-2.4066000000000001E-2</v>
      </c>
      <c r="L97" s="12">
        <v>-8.8701000000000002E-2</v>
      </c>
      <c r="M97" s="12">
        <v>-6.2822000000000003E-2</v>
      </c>
      <c r="N97" s="12">
        <v>5.9350000000000002E-3</v>
      </c>
      <c r="O97" s="12">
        <v>6.6322999999999993E-2</v>
      </c>
      <c r="P97" s="11" t="s">
        <v>3</v>
      </c>
      <c r="Q97" s="11" t="s">
        <v>8</v>
      </c>
      <c r="R97" s="14"/>
      <c r="S97" s="13"/>
      <c r="T97" s="13"/>
      <c r="U97" s="13"/>
    </row>
    <row r="98" spans="11:21">
      <c r="K98" s="12">
        <v>-0.11098</v>
      </c>
      <c r="L98" s="12">
        <v>7.0421999999999998E-2</v>
      </c>
      <c r="M98" s="12">
        <v>-2.7040000000000002E-2</v>
      </c>
      <c r="N98" s="12">
        <v>2.1787000000000001E-2</v>
      </c>
      <c r="O98" s="12">
        <v>5.6529000000000003E-2</v>
      </c>
      <c r="P98" s="11" t="s">
        <v>4</v>
      </c>
      <c r="Q98" s="11" t="s">
        <v>8</v>
      </c>
      <c r="R98" s="14"/>
      <c r="S98" s="13"/>
      <c r="T98" s="13"/>
      <c r="U98" s="13"/>
    </row>
    <row r="99" spans="11:21">
      <c r="K99" s="12">
        <v>5.6849999999999999E-3</v>
      </c>
      <c r="L99" s="12">
        <v>-0.32673999999999997</v>
      </c>
      <c r="M99" s="12">
        <v>0.120476</v>
      </c>
      <c r="N99" s="12">
        <v>-4.7403000000000001E-2</v>
      </c>
      <c r="O99" s="12">
        <v>0.237321</v>
      </c>
      <c r="P99" s="11" t="s">
        <v>5</v>
      </c>
      <c r="Q99" s="11" t="s">
        <v>8</v>
      </c>
      <c r="R99" s="14"/>
      <c r="S99" s="13"/>
      <c r="T99" s="13"/>
      <c r="U99" s="13"/>
    </row>
    <row r="100" spans="11:21">
      <c r="K100" s="12"/>
      <c r="L100" s="12"/>
      <c r="M100" s="12"/>
      <c r="N100" s="12"/>
      <c r="O100" s="12"/>
      <c r="P100" s="14"/>
      <c r="Q100" s="14"/>
      <c r="R100" s="14"/>
      <c r="S100" s="13"/>
      <c r="T100" s="13"/>
      <c r="U100" s="13"/>
    </row>
    <row r="101" spans="11:21">
      <c r="K101" s="12"/>
      <c r="L101" s="12"/>
      <c r="M101" s="12"/>
      <c r="N101" s="12"/>
      <c r="O101" s="12"/>
      <c r="P101" s="14"/>
      <c r="Q101" s="14"/>
      <c r="R101" s="14"/>
      <c r="S101" s="13"/>
      <c r="T101" s="13"/>
      <c r="U101" s="13"/>
    </row>
    <row r="102" spans="11:21">
      <c r="K102" s="12"/>
      <c r="L102" s="12"/>
      <c r="M102" s="12"/>
      <c r="N102" s="12"/>
      <c r="O102" s="12"/>
      <c r="P102" s="14"/>
      <c r="Q102" s="14"/>
      <c r="R102" s="14"/>
      <c r="S102" s="13"/>
      <c r="T102" s="13"/>
      <c r="U102" s="13"/>
    </row>
    <row r="103" spans="11:21">
      <c r="K103" s="12"/>
      <c r="L103" s="12"/>
      <c r="M103" s="12"/>
      <c r="N103" s="12"/>
      <c r="O103" s="12"/>
      <c r="P103" s="14"/>
      <c r="Q103" s="14"/>
      <c r="R103" s="14"/>
      <c r="S103" s="13"/>
      <c r="T103" s="13"/>
      <c r="U103" s="13"/>
    </row>
    <row r="104" spans="11:21">
      <c r="K104" s="12"/>
      <c r="L104" s="12"/>
      <c r="M104" s="12"/>
      <c r="N104" s="12"/>
      <c r="O104" s="12"/>
      <c r="P104" s="14"/>
      <c r="Q104" s="14"/>
      <c r="R104" s="14"/>
      <c r="S104" s="13"/>
      <c r="T104" s="13"/>
      <c r="U104" s="13"/>
    </row>
    <row r="105" spans="11:21">
      <c r="P105" s="13"/>
      <c r="Q105" s="13"/>
      <c r="R105" s="13"/>
      <c r="S105" s="13"/>
    </row>
    <row r="106" spans="11:21">
      <c r="P106" s="13"/>
      <c r="Q106" s="13"/>
      <c r="R106" s="13"/>
      <c r="S106" s="13"/>
    </row>
    <row r="107" spans="11:21">
      <c r="P107" s="13"/>
      <c r="Q107" s="13"/>
      <c r="R107" s="13"/>
      <c r="S107" s="13"/>
    </row>
    <row r="108" spans="11:21">
      <c r="P108" s="13"/>
      <c r="Q108" s="13"/>
      <c r="R108" s="13"/>
      <c r="S108" s="13"/>
    </row>
    <row r="109" spans="11:21">
      <c r="P109" s="13"/>
      <c r="Q109" s="13"/>
      <c r="R109" s="13"/>
      <c r="S109" s="13"/>
    </row>
    <row r="110" spans="11:21">
      <c r="K110" s="12"/>
      <c r="L110" s="12"/>
      <c r="M110" s="12"/>
      <c r="N110" s="12"/>
      <c r="O110" s="12"/>
      <c r="P110" s="14"/>
      <c r="Q110" s="14"/>
      <c r="R110" s="14"/>
      <c r="S110" s="13"/>
    </row>
    <row r="111" spans="11:21">
      <c r="K111" s="12"/>
      <c r="L111" s="12"/>
      <c r="M111" s="12"/>
      <c r="N111" s="12"/>
      <c r="O111" s="12"/>
      <c r="P111" s="14"/>
      <c r="Q111" s="14"/>
      <c r="R111" s="14"/>
      <c r="S111" s="13"/>
    </row>
    <row r="112" spans="11:21">
      <c r="K112" s="12"/>
      <c r="L112" s="12"/>
      <c r="M112" s="12"/>
      <c r="N112" s="12"/>
      <c r="O112" s="12"/>
      <c r="P112" s="14"/>
      <c r="Q112" s="14"/>
      <c r="R112" s="14"/>
      <c r="S112" s="13"/>
    </row>
    <row r="113" spans="11:19">
      <c r="K113" s="12"/>
      <c r="L113" s="12"/>
      <c r="M113" s="12"/>
      <c r="N113" s="12"/>
      <c r="O113" s="12"/>
      <c r="P113" s="14"/>
      <c r="Q113" s="14"/>
      <c r="R113" s="14"/>
      <c r="S113" s="13"/>
    </row>
    <row r="114" spans="11:19">
      <c r="K114" s="12"/>
      <c r="L114" s="12"/>
      <c r="M114" s="12"/>
      <c r="N114" s="12"/>
      <c r="O114" s="12"/>
      <c r="P114" s="14"/>
      <c r="Q114" s="14"/>
      <c r="R114" s="14"/>
      <c r="S114" s="13"/>
    </row>
    <row r="115" spans="11:19">
      <c r="P115" s="13"/>
      <c r="Q115" s="13"/>
      <c r="R115" s="13"/>
      <c r="S115" s="13"/>
    </row>
    <row r="116" spans="11:19">
      <c r="P116" s="13"/>
      <c r="Q116" s="13"/>
      <c r="R116" s="13"/>
      <c r="S116" s="13"/>
    </row>
    <row r="117" spans="11:19">
      <c r="P117" s="13"/>
      <c r="Q117" s="13"/>
      <c r="R117" s="13"/>
      <c r="S117" s="13"/>
    </row>
  </sheetData>
  <mergeCells count="29">
    <mergeCell ref="AK2:AN2"/>
    <mergeCell ref="AQ2:AT2"/>
    <mergeCell ref="AK25:AN25"/>
    <mergeCell ref="AQ25:AT25"/>
    <mergeCell ref="K1:R1"/>
    <mergeCell ref="AD3:AI3"/>
    <mergeCell ref="AD26:AI26"/>
    <mergeCell ref="AA2:AA3"/>
    <mergeCell ref="AB2:AB3"/>
    <mergeCell ref="V2:Z2"/>
    <mergeCell ref="K50:Q50"/>
    <mergeCell ref="K77:Q77"/>
    <mergeCell ref="V25:Z25"/>
    <mergeCell ref="AA25:AA26"/>
    <mergeCell ref="AB25:AB26"/>
    <mergeCell ref="K51:O51"/>
    <mergeCell ref="P51:P52"/>
    <mergeCell ref="Q51:Q52"/>
    <mergeCell ref="R51:R52"/>
    <mergeCell ref="K78:O78"/>
    <mergeCell ref="P78:P79"/>
    <mergeCell ref="Q78:Q79"/>
    <mergeCell ref="R78:R79"/>
    <mergeCell ref="U2:U3"/>
    <mergeCell ref="U25:U26"/>
    <mergeCell ref="K2:O2"/>
    <mergeCell ref="P2:P3"/>
    <mergeCell ref="Q2:Q3"/>
    <mergeCell ref="R2:R3"/>
  </mergeCells>
  <conditionalFormatting sqref="V4:Z9 V13:Z14 V18:Z23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:Z4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:Z5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6:Z6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7:Z7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9:Z19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0:Z20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1:Z21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2:Z22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3:Z23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8:Z8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9:Z9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3:Z13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4:Z14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8:Z18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27:AH47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7:Z27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8:Z28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9:Z29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0:Z30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1:Z31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2:Z32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6:Z36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7:Z37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1:Z41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2:Z42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3:Z43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4:Z44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5:Z45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6:Z46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4:AH23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4:AO4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O5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6:AO6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7:AO7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Q4:AU7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27:AO27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28:AO28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29:AO29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0:AO30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Q27:AU27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Q28:AU28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Q29:AU29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Q30:AU30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:O4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O5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:O6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:O7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O8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9:O9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0:O10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O11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:O12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:O13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O14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O18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:O19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3:O23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4:O24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8:O28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9:O29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4:O34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3:O33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8:O38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9:O39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0:O40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1:O41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2:O42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3:O43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3:O53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4:O54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5:O55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6:O56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7:O57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8:O58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2:O62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3:O63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7:O67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8:O68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2:O72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9:O69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5:O35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6:O36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7:O37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0:O70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1:O71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0:O80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1:O81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2:O82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3:O83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4:O84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5:O85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9:O8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00:O10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04:O10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90:O9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0:O11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94:O9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4:O11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95:O9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96:O9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97:O9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98:O9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99:O9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1:O1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2:O1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3:O1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2022-07-01T12:10:30Z</dcterms:created>
  <dcterms:modified xsi:type="dcterms:W3CDTF">2022-08-24T01:42:13Z</dcterms:modified>
</cp:coreProperties>
</file>