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D:\Excel Task\"/>
    </mc:Choice>
  </mc:AlternateContent>
  <xr:revisionPtr revIDLastSave="0" documentId="13_ncr:1_{CEA41081-62F9-491D-92E1-D3714DBE0A47}" xr6:coauthVersionLast="47" xr6:coauthVersionMax="47" xr10:uidLastSave="{00000000-0000-0000-0000-000000000000}"/>
  <bookViews>
    <workbookView xWindow="-120" yWindow="-120" windowWidth="20730" windowHeight="11160" activeTab="9" xr2:uid="{00000000-000D-0000-FFFF-FFFF00000000}"/>
  </bookViews>
  <sheets>
    <sheet name="Q1" sheetId="1" r:id="rId1"/>
    <sheet name="Q2" sheetId="2" r:id="rId2"/>
    <sheet name="Q3" sheetId="4" r:id="rId3"/>
    <sheet name="Q4" sheetId="7" r:id="rId4"/>
    <sheet name="name2" sheetId="13" r:id="rId5"/>
    <sheet name="name 3" sheetId="14" r:id="rId6"/>
    <sheet name="Q5" sheetId="8" r:id="rId7"/>
    <sheet name="Q6" sheetId="9" r:id="rId8"/>
    <sheet name="Q7" sheetId="10" r:id="rId9"/>
    <sheet name="Q8" sheetId="12" r:id="rId10"/>
  </sheets>
  <definedNames>
    <definedName name="_xlnm._FilterDatabase" localSheetId="5" hidden="1">'name 3'!$A$1:$E$16</definedName>
    <definedName name="_xlnm._FilterDatabase" localSheetId="4" hidden="1">name2!$A$1:$E$16</definedName>
    <definedName name="_xlnm._FilterDatabase" localSheetId="1" hidden="1">'Q2'!$A$6:$A$16</definedName>
    <definedName name="_xlnm._FilterDatabase" localSheetId="3" hidden="1">'Q4'!$A$5:$E$20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8" i="2" l="1"/>
  <c r="C9" i="2"/>
  <c r="C10" i="2"/>
  <c r="C11" i="2"/>
  <c r="C12" i="2"/>
  <c r="C13" i="2"/>
  <c r="C14" i="2"/>
  <c r="C15" i="2"/>
  <c r="C16" i="2"/>
  <c r="C7" i="2"/>
  <c r="D5" i="12"/>
  <c r="D6" i="12"/>
  <c r="D7" i="12"/>
  <c r="D8" i="12"/>
  <c r="D4" i="12"/>
  <c r="N8" i="14" a="1"/>
  <c r="N8" i="14"/>
  <c r="L17" i="14"/>
  <c r="N16" i="14"/>
  <c r="K23" i="14"/>
  <c r="K21" i="14"/>
  <c r="H21" i="14"/>
  <c r="N22" i="14"/>
  <c r="I7" i="14"/>
  <c r="I11" i="14"/>
  <c r="F7" i="14" s="1" a="1"/>
  <c r="F7" i="14" s="1"/>
  <c r="F16" i="14"/>
  <c r="F15" i="14"/>
  <c r="F11" i="14"/>
  <c r="F8" i="14"/>
  <c r="C15" i="9"/>
  <c r="D5" i="10"/>
  <c r="E12" i="8"/>
  <c r="E13" i="8"/>
  <c r="E14" i="8"/>
  <c r="E15" i="8"/>
  <c r="E16" i="8"/>
  <c r="E17" i="8"/>
  <c r="E18" i="8"/>
  <c r="E19" i="8"/>
  <c r="E20" i="8"/>
  <c r="E11" i="8"/>
  <c r="F18" i="4" a="1"/>
  <c r="F18" i="4" s="1"/>
  <c r="D18" i="4"/>
  <c r="E19" i="4"/>
  <c r="E20" i="4"/>
  <c r="E21" i="4"/>
  <c r="E22" i="4"/>
  <c r="E23" i="4"/>
  <c r="E24" i="4"/>
  <c r="E25" i="4"/>
  <c r="E26" i="4"/>
  <c r="E27" i="4"/>
  <c r="E18" i="4"/>
  <c r="D19" i="4"/>
  <c r="D20" i="4"/>
  <c r="D21" i="4"/>
  <c r="D22" i="4"/>
  <c r="D23" i="4"/>
  <c r="D24" i="4"/>
  <c r="D25" i="4"/>
  <c r="D26" i="4"/>
  <c r="D27" i="4"/>
  <c r="A14" i="1" a="1"/>
  <c r="A14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<sst xmlns="http://schemas.openxmlformats.org/spreadsheetml/2006/main" count="296" uniqueCount="95">
  <si>
    <t>Question</t>
  </si>
  <si>
    <t>The following worksheet contains Names &amp; Sales for 10 salesmen. Calculate their bonus as per the given criteria using VLOOKUP.</t>
  </si>
  <si>
    <t>A worksheet contains student data including Name, Gender, Class, Category, and Fees. Filter the worksheet to display:
a) Female students from Reserved category
b) Male students from TY
c) Open category students paying fees &gt; 3000</t>
  </si>
  <si>
    <t>A worksheet contains cost price, advertisement cost, and selling price. Use Goal Seek to find the cost price such that profit is 20,000.</t>
  </si>
  <si>
    <t>Roll No</t>
  </si>
  <si>
    <t>ENG</t>
  </si>
  <si>
    <t>HINDI</t>
  </si>
  <si>
    <t>SCIENCE</t>
  </si>
  <si>
    <t>MATHS</t>
  </si>
  <si>
    <t>SO SCI</t>
  </si>
  <si>
    <t>Grade</t>
  </si>
  <si>
    <t>NAME</t>
  </si>
  <si>
    <t>SALE</t>
  </si>
  <si>
    <t>BONUS</t>
  </si>
  <si>
    <t>Deep</t>
  </si>
  <si>
    <t>Jayesh</t>
  </si>
  <si>
    <t>Yash</t>
  </si>
  <si>
    <t>Sara</t>
  </si>
  <si>
    <t>Gita</t>
  </si>
  <si>
    <t>Jinal</t>
  </si>
  <si>
    <t>Kavita</t>
  </si>
  <si>
    <t>Minal</t>
  </si>
  <si>
    <t>Naresh</t>
  </si>
  <si>
    <t>Rima</t>
  </si>
  <si>
    <t>Reference table</t>
  </si>
  <si>
    <t>Roll Number</t>
  </si>
  <si>
    <t>Marks 1</t>
  </si>
  <si>
    <t>Marks 2</t>
  </si>
  <si>
    <t>Average</t>
  </si>
  <si>
    <t>Result</t>
  </si>
  <si>
    <t>GENDER</t>
  </si>
  <si>
    <t>CLASS</t>
  </si>
  <si>
    <t>CATEGORY</t>
  </si>
  <si>
    <t>FEES</t>
  </si>
  <si>
    <t>M</t>
  </si>
  <si>
    <t>FY</t>
  </si>
  <si>
    <t>Open</t>
  </si>
  <si>
    <t>SY</t>
  </si>
  <si>
    <t>Reserved</t>
  </si>
  <si>
    <t>TY</t>
  </si>
  <si>
    <t>F</t>
  </si>
  <si>
    <t>Karan</t>
  </si>
  <si>
    <t>Abhay</t>
  </si>
  <si>
    <t>Bina</t>
  </si>
  <si>
    <t>Seema</t>
  </si>
  <si>
    <t>Gajendra</t>
  </si>
  <si>
    <t xml:space="preserve">A worksheet contains Name and Marks in 3 subjects. Calculate Total Marks and create the following charts:
</t>
  </si>
  <si>
    <t>a) 3D Pie Chart for Total Marks</t>
  </si>
  <si>
    <t>b) 2D Line Chart for Subject 1 and Subject 3</t>
  </si>
  <si>
    <t>c) 2D Column Chart for all subjects</t>
  </si>
  <si>
    <t>d) Stacked Column Chart for all subjects</t>
  </si>
  <si>
    <t>SUB 1</t>
  </si>
  <si>
    <t>SUB 2</t>
  </si>
  <si>
    <t>SUB 3</t>
  </si>
  <si>
    <t>TOTAL MARKS</t>
  </si>
  <si>
    <t>CP</t>
  </si>
  <si>
    <t>ADVT</t>
  </si>
  <si>
    <t>SP</t>
  </si>
  <si>
    <t>PROFIT</t>
  </si>
  <si>
    <t xml:space="preserve">A worksheet contains various expenses for the year. Prepare scenario where:
a) Machinery increases to 80,000, Carriage increases to 9000, and Postage increases to 8000
</t>
  </si>
  <si>
    <t>Items</t>
  </si>
  <si>
    <t>Costs</t>
  </si>
  <si>
    <t>Machinery</t>
  </si>
  <si>
    <t>Carriage</t>
  </si>
  <si>
    <t>Transport</t>
  </si>
  <si>
    <t>Office equipment</t>
  </si>
  <si>
    <t>Postage</t>
  </si>
  <si>
    <t>Miscellaneous</t>
  </si>
  <si>
    <t>Generator</t>
  </si>
  <si>
    <t>Total</t>
  </si>
  <si>
    <t>A (Employee ID)</t>
  </si>
  <si>
    <t>B (Name)</t>
  </si>
  <si>
    <t>C (Department)</t>
  </si>
  <si>
    <t>D (Salary) (To be filled)</t>
  </si>
  <si>
    <t>Alice</t>
  </si>
  <si>
    <t>HR</t>
  </si>
  <si>
    <t>Bob</t>
  </si>
  <si>
    <t>IT</t>
  </si>
  <si>
    <t>Charlie</t>
  </si>
  <si>
    <t>Finance</t>
  </si>
  <si>
    <t>David</t>
  </si>
  <si>
    <t>Emma</t>
  </si>
  <si>
    <t>A (Department)</t>
  </si>
  <si>
    <t>B (Salary)</t>
  </si>
  <si>
    <t>Tasks:</t>
  </si>
  <si>
    <r>
      <t>1. Use the INDEX-MATCH formula</t>
    </r>
    <r>
      <rPr>
        <sz val="11"/>
        <color theme="1"/>
        <rFont val="Calibri"/>
        <family val="2"/>
        <scheme val="minor"/>
      </rPr>
      <t xml:space="preserve"> in </t>
    </r>
    <r>
      <rPr>
        <b/>
        <sz val="11"/>
        <color theme="1"/>
        <rFont val="Calibri"/>
        <family val="2"/>
        <scheme val="minor"/>
      </rPr>
      <t>Column D (Salary) of Table 1</t>
    </r>
    <r>
      <rPr>
        <sz val="11"/>
        <color theme="1"/>
        <rFont val="Calibri"/>
        <family val="2"/>
        <scheme val="minor"/>
      </rPr>
      <t xml:space="preserve"> to find the corresponding salary based on the department.</t>
    </r>
  </si>
  <si>
    <t xml:space="preserve">Table 1: Employee Details </t>
  </si>
  <si>
    <t xml:space="preserve">Table 2: Salary Details </t>
  </si>
  <si>
    <t>Aslam</t>
  </si>
  <si>
    <t>saajil</t>
  </si>
  <si>
    <t>anas</t>
  </si>
  <si>
    <t>safvan</t>
  </si>
  <si>
    <t>bell</t>
  </si>
  <si>
    <t>ffffffffffffffd3</t>
  </si>
  <si>
    <t>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</si>
</sst>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7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3.5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5" fillId="0" borderId="0" applyFont="0" applyFill="0" applyBorder="0" applyAlignment="0" applyProtection="0"/>
    <xf numFmtId="0" fontId="6" fillId="0" borderId="0" applyNumberFormat="0" applyFill="0" applyBorder="0" applyAlignment="0" applyProtection="0"/>
  </cellStyleXfs>
  <cellXfs count="19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0" fontId="2" fillId="0" borderId="0" xfId="0" applyFont="1" applyAlignment="1">
      <alignment vertical="center" wrapText="1"/>
    </xf>
    <xf numFmtId="0" fontId="2" fillId="0" borderId="0" xfId="0" applyFont="1"/>
    <xf numFmtId="0" fontId="3" fillId="0" borderId="0" xfId="0" applyFont="1" applyAlignment="1">
      <alignment vertical="center"/>
    </xf>
    <xf numFmtId="3" fontId="0" fillId="0" borderId="0" xfId="0" applyNumberFormat="1" applyAlignment="1">
      <alignment vertical="center" wrapText="1"/>
    </xf>
    <xf numFmtId="0" fontId="4" fillId="0" borderId="0" xfId="0" applyFont="1" applyAlignment="1">
      <alignment vertical="center"/>
    </xf>
    <xf numFmtId="0" fontId="0" fillId="0" borderId="0" xfId="0" applyAlignment="1">
      <alignment horizontal="left" vertical="center" indent="1"/>
    </xf>
    <xf numFmtId="0" fontId="2" fillId="0" borderId="0" xfId="0" applyFont="1" applyAlignment="1">
      <alignment horizontal="left" vertical="center" indent="1"/>
    </xf>
    <xf numFmtId="43" fontId="0" fillId="2" borderId="0" xfId="1" applyFont="1" applyFill="1" applyAlignment="1">
      <alignment vertical="center" wrapText="1"/>
    </xf>
    <xf numFmtId="43" fontId="0" fillId="0" borderId="0" xfId="1" applyFont="1" applyAlignment="1">
      <alignment vertical="center" wrapText="1"/>
    </xf>
    <xf numFmtId="43" fontId="2" fillId="0" borderId="0" xfId="1" applyFont="1" applyAlignment="1">
      <alignment horizontal="center" vertical="center" wrapText="1"/>
    </xf>
    <xf numFmtId="0" fontId="6" fillId="0" borderId="0" xfId="2"/>
    <xf numFmtId="14" fontId="0" fillId="0" borderId="0" xfId="0" applyNumberFormat="1"/>
    <xf numFmtId="0" fontId="0" fillId="0" borderId="0" xfId="0" applyNumberFormat="1" applyAlignment="1">
      <alignment vertical="center" wrapText="1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'Q5'!$B$10</c:f>
              <c:strCache>
                <c:ptCount val="1"/>
                <c:pt idx="0">
                  <c:v>SUB 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'Q5'!$A$11:$A$20</c:f>
              <c:strCache>
                <c:ptCount val="10"/>
                <c:pt idx="0">
                  <c:v>Deep</c:v>
                </c:pt>
                <c:pt idx="1">
                  <c:v>Jayesh</c:v>
                </c:pt>
                <c:pt idx="2">
                  <c:v>Yash</c:v>
                </c:pt>
                <c:pt idx="3">
                  <c:v>Sara</c:v>
                </c:pt>
                <c:pt idx="4">
                  <c:v>Gita</c:v>
                </c:pt>
                <c:pt idx="5">
                  <c:v>Jinal</c:v>
                </c:pt>
                <c:pt idx="6">
                  <c:v>Kavita</c:v>
                </c:pt>
                <c:pt idx="7">
                  <c:v>Minal</c:v>
                </c:pt>
                <c:pt idx="8">
                  <c:v>Naresh</c:v>
                </c:pt>
                <c:pt idx="9">
                  <c:v>Rima</c:v>
                </c:pt>
              </c:strCache>
            </c:strRef>
          </c:cat>
          <c:val>
            <c:numRef>
              <c:f>'Q5'!$B$11:$B$20</c:f>
              <c:numCache>
                <c:formatCode>General</c:formatCode>
                <c:ptCount val="10"/>
                <c:pt idx="0">
                  <c:v>30</c:v>
                </c:pt>
                <c:pt idx="1">
                  <c:v>40</c:v>
                </c:pt>
                <c:pt idx="2">
                  <c:v>45</c:v>
                </c:pt>
                <c:pt idx="3">
                  <c:v>48</c:v>
                </c:pt>
                <c:pt idx="4">
                  <c:v>35</c:v>
                </c:pt>
                <c:pt idx="5">
                  <c:v>32</c:v>
                </c:pt>
                <c:pt idx="6">
                  <c:v>36</c:v>
                </c:pt>
                <c:pt idx="7">
                  <c:v>23</c:v>
                </c:pt>
                <c:pt idx="8">
                  <c:v>43</c:v>
                </c:pt>
                <c:pt idx="9">
                  <c:v>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7D7-4A4E-8F94-DEAE1975C6CF}"/>
            </c:ext>
          </c:extLst>
        </c:ser>
        <c:ser>
          <c:idx val="1"/>
          <c:order val="1"/>
          <c:tx>
            <c:strRef>
              <c:f>'Q5'!$C$10</c:f>
              <c:strCache>
                <c:ptCount val="1"/>
                <c:pt idx="0">
                  <c:v>SUB 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'Q5'!$A$11:$A$20</c:f>
              <c:strCache>
                <c:ptCount val="10"/>
                <c:pt idx="0">
                  <c:v>Deep</c:v>
                </c:pt>
                <c:pt idx="1">
                  <c:v>Jayesh</c:v>
                </c:pt>
                <c:pt idx="2">
                  <c:v>Yash</c:v>
                </c:pt>
                <c:pt idx="3">
                  <c:v>Sara</c:v>
                </c:pt>
                <c:pt idx="4">
                  <c:v>Gita</c:v>
                </c:pt>
                <c:pt idx="5">
                  <c:v>Jinal</c:v>
                </c:pt>
                <c:pt idx="6">
                  <c:v>Kavita</c:v>
                </c:pt>
                <c:pt idx="7">
                  <c:v>Minal</c:v>
                </c:pt>
                <c:pt idx="8">
                  <c:v>Naresh</c:v>
                </c:pt>
                <c:pt idx="9">
                  <c:v>Rima</c:v>
                </c:pt>
              </c:strCache>
            </c:strRef>
          </c:cat>
          <c:val>
            <c:numRef>
              <c:f>'Q5'!$C$11:$C$20</c:f>
              <c:numCache>
                <c:formatCode>General</c:formatCode>
                <c:ptCount val="10"/>
                <c:pt idx="0">
                  <c:v>34</c:v>
                </c:pt>
                <c:pt idx="1">
                  <c:v>35</c:v>
                </c:pt>
                <c:pt idx="2">
                  <c:v>36</c:v>
                </c:pt>
                <c:pt idx="3">
                  <c:v>32</c:v>
                </c:pt>
                <c:pt idx="4">
                  <c:v>32</c:v>
                </c:pt>
                <c:pt idx="5">
                  <c:v>31</c:v>
                </c:pt>
                <c:pt idx="6">
                  <c:v>28</c:v>
                </c:pt>
                <c:pt idx="7">
                  <c:v>25</c:v>
                </c:pt>
                <c:pt idx="8">
                  <c:v>27</c:v>
                </c:pt>
                <c:pt idx="9">
                  <c:v>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7D7-4A4E-8F94-DEAE1975C6CF}"/>
            </c:ext>
          </c:extLst>
        </c:ser>
        <c:ser>
          <c:idx val="2"/>
          <c:order val="2"/>
          <c:tx>
            <c:strRef>
              <c:f>'Q5'!$D$10</c:f>
              <c:strCache>
                <c:ptCount val="1"/>
                <c:pt idx="0">
                  <c:v>SUB 3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'Q5'!$A$11:$A$20</c:f>
              <c:strCache>
                <c:ptCount val="10"/>
                <c:pt idx="0">
                  <c:v>Deep</c:v>
                </c:pt>
                <c:pt idx="1">
                  <c:v>Jayesh</c:v>
                </c:pt>
                <c:pt idx="2">
                  <c:v>Yash</c:v>
                </c:pt>
                <c:pt idx="3">
                  <c:v>Sara</c:v>
                </c:pt>
                <c:pt idx="4">
                  <c:v>Gita</c:v>
                </c:pt>
                <c:pt idx="5">
                  <c:v>Jinal</c:v>
                </c:pt>
                <c:pt idx="6">
                  <c:v>Kavita</c:v>
                </c:pt>
                <c:pt idx="7">
                  <c:v>Minal</c:v>
                </c:pt>
                <c:pt idx="8">
                  <c:v>Naresh</c:v>
                </c:pt>
                <c:pt idx="9">
                  <c:v>Rima</c:v>
                </c:pt>
              </c:strCache>
            </c:strRef>
          </c:cat>
          <c:val>
            <c:numRef>
              <c:f>'Q5'!$D$11:$D$20</c:f>
              <c:numCache>
                <c:formatCode>General</c:formatCode>
                <c:ptCount val="10"/>
                <c:pt idx="0">
                  <c:v>44</c:v>
                </c:pt>
                <c:pt idx="1">
                  <c:v>45</c:v>
                </c:pt>
                <c:pt idx="2">
                  <c:v>47</c:v>
                </c:pt>
                <c:pt idx="3">
                  <c:v>50</c:v>
                </c:pt>
                <c:pt idx="4">
                  <c:v>43</c:v>
                </c:pt>
                <c:pt idx="5">
                  <c:v>37</c:v>
                </c:pt>
                <c:pt idx="6">
                  <c:v>38</c:v>
                </c:pt>
                <c:pt idx="7">
                  <c:v>40</c:v>
                </c:pt>
                <c:pt idx="8">
                  <c:v>50</c:v>
                </c:pt>
                <c:pt idx="9">
                  <c:v>46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7D7-4A4E-8F94-DEAE1975C6C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08525680"/>
        <c:axId val="608526040"/>
      </c:barChart>
      <c:catAx>
        <c:axId val="60852568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8526040"/>
        <c:crosses val="autoZero"/>
        <c:auto val="1"/>
        <c:lblAlgn val="ctr"/>
        <c:lblOffset val="100"/>
        <c:noMultiLvlLbl val="0"/>
      </c:catAx>
      <c:valAx>
        <c:axId val="6085260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85256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'Q5'!$B$10</c:f>
              <c:strCache>
                <c:ptCount val="1"/>
                <c:pt idx="0">
                  <c:v>SUB 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'Q5'!$A$11:$A$20</c:f>
              <c:strCache>
                <c:ptCount val="10"/>
                <c:pt idx="0">
                  <c:v>Deep</c:v>
                </c:pt>
                <c:pt idx="1">
                  <c:v>Jayesh</c:v>
                </c:pt>
                <c:pt idx="2">
                  <c:v>Yash</c:v>
                </c:pt>
                <c:pt idx="3">
                  <c:v>Sara</c:v>
                </c:pt>
                <c:pt idx="4">
                  <c:v>Gita</c:v>
                </c:pt>
                <c:pt idx="5">
                  <c:v>Jinal</c:v>
                </c:pt>
                <c:pt idx="6">
                  <c:v>Kavita</c:v>
                </c:pt>
                <c:pt idx="7">
                  <c:v>Minal</c:v>
                </c:pt>
                <c:pt idx="8">
                  <c:v>Naresh</c:v>
                </c:pt>
                <c:pt idx="9">
                  <c:v>Rima</c:v>
                </c:pt>
              </c:strCache>
            </c:strRef>
          </c:cat>
          <c:val>
            <c:numRef>
              <c:f>'Q5'!$B$11:$B$20</c:f>
              <c:numCache>
                <c:formatCode>General</c:formatCode>
                <c:ptCount val="10"/>
                <c:pt idx="0">
                  <c:v>30</c:v>
                </c:pt>
                <c:pt idx="1">
                  <c:v>40</c:v>
                </c:pt>
                <c:pt idx="2">
                  <c:v>45</c:v>
                </c:pt>
                <c:pt idx="3">
                  <c:v>48</c:v>
                </c:pt>
                <c:pt idx="4">
                  <c:v>35</c:v>
                </c:pt>
                <c:pt idx="5">
                  <c:v>32</c:v>
                </c:pt>
                <c:pt idx="6">
                  <c:v>36</c:v>
                </c:pt>
                <c:pt idx="7">
                  <c:v>23</c:v>
                </c:pt>
                <c:pt idx="8">
                  <c:v>43</c:v>
                </c:pt>
                <c:pt idx="9">
                  <c:v>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B25-4FCD-9D0B-0DF375ABF9CD}"/>
            </c:ext>
          </c:extLst>
        </c:ser>
        <c:ser>
          <c:idx val="1"/>
          <c:order val="1"/>
          <c:tx>
            <c:strRef>
              <c:f>'Q5'!$C$10</c:f>
              <c:strCache>
                <c:ptCount val="1"/>
                <c:pt idx="0">
                  <c:v>SUB 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'Q5'!$A$11:$A$20</c:f>
              <c:strCache>
                <c:ptCount val="10"/>
                <c:pt idx="0">
                  <c:v>Deep</c:v>
                </c:pt>
                <c:pt idx="1">
                  <c:v>Jayesh</c:v>
                </c:pt>
                <c:pt idx="2">
                  <c:v>Yash</c:v>
                </c:pt>
                <c:pt idx="3">
                  <c:v>Sara</c:v>
                </c:pt>
                <c:pt idx="4">
                  <c:v>Gita</c:v>
                </c:pt>
                <c:pt idx="5">
                  <c:v>Jinal</c:v>
                </c:pt>
                <c:pt idx="6">
                  <c:v>Kavita</c:v>
                </c:pt>
                <c:pt idx="7">
                  <c:v>Minal</c:v>
                </c:pt>
                <c:pt idx="8">
                  <c:v>Naresh</c:v>
                </c:pt>
                <c:pt idx="9">
                  <c:v>Rima</c:v>
                </c:pt>
              </c:strCache>
            </c:strRef>
          </c:cat>
          <c:val>
            <c:numRef>
              <c:f>'Q5'!$C$11:$C$20</c:f>
              <c:numCache>
                <c:formatCode>General</c:formatCode>
                <c:ptCount val="10"/>
                <c:pt idx="0">
                  <c:v>34</c:v>
                </c:pt>
                <c:pt idx="1">
                  <c:v>35</c:v>
                </c:pt>
                <c:pt idx="2">
                  <c:v>36</c:v>
                </c:pt>
                <c:pt idx="3">
                  <c:v>32</c:v>
                </c:pt>
                <c:pt idx="4">
                  <c:v>32</c:v>
                </c:pt>
                <c:pt idx="5">
                  <c:v>31</c:v>
                </c:pt>
                <c:pt idx="6">
                  <c:v>28</c:v>
                </c:pt>
                <c:pt idx="7">
                  <c:v>25</c:v>
                </c:pt>
                <c:pt idx="8">
                  <c:v>27</c:v>
                </c:pt>
                <c:pt idx="9">
                  <c:v>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B25-4FCD-9D0B-0DF375ABF9CD}"/>
            </c:ext>
          </c:extLst>
        </c:ser>
        <c:ser>
          <c:idx val="2"/>
          <c:order val="2"/>
          <c:tx>
            <c:strRef>
              <c:f>'Q5'!$D$10</c:f>
              <c:strCache>
                <c:ptCount val="1"/>
                <c:pt idx="0">
                  <c:v>SUB 3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'Q5'!$A$11:$A$20</c:f>
              <c:strCache>
                <c:ptCount val="10"/>
                <c:pt idx="0">
                  <c:v>Deep</c:v>
                </c:pt>
                <c:pt idx="1">
                  <c:v>Jayesh</c:v>
                </c:pt>
                <c:pt idx="2">
                  <c:v>Yash</c:v>
                </c:pt>
                <c:pt idx="3">
                  <c:v>Sara</c:v>
                </c:pt>
                <c:pt idx="4">
                  <c:v>Gita</c:v>
                </c:pt>
                <c:pt idx="5">
                  <c:v>Jinal</c:v>
                </c:pt>
                <c:pt idx="6">
                  <c:v>Kavita</c:v>
                </c:pt>
                <c:pt idx="7">
                  <c:v>Minal</c:v>
                </c:pt>
                <c:pt idx="8">
                  <c:v>Naresh</c:v>
                </c:pt>
                <c:pt idx="9">
                  <c:v>Rima</c:v>
                </c:pt>
              </c:strCache>
            </c:strRef>
          </c:cat>
          <c:val>
            <c:numRef>
              <c:f>'Q5'!$D$11:$D$20</c:f>
              <c:numCache>
                <c:formatCode>General</c:formatCode>
                <c:ptCount val="10"/>
                <c:pt idx="0">
                  <c:v>44</c:v>
                </c:pt>
                <c:pt idx="1">
                  <c:v>45</c:v>
                </c:pt>
                <c:pt idx="2">
                  <c:v>47</c:v>
                </c:pt>
                <c:pt idx="3">
                  <c:v>50</c:v>
                </c:pt>
                <c:pt idx="4">
                  <c:v>43</c:v>
                </c:pt>
                <c:pt idx="5">
                  <c:v>37</c:v>
                </c:pt>
                <c:pt idx="6">
                  <c:v>38</c:v>
                </c:pt>
                <c:pt idx="7">
                  <c:v>40</c:v>
                </c:pt>
                <c:pt idx="8">
                  <c:v>50</c:v>
                </c:pt>
                <c:pt idx="9">
                  <c:v>46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B25-4FCD-9D0B-0DF375ABF9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33002920"/>
        <c:axId val="133003280"/>
      </c:barChart>
      <c:catAx>
        <c:axId val="1330029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3003280"/>
        <c:crosses val="autoZero"/>
        <c:auto val="1"/>
        <c:lblAlgn val="ctr"/>
        <c:lblOffset val="100"/>
        <c:noMultiLvlLbl val="0"/>
      </c:catAx>
      <c:valAx>
        <c:axId val="1330032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30029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tx>
            <c:strRef>
              <c:f>'Q5'!$E$10</c:f>
              <c:strCache>
                <c:ptCount val="1"/>
                <c:pt idx="0">
                  <c:v>TOTAL MARKS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1D72-4C57-A2F1-3331F270CA60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1D72-4C57-A2F1-3331F270CA60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5-1D72-4C57-A2F1-3331F270CA60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7-1D72-4C57-A2F1-3331F270CA60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9-1D72-4C57-A2F1-3331F270CA60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B-1D72-4C57-A2F1-3331F270CA60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D-1D72-4C57-A2F1-3331F270CA60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F-1D72-4C57-A2F1-3331F270CA60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1-1D72-4C57-A2F1-3331F270CA60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3-1D72-4C57-A2F1-3331F270CA60}"/>
              </c:ext>
            </c:extLst>
          </c:dPt>
          <c:cat>
            <c:strRef>
              <c:f>'Q5'!$A$11:$A$20</c:f>
              <c:strCache>
                <c:ptCount val="10"/>
                <c:pt idx="0">
                  <c:v>Deep</c:v>
                </c:pt>
                <c:pt idx="1">
                  <c:v>Jayesh</c:v>
                </c:pt>
                <c:pt idx="2">
                  <c:v>Yash</c:v>
                </c:pt>
                <c:pt idx="3">
                  <c:v>Sara</c:v>
                </c:pt>
                <c:pt idx="4">
                  <c:v>Gita</c:v>
                </c:pt>
                <c:pt idx="5">
                  <c:v>Jinal</c:v>
                </c:pt>
                <c:pt idx="6">
                  <c:v>Kavita</c:v>
                </c:pt>
                <c:pt idx="7">
                  <c:v>Minal</c:v>
                </c:pt>
                <c:pt idx="8">
                  <c:v>Naresh</c:v>
                </c:pt>
                <c:pt idx="9">
                  <c:v>Rima</c:v>
                </c:pt>
              </c:strCache>
            </c:strRef>
          </c:cat>
          <c:val>
            <c:numRef>
              <c:f>'Q5'!$E$11:$E$20</c:f>
              <c:numCache>
                <c:formatCode>General</c:formatCode>
                <c:ptCount val="10"/>
                <c:pt idx="0">
                  <c:v>108</c:v>
                </c:pt>
                <c:pt idx="1">
                  <c:v>120</c:v>
                </c:pt>
                <c:pt idx="2">
                  <c:v>128</c:v>
                </c:pt>
                <c:pt idx="3">
                  <c:v>130</c:v>
                </c:pt>
                <c:pt idx="4">
                  <c:v>110</c:v>
                </c:pt>
                <c:pt idx="5">
                  <c:v>100</c:v>
                </c:pt>
                <c:pt idx="6">
                  <c:v>102</c:v>
                </c:pt>
                <c:pt idx="7">
                  <c:v>88</c:v>
                </c:pt>
                <c:pt idx="8">
                  <c:v>120</c:v>
                </c:pt>
                <c:pt idx="9">
                  <c:v>127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9B4-4EA8-BAEF-AB023B68EA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tx>
            <c:strRef>
              <c:f>'Q5'!$B$10</c:f>
              <c:strCache>
                <c:ptCount val="1"/>
                <c:pt idx="0">
                  <c:v>SUB 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'Q5'!$A$11:$A$20</c:f>
              <c:strCache>
                <c:ptCount val="10"/>
                <c:pt idx="0">
                  <c:v>Deep</c:v>
                </c:pt>
                <c:pt idx="1">
                  <c:v>Jayesh</c:v>
                </c:pt>
                <c:pt idx="2">
                  <c:v>Yash</c:v>
                </c:pt>
                <c:pt idx="3">
                  <c:v>Sara</c:v>
                </c:pt>
                <c:pt idx="4">
                  <c:v>Gita</c:v>
                </c:pt>
                <c:pt idx="5">
                  <c:v>Jinal</c:v>
                </c:pt>
                <c:pt idx="6">
                  <c:v>Kavita</c:v>
                </c:pt>
                <c:pt idx="7">
                  <c:v>Minal</c:v>
                </c:pt>
                <c:pt idx="8">
                  <c:v>Naresh</c:v>
                </c:pt>
                <c:pt idx="9">
                  <c:v>Rima</c:v>
                </c:pt>
              </c:strCache>
            </c:strRef>
          </c:cat>
          <c:val>
            <c:numRef>
              <c:f>'Q5'!$B$11:$B$20</c:f>
              <c:numCache>
                <c:formatCode>General</c:formatCode>
                <c:ptCount val="10"/>
                <c:pt idx="0">
                  <c:v>30</c:v>
                </c:pt>
                <c:pt idx="1">
                  <c:v>40</c:v>
                </c:pt>
                <c:pt idx="2">
                  <c:v>45</c:v>
                </c:pt>
                <c:pt idx="3">
                  <c:v>48</c:v>
                </c:pt>
                <c:pt idx="4">
                  <c:v>35</c:v>
                </c:pt>
                <c:pt idx="5">
                  <c:v>32</c:v>
                </c:pt>
                <c:pt idx="6">
                  <c:v>36</c:v>
                </c:pt>
                <c:pt idx="7">
                  <c:v>23</c:v>
                </c:pt>
                <c:pt idx="8">
                  <c:v>43</c:v>
                </c:pt>
                <c:pt idx="9">
                  <c:v>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DA0-403B-8AAA-DEDB196812CD}"/>
            </c:ext>
          </c:extLst>
        </c:ser>
        <c:ser>
          <c:idx val="1"/>
          <c:order val="1"/>
          <c:tx>
            <c:strRef>
              <c:f>'Q5'!$D$10</c:f>
              <c:strCache>
                <c:ptCount val="1"/>
                <c:pt idx="0">
                  <c:v>SUB 3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'Q5'!$A$11:$A$20</c:f>
              <c:strCache>
                <c:ptCount val="10"/>
                <c:pt idx="0">
                  <c:v>Deep</c:v>
                </c:pt>
                <c:pt idx="1">
                  <c:v>Jayesh</c:v>
                </c:pt>
                <c:pt idx="2">
                  <c:v>Yash</c:v>
                </c:pt>
                <c:pt idx="3">
                  <c:v>Sara</c:v>
                </c:pt>
                <c:pt idx="4">
                  <c:v>Gita</c:v>
                </c:pt>
                <c:pt idx="5">
                  <c:v>Jinal</c:v>
                </c:pt>
                <c:pt idx="6">
                  <c:v>Kavita</c:v>
                </c:pt>
                <c:pt idx="7">
                  <c:v>Minal</c:v>
                </c:pt>
                <c:pt idx="8">
                  <c:v>Naresh</c:v>
                </c:pt>
                <c:pt idx="9">
                  <c:v>Rima</c:v>
                </c:pt>
              </c:strCache>
            </c:strRef>
          </c:cat>
          <c:val>
            <c:numRef>
              <c:f>'Q5'!$D$11:$D$20</c:f>
              <c:numCache>
                <c:formatCode>General</c:formatCode>
                <c:ptCount val="10"/>
                <c:pt idx="0">
                  <c:v>44</c:v>
                </c:pt>
                <c:pt idx="1">
                  <c:v>45</c:v>
                </c:pt>
                <c:pt idx="2">
                  <c:v>47</c:v>
                </c:pt>
                <c:pt idx="3">
                  <c:v>50</c:v>
                </c:pt>
                <c:pt idx="4">
                  <c:v>43</c:v>
                </c:pt>
                <c:pt idx="5">
                  <c:v>37</c:v>
                </c:pt>
                <c:pt idx="6">
                  <c:v>38</c:v>
                </c:pt>
                <c:pt idx="7">
                  <c:v>40</c:v>
                </c:pt>
                <c:pt idx="8">
                  <c:v>50</c:v>
                </c:pt>
                <c:pt idx="9">
                  <c:v>46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DA0-403B-8AAA-DEDB196812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08170040"/>
        <c:axId val="608171480"/>
      </c:lineChart>
      <c:catAx>
        <c:axId val="6081700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8171480"/>
        <c:crosses val="autoZero"/>
        <c:auto val="1"/>
        <c:lblAlgn val="ctr"/>
        <c:lblOffset val="100"/>
        <c:noMultiLvlLbl val="0"/>
      </c:catAx>
      <c:valAx>
        <c:axId val="6081714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81700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6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1</xdr:row>
      <xdr:rowOff>0</xdr:rowOff>
    </xdr:from>
    <xdr:to>
      <xdr:col>7</xdr:col>
      <xdr:colOff>289561</xdr:colOff>
      <xdr:row>9</xdr:row>
      <xdr:rowOff>114300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93BA11D-5181-EA66-AB7D-AAF8080D7B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" y="365760"/>
          <a:ext cx="4556760" cy="157734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129540</xdr:rowOff>
    </xdr:from>
    <xdr:to>
      <xdr:col>7</xdr:col>
      <xdr:colOff>518161</xdr:colOff>
      <xdr:row>13</xdr:row>
      <xdr:rowOff>137311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DBAE8E9-EE20-47B9-7D3C-F6E1C48D920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" y="129540"/>
          <a:ext cx="4785360" cy="2385211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460375</xdr:colOff>
      <xdr:row>23</xdr:row>
      <xdr:rowOff>112712</xdr:rowOff>
    </xdr:from>
    <xdr:to>
      <xdr:col>17</xdr:col>
      <xdr:colOff>206375</xdr:colOff>
      <xdr:row>37</xdr:row>
      <xdr:rowOff>188912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8AC2C536-EAD5-F355-FF72-65DD23819D4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17</xdr:col>
      <xdr:colOff>571500</xdr:colOff>
      <xdr:row>23</xdr:row>
      <xdr:rowOff>106362</xdr:rowOff>
    </xdr:from>
    <xdr:to>
      <xdr:col>25</xdr:col>
      <xdr:colOff>317500</xdr:colOff>
      <xdr:row>37</xdr:row>
      <xdr:rowOff>182562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9072E765-E926-7B5F-3201-234BFE1A9CD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333374</xdr:colOff>
      <xdr:row>24</xdr:row>
      <xdr:rowOff>152400</xdr:rowOff>
    </xdr:from>
    <xdr:to>
      <xdr:col>0</xdr:col>
      <xdr:colOff>4905374</xdr:colOff>
      <xdr:row>39</xdr:row>
      <xdr:rowOff>38100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A2A55505-BEF9-E4CA-F76F-FCF2C32ECA3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6486524</xdr:colOff>
      <xdr:row>23</xdr:row>
      <xdr:rowOff>171450</xdr:rowOff>
    </xdr:from>
    <xdr:to>
      <xdr:col>7</xdr:col>
      <xdr:colOff>371474</xdr:colOff>
      <xdr:row>38</xdr:row>
      <xdr:rowOff>57150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9125E6C9-00BD-7E3E-F6CF-051A069090C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"/>
  <sheetViews>
    <sheetView workbookViewId="0">
      <selection activeCell="I18" sqref="I18"/>
    </sheetView>
  </sheetViews>
  <sheetFormatPr defaultRowHeight="15" x14ac:dyDescent="0.25"/>
  <sheetData>
    <row r="1" spans="1:6" x14ac:dyDescent="0.25">
      <c r="A1" s="1" t="s">
        <v>0</v>
      </c>
    </row>
    <row r="12" spans="1:6" x14ac:dyDescent="0.25">
      <c r="A12" s="2" t="s">
        <v>4</v>
      </c>
      <c r="B12" s="2" t="s">
        <v>5</v>
      </c>
      <c r="C12" s="2" t="s">
        <v>6</v>
      </c>
      <c r="D12" s="2" t="s">
        <v>7</v>
      </c>
      <c r="E12" s="2" t="s">
        <v>8</v>
      </c>
      <c r="F12" s="2" t="s">
        <v>9</v>
      </c>
    </row>
    <row r="13" spans="1:6" x14ac:dyDescent="0.25">
      <c r="A13">
        <v>110</v>
      </c>
      <c r="B13">
        <v>45</v>
      </c>
      <c r="C13">
        <v>56</v>
      </c>
      <c r="D13">
        <v>67</v>
      </c>
      <c r="E13">
        <v>78</v>
      </c>
      <c r="F13">
        <v>60</v>
      </c>
    </row>
    <row r="14" spans="1:6" x14ac:dyDescent="0.25">
      <c r="A14" t="str" cm="1">
        <f t="array" ref="A14:F14">IF(A13:F13&gt;=60,"1",IF(A13:F13&gt;=50,"2",IF(A13:F13&gt;=40,"3",IF(A13:F13&lt;40,"4"))))</f>
        <v>1</v>
      </c>
      <c r="B14" t="str">
        <v>3</v>
      </c>
      <c r="C14" t="str">
        <v>2</v>
      </c>
      <c r="D14" t="str">
        <v>1</v>
      </c>
      <c r="E14" t="str">
        <v>1</v>
      </c>
      <c r="F14" t="str">
        <v>1</v>
      </c>
    </row>
  </sheetData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8"/>
  <sheetViews>
    <sheetView workbookViewId="0">
      <selection activeCell="D18" sqref="D18"/>
    </sheetView>
  </sheetViews>
  <sheetFormatPr defaultRowHeight="15" x14ac:dyDescent="0.25"/>
  <cols>
    <col min="3" max="3" width="24.7109375" customWidth="1"/>
  </cols>
  <sheetData>
    <row r="1" spans="1:9" x14ac:dyDescent="0.25">
      <c r="A1" s="1" t="s">
        <v>0</v>
      </c>
    </row>
    <row r="2" spans="1:9" x14ac:dyDescent="0.25">
      <c r="A2" t="s">
        <v>1</v>
      </c>
    </row>
    <row r="5" spans="1:9" x14ac:dyDescent="0.25">
      <c r="H5" t="s">
        <v>24</v>
      </c>
    </row>
    <row r="6" spans="1:9" x14ac:dyDescent="0.25">
      <c r="A6" s="3" t="s">
        <v>11</v>
      </c>
      <c r="B6" s="3" t="s">
        <v>12</v>
      </c>
      <c r="C6" s="3" t="s">
        <v>13</v>
      </c>
      <c r="H6" s="3" t="s">
        <v>12</v>
      </c>
      <c r="I6" s="3" t="s">
        <v>13</v>
      </c>
    </row>
    <row r="7" spans="1:9" x14ac:dyDescent="0.25">
      <c r="A7" s="4" t="s">
        <v>14</v>
      </c>
      <c r="B7" s="4">
        <v>30000</v>
      </c>
      <c r="C7" s="18">
        <f>VLOOKUP(B7,H$6:$I$12,2,TRUE)</f>
        <v>3000</v>
      </c>
      <c r="H7" s="4">
        <v>30000</v>
      </c>
      <c r="I7" s="4">
        <v>3000</v>
      </c>
    </row>
    <row r="8" spans="1:9" x14ac:dyDescent="0.25">
      <c r="A8" s="4" t="s">
        <v>92</v>
      </c>
      <c r="B8" s="4">
        <v>40000</v>
      </c>
      <c r="C8" s="18">
        <f>VLOOKUP(B8,H$6:$I$12,2,TRUE)</f>
        <v>4000</v>
      </c>
      <c r="H8" s="4">
        <v>40000</v>
      </c>
      <c r="I8" s="4">
        <v>4000</v>
      </c>
    </row>
    <row r="9" spans="1:9" x14ac:dyDescent="0.25">
      <c r="A9" s="4" t="s">
        <v>16</v>
      </c>
      <c r="B9" s="4">
        <v>45000</v>
      </c>
      <c r="C9" s="18">
        <f>VLOOKUP(B9,H$6:$I$12,2,TRUE)</f>
        <v>4000</v>
      </c>
      <c r="H9" s="4">
        <v>50000</v>
      </c>
      <c r="I9" s="4">
        <v>5000</v>
      </c>
    </row>
    <row r="10" spans="1:9" x14ac:dyDescent="0.25">
      <c r="A10" s="4" t="s">
        <v>17</v>
      </c>
      <c r="B10" s="4">
        <v>48000</v>
      </c>
      <c r="C10" s="18">
        <f>VLOOKUP(B10,H$6:$I$12,2,TRUE)</f>
        <v>4000</v>
      </c>
      <c r="H10" s="4">
        <v>60000</v>
      </c>
      <c r="I10" s="4">
        <v>6000</v>
      </c>
    </row>
    <row r="11" spans="1:9" x14ac:dyDescent="0.25">
      <c r="A11" s="4"/>
      <c r="B11" s="4">
        <v>55000</v>
      </c>
      <c r="C11" s="18">
        <f>VLOOKUP(B11,H$6:$I$12,2,TRUE)</f>
        <v>5000</v>
      </c>
      <c r="H11" s="4">
        <v>70000</v>
      </c>
      <c r="I11" s="4">
        <v>7000</v>
      </c>
    </row>
    <row r="12" spans="1:9" x14ac:dyDescent="0.25">
      <c r="A12" s="4" t="s">
        <v>19</v>
      </c>
      <c r="B12" s="4">
        <v>32000</v>
      </c>
      <c r="C12" s="18">
        <f>VLOOKUP(B12,H$6:$I$12,2,TRUE)</f>
        <v>3000</v>
      </c>
      <c r="H12" s="4">
        <v>80000</v>
      </c>
      <c r="I12" s="4">
        <v>8000</v>
      </c>
    </row>
    <row r="13" spans="1:9" x14ac:dyDescent="0.25">
      <c r="A13" s="4" t="s">
        <v>20</v>
      </c>
      <c r="B13" s="4">
        <v>66000</v>
      </c>
      <c r="C13" s="18">
        <f>VLOOKUP(B13,H$6:$I$12,2,TRUE)</f>
        <v>6000</v>
      </c>
      <c r="D13" s="4"/>
      <c r="E13" s="4"/>
      <c r="H13" s="4"/>
    </row>
    <row r="14" spans="1:9" x14ac:dyDescent="0.25">
      <c r="A14" s="4" t="s">
        <v>21</v>
      </c>
      <c r="B14" s="4">
        <v>23000</v>
      </c>
      <c r="C14" s="18" t="e">
        <f>VLOOKUP(B14,H$6:$I$12,2,TRUE)</f>
        <v>#N/A</v>
      </c>
      <c r="D14" s="4"/>
      <c r="E14" s="4"/>
      <c r="H14" s="4"/>
    </row>
    <row r="15" spans="1:9" x14ac:dyDescent="0.25">
      <c r="A15" s="4" t="s">
        <v>22</v>
      </c>
      <c r="B15" s="4">
        <v>43000</v>
      </c>
      <c r="C15" s="18">
        <f>VLOOKUP(B15,H$6:$I$12,2,TRUE)</f>
        <v>4000</v>
      </c>
      <c r="D15" s="4"/>
      <c r="E15" s="4"/>
    </row>
    <row r="16" spans="1:9" x14ac:dyDescent="0.25">
      <c r="A16" s="4" t="s">
        <v>23</v>
      </c>
      <c r="B16" s="4">
        <v>37000</v>
      </c>
      <c r="C16" s="18">
        <f>VLOOKUP(B16,H$6:$I$12,2,TRUE)</f>
        <v>3000</v>
      </c>
      <c r="D16" s="4"/>
      <c r="E16" s="4"/>
    </row>
    <row r="18" spans="11:11" x14ac:dyDescent="0.25">
      <c r="K18" t="s">
        <v>93</v>
      </c>
    </row>
  </sheetData>
  <autoFilter ref="A6:A16" xr:uid="{00000000-0001-0000-0100-000000000000}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27"/>
  <sheetViews>
    <sheetView topLeftCell="A7" workbookViewId="0">
      <selection activeCell="G19" sqref="G19"/>
    </sheetView>
  </sheetViews>
  <sheetFormatPr defaultRowHeight="15" x14ac:dyDescent="0.25"/>
  <sheetData>
    <row r="1" spans="1:1" x14ac:dyDescent="0.25">
      <c r="A1" s="1" t="s">
        <v>0</v>
      </c>
    </row>
    <row r="17" spans="1:6" ht="30" x14ac:dyDescent="0.25">
      <c r="A17" s="3" t="s">
        <v>25</v>
      </c>
      <c r="B17" s="3" t="s">
        <v>26</v>
      </c>
      <c r="C17" s="3" t="s">
        <v>27</v>
      </c>
      <c r="D17" s="3" t="s">
        <v>28</v>
      </c>
      <c r="E17" s="3" t="s">
        <v>29</v>
      </c>
      <c r="F17" s="3" t="s">
        <v>10</v>
      </c>
    </row>
    <row r="18" spans="1:6" x14ac:dyDescent="0.25">
      <c r="A18" s="4">
        <v>1</v>
      </c>
      <c r="B18" s="4">
        <v>30</v>
      </c>
      <c r="C18" s="4">
        <v>46</v>
      </c>
      <c r="D18" s="4">
        <f>AVERAGE(B18,C18)</f>
        <v>38</v>
      </c>
      <c r="E18" s="4">
        <f>SUM(B18,C18)</f>
        <v>76</v>
      </c>
      <c r="F18" s="4" t="str" cm="1">
        <f t="array" ref="F18:F27">IF(D18:D27&gt;=60,"I",IF(D18:D27&gt;=50,"II",IF(D18:D27&gt;=40,"III",IF(D18:D27&lt;40,"IV"))))</f>
        <v>IV</v>
      </c>
    </row>
    <row r="19" spans="1:6" x14ac:dyDescent="0.25">
      <c r="A19" s="4">
        <v>2</v>
      </c>
      <c r="B19" s="4">
        <v>58</v>
      </c>
      <c r="C19" s="4">
        <v>36</v>
      </c>
      <c r="D19" s="4">
        <f t="shared" ref="D19:D27" si="0">AVERAGE(B19,C19)</f>
        <v>47</v>
      </c>
      <c r="E19" s="4">
        <f t="shared" ref="E19:E27" si="1">SUM(B19,C19)</f>
        <v>94</v>
      </c>
      <c r="F19" s="4" t="str">
        <v>III</v>
      </c>
    </row>
    <row r="20" spans="1:6" x14ac:dyDescent="0.25">
      <c r="A20" s="4">
        <v>3</v>
      </c>
      <c r="B20" s="4">
        <v>89</v>
      </c>
      <c r="C20" s="4">
        <v>34</v>
      </c>
      <c r="D20" s="4">
        <f t="shared" si="0"/>
        <v>61.5</v>
      </c>
      <c r="E20" s="4">
        <f t="shared" si="1"/>
        <v>123</v>
      </c>
      <c r="F20" s="4" t="str">
        <v>I</v>
      </c>
    </row>
    <row r="21" spans="1:6" x14ac:dyDescent="0.25">
      <c r="A21" s="4">
        <v>4</v>
      </c>
      <c r="B21" s="4">
        <v>36</v>
      </c>
      <c r="C21" s="4">
        <v>71</v>
      </c>
      <c r="D21" s="4">
        <f t="shared" si="0"/>
        <v>53.5</v>
      </c>
      <c r="E21" s="4">
        <f t="shared" si="1"/>
        <v>107</v>
      </c>
      <c r="F21" s="4" t="str">
        <v>II</v>
      </c>
    </row>
    <row r="22" spans="1:6" x14ac:dyDescent="0.25">
      <c r="A22" s="4">
        <v>5</v>
      </c>
      <c r="B22" s="4">
        <v>95</v>
      </c>
      <c r="C22" s="4">
        <v>63</v>
      </c>
      <c r="D22" s="4">
        <f t="shared" si="0"/>
        <v>79</v>
      </c>
      <c r="E22" s="4">
        <f t="shared" si="1"/>
        <v>158</v>
      </c>
      <c r="F22" s="4" t="str">
        <v>I</v>
      </c>
    </row>
    <row r="23" spans="1:6" x14ac:dyDescent="0.25">
      <c r="A23" s="4">
        <v>6</v>
      </c>
      <c r="B23" s="4">
        <v>87</v>
      </c>
      <c r="C23" s="4">
        <v>60</v>
      </c>
      <c r="D23" s="4">
        <f t="shared" si="0"/>
        <v>73.5</v>
      </c>
      <c r="E23" s="4">
        <f t="shared" si="1"/>
        <v>147</v>
      </c>
      <c r="F23" s="4" t="str">
        <v>I</v>
      </c>
    </row>
    <row r="24" spans="1:6" x14ac:dyDescent="0.25">
      <c r="A24" s="4">
        <v>7</v>
      </c>
      <c r="B24" s="4">
        <v>63</v>
      </c>
      <c r="C24" s="4">
        <v>57</v>
      </c>
      <c r="D24" s="4">
        <f t="shared" si="0"/>
        <v>60</v>
      </c>
      <c r="E24" s="4">
        <f t="shared" si="1"/>
        <v>120</v>
      </c>
      <c r="F24" s="4" t="str">
        <v>I</v>
      </c>
    </row>
    <row r="25" spans="1:6" x14ac:dyDescent="0.25">
      <c r="A25" s="4">
        <v>8</v>
      </c>
      <c r="B25" s="4">
        <v>90</v>
      </c>
      <c r="C25" s="4">
        <v>61</v>
      </c>
      <c r="D25" s="4">
        <f t="shared" si="0"/>
        <v>75.5</v>
      </c>
      <c r="E25" s="4">
        <f t="shared" si="1"/>
        <v>151</v>
      </c>
      <c r="F25" s="4" t="str">
        <v>I</v>
      </c>
    </row>
    <row r="26" spans="1:6" x14ac:dyDescent="0.25">
      <c r="A26" s="4">
        <v>9</v>
      </c>
      <c r="B26" s="4">
        <v>72</v>
      </c>
      <c r="C26" s="4">
        <v>88</v>
      </c>
      <c r="D26" s="4">
        <f t="shared" si="0"/>
        <v>80</v>
      </c>
      <c r="E26" s="4">
        <f t="shared" si="1"/>
        <v>160</v>
      </c>
      <c r="F26" s="4" t="str">
        <v>I</v>
      </c>
    </row>
    <row r="27" spans="1:6" x14ac:dyDescent="0.25">
      <c r="A27" s="4">
        <v>10</v>
      </c>
      <c r="B27" s="4">
        <v>61</v>
      </c>
      <c r="C27" s="4">
        <v>72</v>
      </c>
      <c r="D27" s="4">
        <f t="shared" si="0"/>
        <v>66.5</v>
      </c>
      <c r="E27" s="4">
        <f t="shared" si="1"/>
        <v>133</v>
      </c>
      <c r="F27" t="str">
        <v>I</v>
      </c>
    </row>
  </sheetData>
  <pageMargins left="0.75" right="0.75" top="1" bottom="1" header="0.5" footer="0.5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filterMode="1"/>
  <dimension ref="A1:E57"/>
  <sheetViews>
    <sheetView zoomScaleNormal="100" workbookViewId="0">
      <selection activeCell="A5" sqref="A5"/>
    </sheetView>
  </sheetViews>
  <sheetFormatPr defaultRowHeight="15" x14ac:dyDescent="0.25"/>
  <cols>
    <col min="1" max="1" width="117.28515625" customWidth="1"/>
    <col min="4" max="4" width="11.5703125" customWidth="1"/>
  </cols>
  <sheetData>
    <row r="1" spans="1:5" x14ac:dyDescent="0.25">
      <c r="A1" s="1" t="s">
        <v>0</v>
      </c>
    </row>
    <row r="2" spans="1:5" s="5" customFormat="1" ht="78" customHeight="1" x14ac:dyDescent="0.25">
      <c r="A2" s="5" t="s">
        <v>2</v>
      </c>
    </row>
    <row r="5" spans="1:5" x14ac:dyDescent="0.25">
      <c r="A5" s="3" t="s">
        <v>11</v>
      </c>
      <c r="B5" s="3" t="s">
        <v>30</v>
      </c>
      <c r="C5" s="3" t="s">
        <v>31</v>
      </c>
      <c r="D5" s="3" t="s">
        <v>32</v>
      </c>
      <c r="E5" s="3" t="s">
        <v>33</v>
      </c>
    </row>
    <row r="6" spans="1:5" hidden="1" x14ac:dyDescent="0.25">
      <c r="A6" s="4" t="s">
        <v>14</v>
      </c>
      <c r="B6" s="4" t="s">
        <v>34</v>
      </c>
      <c r="C6" s="4" t="s">
        <v>35</v>
      </c>
      <c r="D6" s="4" t="s">
        <v>36</v>
      </c>
      <c r="E6" s="4">
        <v>3000</v>
      </c>
    </row>
    <row r="7" spans="1:5" hidden="1" x14ac:dyDescent="0.25">
      <c r="A7" s="4" t="s">
        <v>15</v>
      </c>
      <c r="B7" s="4" t="s">
        <v>34</v>
      </c>
      <c r="C7" s="4" t="s">
        <v>37</v>
      </c>
      <c r="D7" s="4" t="s">
        <v>38</v>
      </c>
      <c r="E7" s="4">
        <v>1000</v>
      </c>
    </row>
    <row r="8" spans="1:5" hidden="1" x14ac:dyDescent="0.25">
      <c r="A8" s="4" t="s">
        <v>16</v>
      </c>
      <c r="B8" s="4" t="s">
        <v>34</v>
      </c>
      <c r="C8" s="4" t="s">
        <v>39</v>
      </c>
      <c r="D8" s="4" t="s">
        <v>38</v>
      </c>
      <c r="E8" s="4">
        <v>1000</v>
      </c>
    </row>
    <row r="9" spans="1:5" x14ac:dyDescent="0.25">
      <c r="A9" s="4" t="s">
        <v>17</v>
      </c>
      <c r="B9" s="4" t="s">
        <v>40</v>
      </c>
      <c r="C9" s="4" t="s">
        <v>35</v>
      </c>
      <c r="D9" s="4" t="s">
        <v>38</v>
      </c>
      <c r="E9" s="4">
        <v>500</v>
      </c>
    </row>
    <row r="10" spans="1:5" hidden="1" x14ac:dyDescent="0.25">
      <c r="A10" s="4" t="s">
        <v>18</v>
      </c>
      <c r="B10" s="4" t="s">
        <v>40</v>
      </c>
      <c r="C10" s="4" t="s">
        <v>35</v>
      </c>
      <c r="D10" s="4" t="s">
        <v>36</v>
      </c>
      <c r="E10" s="4">
        <v>3000</v>
      </c>
    </row>
    <row r="11" spans="1:5" hidden="1" x14ac:dyDescent="0.25">
      <c r="A11" s="4" t="s">
        <v>19</v>
      </c>
      <c r="B11" s="4" t="s">
        <v>40</v>
      </c>
      <c r="C11" s="4" t="s">
        <v>39</v>
      </c>
      <c r="D11" s="4" t="s">
        <v>36</v>
      </c>
      <c r="E11" s="4">
        <v>5000</v>
      </c>
    </row>
    <row r="12" spans="1:5" hidden="1" x14ac:dyDescent="0.25">
      <c r="A12" s="4" t="s">
        <v>20</v>
      </c>
      <c r="B12" s="4" t="s">
        <v>40</v>
      </c>
      <c r="C12" s="4" t="s">
        <v>37</v>
      </c>
      <c r="D12" s="4" t="s">
        <v>36</v>
      </c>
      <c r="E12" s="4">
        <v>4000</v>
      </c>
    </row>
    <row r="13" spans="1:5" x14ac:dyDescent="0.25">
      <c r="A13" s="4" t="s">
        <v>21</v>
      </c>
      <c r="B13" s="4" t="s">
        <v>40</v>
      </c>
      <c r="C13" s="4" t="s">
        <v>37</v>
      </c>
      <c r="D13" s="4" t="s">
        <v>38</v>
      </c>
      <c r="E13" s="4">
        <v>1000</v>
      </c>
    </row>
    <row r="14" spans="1:5" hidden="1" x14ac:dyDescent="0.25">
      <c r="A14" s="4" t="s">
        <v>41</v>
      </c>
      <c r="B14" s="4" t="s">
        <v>34</v>
      </c>
      <c r="C14" s="4" t="s">
        <v>39</v>
      </c>
      <c r="D14" s="4" t="s">
        <v>38</v>
      </c>
      <c r="E14" s="4">
        <v>1000</v>
      </c>
    </row>
    <row r="15" spans="1:5" hidden="1" x14ac:dyDescent="0.25">
      <c r="A15" s="4" t="s">
        <v>42</v>
      </c>
      <c r="B15" s="4" t="s">
        <v>34</v>
      </c>
      <c r="C15" s="4" t="s">
        <v>39</v>
      </c>
      <c r="D15" s="4" t="s">
        <v>36</v>
      </c>
      <c r="E15" s="4">
        <v>5000</v>
      </c>
    </row>
    <row r="16" spans="1:5" hidden="1" x14ac:dyDescent="0.25">
      <c r="A16" s="4" t="s">
        <v>43</v>
      </c>
      <c r="B16" s="4" t="s">
        <v>40</v>
      </c>
      <c r="C16" s="4" t="s">
        <v>35</v>
      </c>
      <c r="D16" s="4" t="s">
        <v>36</v>
      </c>
      <c r="E16" s="4">
        <v>3000</v>
      </c>
    </row>
    <row r="17" spans="1:5" x14ac:dyDescent="0.25">
      <c r="A17" s="4" t="s">
        <v>44</v>
      </c>
      <c r="B17" s="4" t="s">
        <v>40</v>
      </c>
      <c r="C17" s="4" t="s">
        <v>35</v>
      </c>
      <c r="D17" s="4" t="s">
        <v>38</v>
      </c>
      <c r="E17" s="4">
        <v>500</v>
      </c>
    </row>
    <row r="18" spans="1:5" hidden="1" x14ac:dyDescent="0.25">
      <c r="A18" s="4" t="s">
        <v>22</v>
      </c>
      <c r="B18" s="4" t="s">
        <v>34</v>
      </c>
      <c r="C18" s="4" t="s">
        <v>35</v>
      </c>
      <c r="D18" s="4" t="s">
        <v>38</v>
      </c>
      <c r="E18" s="4">
        <v>500</v>
      </c>
    </row>
    <row r="19" spans="1:5" hidden="1" x14ac:dyDescent="0.25">
      <c r="A19" s="4" t="s">
        <v>23</v>
      </c>
      <c r="B19" s="4" t="s">
        <v>40</v>
      </c>
      <c r="C19" s="4" t="s">
        <v>39</v>
      </c>
      <c r="D19" s="4" t="s">
        <v>36</v>
      </c>
      <c r="E19" s="4">
        <v>5000</v>
      </c>
    </row>
    <row r="20" spans="1:5" hidden="1" x14ac:dyDescent="0.25">
      <c r="A20" s="4" t="s">
        <v>45</v>
      </c>
      <c r="B20" s="4" t="s">
        <v>34</v>
      </c>
      <c r="C20" s="4" t="s">
        <v>37</v>
      </c>
      <c r="D20" s="4" t="s">
        <v>36</v>
      </c>
      <c r="E20" s="4">
        <v>4000</v>
      </c>
    </row>
    <row r="23" spans="1:5" x14ac:dyDescent="0.25">
      <c r="A23" s="3"/>
      <c r="B23" s="3"/>
      <c r="C23" s="3"/>
      <c r="D23" s="3"/>
      <c r="E23" s="3"/>
    </row>
    <row r="24" spans="1:5" x14ac:dyDescent="0.25">
      <c r="A24" s="4"/>
      <c r="B24" s="4"/>
      <c r="C24" s="4"/>
      <c r="D24" s="4"/>
      <c r="E24" s="4"/>
    </row>
    <row r="25" spans="1:5" x14ac:dyDescent="0.25">
      <c r="A25" s="4"/>
      <c r="B25" s="4"/>
      <c r="C25" s="4"/>
      <c r="D25" s="4"/>
      <c r="E25" s="4"/>
    </row>
    <row r="26" spans="1:5" x14ac:dyDescent="0.25">
      <c r="A26" s="4"/>
      <c r="B26" s="4"/>
      <c r="C26" s="4"/>
      <c r="D26" s="4"/>
      <c r="E26" s="4"/>
    </row>
    <row r="27" spans="1:5" x14ac:dyDescent="0.25">
      <c r="A27" s="4"/>
      <c r="B27" s="4"/>
      <c r="C27" s="4"/>
      <c r="D27" s="4"/>
      <c r="E27" s="4"/>
    </row>
    <row r="28" spans="1:5" x14ac:dyDescent="0.25">
      <c r="A28" s="4"/>
      <c r="B28" s="4"/>
      <c r="C28" s="4"/>
      <c r="D28" s="4"/>
      <c r="E28" s="4"/>
    </row>
    <row r="29" spans="1:5" x14ac:dyDescent="0.25">
      <c r="A29" s="4"/>
      <c r="B29" s="4"/>
      <c r="C29" s="4"/>
      <c r="D29" s="4"/>
      <c r="E29" s="4"/>
    </row>
    <row r="30" spans="1:5" x14ac:dyDescent="0.25">
      <c r="A30" s="4"/>
      <c r="B30" s="4"/>
      <c r="C30" s="4"/>
      <c r="D30" s="4"/>
      <c r="E30" s="4"/>
    </row>
    <row r="31" spans="1:5" x14ac:dyDescent="0.25">
      <c r="A31" s="4"/>
      <c r="B31" s="4"/>
      <c r="C31" s="4"/>
      <c r="D31" s="4"/>
      <c r="E31" s="4"/>
    </row>
    <row r="32" spans="1:5" x14ac:dyDescent="0.25">
      <c r="A32" s="4"/>
      <c r="B32" s="4"/>
      <c r="C32" s="4"/>
      <c r="D32" s="4"/>
      <c r="E32" s="4"/>
    </row>
    <row r="33" spans="1:5" x14ac:dyDescent="0.25">
      <c r="A33" s="4"/>
      <c r="B33" s="4"/>
      <c r="C33" s="4"/>
      <c r="D33" s="4"/>
      <c r="E33" s="4"/>
    </row>
    <row r="34" spans="1:5" x14ac:dyDescent="0.25">
      <c r="A34" s="4"/>
      <c r="B34" s="4"/>
      <c r="C34" s="4"/>
      <c r="D34" s="4"/>
      <c r="E34" s="4"/>
    </row>
    <row r="35" spans="1:5" x14ac:dyDescent="0.25">
      <c r="A35" s="4"/>
      <c r="B35" s="4"/>
      <c r="C35" s="4"/>
      <c r="D35" s="4"/>
      <c r="E35" s="4"/>
    </row>
    <row r="36" spans="1:5" x14ac:dyDescent="0.25">
      <c r="A36" s="4"/>
      <c r="B36" s="4"/>
      <c r="C36" s="4"/>
      <c r="D36" s="4"/>
      <c r="E36" s="4"/>
    </row>
    <row r="37" spans="1:5" x14ac:dyDescent="0.25">
      <c r="A37" s="4"/>
      <c r="B37" s="4"/>
      <c r="C37" s="4"/>
      <c r="D37" s="4"/>
      <c r="E37" s="4"/>
    </row>
    <row r="38" spans="1:5" x14ac:dyDescent="0.25">
      <c r="A38" s="4"/>
      <c r="B38" s="4"/>
      <c r="C38" s="4"/>
      <c r="D38" s="4"/>
      <c r="E38" s="4"/>
    </row>
    <row r="42" spans="1:5" x14ac:dyDescent="0.25">
      <c r="A42" s="3"/>
      <c r="B42" s="3"/>
      <c r="C42" s="3"/>
      <c r="D42" s="3"/>
      <c r="E42" s="3"/>
    </row>
    <row r="43" spans="1:5" x14ac:dyDescent="0.25">
      <c r="A43" s="4"/>
      <c r="B43" s="4"/>
      <c r="C43" s="4"/>
      <c r="D43" s="4"/>
      <c r="E43" s="4"/>
    </row>
    <row r="44" spans="1:5" x14ac:dyDescent="0.25">
      <c r="A44" s="4"/>
      <c r="B44" s="4"/>
      <c r="C44" s="4"/>
      <c r="D44" s="4"/>
      <c r="E44" s="4"/>
    </row>
    <row r="45" spans="1:5" x14ac:dyDescent="0.25">
      <c r="A45" s="4"/>
      <c r="B45" s="4"/>
      <c r="C45" s="4"/>
      <c r="D45" s="4"/>
      <c r="E45" s="4"/>
    </row>
    <row r="46" spans="1:5" x14ac:dyDescent="0.25">
      <c r="A46" s="4"/>
      <c r="B46" s="4"/>
      <c r="C46" s="4"/>
      <c r="D46" s="4"/>
      <c r="E46" s="4"/>
    </row>
    <row r="47" spans="1:5" x14ac:dyDescent="0.25">
      <c r="A47" s="4"/>
      <c r="B47" s="4"/>
      <c r="C47" s="4"/>
      <c r="D47" s="4"/>
      <c r="E47" s="4"/>
    </row>
    <row r="48" spans="1:5" x14ac:dyDescent="0.25">
      <c r="A48" s="4"/>
      <c r="B48" s="4"/>
      <c r="C48" s="4"/>
      <c r="D48" s="4"/>
      <c r="E48" s="4"/>
    </row>
    <row r="49" spans="1:5" x14ac:dyDescent="0.25">
      <c r="A49" s="4"/>
      <c r="B49" s="4"/>
      <c r="C49" s="4"/>
      <c r="D49" s="4"/>
      <c r="E49" s="4"/>
    </row>
    <row r="50" spans="1:5" x14ac:dyDescent="0.25">
      <c r="A50" s="4"/>
      <c r="B50" s="4"/>
      <c r="C50" s="4"/>
      <c r="D50" s="4"/>
      <c r="E50" s="4"/>
    </row>
    <row r="51" spans="1:5" x14ac:dyDescent="0.25">
      <c r="A51" s="4"/>
      <c r="B51" s="4"/>
      <c r="C51" s="4"/>
      <c r="D51" s="4"/>
      <c r="E51" s="4"/>
    </row>
    <row r="52" spans="1:5" x14ac:dyDescent="0.25">
      <c r="A52" s="4"/>
      <c r="B52" s="4"/>
      <c r="C52" s="4"/>
      <c r="D52" s="4"/>
      <c r="E52" s="4"/>
    </row>
    <row r="53" spans="1:5" x14ac:dyDescent="0.25">
      <c r="A53" s="4"/>
      <c r="B53" s="4"/>
      <c r="C53" s="4"/>
      <c r="D53" s="4"/>
      <c r="E53" s="4"/>
    </row>
    <row r="54" spans="1:5" x14ac:dyDescent="0.25">
      <c r="A54" s="4"/>
      <c r="B54" s="4"/>
      <c r="C54" s="4"/>
      <c r="D54" s="4"/>
      <c r="E54" s="4"/>
    </row>
    <row r="55" spans="1:5" x14ac:dyDescent="0.25">
      <c r="A55" s="4"/>
      <c r="B55" s="4"/>
      <c r="C55" s="4"/>
      <c r="D55" s="4"/>
      <c r="E55" s="4"/>
    </row>
    <row r="56" spans="1:5" x14ac:dyDescent="0.25">
      <c r="A56" s="4"/>
      <c r="B56" s="4"/>
      <c r="C56" s="4"/>
      <c r="D56" s="4"/>
      <c r="E56" s="4"/>
    </row>
    <row r="57" spans="1:5" x14ac:dyDescent="0.25">
      <c r="A57" s="4"/>
      <c r="B57" s="4"/>
      <c r="C57" s="4"/>
      <c r="D57" s="4"/>
      <c r="E57" s="4"/>
    </row>
  </sheetData>
  <autoFilter ref="A5:E20" xr:uid="{00000000-0001-0000-0600-000000000000}">
    <filterColumn colId="1">
      <filters>
        <filter val="F"/>
      </filters>
    </filterColumn>
    <filterColumn colId="3">
      <filters>
        <filter val="Reserved"/>
      </filters>
    </filterColumn>
  </autoFilter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9B3BE1-166D-42DC-8ED8-9ED8E24D6F5C}">
  <sheetPr filterMode="1"/>
  <dimension ref="A1:E16"/>
  <sheetViews>
    <sheetView workbookViewId="0">
      <selection activeCell="B1" sqref="A1:E16"/>
    </sheetView>
  </sheetViews>
  <sheetFormatPr defaultRowHeight="15" x14ac:dyDescent="0.25"/>
  <sheetData>
    <row r="1" spans="1:5" ht="30" x14ac:dyDescent="0.25">
      <c r="A1" s="3" t="s">
        <v>11</v>
      </c>
      <c r="B1" s="3" t="s">
        <v>30</v>
      </c>
      <c r="C1" s="3" t="s">
        <v>31</v>
      </c>
      <c r="D1" s="3" t="s">
        <v>32</v>
      </c>
      <c r="E1" s="3" t="s">
        <v>33</v>
      </c>
    </row>
    <row r="2" spans="1:5" hidden="1" x14ac:dyDescent="0.25">
      <c r="A2" s="4" t="s">
        <v>14</v>
      </c>
      <c r="B2" s="4" t="s">
        <v>34</v>
      </c>
      <c r="C2" s="4" t="s">
        <v>35</v>
      </c>
      <c r="D2" s="4" t="s">
        <v>36</v>
      </c>
      <c r="E2" s="4">
        <v>3000</v>
      </c>
    </row>
    <row r="3" spans="1:5" ht="30" hidden="1" x14ac:dyDescent="0.25">
      <c r="A3" s="4" t="s">
        <v>15</v>
      </c>
      <c r="B3" s="4" t="s">
        <v>34</v>
      </c>
      <c r="C3" s="4" t="s">
        <v>37</v>
      </c>
      <c r="D3" s="4" t="s">
        <v>38</v>
      </c>
      <c r="E3" s="4">
        <v>1000</v>
      </c>
    </row>
    <row r="4" spans="1:5" ht="30" x14ac:dyDescent="0.25">
      <c r="A4" s="4" t="s">
        <v>16</v>
      </c>
      <c r="B4" s="4" t="s">
        <v>34</v>
      </c>
      <c r="C4" s="4" t="s">
        <v>39</v>
      </c>
      <c r="D4" s="4" t="s">
        <v>38</v>
      </c>
      <c r="E4" s="4">
        <v>1000</v>
      </c>
    </row>
    <row r="5" spans="1:5" ht="30" hidden="1" x14ac:dyDescent="0.25">
      <c r="A5" s="4" t="s">
        <v>17</v>
      </c>
      <c r="B5" s="4" t="s">
        <v>40</v>
      </c>
      <c r="C5" s="4" t="s">
        <v>35</v>
      </c>
      <c r="D5" s="4" t="s">
        <v>38</v>
      </c>
      <c r="E5" s="4">
        <v>500</v>
      </c>
    </row>
    <row r="6" spans="1:5" hidden="1" x14ac:dyDescent="0.25">
      <c r="A6" s="4" t="s">
        <v>18</v>
      </c>
      <c r="B6" s="4" t="s">
        <v>40</v>
      </c>
      <c r="C6" s="4" t="s">
        <v>35</v>
      </c>
      <c r="D6" s="4" t="s">
        <v>36</v>
      </c>
      <c r="E6" s="4">
        <v>3000</v>
      </c>
    </row>
    <row r="7" spans="1:5" hidden="1" x14ac:dyDescent="0.25">
      <c r="A7" s="4" t="s">
        <v>19</v>
      </c>
      <c r="B7" s="4" t="s">
        <v>40</v>
      </c>
      <c r="C7" s="4" t="s">
        <v>39</v>
      </c>
      <c r="D7" s="4" t="s">
        <v>36</v>
      </c>
      <c r="E7" s="4">
        <v>5000</v>
      </c>
    </row>
    <row r="8" spans="1:5" hidden="1" x14ac:dyDescent="0.25">
      <c r="A8" s="4" t="s">
        <v>20</v>
      </c>
      <c r="B8" s="4" t="s">
        <v>40</v>
      </c>
      <c r="C8" s="4" t="s">
        <v>37</v>
      </c>
      <c r="D8" s="4" t="s">
        <v>36</v>
      </c>
      <c r="E8" s="4">
        <v>4000</v>
      </c>
    </row>
    <row r="9" spans="1:5" ht="30" hidden="1" x14ac:dyDescent="0.25">
      <c r="A9" s="4" t="s">
        <v>21</v>
      </c>
      <c r="B9" s="4" t="s">
        <v>40</v>
      </c>
      <c r="C9" s="4" t="s">
        <v>37</v>
      </c>
      <c r="D9" s="4" t="s">
        <v>38</v>
      </c>
      <c r="E9" s="4">
        <v>1000</v>
      </c>
    </row>
    <row r="10" spans="1:5" ht="30" x14ac:dyDescent="0.25">
      <c r="A10" s="4" t="s">
        <v>41</v>
      </c>
      <c r="B10" s="4" t="s">
        <v>34</v>
      </c>
      <c r="C10" s="4" t="s">
        <v>39</v>
      </c>
      <c r="D10" s="4" t="s">
        <v>38</v>
      </c>
      <c r="E10" s="4">
        <v>1000</v>
      </c>
    </row>
    <row r="11" spans="1:5" x14ac:dyDescent="0.25">
      <c r="A11" s="4" t="s">
        <v>42</v>
      </c>
      <c r="B11" s="4" t="s">
        <v>34</v>
      </c>
      <c r="C11" s="4" t="s">
        <v>39</v>
      </c>
      <c r="D11" s="4" t="s">
        <v>36</v>
      </c>
      <c r="E11" s="4">
        <v>5000</v>
      </c>
    </row>
    <row r="12" spans="1:5" hidden="1" x14ac:dyDescent="0.25">
      <c r="A12" s="4" t="s">
        <v>43</v>
      </c>
      <c r="B12" s="4" t="s">
        <v>40</v>
      </c>
      <c r="C12" s="4" t="s">
        <v>35</v>
      </c>
      <c r="D12" s="4" t="s">
        <v>36</v>
      </c>
      <c r="E12" s="4">
        <v>3000</v>
      </c>
    </row>
    <row r="13" spans="1:5" ht="30" hidden="1" x14ac:dyDescent="0.25">
      <c r="A13" s="4" t="s">
        <v>44</v>
      </c>
      <c r="B13" s="4" t="s">
        <v>40</v>
      </c>
      <c r="C13" s="4" t="s">
        <v>35</v>
      </c>
      <c r="D13" s="4" t="s">
        <v>38</v>
      </c>
      <c r="E13" s="4">
        <v>500</v>
      </c>
    </row>
    <row r="14" spans="1:5" ht="30" hidden="1" x14ac:dyDescent="0.25">
      <c r="A14" s="4" t="s">
        <v>22</v>
      </c>
      <c r="B14" s="4" t="s">
        <v>34</v>
      </c>
      <c r="C14" s="4" t="s">
        <v>35</v>
      </c>
      <c r="D14" s="4" t="s">
        <v>38</v>
      </c>
      <c r="E14" s="4">
        <v>500</v>
      </c>
    </row>
    <row r="15" spans="1:5" hidden="1" x14ac:dyDescent="0.25">
      <c r="A15" s="4" t="s">
        <v>23</v>
      </c>
      <c r="B15" s="4" t="s">
        <v>40</v>
      </c>
      <c r="C15" s="4" t="s">
        <v>39</v>
      </c>
      <c r="D15" s="4" t="s">
        <v>36</v>
      </c>
      <c r="E15" s="4">
        <v>5000</v>
      </c>
    </row>
    <row r="16" spans="1:5" hidden="1" x14ac:dyDescent="0.25">
      <c r="A16" s="4" t="s">
        <v>45</v>
      </c>
      <c r="B16" s="4" t="s">
        <v>34</v>
      </c>
      <c r="C16" s="4" t="s">
        <v>37</v>
      </c>
      <c r="D16" s="4" t="s">
        <v>36</v>
      </c>
      <c r="E16" s="4">
        <v>4000</v>
      </c>
    </row>
  </sheetData>
  <autoFilter ref="A1:E16" xr:uid="{909B3BE1-166D-42DC-8ED8-9ED8E24D6F5C}">
    <filterColumn colId="1">
      <filters>
        <filter val="M"/>
      </filters>
    </filterColumn>
    <filterColumn colId="2">
      <filters>
        <filter val="TY"/>
      </filters>
    </filterColumn>
  </autoFilter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9B7233-F8B8-44EC-A94A-3C9CE078D334}">
  <sheetPr filterMode="1"/>
  <dimension ref="A1:P23"/>
  <sheetViews>
    <sheetView workbookViewId="0">
      <selection activeCell="Q8" sqref="Q8"/>
    </sheetView>
  </sheetViews>
  <sheetFormatPr defaultRowHeight="15" x14ac:dyDescent="0.25"/>
  <cols>
    <col min="11" max="12" width="10.7109375" bestFit="1" customWidth="1"/>
  </cols>
  <sheetData>
    <row r="1" spans="1:16" ht="30" x14ac:dyDescent="0.25">
      <c r="A1" s="3" t="s">
        <v>11</v>
      </c>
      <c r="B1" s="3" t="s">
        <v>30</v>
      </c>
      <c r="C1" s="3" t="s">
        <v>31</v>
      </c>
      <c r="D1" s="3" t="s">
        <v>32</v>
      </c>
      <c r="E1" s="3" t="s">
        <v>33</v>
      </c>
    </row>
    <row r="2" spans="1:16" hidden="1" x14ac:dyDescent="0.25">
      <c r="A2" s="4" t="s">
        <v>14</v>
      </c>
      <c r="B2" s="4" t="s">
        <v>34</v>
      </c>
      <c r="C2" s="4" t="s">
        <v>35</v>
      </c>
      <c r="D2" s="4" t="s">
        <v>36</v>
      </c>
      <c r="E2" s="4">
        <v>3000</v>
      </c>
    </row>
    <row r="3" spans="1:16" ht="30" hidden="1" x14ac:dyDescent="0.25">
      <c r="A3" s="4" t="s">
        <v>15</v>
      </c>
      <c r="B3" s="4" t="s">
        <v>34</v>
      </c>
      <c r="C3" s="4" t="s">
        <v>37</v>
      </c>
      <c r="D3" s="4" t="s">
        <v>38</v>
      </c>
      <c r="E3" s="4">
        <v>1000</v>
      </c>
    </row>
    <row r="4" spans="1:16" ht="30" hidden="1" x14ac:dyDescent="0.25">
      <c r="A4" s="4" t="s">
        <v>16</v>
      </c>
      <c r="B4" s="4" t="s">
        <v>34</v>
      </c>
      <c r="C4" s="4" t="s">
        <v>39</v>
      </c>
      <c r="D4" s="4" t="s">
        <v>38</v>
      </c>
      <c r="E4" s="4">
        <v>1000</v>
      </c>
    </row>
    <row r="5" spans="1:16" ht="30" hidden="1" x14ac:dyDescent="0.25">
      <c r="A5" s="4" t="s">
        <v>17</v>
      </c>
      <c r="B5" s="4" t="s">
        <v>40</v>
      </c>
      <c r="C5" s="4" t="s">
        <v>35</v>
      </c>
      <c r="D5" s="4" t="s">
        <v>38</v>
      </c>
      <c r="E5" s="4">
        <v>500</v>
      </c>
    </row>
    <row r="6" spans="1:16" hidden="1" x14ac:dyDescent="0.25">
      <c r="A6" s="4" t="s">
        <v>18</v>
      </c>
      <c r="B6" s="4" t="s">
        <v>40</v>
      </c>
      <c r="C6" s="4" t="s">
        <v>35</v>
      </c>
      <c r="D6" s="4" t="s">
        <v>36</v>
      </c>
      <c r="E6" s="4">
        <v>3000</v>
      </c>
    </row>
    <row r="7" spans="1:16" x14ac:dyDescent="0.25">
      <c r="A7" s="4" t="s">
        <v>19</v>
      </c>
      <c r="B7" s="4" t="s">
        <v>40</v>
      </c>
      <c r="C7" s="4" t="s">
        <v>39</v>
      </c>
      <c r="D7" s="4" t="s">
        <v>36</v>
      </c>
      <c r="E7" s="4">
        <v>5000</v>
      </c>
      <c r="F7" t="e" cm="1">
        <f t="array" ref="F7">$E$7+I11=I16G7</f>
        <v>#NAME?</v>
      </c>
      <c r="G7" s="4">
        <v>5000</v>
      </c>
      <c r="I7" t="str">
        <f>IF(G7&gt;4000,"correct","not correct")</f>
        <v>correct</v>
      </c>
    </row>
    <row r="8" spans="1:16" x14ac:dyDescent="0.25">
      <c r="A8" s="4" t="s">
        <v>20</v>
      </c>
      <c r="B8" s="4" t="s">
        <v>40</v>
      </c>
      <c r="C8" s="4" t="s">
        <v>37</v>
      </c>
      <c r="D8" s="4" t="s">
        <v>36</v>
      </c>
      <c r="E8" s="4">
        <v>4000</v>
      </c>
      <c r="F8">
        <f>$E$7+G8</f>
        <v>9000</v>
      </c>
      <c r="G8" s="4">
        <v>4000</v>
      </c>
      <c r="N8" t="e" cm="1">
        <f t="array" ref="N8">date</f>
        <v>#NAME?</v>
      </c>
      <c r="P8" t="s">
        <v>88</v>
      </c>
    </row>
    <row r="9" spans="1:16" ht="30" hidden="1" x14ac:dyDescent="0.25">
      <c r="A9" s="4" t="s">
        <v>21</v>
      </c>
      <c r="B9" s="4" t="s">
        <v>40</v>
      </c>
      <c r="C9" s="4" t="s">
        <v>37</v>
      </c>
      <c r="D9" s="4" t="s">
        <v>38</v>
      </c>
      <c r="E9" s="4">
        <v>1000</v>
      </c>
      <c r="G9" s="4">
        <v>5000</v>
      </c>
    </row>
    <row r="10" spans="1:16" ht="30" hidden="1" x14ac:dyDescent="0.25">
      <c r="A10" s="4" t="s">
        <v>41</v>
      </c>
      <c r="B10" s="4" t="s">
        <v>34</v>
      </c>
      <c r="C10" s="4" t="s">
        <v>39</v>
      </c>
      <c r="D10" s="4" t="s">
        <v>38</v>
      </c>
      <c r="E10" s="4">
        <v>1000</v>
      </c>
      <c r="G10" s="4">
        <v>5000</v>
      </c>
    </row>
    <row r="11" spans="1:16" x14ac:dyDescent="0.25">
      <c r="A11" s="4" t="s">
        <v>42</v>
      </c>
      <c r="B11" s="4" t="s">
        <v>34</v>
      </c>
      <c r="C11" s="4" t="s">
        <v>39</v>
      </c>
      <c r="D11" s="4" t="s">
        <v>36</v>
      </c>
      <c r="E11" s="4">
        <v>5000</v>
      </c>
      <c r="F11">
        <f>$E$7+G11</f>
        <v>9000</v>
      </c>
      <c r="G11" s="4">
        <v>4000</v>
      </c>
      <c r="I11">
        <f>LEN(G7)</f>
        <v>4</v>
      </c>
      <c r="P11" t="s">
        <v>89</v>
      </c>
    </row>
    <row r="12" spans="1:16" hidden="1" x14ac:dyDescent="0.25">
      <c r="A12" s="4" t="s">
        <v>43</v>
      </c>
      <c r="B12" s="4" t="s">
        <v>40</v>
      </c>
      <c r="C12" s="4" t="s">
        <v>35</v>
      </c>
      <c r="D12" s="4" t="s">
        <v>36</v>
      </c>
      <c r="E12" s="4">
        <v>3000</v>
      </c>
    </row>
    <row r="13" spans="1:16" ht="30" hidden="1" x14ac:dyDescent="0.25">
      <c r="A13" s="4" t="s">
        <v>44</v>
      </c>
      <c r="B13" s="4" t="s">
        <v>40</v>
      </c>
      <c r="C13" s="4" t="s">
        <v>35</v>
      </c>
      <c r="D13" s="4" t="s">
        <v>38</v>
      </c>
      <c r="E13" s="4">
        <v>500</v>
      </c>
    </row>
    <row r="14" spans="1:16" ht="30" hidden="1" x14ac:dyDescent="0.25">
      <c r="A14" s="4" t="s">
        <v>22</v>
      </c>
      <c r="B14" s="4" t="s">
        <v>34</v>
      </c>
      <c r="C14" s="4" t="s">
        <v>35</v>
      </c>
      <c r="D14" s="4" t="s">
        <v>38</v>
      </c>
      <c r="E14" s="4">
        <v>500</v>
      </c>
    </row>
    <row r="15" spans="1:16" x14ac:dyDescent="0.25">
      <c r="A15" s="4" t="s">
        <v>23</v>
      </c>
      <c r="B15" s="4" t="s">
        <v>40</v>
      </c>
      <c r="C15" s="4" t="s">
        <v>39</v>
      </c>
      <c r="D15" s="4" t="s">
        <v>36</v>
      </c>
      <c r="E15" s="4">
        <v>5000</v>
      </c>
      <c r="F15">
        <f t="shared" ref="F15:F16" si="0">$E$7+G15</f>
        <v>10000</v>
      </c>
      <c r="G15" s="4">
        <v>5000</v>
      </c>
      <c r="L15" s="17">
        <v>37416</v>
      </c>
      <c r="P15" t="s">
        <v>90</v>
      </c>
    </row>
    <row r="16" spans="1:16" x14ac:dyDescent="0.25">
      <c r="A16" s="4" t="s">
        <v>45</v>
      </c>
      <c r="B16" s="4" t="s">
        <v>34</v>
      </c>
      <c r="C16" s="4" t="s">
        <v>37</v>
      </c>
      <c r="D16" s="4" t="s">
        <v>36</v>
      </c>
      <c r="E16" s="4">
        <v>4000</v>
      </c>
      <c r="F16">
        <f t="shared" si="0"/>
        <v>9000</v>
      </c>
      <c r="G16" s="4">
        <v>4000</v>
      </c>
      <c r="N16">
        <f>22*12</f>
        <v>264</v>
      </c>
      <c r="P16" t="s">
        <v>91</v>
      </c>
    </row>
    <row r="17" spans="8:14" x14ac:dyDescent="0.25">
      <c r="L17" s="17">
        <f>EDATE(L15,264)</f>
        <v>45452</v>
      </c>
    </row>
    <row r="21" spans="8:14" x14ac:dyDescent="0.25">
      <c r="H21" s="16" t="str">
        <f>HYPERLINK("https://www.google.com/")</f>
        <v>https://www.google.com/</v>
      </c>
      <c r="K21" s="17">
        <f ca="1">YEAR(TODAY())</f>
        <v>2025</v>
      </c>
    </row>
    <row r="22" spans="8:14" x14ac:dyDescent="0.25">
      <c r="N22" s="16" t="str">
        <f>HYPERLINK("https//www.linkedin.com/in/muhammed-aslam-63522727a/","Linked.in")</f>
        <v>Linked.in</v>
      </c>
    </row>
    <row r="23" spans="8:14" x14ac:dyDescent="0.25">
      <c r="K23">
        <f ca="1">YEAR(TODAY())</f>
        <v>2025</v>
      </c>
    </row>
  </sheetData>
  <autoFilter ref="A1:E16" xr:uid="{189B7233-F8B8-44EC-A94A-3C9CE078D334}">
    <filterColumn colId="3">
      <filters>
        <filter val="Open"/>
      </filters>
    </filterColumn>
    <filterColumn colId="4">
      <customFilters>
        <customFilter operator="greaterThan" val="3000"/>
      </customFilters>
    </filterColumn>
  </autoFilter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20"/>
  <sheetViews>
    <sheetView zoomScale="50" zoomScaleNormal="50" workbookViewId="0">
      <selection activeCell="K15" sqref="K15"/>
    </sheetView>
  </sheetViews>
  <sheetFormatPr defaultRowHeight="15" x14ac:dyDescent="0.25"/>
  <cols>
    <col min="1" max="1" width="105.28515625" customWidth="1"/>
  </cols>
  <sheetData>
    <row r="1" spans="1:5" x14ac:dyDescent="0.25">
      <c r="A1" s="1" t="s">
        <v>0</v>
      </c>
    </row>
    <row r="2" spans="1:5" ht="40.15" customHeight="1" x14ac:dyDescent="0.25">
      <c r="A2" s="5" t="s">
        <v>46</v>
      </c>
    </row>
    <row r="3" spans="1:5" x14ac:dyDescent="0.25">
      <c r="A3" t="s">
        <v>47</v>
      </c>
    </row>
    <row r="4" spans="1:5" x14ac:dyDescent="0.25">
      <c r="A4" t="s">
        <v>48</v>
      </c>
    </row>
    <row r="5" spans="1:5" x14ac:dyDescent="0.25">
      <c r="A5" t="s">
        <v>49</v>
      </c>
    </row>
    <row r="6" spans="1:5" x14ac:dyDescent="0.25">
      <c r="A6" t="s">
        <v>50</v>
      </c>
    </row>
    <row r="10" spans="1:5" ht="30" x14ac:dyDescent="0.25">
      <c r="A10" s="3" t="s">
        <v>11</v>
      </c>
      <c r="B10" s="3" t="s">
        <v>51</v>
      </c>
      <c r="C10" s="3" t="s">
        <v>52</v>
      </c>
      <c r="D10" s="3" t="s">
        <v>53</v>
      </c>
      <c r="E10" s="3" t="s">
        <v>54</v>
      </c>
    </row>
    <row r="11" spans="1:5" x14ac:dyDescent="0.25">
      <c r="A11" s="4" t="s">
        <v>14</v>
      </c>
      <c r="B11" s="4">
        <v>30</v>
      </c>
      <c r="C11" s="4">
        <v>34</v>
      </c>
      <c r="D11" s="4">
        <v>44</v>
      </c>
      <c r="E11" s="4">
        <f>SUM(B11,C11,D11)</f>
        <v>108</v>
      </c>
    </row>
    <row r="12" spans="1:5" x14ac:dyDescent="0.25">
      <c r="A12" s="4" t="s">
        <v>15</v>
      </c>
      <c r="B12" s="4">
        <v>40</v>
      </c>
      <c r="C12" s="4">
        <v>35</v>
      </c>
      <c r="D12" s="4">
        <v>45</v>
      </c>
      <c r="E12" s="4">
        <f t="shared" ref="E12:E20" si="0">SUM(B12,C12,D12)</f>
        <v>120</v>
      </c>
    </row>
    <row r="13" spans="1:5" x14ac:dyDescent="0.25">
      <c r="A13" s="4" t="s">
        <v>16</v>
      </c>
      <c r="B13" s="4">
        <v>45</v>
      </c>
      <c r="C13" s="4">
        <v>36</v>
      </c>
      <c r="D13" s="4">
        <v>47</v>
      </c>
      <c r="E13" s="4">
        <f t="shared" si="0"/>
        <v>128</v>
      </c>
    </row>
    <row r="14" spans="1:5" x14ac:dyDescent="0.25">
      <c r="A14" s="4" t="s">
        <v>17</v>
      </c>
      <c r="B14" s="4">
        <v>48</v>
      </c>
      <c r="C14" s="4">
        <v>32</v>
      </c>
      <c r="D14" s="4">
        <v>50</v>
      </c>
      <c r="E14" s="4">
        <f t="shared" si="0"/>
        <v>130</v>
      </c>
    </row>
    <row r="15" spans="1:5" x14ac:dyDescent="0.25">
      <c r="A15" s="4" t="s">
        <v>18</v>
      </c>
      <c r="B15" s="4">
        <v>35</v>
      </c>
      <c r="C15" s="4">
        <v>32</v>
      </c>
      <c r="D15" s="4">
        <v>43</v>
      </c>
      <c r="E15" s="4">
        <f t="shared" si="0"/>
        <v>110</v>
      </c>
    </row>
    <row r="16" spans="1:5" x14ac:dyDescent="0.25">
      <c r="A16" s="4" t="s">
        <v>19</v>
      </c>
      <c r="B16" s="4">
        <v>32</v>
      </c>
      <c r="C16" s="4">
        <v>31</v>
      </c>
      <c r="D16" s="4">
        <v>37</v>
      </c>
      <c r="E16" s="4">
        <f t="shared" si="0"/>
        <v>100</v>
      </c>
    </row>
    <row r="17" spans="1:5" x14ac:dyDescent="0.25">
      <c r="A17" s="4" t="s">
        <v>20</v>
      </c>
      <c r="B17" s="4">
        <v>36</v>
      </c>
      <c r="C17" s="4">
        <v>28</v>
      </c>
      <c r="D17" s="4">
        <v>38</v>
      </c>
      <c r="E17" s="4">
        <f t="shared" si="0"/>
        <v>102</v>
      </c>
    </row>
    <row r="18" spans="1:5" x14ac:dyDescent="0.25">
      <c r="A18" s="4" t="s">
        <v>21</v>
      </c>
      <c r="B18" s="4">
        <v>23</v>
      </c>
      <c r="C18" s="4">
        <v>25</v>
      </c>
      <c r="D18" s="4">
        <v>40</v>
      </c>
      <c r="E18" s="4">
        <f t="shared" si="0"/>
        <v>88</v>
      </c>
    </row>
    <row r="19" spans="1:5" x14ac:dyDescent="0.25">
      <c r="A19" s="4" t="s">
        <v>22</v>
      </c>
      <c r="B19" s="4">
        <v>43</v>
      </c>
      <c r="C19" s="4">
        <v>27</v>
      </c>
      <c r="D19" s="4">
        <v>50</v>
      </c>
      <c r="E19" s="4">
        <f t="shared" si="0"/>
        <v>120</v>
      </c>
    </row>
    <row r="20" spans="1:5" x14ac:dyDescent="0.25">
      <c r="A20" s="4" t="s">
        <v>23</v>
      </c>
      <c r="B20" s="4">
        <v>37</v>
      </c>
      <c r="C20" s="4">
        <v>44</v>
      </c>
      <c r="D20" s="4">
        <v>46</v>
      </c>
      <c r="E20" s="4">
        <f t="shared" si="0"/>
        <v>127</v>
      </c>
    </row>
  </sheetData>
  <pageMargins left="0.75" right="0.75" top="1" bottom="1" header="0.5" footer="0.5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15"/>
  <sheetViews>
    <sheetView workbookViewId="0">
      <selection activeCell="C17" sqref="C17"/>
    </sheetView>
  </sheetViews>
  <sheetFormatPr defaultRowHeight="15" x14ac:dyDescent="0.25"/>
  <cols>
    <col min="1" max="1" width="77.28515625" bestFit="1" customWidth="1"/>
    <col min="2" max="2" width="19.7109375" customWidth="1"/>
    <col min="3" max="3" width="12.85546875" customWidth="1"/>
  </cols>
  <sheetData>
    <row r="1" spans="1:3" ht="27.75" customHeight="1" x14ac:dyDescent="0.25">
      <c r="A1" s="1" t="s">
        <v>0</v>
      </c>
    </row>
    <row r="2" spans="1:3" ht="63.75" customHeight="1" x14ac:dyDescent="0.25">
      <c r="A2" s="5" t="s">
        <v>59</v>
      </c>
    </row>
    <row r="7" spans="1:3" x14ac:dyDescent="0.25">
      <c r="B7" s="3" t="s">
        <v>60</v>
      </c>
      <c r="C7" s="15" t="s">
        <v>61</v>
      </c>
    </row>
    <row r="8" spans="1:3" x14ac:dyDescent="0.25">
      <c r="B8" s="4" t="s">
        <v>62</v>
      </c>
      <c r="C8" s="13">
        <v>800000</v>
      </c>
    </row>
    <row r="9" spans="1:3" x14ac:dyDescent="0.25">
      <c r="B9" s="4" t="s">
        <v>63</v>
      </c>
      <c r="C9" s="13">
        <v>9000</v>
      </c>
    </row>
    <row r="10" spans="1:3" x14ac:dyDescent="0.25">
      <c r="B10" s="4" t="s">
        <v>64</v>
      </c>
      <c r="C10" s="14">
        <v>30000</v>
      </c>
    </row>
    <row r="11" spans="1:3" x14ac:dyDescent="0.25">
      <c r="B11" s="4" t="s">
        <v>65</v>
      </c>
      <c r="C11" s="14">
        <v>6000</v>
      </c>
    </row>
    <row r="12" spans="1:3" x14ac:dyDescent="0.25">
      <c r="B12" s="4" t="s">
        <v>66</v>
      </c>
      <c r="C12" s="13">
        <v>8000</v>
      </c>
    </row>
    <row r="13" spans="1:3" x14ac:dyDescent="0.25">
      <c r="B13" s="4" t="s">
        <v>67</v>
      </c>
      <c r="C13" s="14">
        <v>3000</v>
      </c>
    </row>
    <row r="14" spans="1:3" x14ac:dyDescent="0.25">
      <c r="B14" s="4" t="s">
        <v>68</v>
      </c>
      <c r="C14" s="14">
        <v>5000</v>
      </c>
    </row>
    <row r="15" spans="1:3" x14ac:dyDescent="0.25">
      <c r="B15" s="4" t="s">
        <v>69</v>
      </c>
      <c r="C15" s="14">
        <f>SUM(C8:C14)</f>
        <v>861000</v>
      </c>
    </row>
  </sheetData>
  <scenarios current="0" show="0">
    <scenario name="machinery" locked="1" count="9" user="ASLAM" comment="Created by ASLAM on 18/02/2025">
      <inputCells r="C7" val="Costs"/>
      <inputCells r="C8" val="800000"/>
      <inputCells r="C9" val="9000"/>
      <inputCells r="C10" val="30000"/>
      <inputCells r="C11" val="6000"/>
      <inputCells r="C12" val="8000"/>
      <inputCells r="C13" val="3000"/>
      <inputCells r="C14" val="5000"/>
      <inputCells r="C15" val="119000"/>
    </scenario>
  </scenarios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5"/>
  <sheetViews>
    <sheetView workbookViewId="0">
      <selection activeCell="D5" sqref="D5"/>
    </sheetView>
  </sheetViews>
  <sheetFormatPr defaultRowHeight="15" x14ac:dyDescent="0.25"/>
  <sheetData>
    <row r="1" spans="1:4" x14ac:dyDescent="0.25">
      <c r="A1" s="1" t="s">
        <v>0</v>
      </c>
    </row>
    <row r="2" spans="1:4" x14ac:dyDescent="0.25">
      <c r="A2" t="s">
        <v>3</v>
      </c>
    </row>
    <row r="4" spans="1:4" s="7" customFormat="1" x14ac:dyDescent="0.25">
      <c r="A4" s="6" t="s">
        <v>55</v>
      </c>
      <c r="B4" s="6" t="s">
        <v>56</v>
      </c>
      <c r="C4" s="6" t="s">
        <v>57</v>
      </c>
      <c r="D4" s="6" t="s">
        <v>58</v>
      </c>
    </row>
    <row r="5" spans="1:4" x14ac:dyDescent="0.25">
      <c r="A5" s="4">
        <v>1999.9999999999995</v>
      </c>
      <c r="B5" s="4">
        <v>900</v>
      </c>
      <c r="C5" s="4">
        <v>22000</v>
      </c>
      <c r="D5" s="4">
        <f>C5-A5</f>
        <v>20000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108BEB-2569-4AAD-84FC-4697A7FC57B4}">
  <dimension ref="A1:P19"/>
  <sheetViews>
    <sheetView tabSelected="1" workbookViewId="0">
      <selection activeCell="J7" sqref="J7"/>
    </sheetView>
  </sheetViews>
  <sheetFormatPr defaultRowHeight="15" x14ac:dyDescent="0.25"/>
  <cols>
    <col min="1" max="1" width="12.28515625" customWidth="1"/>
    <col min="2" max="2" width="13.5703125" customWidth="1"/>
    <col min="3" max="3" width="14.28515625" customWidth="1"/>
    <col min="4" max="4" width="16" customWidth="1"/>
  </cols>
  <sheetData>
    <row r="1" spans="1:16" ht="15.75" x14ac:dyDescent="0.25">
      <c r="A1" s="8" t="s">
        <v>86</v>
      </c>
    </row>
    <row r="3" spans="1:16" ht="30" x14ac:dyDescent="0.25">
      <c r="A3" s="3" t="s">
        <v>70</v>
      </c>
      <c r="B3" s="3" t="s">
        <v>71</v>
      </c>
      <c r="C3" s="3" t="s">
        <v>72</v>
      </c>
      <c r="D3" s="3" t="s">
        <v>73</v>
      </c>
    </row>
    <row r="4" spans="1:16" x14ac:dyDescent="0.25">
      <c r="A4" s="4">
        <v>101</v>
      </c>
      <c r="B4" s="4" t="s">
        <v>74</v>
      </c>
      <c r="C4" s="4" t="s">
        <v>75</v>
      </c>
      <c r="D4" s="4">
        <f>INDEX($A$13:$B$15,MATCH(C4,$A$13:$A$15,0),2)</f>
        <v>50000</v>
      </c>
      <c r="N4" t="s">
        <v>94</v>
      </c>
    </row>
    <row r="5" spans="1:16" x14ac:dyDescent="0.25">
      <c r="A5" s="4">
        <v>102</v>
      </c>
      <c r="B5" s="4" t="s">
        <v>76</v>
      </c>
      <c r="C5" s="4" t="s">
        <v>77</v>
      </c>
      <c r="D5" s="4">
        <f t="shared" ref="D5:D8" si="0">INDEX($A$13:$B$15,MATCH(C5,$A$13:$A$15,0),2)</f>
        <v>60000</v>
      </c>
      <c r="O5" s="16"/>
    </row>
    <row r="6" spans="1:16" x14ac:dyDescent="0.25">
      <c r="A6" s="4">
        <v>103</v>
      </c>
      <c r="B6" s="4" t="s">
        <v>78</v>
      </c>
      <c r="C6" s="4" t="s">
        <v>79</v>
      </c>
      <c r="D6" s="4">
        <f t="shared" si="0"/>
        <v>55000</v>
      </c>
    </row>
    <row r="7" spans="1:16" x14ac:dyDescent="0.25">
      <c r="A7" s="4">
        <v>104</v>
      </c>
      <c r="B7" s="4" t="s">
        <v>80</v>
      </c>
      <c r="C7" s="4" t="s">
        <v>77</v>
      </c>
      <c r="D7" s="4">
        <f t="shared" si="0"/>
        <v>60000</v>
      </c>
    </row>
    <row r="8" spans="1:16" x14ac:dyDescent="0.25">
      <c r="A8" s="4">
        <v>105</v>
      </c>
      <c r="B8" s="4" t="s">
        <v>81</v>
      </c>
      <c r="C8" s="4" t="s">
        <v>75</v>
      </c>
      <c r="D8" s="4">
        <f t="shared" si="0"/>
        <v>50000</v>
      </c>
    </row>
    <row r="9" spans="1:16" x14ac:dyDescent="0.25">
      <c r="D9" s="4"/>
      <c r="P9" s="16"/>
    </row>
    <row r="10" spans="1:16" ht="15.75" x14ac:dyDescent="0.25">
      <c r="A10" s="8" t="s">
        <v>87</v>
      </c>
    </row>
    <row r="12" spans="1:16" ht="45" x14ac:dyDescent="0.25">
      <c r="A12" s="3" t="s">
        <v>82</v>
      </c>
      <c r="B12" s="3" t="s">
        <v>83</v>
      </c>
    </row>
    <row r="13" spans="1:16" x14ac:dyDescent="0.25">
      <c r="A13" s="4" t="s">
        <v>75</v>
      </c>
      <c r="B13" s="9">
        <v>50000</v>
      </c>
    </row>
    <row r="14" spans="1:16" x14ac:dyDescent="0.25">
      <c r="A14" s="4" t="s">
        <v>77</v>
      </c>
      <c r="B14" s="9">
        <v>60000</v>
      </c>
    </row>
    <row r="15" spans="1:16" x14ac:dyDescent="0.25">
      <c r="A15" s="4" t="s">
        <v>79</v>
      </c>
      <c r="B15" s="9">
        <v>55000</v>
      </c>
    </row>
    <row r="17" spans="1:1" ht="18" x14ac:dyDescent="0.25">
      <c r="A17" s="10" t="s">
        <v>84</v>
      </c>
    </row>
    <row r="18" spans="1:1" x14ac:dyDescent="0.25">
      <c r="A18" s="11"/>
    </row>
    <row r="19" spans="1:1" x14ac:dyDescent="0.25">
      <c r="A19" s="12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Q1</vt:lpstr>
      <vt:lpstr>Q2</vt:lpstr>
      <vt:lpstr>Q3</vt:lpstr>
      <vt:lpstr>Q4</vt:lpstr>
      <vt:lpstr>name2</vt:lpstr>
      <vt:lpstr>name 3</vt:lpstr>
      <vt:lpstr>Q5</vt:lpstr>
      <vt:lpstr>Q6</vt:lpstr>
      <vt:lpstr>Q7</vt:lpstr>
      <vt:lpstr>Q8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Aslam .k</cp:lastModifiedBy>
  <dcterms:created xsi:type="dcterms:W3CDTF">2025-02-18T04:43:52Z</dcterms:created>
  <dcterms:modified xsi:type="dcterms:W3CDTF">2025-02-19T05:43:03Z</dcterms:modified>
</cp:coreProperties>
</file>