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2120" windowHeight="8010" activeTab="1"/>
  </bookViews>
  <sheets>
    <sheet name="Without short length" sheetId="2" r:id="rId1"/>
    <sheet name="Sheet1" sheetId="1" r:id="rId2"/>
  </sheets>
  <definedNames>
    <definedName name="_xlnm._FilterDatabase" localSheetId="1" hidden="1">Sheet1!$A$2:$L$47</definedName>
    <definedName name="_xlnm._FilterDatabase" localSheetId="0" hidden="1">'Without short length'!$A$2:$M$31</definedName>
    <definedName name="_xlnm.Print_Titles" localSheetId="1">Sheet1!$2:$2</definedName>
    <definedName name="_xlnm.Print_Titles" localSheetId="0">'Without short length'!$2:$2</definedName>
  </definedNames>
  <calcPr calcId="125725"/>
</workbook>
</file>

<file path=xl/calcChain.xml><?xml version="1.0" encoding="utf-8"?>
<calcChain xmlns="http://schemas.openxmlformats.org/spreadsheetml/2006/main">
  <c r="I52" i="1"/>
  <c r="G52"/>
  <c r="I51"/>
  <c r="G51"/>
  <c r="I50"/>
  <c r="G50"/>
  <c r="I49"/>
  <c r="G49"/>
  <c r="I48"/>
  <c r="G48"/>
  <c r="K31" i="2"/>
  <c r="H29"/>
  <c r="J29" s="1"/>
  <c r="H28"/>
  <c r="J28" s="1"/>
  <c r="H27"/>
  <c r="J27" s="1"/>
  <c r="H26"/>
  <c r="J26" s="1"/>
  <c r="H25"/>
  <c r="J25" s="1"/>
  <c r="H24"/>
  <c r="J24" s="1"/>
  <c r="H23"/>
  <c r="J23" s="1"/>
  <c r="H22"/>
  <c r="J22" s="1"/>
  <c r="H21"/>
  <c r="J21" s="1"/>
  <c r="H20"/>
  <c r="J20" s="1"/>
  <c r="H19"/>
  <c r="J19" s="1"/>
  <c r="H18"/>
  <c r="J18" s="1"/>
  <c r="H17"/>
  <c r="J17" s="1"/>
  <c r="H16"/>
  <c r="J16" s="1"/>
  <c r="H15"/>
  <c r="J15" s="1"/>
  <c r="H14"/>
  <c r="J14" s="1"/>
  <c r="H13"/>
  <c r="J13" s="1"/>
  <c r="H12"/>
  <c r="J12" s="1"/>
  <c r="H11"/>
  <c r="J11" s="1"/>
  <c r="H10"/>
  <c r="J10" s="1"/>
  <c r="H9"/>
  <c r="J9" s="1"/>
  <c r="H8"/>
  <c r="J8" s="1"/>
  <c r="H7"/>
  <c r="J7" s="1"/>
  <c r="I31"/>
  <c r="H6"/>
  <c r="J6" s="1"/>
  <c r="H5"/>
  <c r="J5" s="1"/>
  <c r="H4"/>
  <c r="J4" s="1"/>
  <c r="H3"/>
  <c r="J3" s="1"/>
  <c r="G45" i="1"/>
  <c r="I45" s="1"/>
  <c r="G44"/>
  <c r="I44" s="1"/>
  <c r="G43"/>
  <c r="I43" s="1"/>
  <c r="G42"/>
  <c r="I42" s="1"/>
  <c r="G41"/>
  <c r="I41" s="1"/>
  <c r="G40"/>
  <c r="I40" s="1"/>
  <c r="G39"/>
  <c r="I39" s="1"/>
  <c r="G38"/>
  <c r="I38" s="1"/>
  <c r="G37"/>
  <c r="I37" s="1"/>
  <c r="G36"/>
  <c r="I36" s="1"/>
  <c r="G35"/>
  <c r="I35" s="1"/>
  <c r="G34"/>
  <c r="I34" s="1"/>
  <c r="G33"/>
  <c r="I33" s="1"/>
  <c r="J47"/>
  <c r="G32"/>
  <c r="I32" s="1"/>
  <c r="G31"/>
  <c r="I31" s="1"/>
  <c r="G30"/>
  <c r="I30" s="1"/>
  <c r="G29"/>
  <c r="I29" s="1"/>
  <c r="G28"/>
  <c r="I28" s="1"/>
  <c r="G27" l="1"/>
  <c r="I27" s="1"/>
  <c r="G26"/>
  <c r="I26" s="1"/>
  <c r="H25"/>
  <c r="F25"/>
  <c r="G24"/>
  <c r="I24" s="1"/>
  <c r="G23"/>
  <c r="I23" s="1"/>
  <c r="G22"/>
  <c r="I22" s="1"/>
  <c r="G21"/>
  <c r="I21" s="1"/>
  <c r="G20"/>
  <c r="I20" s="1"/>
  <c r="G19"/>
  <c r="I19" s="1"/>
  <c r="H17"/>
  <c r="G17" s="1"/>
  <c r="I17" s="1"/>
  <c r="G15"/>
  <c r="I15" s="1"/>
  <c r="H9"/>
  <c r="H47" s="1"/>
  <c r="G5"/>
  <c r="I5" s="1"/>
  <c r="G18"/>
  <c r="I18" s="1"/>
  <c r="G6"/>
  <c r="I6" s="1"/>
  <c r="G7"/>
  <c r="I7" s="1"/>
  <c r="G8"/>
  <c r="I8" s="1"/>
  <c r="G9"/>
  <c r="I9" s="1"/>
  <c r="G10"/>
  <c r="I10" s="1"/>
  <c r="G11"/>
  <c r="I11" s="1"/>
  <c r="G12"/>
  <c r="I12" s="1"/>
  <c r="G13"/>
  <c r="I13" s="1"/>
  <c r="G14"/>
  <c r="I14" s="1"/>
  <c r="G16"/>
  <c r="I16" s="1"/>
  <c r="G4"/>
  <c r="I4" s="1"/>
  <c r="G3"/>
  <c r="I3" s="1"/>
  <c r="G25" l="1"/>
  <c r="I25" s="1"/>
</calcChain>
</file>

<file path=xl/sharedStrings.xml><?xml version="1.0" encoding="utf-8"?>
<sst xmlns="http://schemas.openxmlformats.org/spreadsheetml/2006/main" count="469" uniqueCount="124">
  <si>
    <t>COLOUR</t>
  </si>
  <si>
    <t>IN VOICE QTY</t>
  </si>
  <si>
    <t>ACTUAL QTY</t>
  </si>
  <si>
    <t>SHORTAGE QTY</t>
  </si>
  <si>
    <t>PASS QTY</t>
  </si>
  <si>
    <t>REJECTION QTY</t>
  </si>
  <si>
    <t>REMARKS</t>
  </si>
  <si>
    <t>JCT LIMITED</t>
  </si>
  <si>
    <t>INVOICE DATE</t>
  </si>
  <si>
    <t>SHADE VARIATION</t>
  </si>
  <si>
    <t>MAIL DATE</t>
  </si>
  <si>
    <t>DYEING PAGES &amp; WEAVING</t>
  </si>
  <si>
    <t>YARN MISTAKE</t>
  </si>
  <si>
    <t>YARN PILLING</t>
  </si>
  <si>
    <t>SAFTY YELLOW</t>
  </si>
  <si>
    <t>SHORTAGE</t>
  </si>
  <si>
    <t>FRENCH BLUE</t>
  </si>
  <si>
    <t>WEAVING</t>
  </si>
  <si>
    <t>MARS RED</t>
  </si>
  <si>
    <t>WEAVING AND STAIN</t>
  </si>
  <si>
    <t>VIRTUAL PINK</t>
  </si>
  <si>
    <t>WEAVING AND COATING</t>
  </si>
  <si>
    <t>BALE NUMBER</t>
  </si>
  <si>
    <t>STAIN AND WEAVING</t>
  </si>
  <si>
    <t>BLUE BIRD</t>
  </si>
  <si>
    <t>93112 , 93113,  93114</t>
  </si>
  <si>
    <t>91574   ,  91572</t>
  </si>
  <si>
    <t>93953, 93963</t>
  </si>
  <si>
    <t>FABRIC</t>
  </si>
  <si>
    <t>BLACK</t>
  </si>
  <si>
    <t>LARCH</t>
  </si>
  <si>
    <t xml:space="preserve">True black </t>
  </si>
  <si>
    <t xml:space="preserve">BLACK </t>
  </si>
  <si>
    <t xml:space="preserve">TRUE BLACK </t>
  </si>
  <si>
    <t>Coated mistake</t>
  </si>
  <si>
    <t>WHITE</t>
  </si>
  <si>
    <t>STAIN</t>
  </si>
  <si>
    <t>4887, 4886, 4746, 4750, 4747, 4749, 4748</t>
  </si>
  <si>
    <t>2000, 2118</t>
  </si>
  <si>
    <t>WEAVING &amp; YARN PILLING</t>
  </si>
  <si>
    <t>TOTAL</t>
  </si>
  <si>
    <t>MONACO BLUE</t>
  </si>
  <si>
    <t>DYING MISTAKE</t>
  </si>
  <si>
    <t>FAKE BLUE</t>
  </si>
  <si>
    <t>WITH IN THE ROLL SHADE</t>
  </si>
  <si>
    <t>DECEMBER SKY</t>
  </si>
  <si>
    <t>NATURAL GREY</t>
  </si>
  <si>
    <t>1103, 1847, 1844</t>
  </si>
  <si>
    <t>CRIMSON RED</t>
  </si>
  <si>
    <t>WEAVING &amp; STAIN</t>
  </si>
  <si>
    <t>WEAVING &amp; SHORTAGE</t>
  </si>
  <si>
    <t>90519, 90527</t>
  </si>
  <si>
    <t>93312, 93309, 93316, 93308, 93307, 93306, 93319, 93310, 93311, 93305, 93314</t>
  </si>
  <si>
    <t>Fabric packed in A class but Sample (Small Cussting) having Snarling. Offer to avoid &amp; cut.</t>
  </si>
  <si>
    <t>JCT Comments</t>
  </si>
  <si>
    <t>Senthil Observations_ Fabric Inspection @ FGM Factory, Mudrai</t>
  </si>
  <si>
    <t>JCT Final Decission</t>
  </si>
  <si>
    <t>As per our W/H inspection report, total 1650m fabric has been dispatched in the mention invoice &amp; weaving issue has been observed in fabric &amp; 9m extra fabric has already been packed for the compensation of said issue.
Kindly advise the customer accordingly.</t>
  </si>
  <si>
    <t>9m extra fabric already packed. Customer need to adjust extra consumption in it</t>
  </si>
  <si>
    <t xml:space="preserve">As per our W/H inspection report, total 3651m fabric has been packed in A class &amp; no weaving issue has been observed during  in-house grading.
Kindly take up the matter accordingly.
</t>
  </si>
  <si>
    <t>Roll  # 88131/270mtrs  inspected  stains &amp; miss pick  observed  &amp; Points /100 sq. yd is 23.5  against  STD 23.  Requested  customer to  use  the  fabric.</t>
  </si>
  <si>
    <t>No FOC required.</t>
  </si>
  <si>
    <t xml:space="preserve">Kindly advise the customer to use 120m fabric on avoid &amp; cut &amp; their rejection will be within 3% generic panel rejection norm. </t>
  </si>
  <si>
    <t>MEP Packing. Offer for avoid &amp; cut</t>
  </si>
  <si>
    <t>Mr. Senthil Pls check these rolls at your end &amp; give your observation.</t>
  </si>
  <si>
    <t>Roll   # 93308/120mtrs  &amp; 93309/140mtrs  inspected  thro  out  roll   black  color  stain  observed  Points /100  Lr. Mtr  is 131 &amp; 115  respectively. Due  to  each &amp; every mtrs  stains  customer  want  to  return 1340mtrs  fabric  to  mill.</t>
  </si>
  <si>
    <t>MEP Packing. Need to replace the fabric if customer not ready for avoid &amp; cut basis</t>
  </si>
  <si>
    <t xml:space="preserve">As per our W/H inspection report, all the mention qnty 1785m fabric has been packed in A class. No coating issue were observed during in-house grading .
Kindly advice the customer to use this fabric.
</t>
  </si>
  <si>
    <t>Roll # 93113/257mtrs, 93112/269mtrs inspected  thro  out  roll  coating  stains  like  white  dot  observed,points /100 Lr. Mtrs  is 61  &amp;  70.  customer  need  to  return  this  676mtrs  qty  to  mill. While  checking  water  leakage  test  on  this  white  spot,  water  getting  leak  on  this  point</t>
  </si>
  <si>
    <t>Fabric packed in A class. Need to replace the fabric if customer not ready for avoid &amp; cut basis</t>
  </si>
  <si>
    <t xml:space="preserve">Kindly advise the customer to use 270m fabric on avoid &amp; cut &amp; their rejection will be within 3% generic panel rejection norm. </t>
  </si>
  <si>
    <t xml:space="preserve">As per our W/H inspection report, all the mention qnty 4154m fabric has been packed in A class. Stain  was observed  within permisible point limit during in-house grading .
Kindly advice the customer to use this fabric.
</t>
  </si>
  <si>
    <t>Roll  # 5359/109mtr, 5355/172mtrs  inspected  small  yellow  color  dot  observed  thro  out  the  roll  &amp;  as  per  factory  Decothlan  rejected  this  defect,  due  to  this  stain  thro  out  in  fabric  customer  need  to  return  the 835mtrs.</t>
  </si>
  <si>
    <t>Can JCT send replacment fabric for this</t>
  </si>
  <si>
    <t>FGM want to replace the same</t>
  </si>
  <si>
    <t>Agreed</t>
  </si>
  <si>
    <t>FGM want  fabric to be replaced</t>
  </si>
  <si>
    <t>FGM want Short qty or debot note acceptacne for more than 2 mtrs, since shown short metre to Mr.Senthil &amp; he acknowledged</t>
  </si>
  <si>
    <t>FGM's Final Decission</t>
  </si>
  <si>
    <t xml:space="preserve">In the customer sent two small cuttings, slight shade variation is seen visually. But spectral values (delta e) is found less than 0.3 in both the strips  and no significant difference is seen. So, kindly request the customer to use the fabric. </t>
  </si>
  <si>
    <t>Out of 4377m invoice quantity, 209m fabric has been packed under F2 class due to yarn streaks. The mentioned two bale nos.by the customer are packed in A class as per our internal reports.</t>
  </si>
  <si>
    <t xml:space="preserve">5632, 5634 </t>
  </si>
  <si>
    <t>Out of 3741m invoice quantity, 1691m fabric has been packed under F2 class due to weaving overpoints &amp; uneven weft. The mentioned bale no.by the customer is packed in F2 class due to weaving overpoints (40.36/100 Ln.yds.). But 22m rejection as claimed by customer is within the generic 3% rejection.</t>
  </si>
  <si>
    <t>Out of 7075m invoice quantity, 3763m fabric has been packed under F2 class mainly due to yarn streaks,proc.abrasion &amp; weaving overpoints.Two mentioned bale nos.by the customer is packed in A class , while bale in F2 class due to short width.</t>
  </si>
  <si>
    <t>Out of 3594m invoice quantity, 180m fabric has been packed under F2 class mainly due to yarn streaks.The mentioned bale no.by the customer is packed in A class .The 158m rejection as claimed by customer is within the generic 3% rejection.</t>
  </si>
  <si>
    <t>Out of 4438m invoice quantity, 1013m fabric has been packed under F2 class mainly due to yarn streaks.The mentioned bale no.by the customer is packed in A class .The 21.4m rejection as claimed by customer is within the generic 3% rejection.</t>
  </si>
  <si>
    <t>The whole invoice quantity (398m) has been packed under F2 class mainly due to yarn streaks &amp; distortion.The mentioned one  bale no.by the customer is packed in F2 class (distortion) .The 7.50m rejection as claimed by customer is within the generic 3% rejection.</t>
  </si>
  <si>
    <t>The whole invoice quantity (834m) has been packed under A class .</t>
  </si>
  <si>
    <t xml:space="preserve">The whole invoice quantity (2617m) has been packed under A class . The 8m rejection as claimed by the customer is within 3% generic rejection. </t>
  </si>
  <si>
    <t>Out of 4981m invoice quantity, 396m fabric has been packed under F2 class mainly due to weaving &amp; proc. overpoints &amp; yarn streaks.The mentioned one bale no.by the customer is packed in A class .</t>
  </si>
  <si>
    <r>
      <t xml:space="preserve">No shade variation observed. Already </t>
    </r>
    <r>
      <rPr>
        <sz val="11"/>
        <color rgb="FFFF0000"/>
        <rFont val="Calibri"/>
        <family val="2"/>
        <scheme val="minor"/>
      </rPr>
      <t>reply on 28/11/2014</t>
    </r>
  </si>
  <si>
    <r>
      <t xml:space="preserve">No Short length observed. Already reply </t>
    </r>
    <r>
      <rPr>
        <sz val="11"/>
        <color rgb="FFFF0000"/>
        <rFont val="Calibri"/>
        <family val="2"/>
        <scheme val="minor"/>
      </rPr>
      <t>on 28/11/2014</t>
    </r>
  </si>
  <si>
    <r>
      <t xml:space="preserve">Already advice the customer to use 359m fabric on avoid &amp; cut basis.                                           </t>
    </r>
    <r>
      <rPr>
        <sz val="11"/>
        <color rgb="FFFF0000"/>
        <rFont val="Calibri"/>
        <family val="2"/>
        <scheme val="minor"/>
      </rPr>
      <t>See mail dated 28/11/2014</t>
    </r>
  </si>
  <si>
    <r>
      <t xml:space="preserve">No Short length observed.                         </t>
    </r>
    <r>
      <rPr>
        <sz val="11"/>
        <color rgb="FFFF0000"/>
        <rFont val="Calibri"/>
        <family val="2"/>
        <scheme val="minor"/>
      </rPr>
      <t>Already reply on 28/11/2014</t>
    </r>
  </si>
  <si>
    <r>
      <t xml:space="preserve">We believe that overall fabric  panel rejection will be within the std. rejection of 3.%. Hence, advice the customer to use this fabric.                                                              </t>
    </r>
    <r>
      <rPr>
        <sz val="11"/>
        <color rgb="FFFF0000"/>
        <rFont val="Calibri"/>
        <family val="2"/>
        <scheme val="minor"/>
      </rPr>
      <t xml:space="preserve">reply on18-12-2014  </t>
    </r>
  </si>
  <si>
    <r>
      <t xml:space="preserve">No yarn pilling was observed in this fabric. Hence, advice the customer to use this fabric. </t>
    </r>
    <r>
      <rPr>
        <sz val="11"/>
        <color rgb="FFFF0000"/>
        <rFont val="Calibri"/>
        <family val="2"/>
        <scheme val="minor"/>
      </rPr>
      <t xml:space="preserve">reply on18-12-2014 </t>
    </r>
    <r>
      <rPr>
        <sz val="11"/>
        <color theme="1"/>
        <rFont val="Calibri"/>
        <family val="2"/>
        <scheme val="minor"/>
      </rPr>
      <t xml:space="preserve">                                              Kindly advise the customer to use 64m yarn pulling fabric &amp; their rejection will be within 3% generic panel rejection norm. </t>
    </r>
    <r>
      <rPr>
        <sz val="11"/>
        <color rgb="FFFF0000"/>
        <rFont val="Calibri"/>
        <family val="2"/>
        <scheme val="minor"/>
      </rPr>
      <t>reply on16-2-2015</t>
    </r>
    <r>
      <rPr>
        <sz val="11"/>
        <color theme="1"/>
        <rFont val="Calibri"/>
        <family val="2"/>
        <scheme val="minor"/>
      </rPr>
      <t xml:space="preserve">                                             </t>
    </r>
  </si>
  <si>
    <r>
      <t xml:space="preserve">No Short length observed during our inhouse grading.  </t>
    </r>
    <r>
      <rPr>
        <sz val="11"/>
        <color rgb="FFFF0000"/>
        <rFont val="Calibri"/>
        <family val="2"/>
        <scheme val="minor"/>
      </rPr>
      <t>reply on18-12-2014</t>
    </r>
  </si>
  <si>
    <r>
      <t xml:space="preserve">We believe that overall fabric  panel rejection wil be within the std. rejection of 3.%. Hence, advice the customer to use this fabric.                                                                                      </t>
    </r>
    <r>
      <rPr>
        <sz val="11"/>
        <color rgb="FFFF0000"/>
        <rFont val="Calibri"/>
        <family val="2"/>
        <scheme val="minor"/>
      </rPr>
      <t>reply on18-12-2014</t>
    </r>
  </si>
  <si>
    <r>
      <t xml:space="preserve">As per our in house inspection report the mention quantity 611m fabric has been packed under risk due to weaving &amp; processing defect. Kindly advice the customer to use 611m fabric on avoids &amp; cut basis.   </t>
    </r>
    <r>
      <rPr>
        <sz val="12"/>
        <color rgb="FFFF0000"/>
        <rFont val="Times New Roman"/>
        <family val="1"/>
      </rPr>
      <t>reply on18-12-2014</t>
    </r>
  </si>
  <si>
    <r>
      <t>As per our in house inspection report the mention quantity 199m fabric has been packed under risk due to  processing defect. Kindly advice the customer to use 199m fabric on avoids &amp; cut basis.</t>
    </r>
    <r>
      <rPr>
        <sz val="12"/>
        <color rgb="FFFF0000"/>
        <rFont val="Times New Roman"/>
        <family val="1"/>
      </rPr>
      <t xml:space="preserve">              reply on18-12-2014</t>
    </r>
  </si>
  <si>
    <t>-</t>
  </si>
  <si>
    <t>No Short length observed.  Not Accepted</t>
  </si>
  <si>
    <r>
      <t xml:space="preserve">Wrong Invoice. </t>
    </r>
    <r>
      <rPr>
        <sz val="11"/>
        <color rgb="FFFF0000"/>
        <rFont val="Calibri"/>
        <family val="2"/>
        <scheme val="minor"/>
      </rPr>
      <t>Reply not given</t>
    </r>
  </si>
  <si>
    <r>
      <t xml:space="preserve">As per our W/H inspection report, all the mention qnty 1785m fabric has been packed in A class. No Weaving defect/ Yarn pilling issue were observed during in-house grading .
</t>
    </r>
    <r>
      <rPr>
        <sz val="11"/>
        <color rgb="FFFF0000"/>
        <rFont val="Book Antiqua"/>
        <family val="1"/>
      </rPr>
      <t>Reply not given to customer</t>
    </r>
    <r>
      <rPr>
        <sz val="11"/>
        <color theme="1"/>
        <rFont val="Book Antiqua"/>
        <family val="1"/>
      </rPr>
      <t xml:space="preserve">
</t>
    </r>
  </si>
  <si>
    <t>INVOICE NO</t>
  </si>
  <si>
    <t>Roll # 4437/  22mtrs  having  weft  patta.</t>
  </si>
  <si>
    <t>Roll # 4861/180mtrs  inspected  with in  roll  shade  variation observed,  cutting  collected  forward  to  mill.</t>
  </si>
  <si>
    <t>Roll # 72666/111mtrs  inspected  with in  roll  shade  variation observed,  cutting  collected  forward  to  mill.</t>
  </si>
  <si>
    <t>HYACINTH (22381MM)</t>
  </si>
  <si>
    <t>P190T     (22298DBW)</t>
  </si>
  <si>
    <t>TM 72 (22504MM)</t>
  </si>
  <si>
    <t>1610/2015</t>
  </si>
  <si>
    <t>HYACINTH</t>
  </si>
  <si>
    <t>NORWAY GREY</t>
  </si>
  <si>
    <t>Out of 1612m invoice qnty., 921m goods have been packed under F2 class due to code 799(weaving overpoints) in this outsourced fabric. The mentioned one roll by the customer has been packed under F2 class due to weaving overpoints.</t>
  </si>
  <si>
    <t>TM 72</t>
  </si>
  <si>
    <t>74178, 74884, 74528,74183, 72666</t>
  </si>
  <si>
    <t>C SHADE BUYER NOT ACCEPTED</t>
  </si>
  <si>
    <t>Out of 3704m invoice qnty., 1854m goods have been packed under F2 class  mainly due to weaving overpoints, stm,yarn streaks &amp; color weft patta. Five roll nos. are mentioned by the customer out of which two rolls are of A class, while three rolls are of F2 class ( wvg.over points,color weft patta &amp; yarn streaks).</t>
  </si>
  <si>
    <t>11050, 11099</t>
  </si>
  <si>
    <t>Out of 5822m invoice qnty., 415m goods have been packed under F2 class due to weaving overpoints. The mentioned two roll nos.by the customer have been packed under A class.</t>
  </si>
  <si>
    <t>Out of 1745m invoice qnty., 233m goods have been packed under F2 class due to weaving overpoints, crack &amp; stains. The mentioned one roll nos.by the customer has been packed under A class.</t>
  </si>
  <si>
    <t>VELVET VIOLET</t>
  </si>
  <si>
    <t>Out of 1811m invoice qnty., 1380m goods have been packed under F2 class due to weaving overpoints,yarn streaks &amp; distortion. The mentioned one roll no.by the customer has been packed under F2 class due to weaving overpoints.</t>
  </si>
</sst>
</file>

<file path=xl/styles.xml><?xml version="1.0" encoding="utf-8"?>
<styleSheet xmlns="http://schemas.openxmlformats.org/spreadsheetml/2006/main">
  <numFmts count="2">
    <numFmt numFmtId="43" formatCode="_(* #,##0.00_);_(* \(#,##0.00\);_(* &quot;-&quot;??_);_(@_)"/>
    <numFmt numFmtId="164" formatCode="[$-409]d\-mmm\-yy;@"/>
  </numFmts>
  <fonts count="13">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
      <sz val="11"/>
      <color theme="1"/>
      <name val="Book Antiqua"/>
      <family val="1"/>
    </font>
    <font>
      <b/>
      <sz val="11"/>
      <color theme="1"/>
      <name val="Book Antiqua"/>
      <family val="1"/>
    </font>
    <font>
      <sz val="11"/>
      <name val="Book Antiqua"/>
      <family val="1"/>
    </font>
    <font>
      <sz val="11"/>
      <color rgb="FFC00000"/>
      <name val="Book Antiqua"/>
      <family val="1"/>
    </font>
    <font>
      <b/>
      <sz val="14"/>
      <color theme="1"/>
      <name val="Arial Black"/>
      <family val="2"/>
    </font>
    <font>
      <sz val="11"/>
      <color rgb="FFFF0000"/>
      <name val="Calibri"/>
      <family val="2"/>
      <scheme val="minor"/>
    </font>
    <font>
      <sz val="12"/>
      <color rgb="FF000000"/>
      <name val="Times New Roman"/>
      <family val="1"/>
    </font>
    <font>
      <sz val="12"/>
      <color rgb="FFFF0000"/>
      <name val="Times New Roman"/>
      <family val="1"/>
    </font>
    <font>
      <sz val="11"/>
      <color rgb="FFFF0000"/>
      <name val="Book Antiqua"/>
      <family val="1"/>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57">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3" borderId="1" xfId="0" applyFont="1" applyFill="1" applyBorder="1" applyAlignment="1">
      <alignment horizontal="center"/>
    </xf>
    <xf numFmtId="2" fontId="1" fillId="3" borderId="1" xfId="0" applyNumberFormat="1" applyFont="1" applyFill="1" applyBorder="1" applyAlignment="1">
      <alignment horizontal="center"/>
    </xf>
    <xf numFmtId="0" fontId="3" fillId="0" borderId="1" xfId="0" applyFont="1" applyBorder="1" applyAlignment="1">
      <alignment horizontal="left"/>
    </xf>
    <xf numFmtId="2" fontId="1" fillId="3" borderId="1" xfId="0" applyNumberFormat="1" applyFont="1" applyFill="1" applyBorder="1" applyAlignment="1">
      <alignment horizontal="left"/>
    </xf>
    <xf numFmtId="0" fontId="0" fillId="0" borderId="0" xfId="0" applyAlignment="1">
      <alignment horizontal="left"/>
    </xf>
    <xf numFmtId="0" fontId="5" fillId="4" borderId="2" xfId="0" applyFont="1" applyFill="1" applyBorder="1" applyAlignment="1">
      <alignment horizontal="center" vertical="top" wrapText="1"/>
    </xf>
    <xf numFmtId="0" fontId="5" fillId="5" borderId="2" xfId="0" applyFont="1" applyFill="1" applyBorder="1" applyAlignment="1">
      <alignment horizontal="center" vertical="top" wrapText="1"/>
    </xf>
    <xf numFmtId="0" fontId="0" fillId="0" borderId="3" xfId="0" applyBorder="1" applyAlignment="1">
      <alignment horizontal="center"/>
    </xf>
    <xf numFmtId="0" fontId="1" fillId="3" borderId="3" xfId="0" applyFont="1" applyFill="1" applyBorder="1" applyAlignment="1">
      <alignment horizontal="center"/>
    </xf>
    <xf numFmtId="0" fontId="0" fillId="0" borderId="1" xfId="0" applyBorder="1"/>
    <xf numFmtId="0" fontId="4" fillId="4" borderId="1" xfId="0" applyFont="1" applyFill="1" applyBorder="1" applyAlignment="1">
      <alignment vertical="top" wrapText="1"/>
    </xf>
    <xf numFmtId="0" fontId="4" fillId="5" borderId="1" xfId="0" applyFont="1" applyFill="1" applyBorder="1" applyAlignment="1">
      <alignment vertical="top" wrapText="1"/>
    </xf>
    <xf numFmtId="0" fontId="6" fillId="4" borderId="1" xfId="0" applyFont="1" applyFill="1" applyBorder="1" applyAlignment="1">
      <alignment vertical="top" wrapText="1"/>
    </xf>
    <xf numFmtId="0" fontId="6" fillId="5" borderId="1" xfId="0" applyFont="1" applyFill="1" applyBorder="1" applyAlignment="1">
      <alignment vertical="top" wrapText="1"/>
    </xf>
    <xf numFmtId="0" fontId="7" fillId="4" borderId="1" xfId="0" applyFont="1" applyFill="1" applyBorder="1" applyAlignment="1">
      <alignment vertical="top" wrapText="1"/>
    </xf>
    <xf numFmtId="0" fontId="7" fillId="5" borderId="1" xfId="0" applyFont="1" applyFill="1" applyBorder="1" applyAlignment="1">
      <alignment vertical="top" wrapText="1"/>
    </xf>
    <xf numFmtId="0" fontId="1" fillId="0" borderId="0" xfId="0" applyFont="1" applyAlignment="1">
      <alignment wrapText="1"/>
    </xf>
    <xf numFmtId="0" fontId="5" fillId="6" borderId="4" xfId="0" applyFont="1" applyFill="1" applyBorder="1" applyAlignment="1">
      <alignment horizontal="center" vertical="top" wrapText="1"/>
    </xf>
    <xf numFmtId="0" fontId="0" fillId="0" borderId="3" xfId="0" applyBorder="1"/>
    <xf numFmtId="0" fontId="4" fillId="6" borderId="3" xfId="0" applyFont="1" applyFill="1" applyBorder="1" applyAlignment="1">
      <alignment vertical="top" wrapText="1"/>
    </xf>
    <xf numFmtId="0" fontId="6" fillId="6" borderId="3" xfId="0" applyFont="1" applyFill="1"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1" fillId="3" borderId="1" xfId="0" applyFont="1" applyFill="1" applyBorder="1" applyAlignment="1">
      <alignment horizontal="center" vertical="top" wrapText="1"/>
    </xf>
    <xf numFmtId="0" fontId="1" fillId="0" borderId="1" xfId="0" applyFont="1" applyBorder="1" applyAlignment="1">
      <alignment horizontal="center" vertical="top" wrapText="1"/>
    </xf>
    <xf numFmtId="164" fontId="0" fillId="3" borderId="1" xfId="0" applyNumberFormat="1" applyFill="1" applyBorder="1" applyAlignment="1">
      <alignment horizontal="center" vertical="top" wrapText="1"/>
    </xf>
    <xf numFmtId="164" fontId="0" fillId="0" borderId="1" xfId="0" applyNumberFormat="1" applyBorder="1" applyAlignment="1">
      <alignment horizontal="center" vertical="top" wrapText="1"/>
    </xf>
    <xf numFmtId="0" fontId="0" fillId="0" borderId="1" xfId="0" applyBorder="1" applyAlignment="1">
      <alignment horizontal="center" vertical="top" wrapText="1"/>
    </xf>
    <xf numFmtId="2" fontId="0" fillId="0" borderId="1" xfId="0" applyNumberFormat="1" applyBorder="1" applyAlignment="1">
      <alignment horizontal="center" vertical="top" wrapText="1"/>
    </xf>
    <xf numFmtId="2" fontId="0" fillId="0" borderId="1" xfId="0" applyNumberFormat="1" applyBorder="1" applyAlignment="1">
      <alignment horizontal="left" vertical="top" wrapText="1"/>
    </xf>
    <xf numFmtId="0" fontId="0" fillId="0" borderId="3" xfId="0" applyBorder="1" applyAlignment="1">
      <alignment horizontal="center" vertical="top" wrapText="1"/>
    </xf>
    <xf numFmtId="0" fontId="0" fillId="0" borderId="1" xfId="0" applyBorder="1" applyAlignment="1">
      <alignment vertical="top" wrapText="1"/>
    </xf>
    <xf numFmtId="0" fontId="0" fillId="0" borderId="3" xfId="0" applyBorder="1" applyAlignment="1">
      <alignment vertical="top" wrapText="1"/>
    </xf>
    <xf numFmtId="0" fontId="1" fillId="0" borderId="1" xfId="0" applyFont="1" applyBorder="1" applyAlignment="1">
      <alignment vertical="top" wrapText="1"/>
    </xf>
    <xf numFmtId="43" fontId="3" fillId="0" borderId="0" xfId="1" applyFont="1" applyAlignment="1">
      <alignment horizontal="left" vertical="top" wrapText="1"/>
    </xf>
    <xf numFmtId="0" fontId="3" fillId="0" borderId="1" xfId="0" applyFont="1" applyBorder="1" applyAlignment="1">
      <alignment horizontal="left" vertical="top" wrapText="1"/>
    </xf>
    <xf numFmtId="0" fontId="0" fillId="2" borderId="1" xfId="0" applyFill="1" applyBorder="1" applyAlignment="1">
      <alignment horizontal="center" vertical="top" wrapText="1"/>
    </xf>
    <xf numFmtId="2" fontId="0" fillId="2" borderId="1" xfId="0" applyNumberFormat="1" applyFill="1" applyBorder="1" applyAlignment="1">
      <alignment horizontal="center" vertical="top" wrapText="1"/>
    </xf>
    <xf numFmtId="3" fontId="3" fillId="0" borderId="1" xfId="0" applyNumberFormat="1" applyFont="1" applyBorder="1" applyAlignment="1">
      <alignment horizontal="left" vertical="top" wrapText="1"/>
    </xf>
    <xf numFmtId="0" fontId="0" fillId="7" borderId="5" xfId="0" applyFill="1" applyBorder="1" applyAlignment="1">
      <alignment vertical="top" wrapText="1"/>
    </xf>
    <xf numFmtId="0" fontId="10" fillId="7" borderId="5" xfId="0" applyFont="1" applyFill="1" applyBorder="1" applyAlignment="1">
      <alignment vertical="top" wrapText="1"/>
    </xf>
    <xf numFmtId="0" fontId="0" fillId="7" borderId="6" xfId="0" quotePrefix="1" applyFill="1"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5" xfId="0" applyFill="1" applyBorder="1" applyAlignment="1">
      <alignment vertical="top" wrapText="1"/>
    </xf>
    <xf numFmtId="0" fontId="4" fillId="4" borderId="9" xfId="0" applyFont="1" applyFill="1" applyBorder="1" applyAlignment="1">
      <alignment vertical="top" wrapText="1"/>
    </xf>
    <xf numFmtId="0" fontId="0" fillId="0" borderId="1" xfId="0" quotePrefix="1" applyBorder="1" applyAlignment="1">
      <alignment vertical="top" wrapText="1"/>
    </xf>
    <xf numFmtId="0" fontId="4" fillId="2" borderId="1" xfId="0" quotePrefix="1" applyFont="1" applyFill="1" applyBorder="1" applyAlignment="1">
      <alignment vertical="top" wrapText="1"/>
    </xf>
    <xf numFmtId="0" fontId="6" fillId="2" borderId="1" xfId="0" quotePrefix="1" applyFont="1" applyFill="1" applyBorder="1" applyAlignment="1">
      <alignment vertical="top" wrapText="1"/>
    </xf>
    <xf numFmtId="0" fontId="8" fillId="0" borderId="1" xfId="0" applyFont="1" applyBorder="1" applyAlignment="1">
      <alignment horizontal="center"/>
    </xf>
    <xf numFmtId="15" fontId="0" fillId="0" borderId="3" xfId="0" applyNumberFormat="1" applyBorder="1" applyAlignment="1">
      <alignment horizontal="center"/>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Q31"/>
  <sheetViews>
    <sheetView workbookViewId="0">
      <pane xSplit="6" ySplit="2" topLeftCell="G3" activePane="bottomRight" state="frozen"/>
      <selection pane="topRight" activeCell="F1" sqref="F1"/>
      <selection pane="bottomLeft" activeCell="A3" sqref="A3"/>
      <selection pane="bottomRight" activeCell="I5" sqref="I5"/>
    </sheetView>
  </sheetViews>
  <sheetFormatPr defaultRowHeight="15"/>
  <cols>
    <col min="1" max="1" width="10.28515625" customWidth="1"/>
    <col min="2" max="3" width="12.140625" customWidth="1"/>
    <col min="4" max="4" width="9.42578125" customWidth="1"/>
    <col min="5" max="5" width="12.140625" customWidth="1"/>
    <col min="6" max="6" width="12.42578125" customWidth="1"/>
    <col min="7" max="7" width="12.85546875" customWidth="1"/>
    <col min="8" max="8" width="12" customWidth="1"/>
    <col min="9" max="9" width="14.7109375" customWidth="1"/>
    <col min="10" max="10" width="9.42578125" customWidth="1"/>
    <col min="11" max="11" width="14.7109375" bestFit="1" customWidth="1"/>
    <col min="12" max="12" width="19.5703125" style="9" customWidth="1"/>
    <col min="13" max="13" width="19.140625" customWidth="1"/>
    <col min="14" max="14" width="38.42578125" style="28" customWidth="1"/>
    <col min="15" max="15" width="34.28515625" customWidth="1"/>
    <col min="16" max="16" width="31.140625" customWidth="1"/>
    <col min="17" max="17" width="33.140625" style="21" customWidth="1"/>
  </cols>
  <sheetData>
    <row r="1" spans="1:17" ht="21" customHeight="1" thickBot="1">
      <c r="A1" s="55" t="s">
        <v>7</v>
      </c>
      <c r="B1" s="55"/>
      <c r="C1" s="55"/>
      <c r="D1" s="55"/>
      <c r="E1" s="55"/>
      <c r="F1" s="55"/>
      <c r="G1" s="55"/>
      <c r="H1" s="55"/>
      <c r="I1" s="55"/>
      <c r="J1" s="55"/>
      <c r="K1" s="55"/>
      <c r="L1" s="55"/>
      <c r="M1" s="55"/>
    </row>
    <row r="2" spans="1:17" ht="45">
      <c r="A2" s="29" t="s">
        <v>10</v>
      </c>
      <c r="B2" s="30" t="s">
        <v>8</v>
      </c>
      <c r="C2" s="30"/>
      <c r="D2" s="30" t="s">
        <v>104</v>
      </c>
      <c r="E2" s="30" t="s">
        <v>28</v>
      </c>
      <c r="F2" s="30" t="s">
        <v>0</v>
      </c>
      <c r="G2" s="30" t="s">
        <v>1</v>
      </c>
      <c r="H2" s="30" t="s">
        <v>2</v>
      </c>
      <c r="I2" s="30" t="s">
        <v>3</v>
      </c>
      <c r="J2" s="30" t="s">
        <v>4</v>
      </c>
      <c r="K2" s="30" t="s">
        <v>5</v>
      </c>
      <c r="L2" s="30" t="s">
        <v>22</v>
      </c>
      <c r="M2" s="30" t="s">
        <v>6</v>
      </c>
      <c r="N2" s="10" t="s">
        <v>54</v>
      </c>
      <c r="O2" s="11" t="s">
        <v>55</v>
      </c>
      <c r="P2" s="22" t="s">
        <v>56</v>
      </c>
      <c r="Q2" s="22" t="s">
        <v>78</v>
      </c>
    </row>
    <row r="3" spans="1:17" ht="60">
      <c r="A3" s="31">
        <v>41957</v>
      </c>
      <c r="B3" s="32">
        <v>41941</v>
      </c>
      <c r="C3" s="32"/>
      <c r="D3" s="33">
        <v>145168</v>
      </c>
      <c r="E3" s="33" t="s">
        <v>108</v>
      </c>
      <c r="F3" s="33" t="s">
        <v>29</v>
      </c>
      <c r="G3" s="34">
        <v>7366</v>
      </c>
      <c r="H3" s="34">
        <f>G3-I3</f>
        <v>7358.9</v>
      </c>
      <c r="I3" s="34">
        <v>7.1</v>
      </c>
      <c r="J3" s="34">
        <f>H3-K3</f>
        <v>7344.9</v>
      </c>
      <c r="K3" s="34">
        <v>14</v>
      </c>
      <c r="L3" s="35"/>
      <c r="M3" s="36" t="s">
        <v>9</v>
      </c>
      <c r="N3" s="45" t="s">
        <v>90</v>
      </c>
      <c r="O3" s="52" t="s">
        <v>100</v>
      </c>
      <c r="P3" s="38"/>
      <c r="Q3" s="39" t="s">
        <v>77</v>
      </c>
    </row>
    <row r="4" spans="1:17" ht="45">
      <c r="A4" s="31">
        <v>41963</v>
      </c>
      <c r="B4" s="32">
        <v>41919</v>
      </c>
      <c r="C4" s="32" t="s">
        <v>111</v>
      </c>
      <c r="D4" s="33">
        <v>144741</v>
      </c>
      <c r="E4" s="33" t="s">
        <v>110</v>
      </c>
      <c r="F4" s="33" t="s">
        <v>29</v>
      </c>
      <c r="G4" s="34">
        <v>781</v>
      </c>
      <c r="H4" s="34">
        <f t="shared" ref="H4:H29" si="0">G4-I4</f>
        <v>781</v>
      </c>
      <c r="I4" s="34">
        <v>0</v>
      </c>
      <c r="J4" s="34">
        <f t="shared" ref="J4:J29" si="1">H4-K4</f>
        <v>421.6</v>
      </c>
      <c r="K4" s="34">
        <v>359.4</v>
      </c>
      <c r="L4" s="35"/>
      <c r="M4" s="36" t="s">
        <v>11</v>
      </c>
      <c r="N4" s="45" t="s">
        <v>92</v>
      </c>
      <c r="O4" s="52" t="s">
        <v>100</v>
      </c>
      <c r="P4" s="38"/>
      <c r="Q4" s="39" t="s">
        <v>76</v>
      </c>
    </row>
    <row r="5" spans="1:17" ht="75">
      <c r="A5" s="31">
        <v>41972</v>
      </c>
      <c r="B5" s="32">
        <v>41970</v>
      </c>
      <c r="C5" s="32"/>
      <c r="D5" s="33">
        <v>145546</v>
      </c>
      <c r="E5" s="33" t="s">
        <v>108</v>
      </c>
      <c r="F5" s="33" t="s">
        <v>30</v>
      </c>
      <c r="G5" s="34">
        <v>675</v>
      </c>
      <c r="H5" s="34">
        <f t="shared" si="0"/>
        <v>675</v>
      </c>
      <c r="I5" s="34">
        <v>0</v>
      </c>
      <c r="J5" s="34">
        <f>H5-K5</f>
        <v>649</v>
      </c>
      <c r="K5" s="34">
        <v>26</v>
      </c>
      <c r="L5" s="35"/>
      <c r="M5" s="36" t="s">
        <v>12</v>
      </c>
      <c r="N5" s="45" t="s">
        <v>94</v>
      </c>
      <c r="O5" s="52" t="s">
        <v>100</v>
      </c>
      <c r="P5" s="38"/>
      <c r="Q5" s="39" t="s">
        <v>76</v>
      </c>
    </row>
    <row r="6" spans="1:17" ht="105">
      <c r="A6" s="31">
        <v>41976</v>
      </c>
      <c r="B6" s="32">
        <v>41934</v>
      </c>
      <c r="C6" s="32"/>
      <c r="D6" s="33">
        <v>144955</v>
      </c>
      <c r="E6" s="33" t="s">
        <v>109</v>
      </c>
      <c r="F6" s="33" t="s">
        <v>31</v>
      </c>
      <c r="G6" s="34">
        <v>6055</v>
      </c>
      <c r="H6" s="34">
        <f t="shared" si="0"/>
        <v>6016</v>
      </c>
      <c r="I6" s="34">
        <v>39</v>
      </c>
      <c r="J6" s="34">
        <f t="shared" si="1"/>
        <v>5952</v>
      </c>
      <c r="K6" s="34">
        <v>64</v>
      </c>
      <c r="L6" s="35"/>
      <c r="M6" s="36" t="s">
        <v>13</v>
      </c>
      <c r="N6" s="45" t="s">
        <v>95</v>
      </c>
      <c r="O6" s="53" t="s">
        <v>100</v>
      </c>
      <c r="P6" s="24" t="s">
        <v>53</v>
      </c>
      <c r="Q6" s="39" t="s">
        <v>76</v>
      </c>
    </row>
    <row r="7" spans="1:17" ht="75">
      <c r="A7" s="31">
        <v>41983</v>
      </c>
      <c r="B7" s="32">
        <v>41912</v>
      </c>
      <c r="C7" s="32"/>
      <c r="D7" s="33">
        <v>144620</v>
      </c>
      <c r="E7" s="33" t="s">
        <v>110</v>
      </c>
      <c r="F7" s="33" t="s">
        <v>16</v>
      </c>
      <c r="G7" s="34">
        <v>1035</v>
      </c>
      <c r="H7" s="34">
        <f t="shared" si="0"/>
        <v>1035</v>
      </c>
      <c r="I7" s="34">
        <v>0</v>
      </c>
      <c r="J7" s="34">
        <f t="shared" si="1"/>
        <v>1026.5</v>
      </c>
      <c r="K7" s="34">
        <v>8.5</v>
      </c>
      <c r="L7" s="35"/>
      <c r="M7" s="36" t="s">
        <v>17</v>
      </c>
      <c r="N7" s="45" t="s">
        <v>97</v>
      </c>
      <c r="O7" s="37"/>
      <c r="P7" s="38"/>
      <c r="Q7" s="39" t="s">
        <v>76</v>
      </c>
    </row>
    <row r="8" spans="1:17" ht="94.5">
      <c r="A8" s="31">
        <v>41988</v>
      </c>
      <c r="B8" s="32">
        <v>41912</v>
      </c>
      <c r="C8" s="32"/>
      <c r="D8" s="33">
        <v>144662</v>
      </c>
      <c r="E8" s="33" t="s">
        <v>110</v>
      </c>
      <c r="F8" s="33" t="s">
        <v>31</v>
      </c>
      <c r="G8" s="34">
        <v>1778</v>
      </c>
      <c r="H8" s="34">
        <f t="shared" si="0"/>
        <v>1778</v>
      </c>
      <c r="I8" s="34">
        <v>0</v>
      </c>
      <c r="J8" s="34">
        <f t="shared" si="1"/>
        <v>1166.5999999999999</v>
      </c>
      <c r="K8" s="34">
        <v>611.4</v>
      </c>
      <c r="L8" s="35"/>
      <c r="M8" s="36" t="s">
        <v>11</v>
      </c>
      <c r="N8" s="46" t="s">
        <v>98</v>
      </c>
      <c r="O8" s="37"/>
      <c r="P8" s="38"/>
      <c r="Q8" s="39" t="s">
        <v>76</v>
      </c>
    </row>
    <row r="9" spans="1:17" ht="94.5">
      <c r="A9" s="31">
        <v>41988</v>
      </c>
      <c r="B9" s="32">
        <v>41912</v>
      </c>
      <c r="C9" s="32"/>
      <c r="D9" s="33">
        <v>144662</v>
      </c>
      <c r="E9" s="33" t="s">
        <v>110</v>
      </c>
      <c r="F9" s="33" t="s">
        <v>16</v>
      </c>
      <c r="G9" s="34">
        <v>421</v>
      </c>
      <c r="H9" s="34">
        <f t="shared" si="0"/>
        <v>421</v>
      </c>
      <c r="I9" s="34">
        <v>0</v>
      </c>
      <c r="J9" s="34">
        <f t="shared" si="1"/>
        <v>222</v>
      </c>
      <c r="K9" s="34">
        <v>199</v>
      </c>
      <c r="L9" s="35"/>
      <c r="M9" s="36" t="s">
        <v>11</v>
      </c>
      <c r="N9" s="46" t="s">
        <v>99</v>
      </c>
      <c r="O9" s="37"/>
      <c r="P9" s="38"/>
      <c r="Q9" s="39" t="s">
        <v>76</v>
      </c>
    </row>
    <row r="10" spans="1:17" ht="60">
      <c r="A10" s="31">
        <v>42024</v>
      </c>
      <c r="B10" s="32">
        <v>41985</v>
      </c>
      <c r="C10" s="32"/>
      <c r="D10" s="33">
        <v>146087</v>
      </c>
      <c r="E10" s="33" t="s">
        <v>108</v>
      </c>
      <c r="F10" s="33" t="s">
        <v>32</v>
      </c>
      <c r="G10" s="34">
        <v>6013</v>
      </c>
      <c r="H10" s="34">
        <f t="shared" si="0"/>
        <v>6009.8</v>
      </c>
      <c r="I10" s="34">
        <v>3.2</v>
      </c>
      <c r="J10" s="34">
        <f t="shared" si="1"/>
        <v>6009.8</v>
      </c>
      <c r="K10" s="34">
        <v>0</v>
      </c>
      <c r="L10" s="35"/>
      <c r="M10" s="36" t="s">
        <v>15</v>
      </c>
      <c r="N10" s="37" t="s">
        <v>101</v>
      </c>
      <c r="O10" s="49"/>
      <c r="P10" s="38"/>
      <c r="Q10" s="39" t="s">
        <v>77</v>
      </c>
    </row>
    <row r="11" spans="1:17" ht="148.5">
      <c r="A11" s="31">
        <v>42026</v>
      </c>
      <c r="B11" s="32">
        <v>41999</v>
      </c>
      <c r="C11" s="32"/>
      <c r="D11" s="33">
        <v>146469</v>
      </c>
      <c r="E11" s="33" t="s">
        <v>109</v>
      </c>
      <c r="F11" s="33" t="s">
        <v>18</v>
      </c>
      <c r="G11" s="34">
        <v>1650</v>
      </c>
      <c r="H11" s="34">
        <f t="shared" si="0"/>
        <v>1650</v>
      </c>
      <c r="I11" s="34">
        <v>0</v>
      </c>
      <c r="J11" s="34">
        <f t="shared" si="1"/>
        <v>1504</v>
      </c>
      <c r="K11" s="34">
        <v>146</v>
      </c>
      <c r="L11" s="40" t="s">
        <v>51</v>
      </c>
      <c r="M11" s="36" t="s">
        <v>19</v>
      </c>
      <c r="N11" s="15" t="s">
        <v>57</v>
      </c>
      <c r="O11" s="53" t="s">
        <v>100</v>
      </c>
      <c r="P11" s="24" t="s">
        <v>58</v>
      </c>
      <c r="Q11" s="39" t="s">
        <v>76</v>
      </c>
    </row>
    <row r="12" spans="1:17" ht="115.5">
      <c r="A12" s="31">
        <v>42026</v>
      </c>
      <c r="B12" s="32">
        <v>41999</v>
      </c>
      <c r="C12" s="32"/>
      <c r="D12" s="33">
        <v>146200</v>
      </c>
      <c r="E12" s="33" t="s">
        <v>109</v>
      </c>
      <c r="F12" s="33" t="s">
        <v>20</v>
      </c>
      <c r="G12" s="34">
        <v>3651</v>
      </c>
      <c r="H12" s="34">
        <f t="shared" si="0"/>
        <v>3651</v>
      </c>
      <c r="I12" s="34">
        <v>0</v>
      </c>
      <c r="J12" s="34">
        <f t="shared" si="1"/>
        <v>3381</v>
      </c>
      <c r="K12" s="34">
        <v>270</v>
      </c>
      <c r="L12" s="35"/>
      <c r="M12" s="36" t="s">
        <v>19</v>
      </c>
      <c r="N12" s="15" t="s">
        <v>59</v>
      </c>
      <c r="O12" s="16" t="s">
        <v>60</v>
      </c>
      <c r="P12" s="24" t="s">
        <v>61</v>
      </c>
      <c r="Q12" s="39" t="s">
        <v>75</v>
      </c>
    </row>
    <row r="13" spans="1:17" ht="66">
      <c r="A13" s="31">
        <v>42031</v>
      </c>
      <c r="B13" s="32">
        <v>42004</v>
      </c>
      <c r="C13" s="32"/>
      <c r="D13" s="33">
        <v>146727</v>
      </c>
      <c r="E13" s="33" t="s">
        <v>109</v>
      </c>
      <c r="F13" s="33" t="s">
        <v>33</v>
      </c>
      <c r="G13" s="34">
        <v>3390</v>
      </c>
      <c r="H13" s="34">
        <f t="shared" si="0"/>
        <v>3390</v>
      </c>
      <c r="I13" s="34">
        <v>0</v>
      </c>
      <c r="J13" s="34">
        <f t="shared" si="1"/>
        <v>3270</v>
      </c>
      <c r="K13" s="34">
        <v>120</v>
      </c>
      <c r="L13" s="35"/>
      <c r="M13" s="36" t="s">
        <v>21</v>
      </c>
      <c r="N13" s="17" t="s">
        <v>62</v>
      </c>
      <c r="O13" s="18"/>
      <c r="P13" s="25" t="s">
        <v>63</v>
      </c>
      <c r="Q13" s="39" t="s">
        <v>73</v>
      </c>
    </row>
    <row r="14" spans="1:17" ht="132">
      <c r="A14" s="31">
        <v>42033</v>
      </c>
      <c r="B14" s="32">
        <v>42004</v>
      </c>
      <c r="C14" s="32"/>
      <c r="D14" s="33">
        <v>146708</v>
      </c>
      <c r="E14" s="33" t="s">
        <v>109</v>
      </c>
      <c r="F14" s="33" t="s">
        <v>18</v>
      </c>
      <c r="G14" s="34">
        <v>2200</v>
      </c>
      <c r="H14" s="34">
        <f t="shared" si="0"/>
        <v>2200</v>
      </c>
      <c r="I14" s="34">
        <v>0</v>
      </c>
      <c r="J14" s="34">
        <f t="shared" si="1"/>
        <v>860</v>
      </c>
      <c r="K14" s="34">
        <v>1340</v>
      </c>
      <c r="L14" s="41" t="s">
        <v>52</v>
      </c>
      <c r="M14" s="36" t="s">
        <v>23</v>
      </c>
      <c r="N14" s="19" t="s">
        <v>64</v>
      </c>
      <c r="O14" s="20" t="s">
        <v>65</v>
      </c>
      <c r="P14" s="25" t="s">
        <v>66</v>
      </c>
      <c r="Q14" s="39" t="s">
        <v>74</v>
      </c>
    </row>
    <row r="15" spans="1:17" ht="165">
      <c r="A15" s="31">
        <v>42039</v>
      </c>
      <c r="B15" s="32">
        <v>42003</v>
      </c>
      <c r="C15" s="32"/>
      <c r="D15" s="42">
        <v>146679</v>
      </c>
      <c r="E15" s="33" t="s">
        <v>109</v>
      </c>
      <c r="F15" s="33" t="s">
        <v>24</v>
      </c>
      <c r="G15" s="34">
        <v>1785</v>
      </c>
      <c r="H15" s="34">
        <f t="shared" si="0"/>
        <v>1785</v>
      </c>
      <c r="I15" s="34">
        <v>0</v>
      </c>
      <c r="J15" s="34">
        <f t="shared" si="1"/>
        <v>1109</v>
      </c>
      <c r="K15" s="43">
        <v>676</v>
      </c>
      <c r="L15" s="44" t="s">
        <v>25</v>
      </c>
      <c r="M15" s="36" t="s">
        <v>34</v>
      </c>
      <c r="N15" s="15" t="s">
        <v>67</v>
      </c>
      <c r="O15" s="16" t="s">
        <v>68</v>
      </c>
      <c r="P15" s="24" t="s">
        <v>69</v>
      </c>
      <c r="Q15" s="39" t="s">
        <v>74</v>
      </c>
    </row>
    <row r="16" spans="1:17" ht="29.25" customHeight="1">
      <c r="A16" s="31">
        <v>42039</v>
      </c>
      <c r="B16" s="32">
        <v>42002</v>
      </c>
      <c r="C16" s="32"/>
      <c r="D16" s="42">
        <v>146510</v>
      </c>
      <c r="E16" s="33" t="s">
        <v>108</v>
      </c>
      <c r="F16" s="33" t="s">
        <v>32</v>
      </c>
      <c r="G16" s="34">
        <v>2274</v>
      </c>
      <c r="H16" s="34">
        <f t="shared" si="0"/>
        <v>2274</v>
      </c>
      <c r="I16" s="34">
        <v>0</v>
      </c>
      <c r="J16" s="34">
        <f t="shared" si="1"/>
        <v>1868</v>
      </c>
      <c r="K16" s="34">
        <v>406</v>
      </c>
      <c r="L16" s="41" t="s">
        <v>26</v>
      </c>
      <c r="M16" s="36" t="s">
        <v>19</v>
      </c>
      <c r="N16" s="50" t="s">
        <v>102</v>
      </c>
      <c r="O16" s="37"/>
      <c r="P16" s="38"/>
      <c r="Q16" s="39" t="s">
        <v>74</v>
      </c>
    </row>
    <row r="17" spans="1:17" ht="66">
      <c r="A17" s="31">
        <v>42041</v>
      </c>
      <c r="B17" s="32">
        <v>42004</v>
      </c>
      <c r="C17" s="32"/>
      <c r="D17" s="42">
        <v>146728</v>
      </c>
      <c r="E17" s="33" t="s">
        <v>109</v>
      </c>
      <c r="F17" s="33" t="s">
        <v>33</v>
      </c>
      <c r="G17" s="34">
        <v>6609</v>
      </c>
      <c r="H17" s="34">
        <f t="shared" si="0"/>
        <v>6609</v>
      </c>
      <c r="I17" s="34">
        <v>0</v>
      </c>
      <c r="J17" s="34">
        <f t="shared" si="1"/>
        <v>6339</v>
      </c>
      <c r="K17" s="34">
        <v>270</v>
      </c>
      <c r="L17" s="41" t="s">
        <v>27</v>
      </c>
      <c r="M17" s="36" t="s">
        <v>19</v>
      </c>
      <c r="N17" s="17" t="s">
        <v>70</v>
      </c>
      <c r="O17" s="54" t="s">
        <v>100</v>
      </c>
      <c r="P17" s="25" t="s">
        <v>66</v>
      </c>
      <c r="Q17" s="39" t="s">
        <v>74</v>
      </c>
    </row>
    <row r="18" spans="1:17" ht="115.5">
      <c r="A18" s="31">
        <v>42047</v>
      </c>
      <c r="B18" s="32">
        <v>42023</v>
      </c>
      <c r="C18" s="32"/>
      <c r="D18" s="33">
        <v>146934</v>
      </c>
      <c r="E18" s="33" t="s">
        <v>109</v>
      </c>
      <c r="F18" s="33" t="s">
        <v>31</v>
      </c>
      <c r="G18" s="34">
        <v>8837</v>
      </c>
      <c r="H18" s="34">
        <f t="shared" si="0"/>
        <v>8837</v>
      </c>
      <c r="I18" s="34">
        <v>0</v>
      </c>
      <c r="J18" s="34">
        <f t="shared" si="1"/>
        <v>8452</v>
      </c>
      <c r="K18" s="34">
        <v>385</v>
      </c>
      <c r="L18" s="41" t="s">
        <v>38</v>
      </c>
      <c r="M18" s="36" t="s">
        <v>39</v>
      </c>
      <c r="N18" s="51" t="s">
        <v>103</v>
      </c>
      <c r="O18" s="37"/>
      <c r="P18" s="38"/>
      <c r="Q18" s="39" t="s">
        <v>76</v>
      </c>
    </row>
    <row r="19" spans="1:17" ht="87.75" customHeight="1">
      <c r="A19" s="31">
        <v>42047</v>
      </c>
      <c r="B19" s="32">
        <v>42031</v>
      </c>
      <c r="C19" s="32"/>
      <c r="D19" s="33">
        <v>147125</v>
      </c>
      <c r="E19" s="33" t="s">
        <v>108</v>
      </c>
      <c r="F19" s="33" t="s">
        <v>35</v>
      </c>
      <c r="G19" s="34">
        <v>4154</v>
      </c>
      <c r="H19" s="34">
        <f t="shared" si="0"/>
        <v>4149</v>
      </c>
      <c r="I19" s="34">
        <v>5</v>
      </c>
      <c r="J19" s="34">
        <f t="shared" si="1"/>
        <v>3315</v>
      </c>
      <c r="K19" s="34">
        <v>834</v>
      </c>
      <c r="L19" s="41" t="s">
        <v>37</v>
      </c>
      <c r="M19" s="36" t="s">
        <v>36</v>
      </c>
      <c r="N19" s="15" t="s">
        <v>71</v>
      </c>
      <c r="O19" s="16" t="s">
        <v>72</v>
      </c>
      <c r="P19" s="24" t="s">
        <v>69</v>
      </c>
      <c r="Q19" s="39" t="s">
        <v>74</v>
      </c>
    </row>
    <row r="20" spans="1:17" ht="127.5" customHeight="1">
      <c r="A20" s="31">
        <v>42051</v>
      </c>
      <c r="B20" s="32">
        <v>42035</v>
      </c>
      <c r="C20" s="32"/>
      <c r="D20" s="33">
        <v>147316</v>
      </c>
      <c r="E20" s="33" t="s">
        <v>110</v>
      </c>
      <c r="F20" s="33" t="s">
        <v>41</v>
      </c>
      <c r="G20" s="34">
        <v>3741</v>
      </c>
      <c r="H20" s="34">
        <f t="shared" si="0"/>
        <v>3741</v>
      </c>
      <c r="I20" s="34">
        <v>0</v>
      </c>
      <c r="J20" s="34">
        <f t="shared" si="1"/>
        <v>3718.2</v>
      </c>
      <c r="K20" s="34">
        <v>22.8</v>
      </c>
      <c r="L20" s="41">
        <v>4437</v>
      </c>
      <c r="M20" s="36" t="s">
        <v>42</v>
      </c>
      <c r="N20" s="37" t="s">
        <v>82</v>
      </c>
      <c r="O20" s="37" t="s">
        <v>105</v>
      </c>
      <c r="P20" s="38"/>
      <c r="Q20" s="39" t="s">
        <v>76</v>
      </c>
    </row>
    <row r="21" spans="1:17" ht="102" customHeight="1">
      <c r="A21" s="31">
        <v>42051</v>
      </c>
      <c r="B21" s="32">
        <v>42035</v>
      </c>
      <c r="C21" s="32"/>
      <c r="D21" s="33">
        <v>147230</v>
      </c>
      <c r="E21" s="33" t="s">
        <v>108</v>
      </c>
      <c r="F21" s="33" t="s">
        <v>43</v>
      </c>
      <c r="G21" s="34">
        <v>3303</v>
      </c>
      <c r="H21" s="34">
        <f t="shared" si="0"/>
        <v>3303</v>
      </c>
      <c r="I21" s="34">
        <v>0</v>
      </c>
      <c r="J21" s="34">
        <f t="shared" si="1"/>
        <v>3246</v>
      </c>
      <c r="K21" s="34">
        <v>57</v>
      </c>
      <c r="L21" s="41">
        <v>4861</v>
      </c>
      <c r="M21" s="36" t="s">
        <v>44</v>
      </c>
      <c r="N21" s="37" t="s">
        <v>79</v>
      </c>
      <c r="O21" s="37" t="s">
        <v>106</v>
      </c>
      <c r="P21" s="38"/>
      <c r="Q21" s="39" t="s">
        <v>76</v>
      </c>
    </row>
    <row r="22" spans="1:17" ht="77.25" customHeight="1">
      <c r="A22" s="31">
        <v>42052</v>
      </c>
      <c r="B22" s="32">
        <v>42032</v>
      </c>
      <c r="C22" s="32"/>
      <c r="D22" s="33">
        <v>147165</v>
      </c>
      <c r="E22" s="33" t="s">
        <v>109</v>
      </c>
      <c r="F22" s="33" t="s">
        <v>24</v>
      </c>
      <c r="G22" s="34">
        <v>4377</v>
      </c>
      <c r="H22" s="34">
        <f t="shared" si="0"/>
        <v>4377</v>
      </c>
      <c r="I22" s="34">
        <v>0</v>
      </c>
      <c r="J22" s="34">
        <f t="shared" si="1"/>
        <v>4080</v>
      </c>
      <c r="K22" s="34">
        <v>297</v>
      </c>
      <c r="L22" s="41" t="s">
        <v>81</v>
      </c>
      <c r="M22" s="36" t="s">
        <v>17</v>
      </c>
      <c r="N22" s="37" t="s">
        <v>80</v>
      </c>
      <c r="O22" s="37"/>
      <c r="P22" s="38"/>
      <c r="Q22" s="39" t="s">
        <v>76</v>
      </c>
    </row>
    <row r="23" spans="1:17" ht="117.75" customHeight="1">
      <c r="A23" s="31">
        <v>42053</v>
      </c>
      <c r="B23" s="32">
        <v>42031</v>
      </c>
      <c r="C23" s="32"/>
      <c r="D23" s="33">
        <v>147126</v>
      </c>
      <c r="E23" s="33" t="s">
        <v>108</v>
      </c>
      <c r="F23" s="33" t="s">
        <v>46</v>
      </c>
      <c r="G23" s="34">
        <v>4438</v>
      </c>
      <c r="H23" s="34">
        <f t="shared" si="0"/>
        <v>4438</v>
      </c>
      <c r="I23" s="34">
        <v>0</v>
      </c>
      <c r="J23" s="34">
        <f t="shared" si="1"/>
        <v>4416.6000000000004</v>
      </c>
      <c r="K23" s="34">
        <v>21.4</v>
      </c>
      <c r="L23" s="41">
        <v>4821</v>
      </c>
      <c r="M23" s="36" t="s">
        <v>12</v>
      </c>
      <c r="N23" s="37" t="s">
        <v>85</v>
      </c>
      <c r="O23" s="37"/>
      <c r="P23" s="38"/>
      <c r="Q23" s="39" t="s">
        <v>76</v>
      </c>
    </row>
    <row r="24" spans="1:17" ht="98.25" customHeight="1">
      <c r="A24" s="31">
        <v>42054</v>
      </c>
      <c r="B24" s="32">
        <v>42023</v>
      </c>
      <c r="C24" s="32"/>
      <c r="D24" s="33">
        <v>146932</v>
      </c>
      <c r="E24" s="33" t="s">
        <v>109</v>
      </c>
      <c r="F24" s="33" t="s">
        <v>31</v>
      </c>
      <c r="G24" s="34">
        <v>7075</v>
      </c>
      <c r="H24" s="34">
        <f t="shared" si="0"/>
        <v>7075</v>
      </c>
      <c r="I24" s="34">
        <v>0</v>
      </c>
      <c r="J24" s="34">
        <f t="shared" si="1"/>
        <v>6576</v>
      </c>
      <c r="K24" s="34">
        <v>499</v>
      </c>
      <c r="L24" s="41" t="s">
        <v>47</v>
      </c>
      <c r="M24" s="36" t="s">
        <v>13</v>
      </c>
      <c r="N24" s="37" t="s">
        <v>83</v>
      </c>
      <c r="O24" s="37"/>
      <c r="P24" s="38"/>
      <c r="Q24" s="39" t="s">
        <v>76</v>
      </c>
    </row>
    <row r="25" spans="1:17" ht="101.25" customHeight="1">
      <c r="A25" s="31">
        <v>42054</v>
      </c>
      <c r="B25" s="32">
        <v>42026</v>
      </c>
      <c r="C25" s="32"/>
      <c r="D25" s="33">
        <v>147082</v>
      </c>
      <c r="E25" s="33" t="s">
        <v>109</v>
      </c>
      <c r="F25" s="33" t="s">
        <v>48</v>
      </c>
      <c r="G25" s="34">
        <v>3594</v>
      </c>
      <c r="H25" s="34">
        <f t="shared" si="0"/>
        <v>3584</v>
      </c>
      <c r="I25" s="34">
        <v>10</v>
      </c>
      <c r="J25" s="34">
        <f t="shared" si="1"/>
        <v>3426</v>
      </c>
      <c r="K25" s="34">
        <v>158</v>
      </c>
      <c r="L25" s="41">
        <v>3439</v>
      </c>
      <c r="M25" s="36" t="s">
        <v>49</v>
      </c>
      <c r="N25" s="37" t="s">
        <v>84</v>
      </c>
      <c r="O25" s="37"/>
      <c r="P25" s="38"/>
      <c r="Q25" s="39" t="s">
        <v>76</v>
      </c>
    </row>
    <row r="26" spans="1:17" ht="117.75" customHeight="1">
      <c r="A26" s="31">
        <v>42054</v>
      </c>
      <c r="B26" s="32">
        <v>41943</v>
      </c>
      <c r="C26" s="32"/>
      <c r="D26" s="33">
        <v>145312</v>
      </c>
      <c r="E26" s="33" t="s">
        <v>110</v>
      </c>
      <c r="F26" s="33" t="s">
        <v>45</v>
      </c>
      <c r="G26" s="34">
        <v>398</v>
      </c>
      <c r="H26" s="34">
        <f t="shared" si="0"/>
        <v>398</v>
      </c>
      <c r="I26" s="34">
        <v>0</v>
      </c>
      <c r="J26" s="34">
        <f t="shared" si="1"/>
        <v>390.5</v>
      </c>
      <c r="K26" s="34">
        <v>7.5</v>
      </c>
      <c r="L26" s="41">
        <v>75739</v>
      </c>
      <c r="M26" s="36" t="s">
        <v>42</v>
      </c>
      <c r="N26" s="37" t="s">
        <v>86</v>
      </c>
      <c r="O26" s="37" t="s">
        <v>107</v>
      </c>
      <c r="P26" s="38"/>
      <c r="Q26" s="39" t="s">
        <v>76</v>
      </c>
    </row>
    <row r="27" spans="1:17" ht="45.75" customHeight="1">
      <c r="A27" s="31">
        <v>42055</v>
      </c>
      <c r="B27" s="32">
        <v>41670</v>
      </c>
      <c r="C27" s="32"/>
      <c r="D27" s="33">
        <v>147323</v>
      </c>
      <c r="E27" s="33" t="s">
        <v>108</v>
      </c>
      <c r="F27" s="33" t="s">
        <v>35</v>
      </c>
      <c r="G27" s="34">
        <v>834</v>
      </c>
      <c r="H27" s="34">
        <f t="shared" si="0"/>
        <v>834</v>
      </c>
      <c r="I27" s="34">
        <v>0</v>
      </c>
      <c r="J27" s="34">
        <f t="shared" si="1"/>
        <v>0</v>
      </c>
      <c r="K27" s="34">
        <v>834</v>
      </c>
      <c r="L27" s="41"/>
      <c r="M27" s="36" t="s">
        <v>36</v>
      </c>
      <c r="N27" s="37" t="s">
        <v>87</v>
      </c>
      <c r="O27" s="37"/>
      <c r="P27" s="38"/>
      <c r="Q27" s="39" t="s">
        <v>76</v>
      </c>
    </row>
    <row r="28" spans="1:17" ht="68.25" customHeight="1">
      <c r="A28" s="31">
        <v>42062</v>
      </c>
      <c r="B28" s="32">
        <v>41995</v>
      </c>
      <c r="C28" s="32"/>
      <c r="D28" s="33">
        <v>146295</v>
      </c>
      <c r="E28" s="33" t="s">
        <v>108</v>
      </c>
      <c r="F28" s="33" t="s">
        <v>30</v>
      </c>
      <c r="G28" s="34">
        <v>2617</v>
      </c>
      <c r="H28" s="34">
        <f t="shared" si="0"/>
        <v>2610</v>
      </c>
      <c r="I28" s="34">
        <v>7</v>
      </c>
      <c r="J28" s="34">
        <f t="shared" si="1"/>
        <v>2602</v>
      </c>
      <c r="K28" s="34">
        <v>8</v>
      </c>
      <c r="L28" s="41"/>
      <c r="M28" s="36" t="s">
        <v>17</v>
      </c>
      <c r="N28" s="37" t="s">
        <v>88</v>
      </c>
      <c r="O28" s="37"/>
      <c r="P28" s="38"/>
      <c r="Q28" s="39" t="s">
        <v>77</v>
      </c>
    </row>
    <row r="29" spans="1:17" ht="80.25" customHeight="1">
      <c r="A29" s="31">
        <v>42063</v>
      </c>
      <c r="B29" s="32">
        <v>42035</v>
      </c>
      <c r="C29" s="32"/>
      <c r="D29" s="33">
        <v>147305</v>
      </c>
      <c r="E29" s="33" t="s">
        <v>109</v>
      </c>
      <c r="F29" s="33" t="s">
        <v>20</v>
      </c>
      <c r="G29" s="34">
        <v>4981</v>
      </c>
      <c r="H29" s="34">
        <f t="shared" si="0"/>
        <v>4971</v>
      </c>
      <c r="I29" s="34">
        <v>10</v>
      </c>
      <c r="J29" s="34">
        <f t="shared" si="1"/>
        <v>4741</v>
      </c>
      <c r="K29" s="34">
        <v>230</v>
      </c>
      <c r="L29" s="41">
        <v>6130</v>
      </c>
      <c r="M29" s="36" t="s">
        <v>50</v>
      </c>
      <c r="N29" s="37" t="s">
        <v>89</v>
      </c>
      <c r="O29" s="37"/>
      <c r="P29" s="38"/>
      <c r="Q29" s="39" t="s">
        <v>76</v>
      </c>
    </row>
    <row r="30" spans="1:17" ht="20.100000000000001" customHeight="1">
      <c r="A30" s="2"/>
      <c r="B30" s="2"/>
      <c r="C30" s="2"/>
      <c r="D30" s="1"/>
      <c r="E30" s="4"/>
      <c r="F30" s="1"/>
      <c r="G30" s="3"/>
      <c r="H30" s="3"/>
      <c r="I30" s="3"/>
      <c r="J30" s="3"/>
      <c r="K30" s="3"/>
      <c r="L30" s="7"/>
      <c r="M30" s="12"/>
      <c r="N30" s="27"/>
      <c r="O30" s="14"/>
      <c r="P30" s="23"/>
      <c r="Q30" s="26"/>
    </row>
    <row r="31" spans="1:17" ht="20.100000000000001" customHeight="1">
      <c r="A31" s="2"/>
      <c r="B31" s="2"/>
      <c r="C31" s="2"/>
      <c r="D31" s="5"/>
      <c r="E31" s="5"/>
      <c r="F31" s="5" t="s">
        <v>40</v>
      </c>
      <c r="G31" s="6"/>
      <c r="H31" s="6"/>
      <c r="I31" s="6">
        <f t="shared" ref="I31:K31" si="2">SUM(I3:I30)</f>
        <v>81.300000000000011</v>
      </c>
      <c r="J31" s="6"/>
      <c r="K31" s="6">
        <f t="shared" si="2"/>
        <v>7864</v>
      </c>
      <c r="L31" s="8"/>
      <c r="M31" s="13"/>
      <c r="N31" s="27"/>
      <c r="O31" s="14"/>
      <c r="P31" s="23"/>
      <c r="Q31" s="26"/>
    </row>
  </sheetData>
  <autoFilter ref="A2:M31">
    <filterColumn colId="2"/>
    <filterColumn colId="4"/>
    <filterColumn colId="5"/>
    <filterColumn colId="11"/>
  </autoFilter>
  <mergeCells count="1">
    <mergeCell ref="A1:M1"/>
  </mergeCells>
  <printOptions horizontalCentered="1" verticalCentered="1"/>
  <pageMargins left="0.45" right="0.46" top="0.25" bottom="0.5" header="0" footer="0"/>
  <pageSetup paperSize="5" scale="56" fitToHeight="4"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P54"/>
  <sheetViews>
    <sheetView tabSelected="1" workbookViewId="0">
      <pane xSplit="5" ySplit="2" topLeftCell="H3" activePane="bottomRight" state="frozen"/>
      <selection pane="topRight" activeCell="F1" sqref="F1"/>
      <selection pane="bottomLeft" activeCell="A3" sqref="A3"/>
      <selection pane="bottomRight" activeCell="I63" sqref="I63"/>
    </sheetView>
  </sheetViews>
  <sheetFormatPr defaultRowHeight="15"/>
  <cols>
    <col min="1" max="1" width="10.28515625" customWidth="1"/>
    <col min="2" max="2" width="12.140625" customWidth="1"/>
    <col min="3" max="3" width="9.42578125" customWidth="1"/>
    <col min="4" max="4" width="12.140625" customWidth="1"/>
    <col min="5" max="5" width="12.42578125" customWidth="1"/>
    <col min="6" max="6" width="12.85546875" customWidth="1"/>
    <col min="7" max="7" width="12" customWidth="1"/>
    <col min="8" max="8" width="14.7109375" customWidth="1"/>
    <col min="9" max="9" width="9.42578125" customWidth="1"/>
    <col min="10" max="10" width="14.7109375" bestFit="1" customWidth="1"/>
    <col min="11" max="11" width="19.5703125" style="9" customWidth="1"/>
    <col min="12" max="12" width="19.140625" customWidth="1"/>
    <col min="13" max="13" width="38.42578125" style="28" customWidth="1"/>
    <col min="14" max="14" width="34.28515625" customWidth="1"/>
    <col min="15" max="15" width="31.140625" customWidth="1"/>
    <col min="16" max="16" width="33.140625" style="21" customWidth="1"/>
  </cols>
  <sheetData>
    <row r="1" spans="1:16" ht="21" customHeight="1" thickBot="1">
      <c r="A1" s="55" t="s">
        <v>7</v>
      </c>
      <c r="B1" s="55"/>
      <c r="C1" s="55"/>
      <c r="D1" s="55"/>
      <c r="E1" s="55"/>
      <c r="F1" s="55"/>
      <c r="G1" s="55"/>
      <c r="H1" s="55"/>
      <c r="I1" s="55"/>
      <c r="J1" s="55"/>
      <c r="K1" s="55"/>
      <c r="L1" s="55"/>
    </row>
    <row r="2" spans="1:16" ht="45">
      <c r="A2" s="29" t="s">
        <v>10</v>
      </c>
      <c r="B2" s="30" t="s">
        <v>8</v>
      </c>
      <c r="C2" s="30" t="s">
        <v>104</v>
      </c>
      <c r="D2" s="30" t="s">
        <v>28</v>
      </c>
      <c r="E2" s="30" t="s">
        <v>0</v>
      </c>
      <c r="F2" s="30" t="s">
        <v>1</v>
      </c>
      <c r="G2" s="30" t="s">
        <v>2</v>
      </c>
      <c r="H2" s="30" t="s">
        <v>3</v>
      </c>
      <c r="I2" s="30" t="s">
        <v>4</v>
      </c>
      <c r="J2" s="30" t="s">
        <v>5</v>
      </c>
      <c r="K2" s="30" t="s">
        <v>22</v>
      </c>
      <c r="L2" s="30" t="s">
        <v>6</v>
      </c>
      <c r="M2" s="10" t="s">
        <v>54</v>
      </c>
      <c r="N2" s="11" t="s">
        <v>55</v>
      </c>
      <c r="O2" s="22" t="s">
        <v>56</v>
      </c>
      <c r="P2" s="22" t="s">
        <v>78</v>
      </c>
    </row>
    <row r="3" spans="1:16" ht="60">
      <c r="A3" s="31">
        <v>41957</v>
      </c>
      <c r="B3" s="32">
        <v>41941</v>
      </c>
      <c r="C3" s="33">
        <v>145168</v>
      </c>
      <c r="D3" s="33" t="s">
        <v>108</v>
      </c>
      <c r="E3" s="33" t="s">
        <v>29</v>
      </c>
      <c r="F3" s="34">
        <v>7366</v>
      </c>
      <c r="G3" s="34">
        <f>F3-H3</f>
        <v>7358.9</v>
      </c>
      <c r="H3" s="34">
        <v>7.1</v>
      </c>
      <c r="I3" s="34">
        <f>G3-J3</f>
        <v>7344.9</v>
      </c>
      <c r="J3" s="34">
        <v>14</v>
      </c>
      <c r="K3" s="35"/>
      <c r="L3" s="36" t="s">
        <v>9</v>
      </c>
      <c r="M3" s="45" t="s">
        <v>90</v>
      </c>
      <c r="N3" s="52" t="s">
        <v>100</v>
      </c>
      <c r="O3" s="38"/>
      <c r="P3" s="39" t="s">
        <v>77</v>
      </c>
    </row>
    <row r="4" spans="1:16" ht="60">
      <c r="A4" s="31">
        <v>41957</v>
      </c>
      <c r="B4" s="32">
        <v>41942</v>
      </c>
      <c r="C4" s="33">
        <v>145186</v>
      </c>
      <c r="D4" s="33" t="s">
        <v>108</v>
      </c>
      <c r="E4" s="33" t="s">
        <v>29</v>
      </c>
      <c r="F4" s="34">
        <v>4507</v>
      </c>
      <c r="G4" s="34">
        <f>F4-H4</f>
        <v>4499.5</v>
      </c>
      <c r="H4" s="34">
        <v>7.5</v>
      </c>
      <c r="I4" s="34">
        <f t="shared" ref="I4:I17" si="0">G4-J4</f>
        <v>4499.5</v>
      </c>
      <c r="J4" s="34">
        <v>0</v>
      </c>
      <c r="K4" s="35"/>
      <c r="L4" s="36" t="s">
        <v>15</v>
      </c>
      <c r="M4" s="45" t="s">
        <v>91</v>
      </c>
      <c r="N4" s="52" t="s">
        <v>100</v>
      </c>
      <c r="O4" s="38"/>
      <c r="P4" s="39" t="s">
        <v>77</v>
      </c>
    </row>
    <row r="5" spans="1:16" ht="45">
      <c r="A5" s="31">
        <v>41963</v>
      </c>
      <c r="B5" s="32">
        <v>41919</v>
      </c>
      <c r="C5" s="33">
        <v>144741</v>
      </c>
      <c r="D5" s="33" t="s">
        <v>110</v>
      </c>
      <c r="E5" s="33" t="s">
        <v>29</v>
      </c>
      <c r="F5" s="34">
        <v>781</v>
      </c>
      <c r="G5" s="34">
        <f t="shared" ref="G5" si="1">F5-H5</f>
        <v>781</v>
      </c>
      <c r="H5" s="34">
        <v>0</v>
      </c>
      <c r="I5" s="34">
        <f t="shared" ref="I5" si="2">G5-J5</f>
        <v>421.6</v>
      </c>
      <c r="J5" s="34">
        <v>359.4</v>
      </c>
      <c r="K5" s="35"/>
      <c r="L5" s="36" t="s">
        <v>11</v>
      </c>
      <c r="M5" s="45" t="s">
        <v>92</v>
      </c>
      <c r="N5" s="52" t="s">
        <v>100</v>
      </c>
      <c r="O5" s="38"/>
      <c r="P5" s="39" t="s">
        <v>76</v>
      </c>
    </row>
    <row r="6" spans="1:16" ht="60">
      <c r="A6" s="31">
        <v>41970</v>
      </c>
      <c r="B6" s="32">
        <v>41952</v>
      </c>
      <c r="C6" s="33">
        <v>145017</v>
      </c>
      <c r="D6" s="33" t="s">
        <v>108</v>
      </c>
      <c r="E6" s="33" t="s">
        <v>29</v>
      </c>
      <c r="F6" s="34">
        <v>2232</v>
      </c>
      <c r="G6" s="34">
        <f t="shared" ref="G6:G17" si="3">F6-H6</f>
        <v>2224.5</v>
      </c>
      <c r="H6" s="34">
        <v>7.5</v>
      </c>
      <c r="I6" s="34">
        <f t="shared" si="0"/>
        <v>2224.5</v>
      </c>
      <c r="J6" s="34">
        <v>0</v>
      </c>
      <c r="K6" s="35"/>
      <c r="L6" s="36" t="s">
        <v>15</v>
      </c>
      <c r="M6" s="45" t="s">
        <v>93</v>
      </c>
      <c r="N6" s="52" t="s">
        <v>100</v>
      </c>
      <c r="O6" s="38"/>
      <c r="P6" s="39" t="s">
        <v>77</v>
      </c>
    </row>
    <row r="7" spans="1:16" ht="75">
      <c r="A7" s="31">
        <v>41972</v>
      </c>
      <c r="B7" s="32">
        <v>41970</v>
      </c>
      <c r="C7" s="33">
        <v>145546</v>
      </c>
      <c r="D7" s="33" t="s">
        <v>108</v>
      </c>
      <c r="E7" s="33" t="s">
        <v>30</v>
      </c>
      <c r="F7" s="34">
        <v>675</v>
      </c>
      <c r="G7" s="34">
        <f t="shared" si="3"/>
        <v>675</v>
      </c>
      <c r="H7" s="34">
        <v>0</v>
      </c>
      <c r="I7" s="34">
        <f>G7-J7</f>
        <v>649</v>
      </c>
      <c r="J7" s="34">
        <v>26</v>
      </c>
      <c r="K7" s="35"/>
      <c r="L7" s="36" t="s">
        <v>12</v>
      </c>
      <c r="M7" s="45" t="s">
        <v>94</v>
      </c>
      <c r="N7" s="52" t="s">
        <v>100</v>
      </c>
      <c r="O7" s="38"/>
      <c r="P7" s="39" t="s">
        <v>76</v>
      </c>
    </row>
    <row r="8" spans="1:16" ht="105">
      <c r="A8" s="31">
        <v>41976</v>
      </c>
      <c r="B8" s="32">
        <v>41934</v>
      </c>
      <c r="C8" s="33">
        <v>144955</v>
      </c>
      <c r="D8" s="33" t="s">
        <v>109</v>
      </c>
      <c r="E8" s="33" t="s">
        <v>31</v>
      </c>
      <c r="F8" s="34">
        <v>6055</v>
      </c>
      <c r="G8" s="34">
        <f t="shared" si="3"/>
        <v>6016</v>
      </c>
      <c r="H8" s="34">
        <v>39</v>
      </c>
      <c r="I8" s="34">
        <f t="shared" si="0"/>
        <v>5952</v>
      </c>
      <c r="J8" s="34">
        <v>64</v>
      </c>
      <c r="K8" s="35"/>
      <c r="L8" s="36" t="s">
        <v>13</v>
      </c>
      <c r="M8" s="45" t="s">
        <v>95</v>
      </c>
      <c r="N8" s="53" t="s">
        <v>100</v>
      </c>
      <c r="O8" s="24" t="s">
        <v>53</v>
      </c>
      <c r="P8" s="39" t="s">
        <v>76</v>
      </c>
    </row>
    <row r="9" spans="1:16" ht="30">
      <c r="A9" s="31">
        <v>41983</v>
      </c>
      <c r="B9" s="32">
        <v>41969</v>
      </c>
      <c r="C9" s="33">
        <v>145796</v>
      </c>
      <c r="D9" s="33" t="s">
        <v>108</v>
      </c>
      <c r="E9" s="33" t="s">
        <v>14</v>
      </c>
      <c r="F9" s="34">
        <v>1186</v>
      </c>
      <c r="G9" s="34">
        <f t="shared" si="3"/>
        <v>1183.5</v>
      </c>
      <c r="H9" s="34">
        <f>2.2+0.3</f>
        <v>2.5</v>
      </c>
      <c r="I9" s="34">
        <f t="shared" si="0"/>
        <v>1183.5</v>
      </c>
      <c r="J9" s="34">
        <v>0</v>
      </c>
      <c r="K9" s="35"/>
      <c r="L9" s="36" t="s">
        <v>15</v>
      </c>
      <c r="M9" s="45" t="s">
        <v>96</v>
      </c>
      <c r="N9" s="37"/>
      <c r="O9" s="38"/>
      <c r="P9" s="39"/>
    </row>
    <row r="10" spans="1:16" ht="75">
      <c r="A10" s="31">
        <v>41983</v>
      </c>
      <c r="B10" s="32">
        <v>41912</v>
      </c>
      <c r="C10" s="33">
        <v>144620</v>
      </c>
      <c r="D10" s="33" t="s">
        <v>110</v>
      </c>
      <c r="E10" s="33" t="s">
        <v>16</v>
      </c>
      <c r="F10" s="34">
        <v>1035</v>
      </c>
      <c r="G10" s="34">
        <f t="shared" si="3"/>
        <v>1035</v>
      </c>
      <c r="H10" s="34">
        <v>0</v>
      </c>
      <c r="I10" s="34">
        <f t="shared" si="0"/>
        <v>1026.5</v>
      </c>
      <c r="J10" s="34">
        <v>8.5</v>
      </c>
      <c r="K10" s="35"/>
      <c r="L10" s="36" t="s">
        <v>17</v>
      </c>
      <c r="M10" s="45" t="s">
        <v>97</v>
      </c>
      <c r="N10" s="37"/>
      <c r="O10" s="38"/>
      <c r="P10" s="39" t="s">
        <v>76</v>
      </c>
    </row>
    <row r="11" spans="1:16" ht="94.5">
      <c r="A11" s="31">
        <v>41988</v>
      </c>
      <c r="B11" s="32">
        <v>41912</v>
      </c>
      <c r="C11" s="33">
        <v>144662</v>
      </c>
      <c r="D11" s="33" t="s">
        <v>110</v>
      </c>
      <c r="E11" s="33" t="s">
        <v>31</v>
      </c>
      <c r="F11" s="34">
        <v>1778</v>
      </c>
      <c r="G11" s="34">
        <f t="shared" si="3"/>
        <v>1778</v>
      </c>
      <c r="H11" s="34">
        <v>0</v>
      </c>
      <c r="I11" s="34">
        <f t="shared" si="0"/>
        <v>1166.5999999999999</v>
      </c>
      <c r="J11" s="34">
        <v>611.4</v>
      </c>
      <c r="K11" s="35"/>
      <c r="L11" s="36" t="s">
        <v>11</v>
      </c>
      <c r="M11" s="46" t="s">
        <v>98</v>
      </c>
      <c r="N11" s="37"/>
      <c r="O11" s="38"/>
      <c r="P11" s="39" t="s">
        <v>76</v>
      </c>
    </row>
    <row r="12" spans="1:16" ht="94.5">
      <c r="A12" s="31">
        <v>41988</v>
      </c>
      <c r="B12" s="32">
        <v>41912</v>
      </c>
      <c r="C12" s="33">
        <v>144662</v>
      </c>
      <c r="D12" s="33" t="s">
        <v>110</v>
      </c>
      <c r="E12" s="33" t="s">
        <v>16</v>
      </c>
      <c r="F12" s="34">
        <v>421</v>
      </c>
      <c r="G12" s="34">
        <f t="shared" si="3"/>
        <v>421</v>
      </c>
      <c r="H12" s="34">
        <v>0</v>
      </c>
      <c r="I12" s="34">
        <f t="shared" si="0"/>
        <v>222</v>
      </c>
      <c r="J12" s="34">
        <v>199</v>
      </c>
      <c r="K12" s="35"/>
      <c r="L12" s="36" t="s">
        <v>11</v>
      </c>
      <c r="M12" s="46" t="s">
        <v>99</v>
      </c>
      <c r="N12" s="37"/>
      <c r="O12" s="38"/>
      <c r="P12" s="39" t="s">
        <v>76</v>
      </c>
    </row>
    <row r="13" spans="1:16" ht="60">
      <c r="A13" s="31">
        <v>41990</v>
      </c>
      <c r="B13" s="32">
        <v>41973</v>
      </c>
      <c r="C13" s="33">
        <v>145921</v>
      </c>
      <c r="D13" s="33" t="s">
        <v>108</v>
      </c>
      <c r="E13" s="33" t="s">
        <v>32</v>
      </c>
      <c r="F13" s="34">
        <v>7470</v>
      </c>
      <c r="G13" s="34">
        <f t="shared" si="3"/>
        <v>7457.9</v>
      </c>
      <c r="H13" s="34">
        <v>12.1</v>
      </c>
      <c r="I13" s="34">
        <f t="shared" si="0"/>
        <v>7457.9</v>
      </c>
      <c r="J13" s="34">
        <v>0</v>
      </c>
      <c r="K13" s="35"/>
      <c r="L13" s="36" t="s">
        <v>15</v>
      </c>
      <c r="M13" s="45" t="s">
        <v>96</v>
      </c>
      <c r="N13" s="37"/>
      <c r="O13" s="38"/>
      <c r="P13" s="39" t="s">
        <v>77</v>
      </c>
    </row>
    <row r="14" spans="1:16" ht="30">
      <c r="A14" s="31">
        <v>41990</v>
      </c>
      <c r="B14" s="32">
        <v>41973</v>
      </c>
      <c r="C14" s="33">
        <v>145922</v>
      </c>
      <c r="D14" s="33" t="s">
        <v>108</v>
      </c>
      <c r="E14" s="33" t="s">
        <v>32</v>
      </c>
      <c r="F14" s="34">
        <v>250</v>
      </c>
      <c r="G14" s="34">
        <f t="shared" si="3"/>
        <v>248</v>
      </c>
      <c r="H14" s="34">
        <v>2</v>
      </c>
      <c r="I14" s="34">
        <f t="shared" si="0"/>
        <v>248</v>
      </c>
      <c r="J14" s="34">
        <v>0</v>
      </c>
      <c r="K14" s="35"/>
      <c r="L14" s="36" t="s">
        <v>15</v>
      </c>
      <c r="M14" s="45" t="s">
        <v>96</v>
      </c>
      <c r="N14" s="37"/>
      <c r="O14" s="38"/>
      <c r="P14" s="39"/>
    </row>
    <row r="15" spans="1:16" ht="60">
      <c r="A15" s="31">
        <v>42009</v>
      </c>
      <c r="B15" s="32">
        <v>42315</v>
      </c>
      <c r="C15" s="33">
        <v>145401</v>
      </c>
      <c r="D15" s="33" t="s">
        <v>109</v>
      </c>
      <c r="E15" s="33" t="s">
        <v>33</v>
      </c>
      <c r="F15" s="34">
        <v>708</v>
      </c>
      <c r="G15" s="34">
        <f t="shared" si="3"/>
        <v>701.5</v>
      </c>
      <c r="H15" s="34">
        <v>6.5</v>
      </c>
      <c r="I15" s="34">
        <f t="shared" si="0"/>
        <v>701.5</v>
      </c>
      <c r="J15" s="34">
        <v>0</v>
      </c>
      <c r="K15" s="35"/>
      <c r="L15" s="36" t="s">
        <v>15</v>
      </c>
      <c r="M15" s="47" t="s">
        <v>100</v>
      </c>
      <c r="N15" s="37"/>
      <c r="O15" s="38"/>
      <c r="P15" s="39" t="s">
        <v>77</v>
      </c>
    </row>
    <row r="16" spans="1:16" ht="60">
      <c r="A16" s="31">
        <v>42024</v>
      </c>
      <c r="B16" s="32">
        <v>41981</v>
      </c>
      <c r="C16" s="33">
        <v>145994</v>
      </c>
      <c r="D16" s="33" t="s">
        <v>108</v>
      </c>
      <c r="E16" s="33" t="s">
        <v>32</v>
      </c>
      <c r="F16" s="34">
        <v>2802</v>
      </c>
      <c r="G16" s="34">
        <f t="shared" si="3"/>
        <v>2795.5</v>
      </c>
      <c r="H16" s="34">
        <v>6.5</v>
      </c>
      <c r="I16" s="34">
        <f t="shared" si="0"/>
        <v>2795.5</v>
      </c>
      <c r="J16" s="34">
        <v>0</v>
      </c>
      <c r="K16" s="35"/>
      <c r="L16" s="36" t="s">
        <v>15</v>
      </c>
      <c r="M16" s="48" t="s">
        <v>101</v>
      </c>
      <c r="N16" s="37"/>
      <c r="O16" s="38"/>
      <c r="P16" s="39" t="s">
        <v>77</v>
      </c>
    </row>
    <row r="17" spans="1:16" ht="30">
      <c r="A17" s="31">
        <v>42024</v>
      </c>
      <c r="B17" s="32">
        <v>41981</v>
      </c>
      <c r="C17" s="33">
        <v>145993</v>
      </c>
      <c r="D17" s="33" t="s">
        <v>108</v>
      </c>
      <c r="E17" s="33" t="s">
        <v>32</v>
      </c>
      <c r="F17" s="34">
        <v>2146</v>
      </c>
      <c r="G17" s="34">
        <f t="shared" si="3"/>
        <v>2143.8000000000002</v>
      </c>
      <c r="H17" s="34">
        <f>1+1.2</f>
        <v>2.2000000000000002</v>
      </c>
      <c r="I17" s="34">
        <f t="shared" si="0"/>
        <v>2143.8000000000002</v>
      </c>
      <c r="J17" s="34">
        <v>0</v>
      </c>
      <c r="K17" s="35"/>
      <c r="L17" s="36" t="s">
        <v>15</v>
      </c>
      <c r="M17" s="37" t="s">
        <v>101</v>
      </c>
      <c r="N17" s="49"/>
      <c r="O17" s="38"/>
      <c r="P17" s="39"/>
    </row>
    <row r="18" spans="1:16" ht="60">
      <c r="A18" s="31">
        <v>42024</v>
      </c>
      <c r="B18" s="32">
        <v>41981</v>
      </c>
      <c r="C18" s="33">
        <v>145995</v>
      </c>
      <c r="D18" s="33" t="s">
        <v>108</v>
      </c>
      <c r="E18" s="33" t="s">
        <v>32</v>
      </c>
      <c r="F18" s="34">
        <v>7311</v>
      </c>
      <c r="G18" s="34">
        <f t="shared" ref="G18:G23" si="4">F18-H18</f>
        <v>7303.9</v>
      </c>
      <c r="H18" s="34">
        <v>7.1</v>
      </c>
      <c r="I18" s="34">
        <f t="shared" ref="I18:I23" si="5">G18-J18</f>
        <v>7303.9</v>
      </c>
      <c r="J18" s="34">
        <v>0</v>
      </c>
      <c r="K18" s="35"/>
      <c r="L18" s="36" t="s">
        <v>15</v>
      </c>
      <c r="M18" s="37" t="s">
        <v>101</v>
      </c>
      <c r="N18" s="49"/>
      <c r="O18" s="38"/>
      <c r="P18" s="39" t="s">
        <v>77</v>
      </c>
    </row>
    <row r="19" spans="1:16" ht="60">
      <c r="A19" s="31">
        <v>42024</v>
      </c>
      <c r="B19" s="32">
        <v>41985</v>
      </c>
      <c r="C19" s="33">
        <v>146087</v>
      </c>
      <c r="D19" s="33" t="s">
        <v>108</v>
      </c>
      <c r="E19" s="33" t="s">
        <v>32</v>
      </c>
      <c r="F19" s="34">
        <v>6013</v>
      </c>
      <c r="G19" s="34">
        <f t="shared" si="4"/>
        <v>6009.8</v>
      </c>
      <c r="H19" s="34">
        <v>3.2</v>
      </c>
      <c r="I19" s="34">
        <f t="shared" si="5"/>
        <v>6009.8</v>
      </c>
      <c r="J19" s="34">
        <v>0</v>
      </c>
      <c r="K19" s="35"/>
      <c r="L19" s="36" t="s">
        <v>15</v>
      </c>
      <c r="M19" s="37" t="s">
        <v>101</v>
      </c>
      <c r="N19" s="49"/>
      <c r="O19" s="38"/>
      <c r="P19" s="39" t="s">
        <v>77</v>
      </c>
    </row>
    <row r="20" spans="1:16" ht="148.5">
      <c r="A20" s="31">
        <v>42026</v>
      </c>
      <c r="B20" s="32">
        <v>41999</v>
      </c>
      <c r="C20" s="33">
        <v>146469</v>
      </c>
      <c r="D20" s="33" t="s">
        <v>109</v>
      </c>
      <c r="E20" s="33" t="s">
        <v>18</v>
      </c>
      <c r="F20" s="34">
        <v>1650</v>
      </c>
      <c r="G20" s="34">
        <f t="shared" si="4"/>
        <v>1650</v>
      </c>
      <c r="H20" s="34">
        <v>0</v>
      </c>
      <c r="I20" s="34">
        <f t="shared" si="5"/>
        <v>1504</v>
      </c>
      <c r="J20" s="34">
        <v>146</v>
      </c>
      <c r="K20" s="40" t="s">
        <v>51</v>
      </c>
      <c r="L20" s="36" t="s">
        <v>19</v>
      </c>
      <c r="M20" s="15" t="s">
        <v>57</v>
      </c>
      <c r="N20" s="53" t="s">
        <v>100</v>
      </c>
      <c r="O20" s="24" t="s">
        <v>58</v>
      </c>
      <c r="P20" s="39" t="s">
        <v>76</v>
      </c>
    </row>
    <row r="21" spans="1:16" ht="115.5">
      <c r="A21" s="31">
        <v>42026</v>
      </c>
      <c r="B21" s="32">
        <v>41999</v>
      </c>
      <c r="C21" s="33">
        <v>146200</v>
      </c>
      <c r="D21" s="33" t="s">
        <v>109</v>
      </c>
      <c r="E21" s="33" t="s">
        <v>20</v>
      </c>
      <c r="F21" s="34">
        <v>3651</v>
      </c>
      <c r="G21" s="34">
        <f t="shared" si="4"/>
        <v>3651</v>
      </c>
      <c r="H21" s="34">
        <v>0</v>
      </c>
      <c r="I21" s="34">
        <f t="shared" si="5"/>
        <v>3381</v>
      </c>
      <c r="J21" s="34">
        <v>270</v>
      </c>
      <c r="K21" s="35"/>
      <c r="L21" s="36" t="s">
        <v>19</v>
      </c>
      <c r="M21" s="15" t="s">
        <v>59</v>
      </c>
      <c r="N21" s="16" t="s">
        <v>60</v>
      </c>
      <c r="O21" s="24" t="s">
        <v>61</v>
      </c>
      <c r="P21" s="39" t="s">
        <v>75</v>
      </c>
    </row>
    <row r="22" spans="1:16" ht="66">
      <c r="A22" s="31">
        <v>42031</v>
      </c>
      <c r="B22" s="32">
        <v>42004</v>
      </c>
      <c r="C22" s="33">
        <v>146727</v>
      </c>
      <c r="D22" s="33" t="s">
        <v>109</v>
      </c>
      <c r="E22" s="33" t="s">
        <v>33</v>
      </c>
      <c r="F22" s="34">
        <v>3390</v>
      </c>
      <c r="G22" s="34">
        <f t="shared" si="4"/>
        <v>3390</v>
      </c>
      <c r="H22" s="34">
        <v>0</v>
      </c>
      <c r="I22" s="34">
        <f t="shared" si="5"/>
        <v>3270</v>
      </c>
      <c r="J22" s="34">
        <v>120</v>
      </c>
      <c r="K22" s="35"/>
      <c r="L22" s="36" t="s">
        <v>21</v>
      </c>
      <c r="M22" s="17" t="s">
        <v>62</v>
      </c>
      <c r="N22" s="18"/>
      <c r="O22" s="25" t="s">
        <v>63</v>
      </c>
      <c r="P22" s="39" t="s">
        <v>73</v>
      </c>
    </row>
    <row r="23" spans="1:16" ht="132">
      <c r="A23" s="31">
        <v>42033</v>
      </c>
      <c r="B23" s="32">
        <v>42004</v>
      </c>
      <c r="C23" s="33">
        <v>146708</v>
      </c>
      <c r="D23" s="33" t="s">
        <v>109</v>
      </c>
      <c r="E23" s="33" t="s">
        <v>18</v>
      </c>
      <c r="F23" s="34">
        <v>2200</v>
      </c>
      <c r="G23" s="34">
        <f t="shared" si="4"/>
        <v>2200</v>
      </c>
      <c r="H23" s="34">
        <v>0</v>
      </c>
      <c r="I23" s="34">
        <f t="shared" si="5"/>
        <v>860</v>
      </c>
      <c r="J23" s="34">
        <v>1340</v>
      </c>
      <c r="K23" s="41" t="s">
        <v>52</v>
      </c>
      <c r="L23" s="36" t="s">
        <v>23</v>
      </c>
      <c r="M23" s="19" t="s">
        <v>64</v>
      </c>
      <c r="N23" s="20" t="s">
        <v>65</v>
      </c>
      <c r="O23" s="25" t="s">
        <v>66</v>
      </c>
      <c r="P23" s="39" t="s">
        <v>74</v>
      </c>
    </row>
    <row r="24" spans="1:16" ht="165">
      <c r="A24" s="31">
        <v>42039</v>
      </c>
      <c r="B24" s="32">
        <v>42003</v>
      </c>
      <c r="C24" s="42">
        <v>146679</v>
      </c>
      <c r="D24" s="33" t="s">
        <v>109</v>
      </c>
      <c r="E24" s="33" t="s">
        <v>24</v>
      </c>
      <c r="F24" s="34">
        <v>1785</v>
      </c>
      <c r="G24" s="34">
        <f t="shared" ref="G24:G40" si="6">F24-H24</f>
        <v>1785</v>
      </c>
      <c r="H24" s="34">
        <v>0</v>
      </c>
      <c r="I24" s="34">
        <f t="shared" ref="I24" si="7">G24-J24</f>
        <v>1109</v>
      </c>
      <c r="J24" s="43">
        <v>676</v>
      </c>
      <c r="K24" s="44" t="s">
        <v>25</v>
      </c>
      <c r="L24" s="36" t="s">
        <v>34</v>
      </c>
      <c r="M24" s="15" t="s">
        <v>67</v>
      </c>
      <c r="N24" s="16" t="s">
        <v>68</v>
      </c>
      <c r="O24" s="24" t="s">
        <v>69</v>
      </c>
      <c r="P24" s="39" t="s">
        <v>74</v>
      </c>
    </row>
    <row r="25" spans="1:16" ht="60">
      <c r="A25" s="31">
        <v>42039</v>
      </c>
      <c r="B25" s="32">
        <v>41998</v>
      </c>
      <c r="C25" s="42">
        <v>146433</v>
      </c>
      <c r="D25" s="33" t="s">
        <v>108</v>
      </c>
      <c r="E25" s="33" t="s">
        <v>32</v>
      </c>
      <c r="F25" s="34">
        <f>1790+3196</f>
        <v>4986</v>
      </c>
      <c r="G25" s="34">
        <f t="shared" si="6"/>
        <v>4972.3999999999996</v>
      </c>
      <c r="H25" s="34">
        <f>5.3+8.3</f>
        <v>13.600000000000001</v>
      </c>
      <c r="I25" s="34">
        <f t="shared" ref="I25:I40" si="8">G25-J25</f>
        <v>4972.3999999999996</v>
      </c>
      <c r="J25" s="34">
        <v>0</v>
      </c>
      <c r="K25" s="41"/>
      <c r="L25" s="36" t="s">
        <v>15</v>
      </c>
      <c r="M25" s="37" t="s">
        <v>101</v>
      </c>
      <c r="N25" s="49"/>
      <c r="O25" s="38"/>
      <c r="P25" s="39" t="s">
        <v>77</v>
      </c>
    </row>
    <row r="26" spans="1:16" ht="60">
      <c r="A26" s="31">
        <v>42039</v>
      </c>
      <c r="B26" s="32">
        <v>41995</v>
      </c>
      <c r="C26" s="42">
        <v>146294</v>
      </c>
      <c r="D26" s="33" t="s">
        <v>108</v>
      </c>
      <c r="E26" s="33" t="s">
        <v>32</v>
      </c>
      <c r="F26" s="34">
        <v>1915</v>
      </c>
      <c r="G26" s="34">
        <f t="shared" si="6"/>
        <v>1910</v>
      </c>
      <c r="H26" s="34">
        <v>5</v>
      </c>
      <c r="I26" s="34">
        <f t="shared" si="8"/>
        <v>1910</v>
      </c>
      <c r="J26" s="34">
        <v>0</v>
      </c>
      <c r="K26" s="41"/>
      <c r="L26" s="36" t="s">
        <v>15</v>
      </c>
      <c r="M26" s="37" t="s">
        <v>101</v>
      </c>
      <c r="N26" s="49"/>
      <c r="O26" s="38"/>
      <c r="P26" s="39" t="s">
        <v>77</v>
      </c>
    </row>
    <row r="27" spans="1:16" ht="60">
      <c r="A27" s="31">
        <v>42039</v>
      </c>
      <c r="B27" s="32">
        <v>41995</v>
      </c>
      <c r="C27" s="42">
        <v>146297</v>
      </c>
      <c r="D27" s="33" t="s">
        <v>108</v>
      </c>
      <c r="E27" s="33" t="s">
        <v>29</v>
      </c>
      <c r="F27" s="34">
        <v>4865</v>
      </c>
      <c r="G27" s="34">
        <f t="shared" si="6"/>
        <v>4858.6000000000004</v>
      </c>
      <c r="H27" s="34">
        <v>6.4</v>
      </c>
      <c r="I27" s="34">
        <f t="shared" si="8"/>
        <v>4858.6000000000004</v>
      </c>
      <c r="J27" s="34">
        <v>0</v>
      </c>
      <c r="K27" s="41"/>
      <c r="L27" s="36" t="s">
        <v>15</v>
      </c>
      <c r="M27" s="37" t="s">
        <v>101</v>
      </c>
      <c r="N27" s="49"/>
      <c r="O27" s="38"/>
      <c r="P27" s="39" t="s">
        <v>77</v>
      </c>
    </row>
    <row r="28" spans="1:16" ht="29.25" customHeight="1">
      <c r="A28" s="31">
        <v>42039</v>
      </c>
      <c r="B28" s="32">
        <v>42002</v>
      </c>
      <c r="C28" s="42">
        <v>146510</v>
      </c>
      <c r="D28" s="33" t="s">
        <v>108</v>
      </c>
      <c r="E28" s="33" t="s">
        <v>32</v>
      </c>
      <c r="F28" s="34">
        <v>2274</v>
      </c>
      <c r="G28" s="34">
        <f t="shared" si="6"/>
        <v>2274</v>
      </c>
      <c r="H28" s="34">
        <v>0</v>
      </c>
      <c r="I28" s="34">
        <f t="shared" si="8"/>
        <v>1868</v>
      </c>
      <c r="J28" s="34">
        <v>406</v>
      </c>
      <c r="K28" s="41" t="s">
        <v>26</v>
      </c>
      <c r="L28" s="36" t="s">
        <v>19</v>
      </c>
      <c r="M28" s="50" t="s">
        <v>102</v>
      </c>
      <c r="N28" s="37"/>
      <c r="O28" s="38"/>
      <c r="P28" s="39" t="s">
        <v>74</v>
      </c>
    </row>
    <row r="29" spans="1:16" ht="66">
      <c r="A29" s="31">
        <v>42041</v>
      </c>
      <c r="B29" s="32">
        <v>42004</v>
      </c>
      <c r="C29" s="42">
        <v>146728</v>
      </c>
      <c r="D29" s="33" t="s">
        <v>109</v>
      </c>
      <c r="E29" s="33" t="s">
        <v>33</v>
      </c>
      <c r="F29" s="34">
        <v>6609</v>
      </c>
      <c r="G29" s="34">
        <f t="shared" si="6"/>
        <v>6609</v>
      </c>
      <c r="H29" s="34">
        <v>0</v>
      </c>
      <c r="I29" s="34">
        <f t="shared" si="8"/>
        <v>6339</v>
      </c>
      <c r="J29" s="34">
        <v>270</v>
      </c>
      <c r="K29" s="41" t="s">
        <v>27</v>
      </c>
      <c r="L29" s="36" t="s">
        <v>19</v>
      </c>
      <c r="M29" s="17" t="s">
        <v>70</v>
      </c>
      <c r="N29" s="54" t="s">
        <v>100</v>
      </c>
      <c r="O29" s="25" t="s">
        <v>66</v>
      </c>
      <c r="P29" s="39" t="s">
        <v>74</v>
      </c>
    </row>
    <row r="30" spans="1:16" ht="60">
      <c r="A30" s="31">
        <v>42042</v>
      </c>
      <c r="B30" s="32">
        <v>41998</v>
      </c>
      <c r="C30" s="33">
        <v>146431</v>
      </c>
      <c r="D30" s="33" t="s">
        <v>108</v>
      </c>
      <c r="E30" s="33" t="s">
        <v>32</v>
      </c>
      <c r="F30" s="34">
        <v>5046</v>
      </c>
      <c r="G30" s="34">
        <f t="shared" si="6"/>
        <v>5036.3</v>
      </c>
      <c r="H30" s="34">
        <v>9.6999999999999993</v>
      </c>
      <c r="I30" s="34">
        <f t="shared" si="8"/>
        <v>5036.3</v>
      </c>
      <c r="J30" s="34">
        <v>0</v>
      </c>
      <c r="K30" s="41"/>
      <c r="L30" s="36" t="s">
        <v>15</v>
      </c>
      <c r="M30" s="37" t="s">
        <v>101</v>
      </c>
      <c r="N30" s="37"/>
      <c r="O30" s="38"/>
      <c r="P30" s="39" t="s">
        <v>77</v>
      </c>
    </row>
    <row r="31" spans="1:16" ht="115.5">
      <c r="A31" s="31">
        <v>42047</v>
      </c>
      <c r="B31" s="32">
        <v>42023</v>
      </c>
      <c r="C31" s="33">
        <v>146934</v>
      </c>
      <c r="D31" s="33" t="s">
        <v>109</v>
      </c>
      <c r="E31" s="33" t="s">
        <v>31</v>
      </c>
      <c r="F31" s="34">
        <v>8837</v>
      </c>
      <c r="G31" s="34">
        <f t="shared" si="6"/>
        <v>8837</v>
      </c>
      <c r="H31" s="34">
        <v>0</v>
      </c>
      <c r="I31" s="34">
        <f t="shared" si="8"/>
        <v>8452</v>
      </c>
      <c r="J31" s="34">
        <v>385</v>
      </c>
      <c r="K31" s="41" t="s">
        <v>38</v>
      </c>
      <c r="L31" s="36" t="s">
        <v>39</v>
      </c>
      <c r="M31" s="51" t="s">
        <v>103</v>
      </c>
      <c r="N31" s="37"/>
      <c r="O31" s="38"/>
      <c r="P31" s="39" t="s">
        <v>76</v>
      </c>
    </row>
    <row r="32" spans="1:16" ht="87.75" customHeight="1">
      <c r="A32" s="31">
        <v>42047</v>
      </c>
      <c r="B32" s="32">
        <v>42031</v>
      </c>
      <c r="C32" s="33">
        <v>147125</v>
      </c>
      <c r="D32" s="33" t="s">
        <v>108</v>
      </c>
      <c r="E32" s="33" t="s">
        <v>35</v>
      </c>
      <c r="F32" s="34">
        <v>4154</v>
      </c>
      <c r="G32" s="34">
        <f t="shared" si="6"/>
        <v>4149</v>
      </c>
      <c r="H32" s="34">
        <v>5</v>
      </c>
      <c r="I32" s="34">
        <f t="shared" si="8"/>
        <v>3315</v>
      </c>
      <c r="J32" s="34">
        <v>834</v>
      </c>
      <c r="K32" s="41" t="s">
        <v>37</v>
      </c>
      <c r="L32" s="36" t="s">
        <v>36</v>
      </c>
      <c r="M32" s="15" t="s">
        <v>71</v>
      </c>
      <c r="N32" s="16" t="s">
        <v>72</v>
      </c>
      <c r="O32" s="24" t="s">
        <v>69</v>
      </c>
      <c r="P32" s="39" t="s">
        <v>74</v>
      </c>
    </row>
    <row r="33" spans="1:16" ht="127.5" customHeight="1">
      <c r="A33" s="31">
        <v>42051</v>
      </c>
      <c r="B33" s="32">
        <v>42035</v>
      </c>
      <c r="C33" s="33">
        <v>147316</v>
      </c>
      <c r="D33" s="33" t="s">
        <v>110</v>
      </c>
      <c r="E33" s="33" t="s">
        <v>41</v>
      </c>
      <c r="F33" s="34">
        <v>3741</v>
      </c>
      <c r="G33" s="34">
        <f t="shared" si="6"/>
        <v>3741</v>
      </c>
      <c r="H33" s="34">
        <v>0</v>
      </c>
      <c r="I33" s="34">
        <f t="shared" si="8"/>
        <v>3718.2</v>
      </c>
      <c r="J33" s="34">
        <v>22.8</v>
      </c>
      <c r="K33" s="41">
        <v>4437</v>
      </c>
      <c r="L33" s="36" t="s">
        <v>42</v>
      </c>
      <c r="M33" s="37" t="s">
        <v>82</v>
      </c>
      <c r="N33" s="37" t="s">
        <v>105</v>
      </c>
      <c r="O33" s="38"/>
      <c r="P33" s="39" t="s">
        <v>76</v>
      </c>
    </row>
    <row r="34" spans="1:16" ht="102" customHeight="1">
      <c r="A34" s="31">
        <v>42051</v>
      </c>
      <c r="B34" s="32">
        <v>42035</v>
      </c>
      <c r="C34" s="33">
        <v>147230</v>
      </c>
      <c r="D34" s="33" t="s">
        <v>108</v>
      </c>
      <c r="E34" s="33" t="s">
        <v>43</v>
      </c>
      <c r="F34" s="34">
        <v>3303</v>
      </c>
      <c r="G34" s="34">
        <f t="shared" si="6"/>
        <v>3303</v>
      </c>
      <c r="H34" s="34">
        <v>0</v>
      </c>
      <c r="I34" s="34">
        <f t="shared" si="8"/>
        <v>3246</v>
      </c>
      <c r="J34" s="34">
        <v>57</v>
      </c>
      <c r="K34" s="41">
        <v>4861</v>
      </c>
      <c r="L34" s="36" t="s">
        <v>44</v>
      </c>
      <c r="M34" s="37" t="s">
        <v>79</v>
      </c>
      <c r="N34" s="37" t="s">
        <v>106</v>
      </c>
      <c r="O34" s="38"/>
      <c r="P34" s="39" t="s">
        <v>76</v>
      </c>
    </row>
    <row r="35" spans="1:16" ht="77.25" customHeight="1">
      <c r="A35" s="31">
        <v>42052</v>
      </c>
      <c r="B35" s="32">
        <v>42032</v>
      </c>
      <c r="C35" s="33">
        <v>147165</v>
      </c>
      <c r="D35" s="33" t="s">
        <v>109</v>
      </c>
      <c r="E35" s="33" t="s">
        <v>24</v>
      </c>
      <c r="F35" s="34">
        <v>4377</v>
      </c>
      <c r="G35" s="34">
        <f t="shared" si="6"/>
        <v>4377</v>
      </c>
      <c r="H35" s="34">
        <v>0</v>
      </c>
      <c r="I35" s="34">
        <f t="shared" si="8"/>
        <v>4080</v>
      </c>
      <c r="J35" s="34">
        <v>297</v>
      </c>
      <c r="K35" s="41" t="s">
        <v>81</v>
      </c>
      <c r="L35" s="36" t="s">
        <v>17</v>
      </c>
      <c r="M35" s="37" t="s">
        <v>80</v>
      </c>
      <c r="N35" s="37"/>
      <c r="O35" s="38"/>
      <c r="P35" s="39" t="s">
        <v>76</v>
      </c>
    </row>
    <row r="36" spans="1:16" ht="117.75" customHeight="1">
      <c r="A36" s="31">
        <v>42053</v>
      </c>
      <c r="B36" s="32">
        <v>42031</v>
      </c>
      <c r="C36" s="33">
        <v>147126</v>
      </c>
      <c r="D36" s="33" t="s">
        <v>108</v>
      </c>
      <c r="E36" s="33" t="s">
        <v>46</v>
      </c>
      <c r="F36" s="34">
        <v>4438</v>
      </c>
      <c r="G36" s="34">
        <f t="shared" si="6"/>
        <v>4438</v>
      </c>
      <c r="H36" s="34">
        <v>0</v>
      </c>
      <c r="I36" s="34">
        <f t="shared" si="8"/>
        <v>4416.6000000000004</v>
      </c>
      <c r="J36" s="34">
        <v>21.4</v>
      </c>
      <c r="K36" s="41">
        <v>4821</v>
      </c>
      <c r="L36" s="36" t="s">
        <v>12</v>
      </c>
      <c r="M36" s="37" t="s">
        <v>85</v>
      </c>
      <c r="N36" s="37"/>
      <c r="O36" s="38"/>
      <c r="P36" s="39" t="s">
        <v>76</v>
      </c>
    </row>
    <row r="37" spans="1:16" ht="98.25" customHeight="1">
      <c r="A37" s="31">
        <v>42054</v>
      </c>
      <c r="B37" s="32">
        <v>42023</v>
      </c>
      <c r="C37" s="33">
        <v>146932</v>
      </c>
      <c r="D37" s="33" t="s">
        <v>109</v>
      </c>
      <c r="E37" s="33" t="s">
        <v>31</v>
      </c>
      <c r="F37" s="34">
        <v>7075</v>
      </c>
      <c r="G37" s="34">
        <f t="shared" si="6"/>
        <v>7075</v>
      </c>
      <c r="H37" s="34">
        <v>0</v>
      </c>
      <c r="I37" s="34">
        <f t="shared" si="8"/>
        <v>6576</v>
      </c>
      <c r="J37" s="34">
        <v>499</v>
      </c>
      <c r="K37" s="41" t="s">
        <v>47</v>
      </c>
      <c r="L37" s="36" t="s">
        <v>13</v>
      </c>
      <c r="M37" s="37" t="s">
        <v>83</v>
      </c>
      <c r="N37" s="37"/>
      <c r="O37" s="38"/>
      <c r="P37" s="39" t="s">
        <v>76</v>
      </c>
    </row>
    <row r="38" spans="1:16" ht="101.25" customHeight="1">
      <c r="A38" s="31">
        <v>42054</v>
      </c>
      <c r="B38" s="32">
        <v>42026</v>
      </c>
      <c r="C38" s="33">
        <v>147082</v>
      </c>
      <c r="D38" s="33" t="s">
        <v>109</v>
      </c>
      <c r="E38" s="33" t="s">
        <v>48</v>
      </c>
      <c r="F38" s="34">
        <v>3594</v>
      </c>
      <c r="G38" s="34">
        <f t="shared" si="6"/>
        <v>3584</v>
      </c>
      <c r="H38" s="34">
        <v>10</v>
      </c>
      <c r="I38" s="34">
        <f t="shared" si="8"/>
        <v>3426</v>
      </c>
      <c r="J38" s="34">
        <v>158</v>
      </c>
      <c r="K38" s="41">
        <v>3439</v>
      </c>
      <c r="L38" s="36" t="s">
        <v>49</v>
      </c>
      <c r="M38" s="37" t="s">
        <v>84</v>
      </c>
      <c r="N38" s="37"/>
      <c r="O38" s="38"/>
      <c r="P38" s="39" t="s">
        <v>76</v>
      </c>
    </row>
    <row r="39" spans="1:16" ht="117.75" customHeight="1">
      <c r="A39" s="31">
        <v>42054</v>
      </c>
      <c r="B39" s="32">
        <v>41943</v>
      </c>
      <c r="C39" s="33">
        <v>145312</v>
      </c>
      <c r="D39" s="33" t="s">
        <v>110</v>
      </c>
      <c r="E39" s="33" t="s">
        <v>45</v>
      </c>
      <c r="F39" s="34">
        <v>398</v>
      </c>
      <c r="G39" s="34">
        <f t="shared" si="6"/>
        <v>398</v>
      </c>
      <c r="H39" s="34">
        <v>0</v>
      </c>
      <c r="I39" s="34">
        <f t="shared" si="8"/>
        <v>390.5</v>
      </c>
      <c r="J39" s="34">
        <v>7.5</v>
      </c>
      <c r="K39" s="41">
        <v>75739</v>
      </c>
      <c r="L39" s="36" t="s">
        <v>42</v>
      </c>
      <c r="M39" s="37" t="s">
        <v>86</v>
      </c>
      <c r="N39" s="37" t="s">
        <v>107</v>
      </c>
      <c r="O39" s="38"/>
      <c r="P39" s="39" t="s">
        <v>76</v>
      </c>
    </row>
    <row r="40" spans="1:16" ht="45.75" customHeight="1">
      <c r="A40" s="31">
        <v>42055</v>
      </c>
      <c r="B40" s="32">
        <v>41670</v>
      </c>
      <c r="C40" s="33">
        <v>147323</v>
      </c>
      <c r="D40" s="33" t="s">
        <v>108</v>
      </c>
      <c r="E40" s="33" t="s">
        <v>35</v>
      </c>
      <c r="F40" s="34">
        <v>834</v>
      </c>
      <c r="G40" s="34">
        <f t="shared" si="6"/>
        <v>834</v>
      </c>
      <c r="H40" s="34">
        <v>0</v>
      </c>
      <c r="I40" s="34">
        <f t="shared" si="8"/>
        <v>0</v>
      </c>
      <c r="J40" s="34">
        <v>834</v>
      </c>
      <c r="K40" s="41"/>
      <c r="L40" s="36" t="s">
        <v>36</v>
      </c>
      <c r="M40" s="37" t="s">
        <v>87</v>
      </c>
      <c r="N40" s="37"/>
      <c r="O40" s="38"/>
      <c r="P40" s="39" t="s">
        <v>76</v>
      </c>
    </row>
    <row r="41" spans="1:16" ht="60">
      <c r="A41" s="31">
        <v>42061</v>
      </c>
      <c r="B41" s="32">
        <v>42002</v>
      </c>
      <c r="C41" s="33">
        <v>146508</v>
      </c>
      <c r="D41" s="33" t="s">
        <v>108</v>
      </c>
      <c r="E41" s="33" t="s">
        <v>31</v>
      </c>
      <c r="F41" s="34">
        <v>6096</v>
      </c>
      <c r="G41" s="34">
        <f t="shared" ref="G41" si="9">F41-H41</f>
        <v>6057.1</v>
      </c>
      <c r="H41" s="34">
        <v>38.9</v>
      </c>
      <c r="I41" s="34">
        <f t="shared" ref="I41" si="10">G41-J41</f>
        <v>6057.1</v>
      </c>
      <c r="J41" s="34">
        <v>0</v>
      </c>
      <c r="K41" s="41"/>
      <c r="L41" s="36" t="s">
        <v>15</v>
      </c>
      <c r="M41" s="37" t="s">
        <v>101</v>
      </c>
      <c r="N41" s="37"/>
      <c r="O41" s="38"/>
      <c r="P41" s="39" t="s">
        <v>77</v>
      </c>
    </row>
    <row r="42" spans="1:16" ht="60">
      <c r="A42" s="31">
        <v>42061</v>
      </c>
      <c r="B42" s="32">
        <v>42000</v>
      </c>
      <c r="C42" s="33">
        <v>146852</v>
      </c>
      <c r="D42" s="33" t="s">
        <v>108</v>
      </c>
      <c r="E42" s="33" t="s">
        <v>31</v>
      </c>
      <c r="F42" s="34">
        <v>6808</v>
      </c>
      <c r="G42" s="34">
        <f t="shared" ref="G42" si="11">F42-H42</f>
        <v>6796.4</v>
      </c>
      <c r="H42" s="34">
        <v>11.6</v>
      </c>
      <c r="I42" s="34">
        <f t="shared" ref="I42" si="12">G42-J42</f>
        <v>6796.4</v>
      </c>
      <c r="J42" s="34">
        <v>0</v>
      </c>
      <c r="K42" s="41"/>
      <c r="L42" s="36" t="s">
        <v>15</v>
      </c>
      <c r="M42" s="37" t="s">
        <v>101</v>
      </c>
      <c r="N42" s="37"/>
      <c r="O42" s="38"/>
      <c r="P42" s="39" t="s">
        <v>77</v>
      </c>
    </row>
    <row r="43" spans="1:16" ht="68.25" customHeight="1">
      <c r="A43" s="31">
        <v>42062</v>
      </c>
      <c r="B43" s="32">
        <v>41995</v>
      </c>
      <c r="C43" s="33">
        <v>146295</v>
      </c>
      <c r="D43" s="33" t="s">
        <v>108</v>
      </c>
      <c r="E43" s="33" t="s">
        <v>30</v>
      </c>
      <c r="F43" s="34">
        <v>2617</v>
      </c>
      <c r="G43" s="34">
        <f t="shared" ref="G43:G45" si="13">F43-H43</f>
        <v>2610</v>
      </c>
      <c r="H43" s="34">
        <v>7</v>
      </c>
      <c r="I43" s="34">
        <f t="shared" ref="I43:I45" si="14">G43-J43</f>
        <v>2602</v>
      </c>
      <c r="J43" s="34">
        <v>8</v>
      </c>
      <c r="K43" s="41"/>
      <c r="L43" s="36" t="s">
        <v>17</v>
      </c>
      <c r="M43" s="37" t="s">
        <v>88</v>
      </c>
      <c r="N43" s="37"/>
      <c r="O43" s="38"/>
      <c r="P43" s="39" t="s">
        <v>77</v>
      </c>
    </row>
    <row r="44" spans="1:16" ht="69" customHeight="1">
      <c r="A44" s="31">
        <v>42063</v>
      </c>
      <c r="B44" s="32">
        <v>41960</v>
      </c>
      <c r="C44" s="33">
        <v>145544</v>
      </c>
      <c r="D44" s="33" t="s">
        <v>108</v>
      </c>
      <c r="E44" s="33" t="s">
        <v>14</v>
      </c>
      <c r="F44" s="34">
        <v>3246</v>
      </c>
      <c r="G44" s="34">
        <f t="shared" si="13"/>
        <v>3242.9</v>
      </c>
      <c r="H44" s="34">
        <v>3.1</v>
      </c>
      <c r="I44" s="34">
        <f t="shared" si="14"/>
        <v>3242.9</v>
      </c>
      <c r="J44" s="34">
        <v>0</v>
      </c>
      <c r="K44" s="41"/>
      <c r="L44" s="36" t="s">
        <v>15</v>
      </c>
      <c r="M44" s="37" t="s">
        <v>101</v>
      </c>
      <c r="N44" s="37"/>
      <c r="O44" s="38"/>
      <c r="P44" s="39" t="s">
        <v>77</v>
      </c>
    </row>
    <row r="45" spans="1:16" ht="80.25" customHeight="1">
      <c r="A45" s="31">
        <v>42063</v>
      </c>
      <c r="B45" s="32">
        <v>42035</v>
      </c>
      <c r="C45" s="33">
        <v>147305</v>
      </c>
      <c r="D45" s="33" t="s">
        <v>109</v>
      </c>
      <c r="E45" s="33" t="s">
        <v>20</v>
      </c>
      <c r="F45" s="34">
        <v>4981</v>
      </c>
      <c r="G45" s="34">
        <f t="shared" si="13"/>
        <v>4971</v>
      </c>
      <c r="H45" s="34">
        <v>10</v>
      </c>
      <c r="I45" s="34">
        <f t="shared" si="14"/>
        <v>4741</v>
      </c>
      <c r="J45" s="34">
        <v>230</v>
      </c>
      <c r="K45" s="41">
        <v>6130</v>
      </c>
      <c r="L45" s="36" t="s">
        <v>50</v>
      </c>
      <c r="M45" s="37" t="s">
        <v>89</v>
      </c>
      <c r="N45" s="37"/>
      <c r="O45" s="38"/>
      <c r="P45" s="39" t="s">
        <v>76</v>
      </c>
    </row>
    <row r="46" spans="1:16" ht="20.100000000000001" customHeight="1">
      <c r="A46" s="2"/>
      <c r="B46" s="2"/>
      <c r="C46" s="1"/>
      <c r="D46" s="4"/>
      <c r="E46" s="1"/>
      <c r="F46" s="3"/>
      <c r="G46" s="3"/>
      <c r="H46" s="3"/>
      <c r="I46" s="3"/>
      <c r="J46" s="3"/>
      <c r="K46" s="7"/>
      <c r="L46" s="12"/>
      <c r="M46" s="27"/>
      <c r="N46" s="14"/>
      <c r="O46" s="23"/>
      <c r="P46" s="26"/>
    </row>
    <row r="47" spans="1:16" ht="20.100000000000001" customHeight="1">
      <c r="A47" s="2"/>
      <c r="B47" s="2"/>
      <c r="C47" s="5"/>
      <c r="D47" s="5"/>
      <c r="E47" s="5" t="s">
        <v>40</v>
      </c>
      <c r="F47" s="6"/>
      <c r="G47" s="6"/>
      <c r="H47" s="6">
        <f t="shared" ref="H47:J47" si="15">SUM(H3:H46)</f>
        <v>223.5</v>
      </c>
      <c r="I47" s="6"/>
      <c r="J47" s="6">
        <f t="shared" si="15"/>
        <v>7864</v>
      </c>
      <c r="K47" s="8"/>
      <c r="L47" s="13"/>
      <c r="M47" s="27"/>
      <c r="N47" s="14"/>
      <c r="O47" s="23"/>
      <c r="P47" s="26"/>
    </row>
    <row r="48" spans="1:16" ht="98.25" customHeight="1">
      <c r="A48" s="31">
        <v>42067</v>
      </c>
      <c r="B48" s="32">
        <v>42035</v>
      </c>
      <c r="C48" s="33">
        <v>147322</v>
      </c>
      <c r="D48" s="42" t="s">
        <v>112</v>
      </c>
      <c r="E48" s="33" t="s">
        <v>113</v>
      </c>
      <c r="F48" s="34">
        <v>1612</v>
      </c>
      <c r="G48" s="34">
        <f t="shared" ref="G48:G54" si="16">F48-H48</f>
        <v>1612</v>
      </c>
      <c r="H48" s="34">
        <v>0</v>
      </c>
      <c r="I48" s="34">
        <f t="shared" ref="I48:I54" si="17">G48-J48</f>
        <v>1559</v>
      </c>
      <c r="J48" s="34">
        <v>53</v>
      </c>
      <c r="K48" s="41">
        <v>5680</v>
      </c>
      <c r="L48" s="36" t="s">
        <v>17</v>
      </c>
      <c r="M48" s="37" t="s">
        <v>114</v>
      </c>
      <c r="N48" s="37"/>
      <c r="O48" s="37"/>
      <c r="P48" s="37"/>
    </row>
    <row r="49" spans="1:16" ht="126" customHeight="1">
      <c r="A49" s="31">
        <v>42067</v>
      </c>
      <c r="B49" s="32">
        <v>41939</v>
      </c>
      <c r="C49" s="33">
        <v>145102</v>
      </c>
      <c r="D49" s="42" t="s">
        <v>115</v>
      </c>
      <c r="E49" s="33" t="s">
        <v>45</v>
      </c>
      <c r="F49" s="34">
        <v>3704</v>
      </c>
      <c r="G49" s="34">
        <f t="shared" si="16"/>
        <v>3704</v>
      </c>
      <c r="H49" s="34">
        <v>0</v>
      </c>
      <c r="I49" s="34">
        <f t="shared" si="17"/>
        <v>3133</v>
      </c>
      <c r="J49" s="34">
        <v>571</v>
      </c>
      <c r="K49" s="41" t="s">
        <v>116</v>
      </c>
      <c r="L49" s="36" t="s">
        <v>117</v>
      </c>
      <c r="M49" s="37" t="s">
        <v>118</v>
      </c>
      <c r="N49" s="37"/>
      <c r="O49" s="37"/>
      <c r="P49" s="37"/>
    </row>
    <row r="50" spans="1:16" ht="90" customHeight="1">
      <c r="A50" s="31">
        <v>42067</v>
      </c>
      <c r="B50" s="32">
        <v>42049</v>
      </c>
      <c r="C50" s="33">
        <v>147566</v>
      </c>
      <c r="D50" s="42" t="s">
        <v>115</v>
      </c>
      <c r="E50" s="33" t="s">
        <v>31</v>
      </c>
      <c r="F50" s="34">
        <v>5822</v>
      </c>
      <c r="G50" s="34">
        <f t="shared" si="16"/>
        <v>5822</v>
      </c>
      <c r="H50" s="34">
        <v>0</v>
      </c>
      <c r="I50" s="34">
        <f t="shared" si="17"/>
        <v>5745.8</v>
      </c>
      <c r="J50" s="34">
        <v>76.2</v>
      </c>
      <c r="K50" s="41" t="s">
        <v>119</v>
      </c>
      <c r="L50" s="36" t="s">
        <v>42</v>
      </c>
      <c r="M50" s="37" t="s">
        <v>120</v>
      </c>
      <c r="N50" s="37"/>
      <c r="O50" s="37"/>
      <c r="P50" s="37"/>
    </row>
    <row r="51" spans="1:16" ht="83.25" customHeight="1">
      <c r="A51" s="31">
        <v>42067</v>
      </c>
      <c r="B51" s="32">
        <v>42049</v>
      </c>
      <c r="C51" s="33">
        <v>147565</v>
      </c>
      <c r="D51" s="42" t="s">
        <v>115</v>
      </c>
      <c r="E51" s="33" t="s">
        <v>41</v>
      </c>
      <c r="F51" s="34">
        <v>1745</v>
      </c>
      <c r="G51" s="34">
        <f t="shared" si="16"/>
        <v>1745</v>
      </c>
      <c r="H51" s="34">
        <v>0</v>
      </c>
      <c r="I51" s="34">
        <f t="shared" si="17"/>
        <v>1733.4</v>
      </c>
      <c r="J51" s="34">
        <v>11.6</v>
      </c>
      <c r="K51" s="41">
        <v>11034</v>
      </c>
      <c r="L51" s="36" t="s">
        <v>42</v>
      </c>
      <c r="M51" s="37" t="s">
        <v>121</v>
      </c>
      <c r="N51" s="37"/>
      <c r="O51" s="37"/>
      <c r="P51" s="37"/>
    </row>
    <row r="52" spans="1:16" ht="98.25" customHeight="1">
      <c r="A52" s="31">
        <v>42067</v>
      </c>
      <c r="B52" s="32">
        <v>41939</v>
      </c>
      <c r="C52" s="33">
        <v>145103</v>
      </c>
      <c r="D52" s="42" t="s">
        <v>115</v>
      </c>
      <c r="E52" s="33" t="s">
        <v>122</v>
      </c>
      <c r="F52" s="34">
        <v>1811</v>
      </c>
      <c r="G52" s="34">
        <f t="shared" si="16"/>
        <v>1811</v>
      </c>
      <c r="H52" s="34">
        <v>0</v>
      </c>
      <c r="I52" s="34">
        <f t="shared" si="17"/>
        <v>1690</v>
      </c>
      <c r="J52" s="34">
        <v>121</v>
      </c>
      <c r="K52" s="41">
        <v>74960</v>
      </c>
      <c r="L52" s="36" t="s">
        <v>17</v>
      </c>
      <c r="M52" s="37" t="s">
        <v>123</v>
      </c>
      <c r="N52" s="37"/>
      <c r="O52" s="37"/>
      <c r="P52" s="37"/>
    </row>
    <row r="53" spans="1:16" ht="20.100000000000001" customHeight="1">
      <c r="A53" s="2"/>
      <c r="B53" s="2"/>
      <c r="C53" s="1"/>
      <c r="D53" s="4"/>
      <c r="E53" s="1"/>
      <c r="F53" s="3"/>
      <c r="G53" s="3"/>
      <c r="H53" s="3"/>
      <c r="I53" s="3"/>
      <c r="J53" s="3"/>
      <c r="K53" s="7"/>
      <c r="L53" s="12"/>
      <c r="M53" s="56"/>
      <c r="N53" s="14"/>
      <c r="O53" s="14"/>
      <c r="P53" s="14"/>
    </row>
    <row r="54" spans="1:16" ht="20.100000000000001" customHeight="1">
      <c r="A54" s="2"/>
      <c r="B54" s="2"/>
      <c r="C54" s="5"/>
      <c r="D54" s="5"/>
      <c r="E54" s="5" t="s">
        <v>40</v>
      </c>
      <c r="F54" s="6"/>
      <c r="G54" s="6"/>
      <c r="H54" s="6">
        <v>223.5</v>
      </c>
      <c r="I54" s="6"/>
      <c r="J54" s="6">
        <v>8696.7999999999993</v>
      </c>
      <c r="K54" s="8"/>
      <c r="L54" s="13"/>
      <c r="M54" s="13"/>
      <c r="N54" s="14"/>
      <c r="O54" s="14"/>
      <c r="P54" s="14"/>
    </row>
  </sheetData>
  <autoFilter ref="A2:L47">
    <filterColumn colId="3"/>
    <filterColumn colId="4"/>
    <filterColumn colId="10"/>
  </autoFilter>
  <mergeCells count="1">
    <mergeCell ref="A1:L1"/>
  </mergeCells>
  <printOptions horizontalCentered="1" verticalCentered="1"/>
  <pageMargins left="0.45" right="0.46" top="0.25" bottom="0.5" header="0" footer="0"/>
  <pageSetup paperSize="5" scale="56" fitToHeight="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Without short length</vt:lpstr>
      <vt:lpstr>Sheet1</vt:lpstr>
      <vt:lpstr>Sheet1!Print_Titles</vt:lpstr>
      <vt:lpstr>'Without short length'!Print_Titles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2015-03-07T09:48:56Z</dcterms:modified>
</cp:coreProperties>
</file>